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02\"/>
    </mc:Choice>
  </mc:AlternateContent>
  <bookViews>
    <workbookView xWindow="0" yWindow="0" windowWidth="23040" windowHeight="9192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  <externalReference r:id="rId17"/>
  </externalReferences>
  <definedNames>
    <definedName name="_xlnm._FilterDatabase" localSheetId="7" hidden="1">'Casos Especiales'!$A$2:$K$2</definedName>
    <definedName name="_xlnm._FilterDatabase" localSheetId="3" hidden="1">'LISTADO ATM'!$A$1:$C$827</definedName>
    <definedName name="_xlnm._FilterDatabase" localSheetId="0" hidden="1">REPORTE!$A$4:$Q$246</definedName>
    <definedName name="_xlnm._FilterDatabase" localSheetId="1" hidden="1">'Sin Efectivo'!$A$120:$E$130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3" i="1" l="1"/>
  <c r="G93" i="1"/>
  <c r="H93" i="1"/>
  <c r="I93" i="1"/>
  <c r="J93" i="1"/>
  <c r="K93" i="1"/>
  <c r="F252" i="1"/>
  <c r="G252" i="1"/>
  <c r="H252" i="1"/>
  <c r="I252" i="1"/>
  <c r="J252" i="1"/>
  <c r="K252" i="1"/>
  <c r="F155" i="1"/>
  <c r="G155" i="1"/>
  <c r="H155" i="1"/>
  <c r="I155" i="1"/>
  <c r="J155" i="1"/>
  <c r="K155" i="1"/>
  <c r="F92" i="1"/>
  <c r="G92" i="1"/>
  <c r="H92" i="1"/>
  <c r="I92" i="1"/>
  <c r="J92" i="1"/>
  <c r="K92" i="1"/>
  <c r="F156" i="1"/>
  <c r="G156" i="1"/>
  <c r="H156" i="1"/>
  <c r="I156" i="1"/>
  <c r="J156" i="1"/>
  <c r="K156" i="1"/>
  <c r="F91" i="1"/>
  <c r="G91" i="1"/>
  <c r="H91" i="1"/>
  <c r="I91" i="1"/>
  <c r="J91" i="1"/>
  <c r="K91" i="1"/>
  <c r="F90" i="1"/>
  <c r="G90" i="1"/>
  <c r="H90" i="1"/>
  <c r="I90" i="1"/>
  <c r="J90" i="1"/>
  <c r="K90" i="1"/>
  <c r="F251" i="1"/>
  <c r="G251" i="1"/>
  <c r="H251" i="1"/>
  <c r="I251" i="1"/>
  <c r="J251" i="1"/>
  <c r="K251" i="1"/>
  <c r="F154" i="1"/>
  <c r="G154" i="1"/>
  <c r="H154" i="1"/>
  <c r="I154" i="1"/>
  <c r="J154" i="1"/>
  <c r="K154" i="1"/>
  <c r="F250" i="1"/>
  <c r="G250" i="1"/>
  <c r="H250" i="1"/>
  <c r="I250" i="1"/>
  <c r="J250" i="1"/>
  <c r="K250" i="1"/>
  <c r="F249" i="1"/>
  <c r="G249" i="1"/>
  <c r="H249" i="1"/>
  <c r="I249" i="1"/>
  <c r="J249" i="1"/>
  <c r="K249" i="1"/>
  <c r="F248" i="1"/>
  <c r="G248" i="1"/>
  <c r="H248" i="1"/>
  <c r="I248" i="1"/>
  <c r="J248" i="1"/>
  <c r="K248" i="1"/>
  <c r="F247" i="1"/>
  <c r="G247" i="1"/>
  <c r="H247" i="1"/>
  <c r="I247" i="1"/>
  <c r="J247" i="1"/>
  <c r="K247" i="1"/>
  <c r="F153" i="1"/>
  <c r="G153" i="1"/>
  <c r="H153" i="1"/>
  <c r="I153" i="1"/>
  <c r="J153" i="1"/>
  <c r="K153" i="1"/>
  <c r="F246" i="1"/>
  <c r="G246" i="1"/>
  <c r="H246" i="1"/>
  <c r="I246" i="1"/>
  <c r="J246" i="1"/>
  <c r="K246" i="1"/>
  <c r="F161" i="1"/>
  <c r="G161" i="1"/>
  <c r="H161" i="1"/>
  <c r="I161" i="1"/>
  <c r="J161" i="1"/>
  <c r="K161" i="1"/>
  <c r="F245" i="1"/>
  <c r="G245" i="1"/>
  <c r="H245" i="1"/>
  <c r="I245" i="1"/>
  <c r="J245" i="1"/>
  <c r="K245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244" i="1"/>
  <c r="G244" i="1"/>
  <c r="H244" i="1"/>
  <c r="I244" i="1"/>
  <c r="J244" i="1"/>
  <c r="K244" i="1"/>
  <c r="A93" i="1"/>
  <c r="A252" i="1"/>
  <c r="A155" i="1"/>
  <c r="A92" i="1"/>
  <c r="A156" i="1"/>
  <c r="A91" i="1"/>
  <c r="A90" i="1"/>
  <c r="A251" i="1"/>
  <c r="A154" i="1"/>
  <c r="A250" i="1"/>
  <c r="A249" i="1"/>
  <c r="A248" i="1"/>
  <c r="A247" i="1"/>
  <c r="A153" i="1"/>
  <c r="A246" i="1"/>
  <c r="A161" i="1"/>
  <c r="A245" i="1"/>
  <c r="A152" i="1"/>
  <c r="A151" i="1"/>
  <c r="A244" i="1"/>
  <c r="F150" i="1" l="1"/>
  <c r="G150" i="1"/>
  <c r="H150" i="1"/>
  <c r="I150" i="1"/>
  <c r="J150" i="1"/>
  <c r="K150" i="1"/>
  <c r="F149" i="1"/>
  <c r="G149" i="1"/>
  <c r="H149" i="1"/>
  <c r="I149" i="1"/>
  <c r="J149" i="1"/>
  <c r="K149" i="1"/>
  <c r="F243" i="1"/>
  <c r="G243" i="1"/>
  <c r="H243" i="1"/>
  <c r="I243" i="1"/>
  <c r="J243" i="1"/>
  <c r="K243" i="1"/>
  <c r="F242" i="1"/>
  <c r="G242" i="1"/>
  <c r="H242" i="1"/>
  <c r="I242" i="1"/>
  <c r="J242" i="1"/>
  <c r="K242" i="1"/>
  <c r="F241" i="1"/>
  <c r="G241" i="1"/>
  <c r="H241" i="1"/>
  <c r="I241" i="1"/>
  <c r="J241" i="1"/>
  <c r="K241" i="1"/>
  <c r="F148" i="1"/>
  <c r="G148" i="1"/>
  <c r="H148" i="1"/>
  <c r="I148" i="1"/>
  <c r="J148" i="1"/>
  <c r="K148" i="1"/>
  <c r="F240" i="1"/>
  <c r="G240" i="1"/>
  <c r="H240" i="1"/>
  <c r="I240" i="1"/>
  <c r="J240" i="1"/>
  <c r="K240" i="1"/>
  <c r="F113" i="1"/>
  <c r="G113" i="1"/>
  <c r="H113" i="1"/>
  <c r="I113" i="1"/>
  <c r="J113" i="1"/>
  <c r="K113" i="1"/>
  <c r="F89" i="1"/>
  <c r="G89" i="1"/>
  <c r="H89" i="1"/>
  <c r="I89" i="1"/>
  <c r="J89" i="1"/>
  <c r="K89" i="1"/>
  <c r="F88" i="1"/>
  <c r="G88" i="1"/>
  <c r="H88" i="1"/>
  <c r="I88" i="1"/>
  <c r="J88" i="1"/>
  <c r="K8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239" i="1"/>
  <c r="G239" i="1"/>
  <c r="H239" i="1"/>
  <c r="I239" i="1"/>
  <c r="J239" i="1"/>
  <c r="K239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238" i="1"/>
  <c r="G238" i="1"/>
  <c r="H238" i="1"/>
  <c r="I238" i="1"/>
  <c r="J238" i="1"/>
  <c r="K238" i="1"/>
  <c r="F237" i="1"/>
  <c r="G237" i="1"/>
  <c r="H237" i="1"/>
  <c r="I237" i="1"/>
  <c r="J237" i="1"/>
  <c r="K237" i="1"/>
  <c r="F236" i="1"/>
  <c r="G236" i="1"/>
  <c r="H236" i="1"/>
  <c r="I236" i="1"/>
  <c r="J236" i="1"/>
  <c r="K236" i="1"/>
  <c r="F143" i="1"/>
  <c r="G143" i="1"/>
  <c r="H143" i="1"/>
  <c r="I143" i="1"/>
  <c r="J143" i="1"/>
  <c r="K143" i="1"/>
  <c r="F235" i="1"/>
  <c r="G235" i="1"/>
  <c r="H235" i="1"/>
  <c r="I235" i="1"/>
  <c r="J235" i="1"/>
  <c r="K235" i="1"/>
  <c r="F142" i="1"/>
  <c r="G142" i="1"/>
  <c r="H142" i="1"/>
  <c r="I142" i="1"/>
  <c r="J142" i="1"/>
  <c r="K142" i="1"/>
  <c r="F234" i="1"/>
  <c r="G234" i="1"/>
  <c r="H234" i="1"/>
  <c r="I234" i="1"/>
  <c r="J234" i="1"/>
  <c r="K234" i="1"/>
  <c r="F105" i="1"/>
  <c r="G105" i="1"/>
  <c r="H105" i="1"/>
  <c r="I105" i="1"/>
  <c r="J105" i="1"/>
  <c r="K105" i="1"/>
  <c r="F101" i="1"/>
  <c r="G101" i="1"/>
  <c r="H101" i="1"/>
  <c r="I101" i="1"/>
  <c r="J101" i="1"/>
  <c r="K101" i="1"/>
  <c r="F87" i="1"/>
  <c r="G87" i="1"/>
  <c r="H87" i="1"/>
  <c r="I87" i="1"/>
  <c r="J87" i="1"/>
  <c r="K87" i="1"/>
  <c r="F86" i="1"/>
  <c r="G86" i="1"/>
  <c r="H86" i="1"/>
  <c r="I86" i="1"/>
  <c r="J86" i="1"/>
  <c r="K86" i="1"/>
  <c r="F15" i="1"/>
  <c r="G15" i="1"/>
  <c r="H15" i="1"/>
  <c r="I15" i="1"/>
  <c r="J15" i="1"/>
  <c r="K15" i="1"/>
  <c r="F266" i="1"/>
  <c r="G266" i="1"/>
  <c r="H266" i="1"/>
  <c r="I266" i="1"/>
  <c r="J266" i="1"/>
  <c r="K266" i="1"/>
  <c r="F265" i="1"/>
  <c r="G265" i="1"/>
  <c r="H265" i="1"/>
  <c r="I265" i="1"/>
  <c r="J265" i="1"/>
  <c r="K265" i="1"/>
  <c r="F141" i="1"/>
  <c r="G141" i="1"/>
  <c r="H141" i="1"/>
  <c r="I141" i="1"/>
  <c r="J141" i="1"/>
  <c r="K141" i="1"/>
  <c r="A150" i="1"/>
  <c r="A149" i="1"/>
  <c r="A243" i="1"/>
  <c r="A242" i="1"/>
  <c r="A241" i="1"/>
  <c r="A148" i="1"/>
  <c r="A240" i="1"/>
  <c r="A113" i="1"/>
  <c r="A89" i="1"/>
  <c r="A88" i="1"/>
  <c r="A147" i="1"/>
  <c r="A146" i="1"/>
  <c r="A239" i="1"/>
  <c r="A145" i="1"/>
  <c r="A144" i="1"/>
  <c r="A238" i="1"/>
  <c r="A237" i="1"/>
  <c r="A236" i="1"/>
  <c r="A143" i="1"/>
  <c r="A235" i="1"/>
  <c r="A142" i="1"/>
  <c r="A234" i="1"/>
  <c r="A105" i="1"/>
  <c r="A101" i="1"/>
  <c r="A87" i="1"/>
  <c r="A86" i="1"/>
  <c r="A15" i="1"/>
  <c r="A266" i="1"/>
  <c r="A265" i="1"/>
  <c r="A141" i="1"/>
  <c r="A8" i="1"/>
  <c r="F8" i="1"/>
  <c r="G8" i="1"/>
  <c r="H8" i="1"/>
  <c r="I8" i="1"/>
  <c r="J8" i="1"/>
  <c r="K8" i="1"/>
  <c r="A264" i="1" l="1"/>
  <c r="A233" i="1"/>
  <c r="A232" i="1"/>
  <c r="A140" i="1"/>
  <c r="A231" i="1"/>
  <c r="F264" i="1"/>
  <c r="G264" i="1"/>
  <c r="H264" i="1"/>
  <c r="I264" i="1"/>
  <c r="J264" i="1"/>
  <c r="K264" i="1"/>
  <c r="F233" i="1"/>
  <c r="G233" i="1"/>
  <c r="H233" i="1"/>
  <c r="I233" i="1"/>
  <c r="J233" i="1"/>
  <c r="K233" i="1"/>
  <c r="F232" i="1"/>
  <c r="G232" i="1"/>
  <c r="H232" i="1"/>
  <c r="I232" i="1"/>
  <c r="J232" i="1"/>
  <c r="K232" i="1"/>
  <c r="F140" i="1"/>
  <c r="G140" i="1"/>
  <c r="H140" i="1"/>
  <c r="I140" i="1"/>
  <c r="J140" i="1"/>
  <c r="K140" i="1"/>
  <c r="F231" i="1"/>
  <c r="G231" i="1"/>
  <c r="H231" i="1"/>
  <c r="I231" i="1"/>
  <c r="J231" i="1"/>
  <c r="K231" i="1"/>
  <c r="B182" i="16" l="1"/>
  <c r="B136" i="16"/>
  <c r="B96" i="16"/>
  <c r="F47" i="1"/>
  <c r="G47" i="1"/>
  <c r="H47" i="1"/>
  <c r="I47" i="1"/>
  <c r="J47" i="1"/>
  <c r="K47" i="1"/>
  <c r="F46" i="1"/>
  <c r="G46" i="1"/>
  <c r="H46" i="1"/>
  <c r="I46" i="1"/>
  <c r="J46" i="1"/>
  <c r="K46" i="1"/>
  <c r="F39" i="1"/>
  <c r="G39" i="1"/>
  <c r="H39" i="1"/>
  <c r="I39" i="1"/>
  <c r="J39" i="1"/>
  <c r="K39" i="1"/>
  <c r="F85" i="1"/>
  <c r="G85" i="1"/>
  <c r="H85" i="1"/>
  <c r="I85" i="1"/>
  <c r="J85" i="1"/>
  <c r="K85" i="1"/>
  <c r="F80" i="1"/>
  <c r="G80" i="1"/>
  <c r="H80" i="1"/>
  <c r="I80" i="1"/>
  <c r="J80" i="1"/>
  <c r="K80" i="1"/>
  <c r="A47" i="1"/>
  <c r="A46" i="1"/>
  <c r="A39" i="1"/>
  <c r="A85" i="1"/>
  <c r="A80" i="1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A153" i="16"/>
  <c r="B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B14" i="16"/>
  <c r="C13" i="16"/>
  <c r="A13" i="16"/>
  <c r="B9" i="16"/>
  <c r="F139" i="1" l="1"/>
  <c r="G139" i="1"/>
  <c r="H139" i="1"/>
  <c r="I139" i="1"/>
  <c r="J139" i="1"/>
  <c r="K139" i="1"/>
  <c r="A139" i="1"/>
  <c r="F44" i="1"/>
  <c r="G44" i="1"/>
  <c r="H44" i="1"/>
  <c r="I44" i="1"/>
  <c r="J44" i="1"/>
  <c r="K44" i="1"/>
  <c r="F40" i="1"/>
  <c r="G40" i="1"/>
  <c r="H40" i="1"/>
  <c r="I40" i="1"/>
  <c r="J40" i="1"/>
  <c r="K40" i="1"/>
  <c r="F100" i="1"/>
  <c r="G100" i="1"/>
  <c r="H100" i="1"/>
  <c r="I100" i="1"/>
  <c r="J100" i="1"/>
  <c r="K100" i="1"/>
  <c r="F230" i="1"/>
  <c r="G230" i="1"/>
  <c r="H230" i="1"/>
  <c r="I230" i="1"/>
  <c r="J230" i="1"/>
  <c r="K230" i="1"/>
  <c r="F229" i="1"/>
  <c r="G229" i="1"/>
  <c r="H229" i="1"/>
  <c r="I229" i="1"/>
  <c r="J229" i="1"/>
  <c r="K229" i="1"/>
  <c r="F228" i="1"/>
  <c r="G228" i="1"/>
  <c r="H228" i="1"/>
  <c r="I228" i="1"/>
  <c r="J228" i="1"/>
  <c r="K228" i="1"/>
  <c r="F227" i="1"/>
  <c r="G227" i="1"/>
  <c r="H227" i="1"/>
  <c r="I227" i="1"/>
  <c r="J227" i="1"/>
  <c r="K227" i="1"/>
  <c r="F226" i="1"/>
  <c r="G226" i="1"/>
  <c r="H226" i="1"/>
  <c r="I226" i="1"/>
  <c r="J226" i="1"/>
  <c r="K226" i="1"/>
  <c r="F138" i="1"/>
  <c r="G138" i="1"/>
  <c r="H138" i="1"/>
  <c r="I138" i="1"/>
  <c r="J138" i="1"/>
  <c r="K138" i="1"/>
  <c r="F225" i="1"/>
  <c r="G225" i="1"/>
  <c r="H225" i="1"/>
  <c r="I225" i="1"/>
  <c r="J225" i="1"/>
  <c r="K225" i="1"/>
  <c r="F224" i="1"/>
  <c r="G224" i="1"/>
  <c r="H224" i="1"/>
  <c r="I224" i="1"/>
  <c r="J224" i="1"/>
  <c r="K224" i="1"/>
  <c r="F223" i="1"/>
  <c r="G223" i="1"/>
  <c r="H223" i="1"/>
  <c r="I223" i="1"/>
  <c r="J223" i="1"/>
  <c r="K223" i="1"/>
  <c r="F222" i="1"/>
  <c r="G222" i="1"/>
  <c r="H222" i="1"/>
  <c r="I222" i="1"/>
  <c r="J222" i="1"/>
  <c r="K222" i="1"/>
  <c r="F221" i="1"/>
  <c r="G221" i="1"/>
  <c r="H221" i="1"/>
  <c r="I221" i="1"/>
  <c r="J221" i="1"/>
  <c r="K221" i="1"/>
  <c r="F137" i="1"/>
  <c r="G137" i="1"/>
  <c r="H137" i="1"/>
  <c r="I137" i="1"/>
  <c r="J137" i="1"/>
  <c r="K137" i="1"/>
  <c r="F220" i="1"/>
  <c r="G220" i="1"/>
  <c r="H220" i="1"/>
  <c r="I220" i="1"/>
  <c r="J220" i="1"/>
  <c r="K220" i="1"/>
  <c r="F219" i="1"/>
  <c r="G219" i="1"/>
  <c r="H219" i="1"/>
  <c r="I219" i="1"/>
  <c r="J219" i="1"/>
  <c r="K219" i="1"/>
  <c r="F218" i="1"/>
  <c r="G218" i="1"/>
  <c r="H218" i="1"/>
  <c r="I218" i="1"/>
  <c r="J218" i="1"/>
  <c r="K218" i="1"/>
  <c r="F263" i="1"/>
  <c r="G263" i="1"/>
  <c r="H263" i="1"/>
  <c r="I263" i="1"/>
  <c r="J263" i="1"/>
  <c r="K263" i="1"/>
  <c r="F136" i="1"/>
  <c r="G136" i="1"/>
  <c r="H136" i="1"/>
  <c r="I136" i="1"/>
  <c r="J136" i="1"/>
  <c r="K136" i="1"/>
  <c r="F84" i="1"/>
  <c r="G84" i="1"/>
  <c r="H84" i="1"/>
  <c r="I84" i="1"/>
  <c r="J84" i="1"/>
  <c r="K84" i="1"/>
  <c r="F217" i="1"/>
  <c r="G217" i="1"/>
  <c r="H217" i="1"/>
  <c r="I217" i="1"/>
  <c r="J217" i="1"/>
  <c r="K217" i="1"/>
  <c r="F216" i="1"/>
  <c r="G216" i="1"/>
  <c r="H216" i="1"/>
  <c r="I216" i="1"/>
  <c r="J216" i="1"/>
  <c r="K216" i="1"/>
  <c r="F215" i="1"/>
  <c r="G215" i="1"/>
  <c r="H215" i="1"/>
  <c r="I215" i="1"/>
  <c r="J215" i="1"/>
  <c r="K215" i="1"/>
  <c r="F214" i="1"/>
  <c r="G214" i="1"/>
  <c r="H214" i="1"/>
  <c r="I214" i="1"/>
  <c r="J214" i="1"/>
  <c r="K214" i="1"/>
  <c r="F213" i="1"/>
  <c r="G213" i="1"/>
  <c r="H213" i="1"/>
  <c r="I213" i="1"/>
  <c r="J213" i="1"/>
  <c r="K213" i="1"/>
  <c r="F212" i="1"/>
  <c r="G212" i="1"/>
  <c r="H212" i="1"/>
  <c r="I212" i="1"/>
  <c r="J212" i="1"/>
  <c r="K212" i="1"/>
  <c r="F211" i="1"/>
  <c r="G211" i="1"/>
  <c r="H211" i="1"/>
  <c r="I211" i="1"/>
  <c r="J211" i="1"/>
  <c r="K211" i="1"/>
  <c r="F210" i="1"/>
  <c r="G210" i="1"/>
  <c r="H210" i="1"/>
  <c r="I210" i="1"/>
  <c r="J210" i="1"/>
  <c r="K210" i="1"/>
  <c r="F209" i="1"/>
  <c r="G209" i="1"/>
  <c r="H209" i="1"/>
  <c r="I209" i="1"/>
  <c r="J209" i="1"/>
  <c r="K209" i="1"/>
  <c r="F208" i="1"/>
  <c r="G208" i="1"/>
  <c r="H208" i="1"/>
  <c r="I208" i="1"/>
  <c r="J208" i="1"/>
  <c r="K208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160" i="1"/>
  <c r="G160" i="1"/>
  <c r="H160" i="1"/>
  <c r="I160" i="1"/>
  <c r="J160" i="1"/>
  <c r="K160" i="1"/>
  <c r="F158" i="1"/>
  <c r="G158" i="1"/>
  <c r="H158" i="1"/>
  <c r="I158" i="1"/>
  <c r="J158" i="1"/>
  <c r="K158" i="1"/>
  <c r="F99" i="1"/>
  <c r="G99" i="1"/>
  <c r="H99" i="1"/>
  <c r="I99" i="1"/>
  <c r="J99" i="1"/>
  <c r="K99" i="1"/>
  <c r="F262" i="1"/>
  <c r="G262" i="1"/>
  <c r="H262" i="1"/>
  <c r="I262" i="1"/>
  <c r="J262" i="1"/>
  <c r="K262" i="1"/>
  <c r="F45" i="1"/>
  <c r="G45" i="1"/>
  <c r="H45" i="1"/>
  <c r="I45" i="1"/>
  <c r="J45" i="1"/>
  <c r="K45" i="1"/>
  <c r="F48" i="1"/>
  <c r="G48" i="1"/>
  <c r="H48" i="1"/>
  <c r="I48" i="1"/>
  <c r="J48" i="1"/>
  <c r="K48" i="1"/>
  <c r="F38" i="1"/>
  <c r="G38" i="1"/>
  <c r="H38" i="1"/>
  <c r="I38" i="1"/>
  <c r="J38" i="1"/>
  <c r="K38" i="1"/>
  <c r="F135" i="1"/>
  <c r="G135" i="1"/>
  <c r="H135" i="1"/>
  <c r="I135" i="1"/>
  <c r="J135" i="1"/>
  <c r="K135" i="1"/>
  <c r="F79" i="1"/>
  <c r="G79" i="1"/>
  <c r="H79" i="1"/>
  <c r="I79" i="1"/>
  <c r="J79" i="1"/>
  <c r="K79" i="1"/>
  <c r="F78" i="1"/>
  <c r="G78" i="1"/>
  <c r="H78" i="1"/>
  <c r="I78" i="1"/>
  <c r="J78" i="1"/>
  <c r="K78" i="1"/>
  <c r="F159" i="1"/>
  <c r="G159" i="1"/>
  <c r="H159" i="1"/>
  <c r="I159" i="1"/>
  <c r="J159" i="1"/>
  <c r="K159" i="1"/>
  <c r="F109" i="1"/>
  <c r="G109" i="1"/>
  <c r="H109" i="1"/>
  <c r="I109" i="1"/>
  <c r="J109" i="1"/>
  <c r="K109" i="1"/>
  <c r="A44" i="1"/>
  <c r="A40" i="1"/>
  <c r="A100" i="1"/>
  <c r="A230" i="1"/>
  <c r="A229" i="1"/>
  <c r="A228" i="1"/>
  <c r="A227" i="1"/>
  <c r="A226" i="1"/>
  <c r="A138" i="1"/>
  <c r="A225" i="1"/>
  <c r="A224" i="1"/>
  <c r="A223" i="1"/>
  <c r="A222" i="1"/>
  <c r="A221" i="1"/>
  <c r="A137" i="1"/>
  <c r="A220" i="1"/>
  <c r="A219" i="1"/>
  <c r="A218" i="1"/>
  <c r="A263" i="1"/>
  <c r="A136" i="1"/>
  <c r="A84" i="1"/>
  <c r="A217" i="1"/>
  <c r="A216" i="1"/>
  <c r="A215" i="1"/>
  <c r="A214" i="1"/>
  <c r="A213" i="1"/>
  <c r="A212" i="1"/>
  <c r="A211" i="1"/>
  <c r="A210" i="1"/>
  <c r="A209" i="1"/>
  <c r="A208" i="1"/>
  <c r="A83" i="1"/>
  <c r="A82" i="1"/>
  <c r="A81" i="1"/>
  <c r="A160" i="1"/>
  <c r="A158" i="1"/>
  <c r="A99" i="1"/>
  <c r="A262" i="1"/>
  <c r="A45" i="1"/>
  <c r="A48" i="1"/>
  <c r="A38" i="1"/>
  <c r="A135" i="1"/>
  <c r="A79" i="1"/>
  <c r="A78" i="1"/>
  <c r="A159" i="1"/>
  <c r="A109" i="1"/>
  <c r="A37" i="1" l="1"/>
  <c r="F37" i="1"/>
  <c r="G37" i="1"/>
  <c r="H37" i="1"/>
  <c r="I37" i="1"/>
  <c r="J37" i="1"/>
  <c r="K37" i="1"/>
  <c r="A134" i="1" l="1"/>
  <c r="A207" i="1"/>
  <c r="A133" i="1"/>
  <c r="A14" i="1"/>
  <c r="A206" i="1"/>
  <c r="A205" i="1"/>
  <c r="A132" i="1"/>
  <c r="A36" i="1"/>
  <c r="A204" i="1"/>
  <c r="A131" i="1"/>
  <c r="A77" i="1"/>
  <c r="A130" i="1"/>
  <c r="A129" i="1"/>
  <c r="A35" i="1"/>
  <c r="A76" i="1"/>
  <c r="A41" i="1"/>
  <c r="A34" i="1"/>
  <c r="A13" i="1"/>
  <c r="A128" i="1"/>
  <c r="A75" i="1"/>
  <c r="A127" i="1"/>
  <c r="A126" i="1"/>
  <c r="A62" i="1"/>
  <c r="A56" i="1"/>
  <c r="A52" i="1"/>
  <c r="F134" i="1"/>
  <c r="G134" i="1"/>
  <c r="H134" i="1"/>
  <c r="I134" i="1"/>
  <c r="J134" i="1"/>
  <c r="K134" i="1"/>
  <c r="F207" i="1"/>
  <c r="G207" i="1"/>
  <c r="H207" i="1"/>
  <c r="I207" i="1"/>
  <c r="J207" i="1"/>
  <c r="K207" i="1"/>
  <c r="F133" i="1"/>
  <c r="G133" i="1"/>
  <c r="H133" i="1"/>
  <c r="I133" i="1"/>
  <c r="J133" i="1"/>
  <c r="K133" i="1"/>
  <c r="F14" i="1"/>
  <c r="G14" i="1"/>
  <c r="H14" i="1"/>
  <c r="I14" i="1"/>
  <c r="J14" i="1"/>
  <c r="K14" i="1"/>
  <c r="F206" i="1"/>
  <c r="G206" i="1"/>
  <c r="H206" i="1"/>
  <c r="I206" i="1"/>
  <c r="J206" i="1"/>
  <c r="K206" i="1"/>
  <c r="F205" i="1"/>
  <c r="G205" i="1"/>
  <c r="H205" i="1"/>
  <c r="I205" i="1"/>
  <c r="J205" i="1"/>
  <c r="K205" i="1"/>
  <c r="F132" i="1"/>
  <c r="G132" i="1"/>
  <c r="H132" i="1"/>
  <c r="I132" i="1"/>
  <c r="J132" i="1"/>
  <c r="K132" i="1"/>
  <c r="F36" i="1"/>
  <c r="G36" i="1"/>
  <c r="H36" i="1"/>
  <c r="I36" i="1"/>
  <c r="J36" i="1"/>
  <c r="K36" i="1"/>
  <c r="F204" i="1"/>
  <c r="G204" i="1"/>
  <c r="H204" i="1"/>
  <c r="I204" i="1"/>
  <c r="J204" i="1"/>
  <c r="K204" i="1"/>
  <c r="F131" i="1"/>
  <c r="G131" i="1"/>
  <c r="H131" i="1"/>
  <c r="I131" i="1"/>
  <c r="J131" i="1"/>
  <c r="K131" i="1"/>
  <c r="F77" i="1"/>
  <c r="G77" i="1"/>
  <c r="H77" i="1"/>
  <c r="I77" i="1"/>
  <c r="J77" i="1"/>
  <c r="K77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35" i="1"/>
  <c r="G35" i="1"/>
  <c r="H35" i="1"/>
  <c r="I35" i="1"/>
  <c r="J35" i="1"/>
  <c r="K35" i="1"/>
  <c r="F76" i="1"/>
  <c r="G76" i="1"/>
  <c r="H76" i="1"/>
  <c r="I76" i="1"/>
  <c r="J76" i="1"/>
  <c r="K76" i="1"/>
  <c r="F41" i="1"/>
  <c r="G41" i="1"/>
  <c r="H41" i="1"/>
  <c r="I41" i="1"/>
  <c r="J41" i="1"/>
  <c r="K41" i="1"/>
  <c r="F34" i="1"/>
  <c r="G34" i="1"/>
  <c r="H34" i="1"/>
  <c r="I34" i="1"/>
  <c r="J34" i="1"/>
  <c r="K34" i="1"/>
  <c r="F13" i="1"/>
  <c r="G13" i="1"/>
  <c r="H13" i="1"/>
  <c r="I13" i="1"/>
  <c r="J13" i="1"/>
  <c r="K13" i="1"/>
  <c r="F128" i="1"/>
  <c r="G128" i="1"/>
  <c r="H128" i="1"/>
  <c r="I128" i="1"/>
  <c r="J128" i="1"/>
  <c r="K128" i="1"/>
  <c r="F75" i="1"/>
  <c r="G75" i="1"/>
  <c r="H75" i="1"/>
  <c r="I75" i="1"/>
  <c r="J75" i="1"/>
  <c r="K75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62" i="1"/>
  <c r="G62" i="1"/>
  <c r="H62" i="1"/>
  <c r="I62" i="1"/>
  <c r="J62" i="1"/>
  <c r="K62" i="1"/>
  <c r="F56" i="1"/>
  <c r="G56" i="1"/>
  <c r="H56" i="1"/>
  <c r="I56" i="1"/>
  <c r="J56" i="1"/>
  <c r="K56" i="1"/>
  <c r="F52" i="1"/>
  <c r="G52" i="1"/>
  <c r="H52" i="1"/>
  <c r="I52" i="1"/>
  <c r="J52" i="1"/>
  <c r="K52" i="1"/>
  <c r="F74" i="1" l="1"/>
  <c r="G74" i="1"/>
  <c r="H74" i="1"/>
  <c r="I74" i="1"/>
  <c r="J74" i="1"/>
  <c r="K74" i="1"/>
  <c r="F125" i="1"/>
  <c r="G125" i="1"/>
  <c r="H125" i="1"/>
  <c r="I125" i="1"/>
  <c r="J125" i="1"/>
  <c r="K125" i="1"/>
  <c r="F203" i="1"/>
  <c r="G203" i="1"/>
  <c r="H203" i="1"/>
  <c r="I203" i="1"/>
  <c r="J203" i="1"/>
  <c r="K203" i="1"/>
  <c r="F261" i="1"/>
  <c r="G261" i="1"/>
  <c r="H261" i="1"/>
  <c r="I261" i="1"/>
  <c r="J261" i="1"/>
  <c r="K261" i="1"/>
  <c r="F202" i="1"/>
  <c r="G202" i="1"/>
  <c r="H202" i="1"/>
  <c r="I202" i="1"/>
  <c r="J202" i="1"/>
  <c r="K202" i="1"/>
  <c r="A74" i="1"/>
  <c r="A125" i="1"/>
  <c r="A203" i="1"/>
  <c r="A261" i="1"/>
  <c r="A202" i="1"/>
  <c r="F98" i="1" l="1"/>
  <c r="G98" i="1"/>
  <c r="H98" i="1"/>
  <c r="I98" i="1"/>
  <c r="J98" i="1"/>
  <c r="K98" i="1"/>
  <c r="A98" i="1"/>
  <c r="F12" i="1" l="1"/>
  <c r="G12" i="1"/>
  <c r="H12" i="1"/>
  <c r="I12" i="1"/>
  <c r="J12" i="1"/>
  <c r="K12" i="1"/>
  <c r="F11" i="1"/>
  <c r="G11" i="1"/>
  <c r="H11" i="1"/>
  <c r="I11" i="1"/>
  <c r="J11" i="1"/>
  <c r="K11" i="1"/>
  <c r="F97" i="1"/>
  <c r="G97" i="1"/>
  <c r="H97" i="1"/>
  <c r="I97" i="1"/>
  <c r="J97" i="1"/>
  <c r="K97" i="1"/>
  <c r="F33" i="1"/>
  <c r="G33" i="1"/>
  <c r="H33" i="1"/>
  <c r="I33" i="1"/>
  <c r="J33" i="1"/>
  <c r="K33" i="1"/>
  <c r="F260" i="1"/>
  <c r="G260" i="1"/>
  <c r="H260" i="1"/>
  <c r="I260" i="1"/>
  <c r="J260" i="1"/>
  <c r="K260" i="1"/>
  <c r="F18" i="1"/>
  <c r="G18" i="1"/>
  <c r="H18" i="1"/>
  <c r="I18" i="1"/>
  <c r="J18" i="1"/>
  <c r="K18" i="1"/>
  <c r="F32" i="1"/>
  <c r="G32" i="1"/>
  <c r="H32" i="1"/>
  <c r="I32" i="1"/>
  <c r="J32" i="1"/>
  <c r="K32" i="1"/>
  <c r="F201" i="1"/>
  <c r="G201" i="1"/>
  <c r="H201" i="1"/>
  <c r="I201" i="1"/>
  <c r="J201" i="1"/>
  <c r="K201" i="1"/>
  <c r="F200" i="1"/>
  <c r="G200" i="1"/>
  <c r="H200" i="1"/>
  <c r="I200" i="1"/>
  <c r="J200" i="1"/>
  <c r="K200" i="1"/>
  <c r="F199" i="1"/>
  <c r="G199" i="1"/>
  <c r="H199" i="1"/>
  <c r="I199" i="1"/>
  <c r="J199" i="1"/>
  <c r="K199" i="1"/>
  <c r="F198" i="1"/>
  <c r="G198" i="1"/>
  <c r="H198" i="1"/>
  <c r="I198" i="1"/>
  <c r="J198" i="1"/>
  <c r="K198" i="1"/>
  <c r="F197" i="1"/>
  <c r="G197" i="1"/>
  <c r="H197" i="1"/>
  <c r="I197" i="1"/>
  <c r="J197" i="1"/>
  <c r="K197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259" i="1"/>
  <c r="G259" i="1"/>
  <c r="H259" i="1"/>
  <c r="I259" i="1"/>
  <c r="J259" i="1"/>
  <c r="K259" i="1"/>
  <c r="A12" i="1"/>
  <c r="A11" i="1"/>
  <c r="A97" i="1"/>
  <c r="A33" i="1"/>
  <c r="A260" i="1"/>
  <c r="A18" i="1"/>
  <c r="A32" i="1"/>
  <c r="A201" i="1"/>
  <c r="A200" i="1"/>
  <c r="A199" i="1"/>
  <c r="A198" i="1"/>
  <c r="A197" i="1"/>
  <c r="A196" i="1"/>
  <c r="A195" i="1"/>
  <c r="A259" i="1"/>
  <c r="A112" i="1" l="1"/>
  <c r="F10" i="1"/>
  <c r="G10" i="1"/>
  <c r="H10" i="1"/>
  <c r="I10" i="1"/>
  <c r="J10" i="1"/>
  <c r="K10" i="1"/>
  <c r="F194" i="1"/>
  <c r="G194" i="1"/>
  <c r="H194" i="1"/>
  <c r="I194" i="1"/>
  <c r="J194" i="1"/>
  <c r="K194" i="1"/>
  <c r="F31" i="1"/>
  <c r="G31" i="1"/>
  <c r="H31" i="1"/>
  <c r="I31" i="1"/>
  <c r="J31" i="1"/>
  <c r="K31" i="1"/>
  <c r="F193" i="1"/>
  <c r="G193" i="1"/>
  <c r="H193" i="1"/>
  <c r="I193" i="1"/>
  <c r="J193" i="1"/>
  <c r="K193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F17" i="1"/>
  <c r="G17" i="1"/>
  <c r="H17" i="1"/>
  <c r="I17" i="1"/>
  <c r="J17" i="1"/>
  <c r="K17" i="1"/>
  <c r="F124" i="1"/>
  <c r="G124" i="1"/>
  <c r="H124" i="1"/>
  <c r="I124" i="1"/>
  <c r="J124" i="1"/>
  <c r="K124" i="1"/>
  <c r="F73" i="1"/>
  <c r="G73" i="1"/>
  <c r="H73" i="1"/>
  <c r="I73" i="1"/>
  <c r="J73" i="1"/>
  <c r="K73" i="1"/>
  <c r="F16" i="1"/>
  <c r="G16" i="1"/>
  <c r="H16" i="1"/>
  <c r="I16" i="1"/>
  <c r="J16" i="1"/>
  <c r="K16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23" i="1"/>
  <c r="G123" i="1"/>
  <c r="H123" i="1"/>
  <c r="I123" i="1"/>
  <c r="J123" i="1"/>
  <c r="K123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22" i="1"/>
  <c r="G122" i="1"/>
  <c r="H122" i="1"/>
  <c r="I122" i="1"/>
  <c r="J122" i="1"/>
  <c r="K122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253" i="1"/>
  <c r="G253" i="1"/>
  <c r="H253" i="1"/>
  <c r="I253" i="1"/>
  <c r="J253" i="1"/>
  <c r="K253" i="1"/>
  <c r="F112" i="1"/>
  <c r="G112" i="1"/>
  <c r="H112" i="1"/>
  <c r="I112" i="1"/>
  <c r="J112" i="1"/>
  <c r="K112" i="1"/>
  <c r="A10" i="1"/>
  <c r="A194" i="1"/>
  <c r="A31" i="1"/>
  <c r="A193" i="1"/>
  <c r="A192" i="1"/>
  <c r="A191" i="1"/>
  <c r="A17" i="1"/>
  <c r="A124" i="1"/>
  <c r="A73" i="1"/>
  <c r="A16" i="1"/>
  <c r="A72" i="1"/>
  <c r="A71" i="1"/>
  <c r="A70" i="1"/>
  <c r="A190" i="1"/>
  <c r="A189" i="1"/>
  <c r="A123" i="1"/>
  <c r="A188" i="1"/>
  <c r="A187" i="1"/>
  <c r="A186" i="1"/>
  <c r="A122" i="1"/>
  <c r="A185" i="1"/>
  <c r="A184" i="1"/>
  <c r="A253" i="1"/>
  <c r="F183" i="1" l="1"/>
  <c r="G183" i="1"/>
  <c r="H183" i="1"/>
  <c r="I183" i="1"/>
  <c r="J183" i="1"/>
  <c r="K183" i="1"/>
  <c r="F182" i="1"/>
  <c r="G182" i="1"/>
  <c r="H182" i="1"/>
  <c r="I182" i="1"/>
  <c r="J182" i="1"/>
  <c r="K182" i="1"/>
  <c r="F111" i="1"/>
  <c r="G111" i="1"/>
  <c r="H111" i="1"/>
  <c r="I111" i="1"/>
  <c r="J111" i="1"/>
  <c r="K111" i="1"/>
  <c r="F30" i="1"/>
  <c r="G30" i="1"/>
  <c r="H30" i="1"/>
  <c r="I30" i="1"/>
  <c r="J30" i="1"/>
  <c r="K30" i="1"/>
  <c r="F181" i="1"/>
  <c r="G181" i="1"/>
  <c r="H181" i="1"/>
  <c r="I181" i="1"/>
  <c r="J181" i="1"/>
  <c r="K181" i="1"/>
  <c r="F258" i="1"/>
  <c r="G258" i="1"/>
  <c r="H258" i="1"/>
  <c r="I258" i="1"/>
  <c r="J258" i="1"/>
  <c r="K258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21" i="1"/>
  <c r="G121" i="1"/>
  <c r="H121" i="1"/>
  <c r="I121" i="1"/>
  <c r="J121" i="1"/>
  <c r="K121" i="1"/>
  <c r="F19" i="1"/>
  <c r="G19" i="1"/>
  <c r="H19" i="1"/>
  <c r="I19" i="1"/>
  <c r="J19" i="1"/>
  <c r="K19" i="1"/>
  <c r="F120" i="1"/>
  <c r="G120" i="1"/>
  <c r="H120" i="1"/>
  <c r="I120" i="1"/>
  <c r="J120" i="1"/>
  <c r="K120" i="1"/>
  <c r="F29" i="1"/>
  <c r="G29" i="1"/>
  <c r="H29" i="1"/>
  <c r="I29" i="1"/>
  <c r="J29" i="1"/>
  <c r="K29" i="1"/>
  <c r="F119" i="1"/>
  <c r="G119" i="1"/>
  <c r="H119" i="1"/>
  <c r="I119" i="1"/>
  <c r="J119" i="1"/>
  <c r="K119" i="1"/>
  <c r="F176" i="1"/>
  <c r="G176" i="1"/>
  <c r="H176" i="1"/>
  <c r="I176" i="1"/>
  <c r="J176" i="1"/>
  <c r="K176" i="1"/>
  <c r="F118" i="1"/>
  <c r="G118" i="1"/>
  <c r="H118" i="1"/>
  <c r="I118" i="1"/>
  <c r="J118" i="1"/>
  <c r="K118" i="1"/>
  <c r="F175" i="1"/>
  <c r="G175" i="1"/>
  <c r="H175" i="1"/>
  <c r="I175" i="1"/>
  <c r="J175" i="1"/>
  <c r="K175" i="1"/>
  <c r="F69" i="1"/>
  <c r="G69" i="1"/>
  <c r="H69" i="1"/>
  <c r="I69" i="1"/>
  <c r="J69" i="1"/>
  <c r="K69" i="1"/>
  <c r="F28" i="1"/>
  <c r="G28" i="1"/>
  <c r="H28" i="1"/>
  <c r="I28" i="1"/>
  <c r="J28" i="1"/>
  <c r="K28" i="1"/>
  <c r="A183" i="1"/>
  <c r="A182" i="1"/>
  <c r="A111" i="1"/>
  <c r="A30" i="1"/>
  <c r="A181" i="1"/>
  <c r="A258" i="1"/>
  <c r="A180" i="1"/>
  <c r="A179" i="1"/>
  <c r="A178" i="1"/>
  <c r="A177" i="1"/>
  <c r="A121" i="1"/>
  <c r="A19" i="1"/>
  <c r="A120" i="1"/>
  <c r="A29" i="1"/>
  <c r="A119" i="1"/>
  <c r="A176" i="1"/>
  <c r="A118" i="1"/>
  <c r="A175" i="1"/>
  <c r="A69" i="1"/>
  <c r="A28" i="1"/>
  <c r="F96" i="1" l="1"/>
  <c r="G96" i="1"/>
  <c r="H96" i="1"/>
  <c r="I96" i="1"/>
  <c r="J96" i="1"/>
  <c r="K96" i="1"/>
  <c r="F110" i="1"/>
  <c r="G110" i="1"/>
  <c r="H110" i="1"/>
  <c r="I110" i="1"/>
  <c r="J110" i="1"/>
  <c r="K110" i="1"/>
  <c r="F68" i="1"/>
  <c r="G68" i="1"/>
  <c r="H68" i="1"/>
  <c r="I68" i="1"/>
  <c r="J68" i="1"/>
  <c r="K68" i="1"/>
  <c r="F27" i="1"/>
  <c r="G27" i="1"/>
  <c r="H27" i="1"/>
  <c r="I27" i="1"/>
  <c r="J27" i="1"/>
  <c r="K27" i="1"/>
  <c r="F9" i="1"/>
  <c r="G9" i="1"/>
  <c r="H9" i="1"/>
  <c r="I9" i="1"/>
  <c r="J9" i="1"/>
  <c r="K9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104" i="1"/>
  <c r="G104" i="1"/>
  <c r="H104" i="1"/>
  <c r="I104" i="1"/>
  <c r="J104" i="1"/>
  <c r="K104" i="1"/>
  <c r="F23" i="1"/>
  <c r="G23" i="1"/>
  <c r="H23" i="1"/>
  <c r="I23" i="1"/>
  <c r="J23" i="1"/>
  <c r="K23" i="1"/>
  <c r="F67" i="1"/>
  <c r="G67" i="1"/>
  <c r="H67" i="1"/>
  <c r="I67" i="1"/>
  <c r="J67" i="1"/>
  <c r="K67" i="1"/>
  <c r="F43" i="1"/>
  <c r="G43" i="1"/>
  <c r="H43" i="1"/>
  <c r="I43" i="1"/>
  <c r="J43" i="1"/>
  <c r="K43" i="1"/>
  <c r="F95" i="1"/>
  <c r="G95" i="1"/>
  <c r="H95" i="1"/>
  <c r="I95" i="1"/>
  <c r="J95" i="1"/>
  <c r="K95" i="1"/>
  <c r="F94" i="1"/>
  <c r="G94" i="1"/>
  <c r="H94" i="1"/>
  <c r="I94" i="1"/>
  <c r="J94" i="1"/>
  <c r="K94" i="1"/>
  <c r="F66" i="1"/>
  <c r="G66" i="1"/>
  <c r="H66" i="1"/>
  <c r="I66" i="1"/>
  <c r="J66" i="1"/>
  <c r="K66" i="1"/>
  <c r="F65" i="1"/>
  <c r="G65" i="1"/>
  <c r="H65" i="1"/>
  <c r="I65" i="1"/>
  <c r="J65" i="1"/>
  <c r="K65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22" i="1"/>
  <c r="G22" i="1"/>
  <c r="H22" i="1"/>
  <c r="I22" i="1"/>
  <c r="J22" i="1"/>
  <c r="K22" i="1"/>
  <c r="F64" i="1"/>
  <c r="G64" i="1"/>
  <c r="H64" i="1"/>
  <c r="I64" i="1"/>
  <c r="J64" i="1"/>
  <c r="K64" i="1"/>
  <c r="A96" i="1"/>
  <c r="A110" i="1"/>
  <c r="A68" i="1"/>
  <c r="A27" i="1"/>
  <c r="A9" i="1"/>
  <c r="A174" i="1"/>
  <c r="A173" i="1"/>
  <c r="A26" i="1"/>
  <c r="A25" i="1"/>
  <c r="A24" i="1"/>
  <c r="A104" i="1"/>
  <c r="A23" i="1"/>
  <c r="A67" i="1"/>
  <c r="A43" i="1"/>
  <c r="A95" i="1"/>
  <c r="A94" i="1"/>
  <c r="A66" i="1"/>
  <c r="A65" i="1"/>
  <c r="A172" i="1"/>
  <c r="A171" i="1"/>
  <c r="A22" i="1"/>
  <c r="A64" i="1"/>
  <c r="F257" i="1"/>
  <c r="G257" i="1"/>
  <c r="H257" i="1"/>
  <c r="I257" i="1"/>
  <c r="J257" i="1"/>
  <c r="K257" i="1"/>
  <c r="F21" i="1"/>
  <c r="G21" i="1"/>
  <c r="H21" i="1"/>
  <c r="I21" i="1"/>
  <c r="J21" i="1"/>
  <c r="K21" i="1"/>
  <c r="F103" i="1"/>
  <c r="G103" i="1"/>
  <c r="H103" i="1"/>
  <c r="I103" i="1"/>
  <c r="J103" i="1"/>
  <c r="K103" i="1"/>
  <c r="F20" i="1"/>
  <c r="G20" i="1"/>
  <c r="H20" i="1"/>
  <c r="I20" i="1"/>
  <c r="J20" i="1"/>
  <c r="K20" i="1"/>
  <c r="F117" i="1"/>
  <c r="G117" i="1"/>
  <c r="H117" i="1"/>
  <c r="I117" i="1"/>
  <c r="J117" i="1"/>
  <c r="K117" i="1"/>
  <c r="F256" i="1"/>
  <c r="G256" i="1"/>
  <c r="H256" i="1"/>
  <c r="I256" i="1"/>
  <c r="J256" i="1"/>
  <c r="K256" i="1"/>
  <c r="F63" i="1"/>
  <c r="G63" i="1"/>
  <c r="H63" i="1"/>
  <c r="I63" i="1"/>
  <c r="J63" i="1"/>
  <c r="K63" i="1"/>
  <c r="F102" i="1"/>
  <c r="G102" i="1"/>
  <c r="H102" i="1"/>
  <c r="I102" i="1"/>
  <c r="J102" i="1"/>
  <c r="K102" i="1"/>
  <c r="A257" i="1"/>
  <c r="A21" i="1"/>
  <c r="A103" i="1"/>
  <c r="A20" i="1"/>
  <c r="A117" i="1"/>
  <c r="A256" i="1"/>
  <c r="A63" i="1"/>
  <c r="A102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A116" i="1"/>
  <c r="A115" i="1"/>
  <c r="A170" i="1"/>
  <c r="A169" i="1"/>
  <c r="A168" i="1"/>
  <c r="A167" i="1"/>
  <c r="A61" i="1" l="1"/>
  <c r="F61" i="1"/>
  <c r="G61" i="1"/>
  <c r="H61" i="1"/>
  <c r="I61" i="1"/>
  <c r="J61" i="1"/>
  <c r="K61" i="1"/>
  <c r="A7" i="1"/>
  <c r="A108" i="1"/>
  <c r="A107" i="1"/>
  <c r="A6" i="1"/>
  <c r="A255" i="1"/>
  <c r="A60" i="1"/>
  <c r="F7" i="1"/>
  <c r="G7" i="1"/>
  <c r="H7" i="1"/>
  <c r="I7" i="1"/>
  <c r="J7" i="1"/>
  <c r="K7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6" i="1"/>
  <c r="G6" i="1"/>
  <c r="H6" i="1"/>
  <c r="I6" i="1"/>
  <c r="J6" i="1"/>
  <c r="K6" i="1"/>
  <c r="F255" i="1"/>
  <c r="G255" i="1"/>
  <c r="H255" i="1"/>
  <c r="I255" i="1"/>
  <c r="J255" i="1"/>
  <c r="K255" i="1"/>
  <c r="F60" i="1"/>
  <c r="G60" i="1"/>
  <c r="H60" i="1"/>
  <c r="I60" i="1"/>
  <c r="J60" i="1"/>
  <c r="K60" i="1"/>
  <c r="A59" i="1" l="1"/>
  <c r="A58" i="1"/>
  <c r="A57" i="1"/>
  <c r="A55" i="1"/>
  <c r="A54" i="1"/>
  <c r="A5" i="1"/>
  <c r="A53" i="1"/>
  <c r="A157" i="1"/>
  <c r="A254" i="1"/>
  <c r="A166" i="1"/>
  <c r="A106" i="1"/>
  <c r="A165" i="1"/>
  <c r="A164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5" i="1"/>
  <c r="G55" i="1"/>
  <c r="H55" i="1"/>
  <c r="I55" i="1"/>
  <c r="J55" i="1"/>
  <c r="K55" i="1"/>
  <c r="F54" i="1"/>
  <c r="G54" i="1"/>
  <c r="H54" i="1"/>
  <c r="I54" i="1"/>
  <c r="J54" i="1"/>
  <c r="K54" i="1"/>
  <c r="F5" i="1"/>
  <c r="G5" i="1"/>
  <c r="H5" i="1"/>
  <c r="I5" i="1"/>
  <c r="J5" i="1"/>
  <c r="K5" i="1"/>
  <c r="F53" i="1"/>
  <c r="G53" i="1"/>
  <c r="H53" i="1"/>
  <c r="I53" i="1"/>
  <c r="J53" i="1"/>
  <c r="K53" i="1"/>
  <c r="F157" i="1"/>
  <c r="G157" i="1"/>
  <c r="H157" i="1"/>
  <c r="I157" i="1"/>
  <c r="J157" i="1"/>
  <c r="K157" i="1"/>
  <c r="F254" i="1"/>
  <c r="G254" i="1"/>
  <c r="H254" i="1"/>
  <c r="I254" i="1"/>
  <c r="J254" i="1"/>
  <c r="K254" i="1"/>
  <c r="F166" i="1"/>
  <c r="G166" i="1"/>
  <c r="H166" i="1"/>
  <c r="I166" i="1"/>
  <c r="J166" i="1"/>
  <c r="K166" i="1"/>
  <c r="F106" i="1"/>
  <c r="G106" i="1"/>
  <c r="H106" i="1"/>
  <c r="I106" i="1"/>
  <c r="J106" i="1"/>
  <c r="K10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A114" i="1" l="1"/>
  <c r="K114" i="1"/>
  <c r="J114" i="1"/>
  <c r="I114" i="1"/>
  <c r="H114" i="1"/>
  <c r="G114" i="1"/>
  <c r="F114" i="1"/>
  <c r="A51" i="1" l="1"/>
  <c r="A50" i="1"/>
  <c r="A163" i="1"/>
  <c r="A49" i="1"/>
  <c r="F51" i="1"/>
  <c r="G51" i="1"/>
  <c r="H51" i="1"/>
  <c r="I51" i="1"/>
  <c r="J51" i="1"/>
  <c r="K51" i="1"/>
  <c r="F50" i="1"/>
  <c r="G50" i="1"/>
  <c r="H50" i="1"/>
  <c r="I50" i="1"/>
  <c r="J50" i="1"/>
  <c r="K50" i="1"/>
  <c r="F163" i="1"/>
  <c r="G163" i="1"/>
  <c r="H163" i="1"/>
  <c r="I163" i="1"/>
  <c r="J163" i="1"/>
  <c r="K163" i="1"/>
  <c r="F49" i="1"/>
  <c r="G49" i="1"/>
  <c r="H49" i="1"/>
  <c r="I49" i="1"/>
  <c r="J49" i="1"/>
  <c r="K49" i="1"/>
  <c r="A42" i="1" l="1"/>
  <c r="F42" i="1"/>
  <c r="G42" i="1"/>
  <c r="H42" i="1"/>
  <c r="I42" i="1"/>
  <c r="J42" i="1"/>
  <c r="K42" i="1"/>
  <c r="A162" i="1" l="1"/>
  <c r="F162" i="1"/>
  <c r="G162" i="1"/>
  <c r="H162" i="1"/>
  <c r="I162" i="1"/>
  <c r="J162" i="1"/>
  <c r="K162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<sst xmlns="http://schemas.openxmlformats.org/spreadsheetml/2006/main" count="14939" uniqueCount="2855">
  <si>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</si>
  <si>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</si>
  <si>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</si>
  <si>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</si>
  <si>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</si>
  <si>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</si>
  <si>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</si>
  <si>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</si>
  <si>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</si>
  <si>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</si>
  <si>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</si>
  <si>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</si>
  <si>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</si>
  <si>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</si>
  <si>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</si>
  <si>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</si>
  <si>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</si>
  <si>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</si>
  <si>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</si>
  <si>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</si>
  <si>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</si>
  <si>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</si>
  <si>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</si>
  <si>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</si>
  <si>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</si>
  <si>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</si>
  <si>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</si>
  <si>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</si>
  <si>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</si>
  <si>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</si>
  <si>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</si>
  <si>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</si>
  <si>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</si>
  <si>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</si>
  <si>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</si>
  <si>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</si>
  <si>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</si>
  <si>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</si>
  <si>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</si>
  <si>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</si>
  <si>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</si>
  <si>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</si>
  <si>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</si>
  <si>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</si>
  <si>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</si>
  <si>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</si>
  <si>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</si>
  <si>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</si>
  <si>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</si>
  <si>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</si>
  <si>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</si>
  <si>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</si>
  <si>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</si>
  <si>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</si>
  <si>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</si>
  <si>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</si>
  <si>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</si>
  <si>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</si>
  <si>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</si>
  <si>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</si>
  <si>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</si>
  <si>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</si>
  <si>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</si>
  <si>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</si>
  <si>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</si>
  <si>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</si>
  <si>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</si>
  <si>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</si>
  <si>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</si>
  <si>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</si>
  <si>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</si>
  <si>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</si>
  <si>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</si>
  <si>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</si>
  <si>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</si>
  <si>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</si>
  <si>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</si>
  <si>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</si>
  <si>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</si>
  <si>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</si>
  <si>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</si>
  <si>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</si>
  <si>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</si>
  <si>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</si>
  <si>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</si>
  <si>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</si>
  <si>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</si>
  <si>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</si>
  <si>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</si>
  <si>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</si>
  <si>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</si>
  <si>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</si>
  <si>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</si>
  <si>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</si>
  <si>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</si>
  <si>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</si>
  <si>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</si>
  <si>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</si>
  <si>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</si>
  <si>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</si>
  <si>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</si>
  <si>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</si>
  <si>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</si>
  <si>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</si>
  <si>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</si>
  <si>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</si>
  <si>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</si>
  <si>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</si>
  <si>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</si>
  <si>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</si>
  <si>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</si>
  <si>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</si>
  <si>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</si>
  <si>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</si>
  <si>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</si>
  <si>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</si>
  <si>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</si>
  <si>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</si>
  <si>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</si>
  <si>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</si>
  <si>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</si>
  <si>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</si>
  <si>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</si>
  <si>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</si>
  <si>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</si>
  <si>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</si>
  <si>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</si>
  <si>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</si>
  <si>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</si>
  <si>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</si>
  <si>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</si>
  <si>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</si>
  <si>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</si>
  <si>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</si>
  <si>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</si>
  <si>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</si>
  <si>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</si>
  <si>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</si>
  <si>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</si>
  <si>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</si>
  <si>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</si>
  <si>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</si>
  <si>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</si>
  <si>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</si>
  <si>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</si>
  <si>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</si>
  <si>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</si>
  <si>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</si>
  <si>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</si>
  <si>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</si>
  <si>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</si>
  <si>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</si>
  <si>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</si>
  <si>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</si>
  <si>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</si>
  <si>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</si>
  <si>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</si>
  <si>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</si>
  <si>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</si>
  <si>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</si>
  <si>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</si>
  <si>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</si>
  <si>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</si>
  <si>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</si>
  <si>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</si>
  <si>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</si>
  <si>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</si>
  <si>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</si>
  <si>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</si>
  <si>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</si>
  <si>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</si>
  <si>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</si>
  <si>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</si>
  <si>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</si>
  <si>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</si>
  <si>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</si>
  <si>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</si>
  <si>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</si>
  <si>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</si>
  <si>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</si>
  <si>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</si>
  <si>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</si>
  <si>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</si>
  <si>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</si>
  <si>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</si>
  <si>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</si>
  <si>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</si>
  <si>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</si>
  <si>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</si>
  <si>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</si>
  <si>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</si>
  <si>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</si>
  <si>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</si>
  <si>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</si>
  <si>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</si>
  <si>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</si>
  <si>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</si>
  <si>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</si>
  <si>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</si>
  <si>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</si>
  <si>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</si>
  <si>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</si>
  <si>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</si>
  <si>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</si>
  <si>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</si>
  <si>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</si>
  <si>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</si>
  <si>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</si>
  <si>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</si>
  <si>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</si>
  <si>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</si>
  <si>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</si>
  <si>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</si>
  <si>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</si>
  <si>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</si>
  <si>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</si>
  <si>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</si>
  <si>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</si>
  <si>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</si>
  <si>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</si>
  <si>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</si>
  <si>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</si>
  <si>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</si>
  <si>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</si>
  <si>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</si>
  <si>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</si>
  <si>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</si>
  <si>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</si>
  <si>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</si>
  <si>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</si>
  <si>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</si>
  <si>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</si>
  <si>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</si>
  <si>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</si>
  <si>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</si>
  <si>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</si>
  <si>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</si>
  <si>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</si>
  <si>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</si>
  <si>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</si>
  <si>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</si>
  <si>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</si>
  <si>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</si>
  <si>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</si>
  <si>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</si>
  <si>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</si>
  <si>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</si>
  <si>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</si>
  <si>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</si>
  <si>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</si>
  <si>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</si>
  <si>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</si>
  <si>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</si>
  <si>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</si>
  <si>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</si>
  <si>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</si>
  <si>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</si>
  <si>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</si>
  <si>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</si>
  <si>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</si>
  <si>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</si>
  <si>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</si>
  <si>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</si>
  <si>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</si>
  <si>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</si>
  <si>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</si>
  <si>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</si>
  <si>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</si>
  <si>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</si>
  <si>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</si>
  <si>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</si>
  <si>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</si>
  <si>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</si>
  <si>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</si>
  <si>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</si>
  <si>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</si>
  <si>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</si>
  <si>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</si>
  <si>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</si>
  <si>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</si>
  <si>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</si>
  <si>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</si>
  <si>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</si>
  <si>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</si>
  <si>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</si>
  <si>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</si>
  <si>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</si>
  <si>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</si>
  <si>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</si>
  <si>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</si>
  <si>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</si>
  <si>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</si>
  <si>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</si>
  <si>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</si>
  <si>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</si>
  <si>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</si>
  <si>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</si>
  <si>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</si>
  <si>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</si>
  <si>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</si>
  <si>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</si>
  <si>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</si>
  <si>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</si>
  <si>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</si>
  <si>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</si>
  <si>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</si>
  <si>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</si>
  <si>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</si>
  <si>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</si>
  <si>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</si>
  <si>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</si>
  <si>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</si>
  <si>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</si>
  <si>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</si>
  <si>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</si>
  <si>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</si>
  <si>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</si>
  <si>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</si>
  <si>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</si>
  <si>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</si>
  <si>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</si>
  <si>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</si>
  <si>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</si>
  <si>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</si>
  <si>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</si>
  <si>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</si>
  <si>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</si>
  <si>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</si>
  <si>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</si>
  <si>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</si>
  <si>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</si>
  <si>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</si>
  <si>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</si>
  <si>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</si>
  <si>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</si>
  <si>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</si>
  <si>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</si>
  <si>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</si>
  <si>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</si>
  <si>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</si>
  <si>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</si>
  <si>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</si>
  <si>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</si>
  <si>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</si>
  <si>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</si>
  <si>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</si>
  <si>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</si>
  <si>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</si>
  <si>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</si>
  <si>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</si>
  <si>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</si>
  <si>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</si>
  <si>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</si>
  <si>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</si>
  <si>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</si>
  <si>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</si>
  <si>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</si>
  <si>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</si>
  <si>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</si>
  <si>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</si>
  <si>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</si>
  <si>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</si>
  <si>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</si>
  <si>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</si>
  <si>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</si>
  <si>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</si>
  <si>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</si>
  <si>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</si>
  <si>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</si>
  <si>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</si>
  <si>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</si>
  <si>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</si>
  <si>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</si>
  <si>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</si>
  <si>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</si>
  <si>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</si>
  <si>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</si>
  <si>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</si>
  <si>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</si>
  <si>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</si>
  <si>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</si>
  <si>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</si>
  <si>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</si>
  <si>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</si>
  <si>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</si>
  <si>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</si>
  <si>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</si>
  <si>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</si>
  <si>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</si>
  <si>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</si>
  <si>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</si>
  <si>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</si>
  <si>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</si>
  <si>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</si>
  <si>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</si>
  <si>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</si>
  <si>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</si>
  <si>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</si>
  <si>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</si>
  <si>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</si>
  <si>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</si>
  <si>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</si>
  <si>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</si>
  <si>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</si>
  <si>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</si>
  <si>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</si>
  <si>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</si>
  <si>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</si>
  <si>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</si>
  <si>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</si>
  <si>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</si>
  <si>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</si>
  <si>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</si>
  <si>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</si>
  <si>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</si>
  <si>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</si>
  <si>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</si>
  <si>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</si>
  <si>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</si>
  <si>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</si>
  <si>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</si>
  <si>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</si>
  <si>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</si>
  <si>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</si>
  <si>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</si>
  <si>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</si>
  <si>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</si>
  <si>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</si>
  <si>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</si>
  <si>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</si>
  <si>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</si>
  <si>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</si>
  <si>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</si>
  <si>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</si>
  <si>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</si>
  <si>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</si>
  <si>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</si>
  <si>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</si>
  <si>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</si>
  <si>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</si>
  <si>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</si>
  <si>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</si>
  <si>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</si>
  <si>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</si>
  <si>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</si>
  <si>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</si>
  <si>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</si>
  <si>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</si>
  <si>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</si>
  <si>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</si>
  <si>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</si>
  <si>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</si>
  <si>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</si>
  <si>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</si>
  <si>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</si>
  <si>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</si>
  <si>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</si>
  <si>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</si>
  <si>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</si>
  <si>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</si>
  <si>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</si>
  <si>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</si>
  <si>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</si>
  <si>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</si>
  <si>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</si>
  <si>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</si>
  <si>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</si>
  <si>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</si>
  <si>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</si>
  <si>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</si>
  <si>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</si>
  <si>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</si>
  <si>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</si>
  <si>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</si>
  <si>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</si>
  <si>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</si>
  <si>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</si>
  <si>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</si>
  <si>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</si>
  <si>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</si>
  <si>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</si>
  <si>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</si>
  <si>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</si>
  <si>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</si>
  <si>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</si>
  <si>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</si>
  <si>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</si>
  <si>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</si>
  <si>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</si>
  <si>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</si>
  <si>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</si>
  <si>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</si>
  <si>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</si>
  <si>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</si>
  <si>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</si>
  <si>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</si>
  <si>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</si>
  <si>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</si>
  <si>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</si>
  <si>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</si>
  <si>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</si>
  <si>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</si>
  <si>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</si>
  <si>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</si>
  <si>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</si>
  <si>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</si>
  <si>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</si>
  <si>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</si>
  <si>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</si>
  <si>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</si>
  <si>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</si>
  <si>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</si>
  <si>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</si>
  <si>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</si>
  <si>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</si>
  <si>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</si>
  <si>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</si>
  <si>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</si>
  <si>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</si>
  <si>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</si>
  <si>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</si>
  <si>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</si>
  <si>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</si>
  <si>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</si>
  <si>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</si>
  <si>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</si>
  <si>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</si>
  <si>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</si>
  <si>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</si>
  <si>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</si>
  <si>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</si>
  <si>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</si>
  <si>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</si>
  <si>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</si>
  <si>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</si>
  <si>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</si>
  <si>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</si>
  <si>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</si>
  <si>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</si>
  <si>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</si>
  <si>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</si>
  <si>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</si>
  <si>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</si>
  <si>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</si>
  <si>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</si>
  <si>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</si>
  <si>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</si>
  <si>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</si>
  <si>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</si>
  <si>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</si>
  <si>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</si>
  <si>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</si>
  <si>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</si>
  <si>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</si>
  <si>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</si>
  <si>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</si>
  <si>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</si>
  <si>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</si>
  <si>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</si>
  <si>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</si>
  <si>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</si>
  <si>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</si>
  <si>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</si>
  <si>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</si>
  <si>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</si>
  <si>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</si>
  <si>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</si>
  <si>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</si>
  <si>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</si>
  <si>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</si>
  <si>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</si>
  <si>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</si>
  <si>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</si>
  <si>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</si>
  <si>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</si>
  <si>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</si>
  <si>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</si>
  <si>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</si>
  <si>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</si>
  <si>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</si>
  <si>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</si>
  <si>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</si>
  <si>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</si>
  <si>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</si>
  <si>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</si>
  <si>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</si>
  <si>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</si>
  <si>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</si>
  <si>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</si>
  <si>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</si>
  <si>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</si>
  <si>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</si>
  <si>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</si>
  <si>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</si>
  <si>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</si>
  <si>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</si>
  <si>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</si>
  <si>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</si>
  <si>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</si>
  <si>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</si>
  <si>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</si>
  <si>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</si>
  <si>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</si>
  <si>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</si>
  <si>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</si>
  <si>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</si>
  <si>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</si>
  <si>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</si>
  <si>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</si>
  <si>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</si>
  <si>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</si>
  <si>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</si>
  <si>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</si>
  <si>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</si>
  <si>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</si>
  <si>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</si>
  <si>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</si>
  <si>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</si>
  <si>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</si>
  <si>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</si>
  <si>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</si>
  <si>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</si>
  <si>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</si>
  <si>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</si>
  <si>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</si>
  <si>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</si>
  <si>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</si>
  <si>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</si>
  <si>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</si>
  <si>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</si>
  <si>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</si>
  <si>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</si>
  <si>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</si>
  <si>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</si>
  <si>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</si>
  <si>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</si>
  <si>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</si>
  <si>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</si>
  <si>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</si>
  <si>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</si>
  <si>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</si>
  <si>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</si>
  <si>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</si>
  <si>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</si>
  <si>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</si>
  <si>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</si>
  <si>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</si>
  <si>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</si>
  <si>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</si>
  <si>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</si>
  <si>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</si>
  <si>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</si>
  <si>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</si>
  <si>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</si>
  <si>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</si>
  <si>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</si>
  <si>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</si>
  <si>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</si>
  <si>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</si>
  <si>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</si>
  <si>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</si>
  <si>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</si>
  <si>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</si>
  <si>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</si>
  <si>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</si>
  <si>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</si>
  <si>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</si>
  <si>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</si>
  <si>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</si>
  <si>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</si>
  <si>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</si>
  <si>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</si>
  <si>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</si>
  <si>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</si>
  <si>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</si>
  <si>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</si>
  <si>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</si>
  <si>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</si>
  <si>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</si>
  <si>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</si>
  <si>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</si>
  <si>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</si>
  <si>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</si>
  <si>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</si>
  <si>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</si>
  <si>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</si>
  <si>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</si>
  <si>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</si>
  <si>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</si>
  <si>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</si>
  <si>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</si>
  <si>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</si>
  <si>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</si>
  <si>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</si>
  <si>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</si>
  <si>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</si>
  <si>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</si>
  <si>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</si>
  <si>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</si>
  <si>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</si>
  <si>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</si>
  <si>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</si>
  <si>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</si>
  <si>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</si>
  <si>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</si>
  <si>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</si>
  <si>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</si>
  <si>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</si>
  <si>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</si>
  <si>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</si>
  <si>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</si>
  <si>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</si>
  <si>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</si>
  <si>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</si>
  <si>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</si>
  <si>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</si>
  <si>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</si>
  <si>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</si>
  <si>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</si>
  <si>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</si>
  <si>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</si>
  <si>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</si>
  <si>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</si>
  <si>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</si>
  <si>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</si>
  <si>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</si>
  <si>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</si>
  <si>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</si>
  <si>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</si>
  <si>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</si>
  <si>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</si>
  <si>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</si>
  <si>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</si>
  <si>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</si>
  <si>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</si>
  <si>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</si>
  <si>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</si>
  <si>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</si>
  <si>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</si>
  <si>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</si>
  <si>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</si>
  <si>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</si>
  <si>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</si>
  <si>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</si>
  <si>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</si>
  <si>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</si>
  <si>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</si>
  <si>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</si>
  <si>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</si>
  <si>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</si>
  <si>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</si>
  <si>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</si>
  <si>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</si>
  <si>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</si>
  <si>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</si>
  <si>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</si>
  <si>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</si>
  <si>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</si>
  <si>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</si>
  <si>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</si>
  <si>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</si>
  <si>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</si>
  <si>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</si>
  <si>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</si>
  <si>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</si>
  <si>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</si>
  <si>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</si>
  <si>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</si>
  <si>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</si>
  <si>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</si>
  <si>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</si>
  <si>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</si>
  <si>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</si>
  <si>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</si>
  <si>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</si>
  <si>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</si>
  <si>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</si>
  <si>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</si>
  <si>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</si>
  <si>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</si>
  <si>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</si>
  <si>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</si>
  <si>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</si>
  <si>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</si>
  <si>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</si>
  <si>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</si>
  <si>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</si>
  <si>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</si>
  <si>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</si>
  <si>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</si>
  <si>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</si>
  <si>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</si>
  <si>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</si>
  <si>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</si>
  <si>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</si>
  <si>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</si>
  <si>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</si>
  <si>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</si>
  <si>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</si>
  <si>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</si>
  <si>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</si>
  <si>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</si>
  <si>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</si>
  <si>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</si>
  <si>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</si>
  <si>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</si>
  <si>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</si>
  <si>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</si>
  <si>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</si>
  <si>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</si>
  <si>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</si>
  <si>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</si>
  <si>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</si>
  <si>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</si>
  <si>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</si>
  <si>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</si>
  <si>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</si>
  <si>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</si>
  <si>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</si>
  <si>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</si>
  <si>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</si>
  <si>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</si>
  <si>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</si>
  <si>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</si>
  <si>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</si>
  <si>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</si>
  <si>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</si>
  <si>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</si>
  <si>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</si>
  <si>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</si>
  <si>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</si>
  <si>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</si>
  <si>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</si>
  <si>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</si>
  <si>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</si>
  <si>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</si>
  <si>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</si>
  <si>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</si>
  <si>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</si>
  <si>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</si>
  <si>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</si>
  <si>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</si>
  <si>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</si>
  <si>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</si>
  <si>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</si>
  <si>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</si>
  <si>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</si>
  <si>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</si>
  <si>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</si>
  <si>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</si>
  <si>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</si>
  <si>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</si>
  <si>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</si>
  <si>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</si>
  <si>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</si>
  <si>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</si>
  <si>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</si>
  <si>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</si>
  <si>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</si>
  <si>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</si>
  <si>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</si>
  <si>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</si>
  <si>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</si>
  <si>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</si>
  <si>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</si>
  <si>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</si>
  <si>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</si>
  <si>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</si>
  <si>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</si>
  <si>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</si>
  <si>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</si>
  <si>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</si>
  <si>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</si>
  <si>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</si>
  <si>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</si>
  <si>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</si>
  <si>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</si>
  <si>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</si>
  <si>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</si>
  <si>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</si>
  <si>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</si>
  <si>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</si>
  <si>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</si>
  <si>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</si>
  <si>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</si>
  <si>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</si>
  <si>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</si>
  <si>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</si>
  <si>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</si>
  <si>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</si>
  <si>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</si>
  <si>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</si>
  <si>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</si>
  <si>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</si>
  <si>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</si>
  <si>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</si>
  <si>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</si>
  <si>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</si>
  <si>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</si>
  <si>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</si>
  <si>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</si>
  <si>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</si>
  <si>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</si>
  <si>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</si>
  <si>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</si>
  <si>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</si>
  <si>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</si>
  <si>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</si>
  <si>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</si>
  <si>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</si>
  <si>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</si>
  <si>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</si>
  <si>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</si>
  <si>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</si>
  <si>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</si>
  <si>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</si>
  <si>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</si>
  <si>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</si>
  <si>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</si>
  <si>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</si>
  <si>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</si>
  <si>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</si>
  <si>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</si>
  <si>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</si>
  <si>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</si>
  <si>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</si>
  <si>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</si>
  <si>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</si>
  <si>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</si>
  <si>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</si>
  <si>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</si>
  <si>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</si>
  <si>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</si>
  <si>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</si>
  <si>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</si>
  <si>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</si>
  <si>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</si>
  <si>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</si>
  <si>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</si>
  <si>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</si>
  <si>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</si>
  <si>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</si>
  <si>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</si>
  <si>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</si>
  <si>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</si>
  <si>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</si>
  <si>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</si>
  <si>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</si>
  <si>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</si>
  <si>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</si>
  <si>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</si>
  <si>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</si>
  <si>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</si>
  <si>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</si>
  <si>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</si>
  <si>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</si>
  <si>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</si>
  <si>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</si>
  <si>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</si>
  <si>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</si>
  <si>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</si>
  <si>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</si>
  <si>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</si>
  <si>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</si>
  <si>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</si>
  <si>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</si>
  <si>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</si>
  <si>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</si>
  <si>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</si>
  <si>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</si>
  <si>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</si>
  <si>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</si>
  <si>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</si>
  <si>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</si>
  <si>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</si>
  <si>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</si>
  <si>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</si>
  <si>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</si>
  <si>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</si>
  <si>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</si>
  <si>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</si>
  <si>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</si>
  <si>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</si>
  <si>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</si>
  <si>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</si>
  <si>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</si>
  <si>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</si>
  <si>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</si>
  <si>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</si>
  <si>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</si>
  <si>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</si>
  <si>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</si>
  <si>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</si>
  <si>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</si>
  <si>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</si>
  <si>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</si>
  <si>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</si>
  <si>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</si>
  <si>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</si>
  <si>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</si>
  <si>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</si>
  <si>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</si>
  <si>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</si>
  <si>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</si>
  <si>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</si>
  <si>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</si>
  <si>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</si>
  <si>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</si>
  <si>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</si>
  <si>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</si>
  <si>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</si>
  <si>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</si>
  <si>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</si>
  <si>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</si>
  <si>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</si>
  <si>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</si>
  <si>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</si>
  <si>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</si>
  <si>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</si>
  <si>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</si>
  <si>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</si>
  <si>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</si>
  <si>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</si>
  <si>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</si>
  <si>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</si>
  <si>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</si>
  <si>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</si>
  <si>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</si>
  <si>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</si>
  <si>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</si>
  <si>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</si>
  <si>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</si>
  <si>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</si>
  <si>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</si>
  <si>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</si>
  <si>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</si>
  <si>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</si>
  <si>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</si>
  <si>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</si>
  <si>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</si>
  <si>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</si>
  <si>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</si>
  <si>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</si>
  <si>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</si>
  <si>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</si>
  <si>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</si>
  <si>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</si>
  <si>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</si>
  <si>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</si>
  <si>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</si>
  <si>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</si>
  <si>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</si>
  <si>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</si>
  <si>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</si>
  <si>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</si>
  <si>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</si>
  <si>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</si>
  <si>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</si>
  <si>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</si>
  <si>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</si>
  <si>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</si>
  <si>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</si>
  <si>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</si>
  <si>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</si>
  <si>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</si>
  <si>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</si>
  <si>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</si>
  <si>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</si>
  <si>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</si>
  <si>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</si>
  <si>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</si>
  <si>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</si>
  <si>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</si>
  <si>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</si>
  <si>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</si>
  <si>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</si>
  <si>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</si>
  <si>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</si>
  <si>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</si>
  <si>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</si>
  <si>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</si>
  <si>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</si>
  <si>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</si>
  <si>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</si>
  <si>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</si>
  <si>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</si>
  <si>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</si>
  <si>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</si>
  <si>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</si>
  <si>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</si>
  <si>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</si>
  <si>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</si>
  <si>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</si>
  <si>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</si>
  <si>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</si>
  <si>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</si>
  <si>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</si>
  <si>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</si>
  <si>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</si>
  <si>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</si>
  <si>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</si>
  <si>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</si>
  <si>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</si>
  <si>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</si>
  <si>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</si>
  <si>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</si>
  <si>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</si>
  <si>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</si>
  <si>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</si>
  <si>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</si>
  <si>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</si>
  <si>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</si>
  <si>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</si>
  <si>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</si>
  <si>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</si>
  <si>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</si>
  <si>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</si>
  <si>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</si>
  <si>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</si>
  <si>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</si>
  <si>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</si>
  <si>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</si>
  <si>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</si>
  <si>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</si>
  <si>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</si>
  <si>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</si>
  <si>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</si>
  <si>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</si>
  <si>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</si>
  <si>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</si>
  <si>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</si>
  <si>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</si>
  <si>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</si>
  <si>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</si>
  <si>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</si>
  <si>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</si>
  <si>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</si>
  <si>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</si>
  <si>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</si>
  <si>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</si>
  <si>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</si>
  <si>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</si>
  <si>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</si>
  <si>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</si>
  <si>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</si>
  <si>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</si>
  <si>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</si>
  <si>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</si>
  <si>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</si>
  <si>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</si>
  <si>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</si>
  <si>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</si>
  <si>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</si>
  <si>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</si>
  <si>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</si>
  <si>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</si>
  <si>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</si>
  <si>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</si>
  <si>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</si>
  <si>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</si>
  <si>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</si>
  <si>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</si>
  <si>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</si>
  <si>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</si>
  <si>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</si>
  <si>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</si>
  <si>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</si>
  <si>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</si>
  <si>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</si>
  <si>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</si>
  <si>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</si>
  <si>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</si>
  <si>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</si>
  <si>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</si>
  <si>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</si>
  <si>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</si>
  <si>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</si>
  <si>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</si>
  <si>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</si>
  <si>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</si>
  <si>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</si>
  <si>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</si>
  <si>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</si>
  <si>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</si>
  <si>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</si>
  <si>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</si>
  <si>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</si>
  <si>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</si>
  <si>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</si>
  <si>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</si>
  <si>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</si>
  <si>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</si>
  <si>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</si>
  <si>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</si>
  <si>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</si>
  <si>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</si>
  <si>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</si>
  <si>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</si>
  <si>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</si>
  <si>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</si>
  <si>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</si>
  <si>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</si>
  <si>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</si>
  <si>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</si>
  <si>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</si>
  <si>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</si>
  <si>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</si>
  <si>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</si>
  <si>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</si>
  <si>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</si>
  <si>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</si>
  <si>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</si>
  <si>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</si>
  <si>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</si>
  <si>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</si>
  <si>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</si>
  <si>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</si>
  <si>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</si>
  <si>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</si>
  <si>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</si>
  <si>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</si>
  <si>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</si>
  <si>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</si>
  <si>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</si>
  <si>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</si>
  <si>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</si>
  <si>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</si>
  <si>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</si>
  <si>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</si>
  <si>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</si>
  <si>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</si>
  <si>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</si>
  <si>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</si>
  <si>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</si>
  <si>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</si>
  <si>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</si>
  <si>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</si>
  <si>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</si>
  <si>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</si>
  <si>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</si>
  <si>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</si>
  <si>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</si>
  <si>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</si>
  <si>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</si>
  <si>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</si>
  <si>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</si>
  <si>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</si>
  <si>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</si>
  <si>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</si>
  <si>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</si>
  <si>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</si>
  <si>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</si>
  <si>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</si>
  <si>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</si>
  <si>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</si>
  <si>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</si>
  <si>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</si>
  <si>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</si>
  <si>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</si>
  <si>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</si>
  <si>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</si>
  <si>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</si>
  <si>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</si>
  <si>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</si>
  <si>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</si>
  <si>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</si>
  <si>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</si>
  <si>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</si>
  <si>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</si>
  <si>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</si>
  <si>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</si>
  <si>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</si>
  <si>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</si>
  <si>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</si>
  <si>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</si>
  <si>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</si>
  <si>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</si>
  <si>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</si>
  <si>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</si>
  <si>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</si>
  <si>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</si>
  <si>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</si>
  <si>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</si>
  <si>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</si>
  <si>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</si>
  <si>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</si>
  <si>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</si>
  <si>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</si>
  <si>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</si>
  <si>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</si>
  <si>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</si>
  <si>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</si>
  <si>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</si>
  <si>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</si>
  <si>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</si>
  <si>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</si>
  <si>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</si>
  <si>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</si>
  <si>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</si>
  <si>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</si>
  <si>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</si>
  <si>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</si>
  <si>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</si>
  <si>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</si>
  <si>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</si>
  <si>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</si>
  <si>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</si>
  <si>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</si>
  <si>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</si>
  <si>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</si>
  <si>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</si>
  <si>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</si>
  <si>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</si>
  <si>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</si>
  <si>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</si>
  <si>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</si>
  <si>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</si>
  <si>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</si>
  <si>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</si>
  <si>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</si>
  <si>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</si>
  <si>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</si>
  <si>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</si>
  <si>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</si>
  <si>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</si>
  <si>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</si>
  <si>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</si>
  <si>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</si>
  <si>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</si>
  <si>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</si>
  <si>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</si>
  <si>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</si>
  <si>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</si>
  <si>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</si>
  <si>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</si>
  <si>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</si>
  <si>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</si>
  <si>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</si>
  <si>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</si>
  <si>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</si>
  <si>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</si>
  <si>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</si>
  <si>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</si>
  <si>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</si>
  <si>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</si>
  <si>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</si>
  <si>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</si>
  <si>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</si>
  <si>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</si>
  <si>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</si>
  <si>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</si>
  <si>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</si>
  <si>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</si>
  <si>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</si>
  <si>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</si>
  <si>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</si>
  <si>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</si>
  <si>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</si>
  <si>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</si>
  <si>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</si>
  <si>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</si>
  <si>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</si>
  <si>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</si>
  <si>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</si>
  <si>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</si>
  <si>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</si>
  <si>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</si>
  <si>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</si>
  <si>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</si>
  <si>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</si>
  <si>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</si>
  <si>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</si>
  <si>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</si>
  <si>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</si>
  <si>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</si>
  <si>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</si>
  <si>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</si>
  <si>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</si>
  <si>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</si>
  <si>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</si>
  <si>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</si>
  <si>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</si>
  <si>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</si>
  <si>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</si>
  <si>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</si>
  <si>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</si>
  <si>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</si>
  <si>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</si>
  <si>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</si>
  <si>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</si>
  <si>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</si>
  <si>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</si>
  <si>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</si>
  <si>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</si>
  <si>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</si>
  <si>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</si>
  <si>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</si>
  <si>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</si>
  <si>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</si>
  <si>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</si>
  <si>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</si>
  <si>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</si>
  <si>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</si>
  <si>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</si>
  <si>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</si>
  <si>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</si>
  <si>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</si>
  <si>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</si>
  <si>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</si>
  <si>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</si>
  <si>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</si>
  <si>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</si>
  <si>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</si>
  <si>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</si>
  <si>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</si>
  <si>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</si>
  <si>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</si>
  <si>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</si>
  <si>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</si>
  <si>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</si>
  <si>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</si>
  <si>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</si>
  <si>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</si>
  <si>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</si>
  <si>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</si>
  <si>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</si>
  <si>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</si>
  <si>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</si>
  <si>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</si>
  <si>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</si>
  <si>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</si>
  <si>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</si>
  <si>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</si>
  <si>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</si>
  <si>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</si>
  <si>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</si>
  <si>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</si>
  <si>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</si>
  <si>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</si>
  <si>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</si>
  <si>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</si>
  <si>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</si>
  <si>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</si>
  <si>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</si>
  <si>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</si>
  <si>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</si>
  <si>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</si>
  <si>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</si>
  <si>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</si>
  <si>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</si>
  <si>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</si>
  <si>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</si>
  <si>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</si>
  <si>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</si>
  <si>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</si>
  <si>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</si>
  <si>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</si>
  <si>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</si>
  <si>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</si>
  <si>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</si>
  <si>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</si>
  <si>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</si>
  <si>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</si>
  <si>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</si>
  <si>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</si>
  <si>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</si>
  <si>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</si>
  <si>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</si>
  <si>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</si>
  <si>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</si>
  <si>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</si>
  <si>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</si>
  <si>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</si>
  <si>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</si>
  <si>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</si>
  <si>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</si>
  <si>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</si>
  <si>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</si>
  <si>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</si>
  <si>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</si>
  <si>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</si>
  <si>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</si>
  <si>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</si>
  <si>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</si>
  <si>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</si>
  <si>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</si>
  <si>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</si>
  <si>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</si>
  <si>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</si>
  <si>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</si>
  <si>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</si>
  <si>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</si>
  <si>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</si>
  <si>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</si>
  <si>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</si>
  <si>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</si>
  <si>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</si>
  <si>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</si>
  <si>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</si>
  <si>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</si>
  <si>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</si>
  <si>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</si>
  <si>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</si>
  <si>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</si>
  <si>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</si>
  <si>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</si>
  <si>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</si>
  <si>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</si>
  <si>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</si>
  <si>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</si>
  <si>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</si>
  <si>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</si>
  <si>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</si>
  <si>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</si>
  <si>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</si>
  <si>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</si>
  <si>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</si>
  <si>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</si>
  <si>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</si>
  <si>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</si>
  <si>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</si>
  <si>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</si>
  <si>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</si>
  <si>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</si>
  <si>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</si>
  <si>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</si>
  <si>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</si>
  <si>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</si>
  <si>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</si>
  <si>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</si>
  <si>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</si>
  <si>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</si>
  <si>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</si>
  <si>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</si>
  <si>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</si>
  <si>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</si>
  <si>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</si>
  <si>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</si>
  <si>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</si>
  <si>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</si>
  <si>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</si>
  <si>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</si>
  <si>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</si>
  <si>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</si>
  <si>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</si>
  <si>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</si>
  <si>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</si>
  <si>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</si>
  <si>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</si>
  <si>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</si>
  <si>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</si>
  <si>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</si>
  <si>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</si>
  <si>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</si>
  <si>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</si>
  <si>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</si>
  <si>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</si>
  <si>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</si>
  <si>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</si>
  <si>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</si>
  <si>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</si>
  <si>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</si>
  <si>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</si>
  <si>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</si>
  <si>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</si>
  <si>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</si>
  <si>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</si>
  <si>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</si>
  <si>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</si>
  <si>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</si>
  <si>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</si>
  <si>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</si>
  <si>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</si>
  <si>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</si>
  <si>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</si>
  <si>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</si>
  <si>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</si>
  <si>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</si>
  <si>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</si>
  <si>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</si>
  <si>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</si>
  <si>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</si>
  <si>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</si>
  <si>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</si>
  <si>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</si>
  <si>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</si>
  <si>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</si>
  <si>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</si>
  <si>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</si>
  <si>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</si>
  <si>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</si>
  <si>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</si>
  <si>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</si>
  <si>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</si>
  <si>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</si>
  <si>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</si>
  <si>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</si>
  <si>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</si>
  <si>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</si>
  <si>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</si>
  <si>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</si>
  <si>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</si>
  <si>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</si>
  <si>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</si>
  <si>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</si>
  <si>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</si>
  <si>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</si>
  <si>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</si>
  <si>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</si>
  <si>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</si>
  <si>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</si>
  <si>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</si>
  <si>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</si>
  <si>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</si>
  <si>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</si>
  <si>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</si>
  <si>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</si>
  <si>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</si>
  <si>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</si>
  <si>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</si>
  <si>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</si>
  <si>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</si>
  <si>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</si>
  <si>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</si>
  <si>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</si>
  <si>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</si>
  <si>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</si>
  <si>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</si>
  <si>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</si>
  <si>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</si>
  <si>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</si>
  <si>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</si>
  <si>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</si>
  <si>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</si>
  <si>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</si>
  <si>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</si>
  <si>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</si>
  <si>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</si>
  <si>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</si>
  <si>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</si>
  <si>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</si>
  <si>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</si>
  <si>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</si>
  <si>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</si>
  <si>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</si>
  <si>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</si>
  <si>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</si>
  <si>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</si>
  <si>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</si>
  <si>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</si>
  <si>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</si>
  <si>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</si>
  <si>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</si>
  <si>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</si>
  <si>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</si>
  <si>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</si>
  <si>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</si>
  <si>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</si>
  <si>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</si>
  <si>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</si>
  <si>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</si>
  <si>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</si>
  <si>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</si>
  <si>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</si>
  <si>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</si>
  <si>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</si>
  <si>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</si>
  <si>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</si>
  <si>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</si>
  <si>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</si>
  <si>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</si>
  <si>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</si>
  <si>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</si>
  <si>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</si>
  <si>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</si>
  <si>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</si>
  <si>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</si>
  <si>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</si>
  <si>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</si>
  <si>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</si>
  <si>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</si>
  <si>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</si>
  <si>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</si>
  <si>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</si>
  <si>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</si>
  <si>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</si>
  <si>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</si>
  <si>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</si>
  <si>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</si>
  <si>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</si>
  <si>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</si>
  <si>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</si>
  <si>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</si>
  <si>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</si>
  <si>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</si>
  <si>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</si>
  <si>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</si>
  <si>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</si>
  <si>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</si>
  <si>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</si>
  <si>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</si>
  <si>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</si>
  <si>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</si>
  <si>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</si>
  <si>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</si>
  <si>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</si>
  <si>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</si>
  <si>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</si>
  <si>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</si>
  <si>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</si>
  <si>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</si>
  <si>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</si>
  <si>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</si>
  <si>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</si>
  <si>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</si>
  <si>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</si>
  <si>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</si>
  <si>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</si>
  <si>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</si>
  <si>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</si>
  <si>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</si>
  <si>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</si>
  <si>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</si>
  <si>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</si>
  <si>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</si>
  <si>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</si>
  <si>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</si>
  <si>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</si>
  <si>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</si>
  <si>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</si>
  <si>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</si>
  <si>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</si>
  <si>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</si>
  <si>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</si>
  <si>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</si>
  <si>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</si>
  <si>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</si>
  <si>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</si>
  <si>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</si>
  <si>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</si>
  <si>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</si>
  <si>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</si>
  <si>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</si>
  <si>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</si>
  <si>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</si>
  <si>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</si>
  <si>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</si>
  <si>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</si>
  <si>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</si>
  <si>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</si>
  <si>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</si>
  <si>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</si>
  <si>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</si>
  <si>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</si>
  <si>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</si>
  <si>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</si>
  <si>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</si>
  <si>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</si>
  <si>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</si>
  <si>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</si>
  <si>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</si>
  <si>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</si>
  <si>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</si>
  <si>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</si>
  <si>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</si>
  <si>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</si>
  <si>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</si>
  <si>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</si>
  <si>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</si>
  <si>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</si>
  <si>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</si>
  <si>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</si>
  <si>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</si>
  <si>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</si>
  <si>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</si>
  <si>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</si>
  <si>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</si>
  <si>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</si>
  <si>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</si>
  <si>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</si>
  <si>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</si>
  <si>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</si>
  <si>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</si>
  <si>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</si>
  <si>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</si>
  <si>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</si>
  <si>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</si>
  <si>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</si>
  <si>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</si>
  <si>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</si>
  <si>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</si>
  <si>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</si>
  <si>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</si>
  <si>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</si>
  <si>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</si>
  <si>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</si>
  <si>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</si>
  <si>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</si>
  <si>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</si>
  <si>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</si>
  <si>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</si>
  <si>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</si>
  <si>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</si>
  <si>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</si>
  <si>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</si>
  <si>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</si>
  <si>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</si>
  <si>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</si>
  <si>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</si>
  <si>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</si>
  <si>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</si>
  <si>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</si>
  <si>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</si>
  <si>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</si>
  <si>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</si>
  <si>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</si>
  <si>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</si>
  <si>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</si>
  <si>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</si>
  <si>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</si>
  <si>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</si>
  <si>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</si>
  <si>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</si>
  <si>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</si>
  <si>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</si>
  <si>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</si>
  <si>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</si>
  <si>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</si>
  <si>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</si>
  <si>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</si>
  <si>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</si>
  <si>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</si>
  <si>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</si>
  <si>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</si>
  <si>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</si>
  <si>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</si>
  <si>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</si>
  <si>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</si>
  <si>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</si>
  <si>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</si>
  <si>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</si>
  <si>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</si>
  <si>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</si>
  <si>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</si>
  <si>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</si>
  <si>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</si>
  <si>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</si>
  <si>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</si>
  <si>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</si>
  <si>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</si>
  <si>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</si>
  <si>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</si>
  <si>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</si>
  <si>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</si>
  <si>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</si>
  <si>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</si>
  <si>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</si>
  <si>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</si>
  <si>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</si>
  <si>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</si>
  <si>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</si>
  <si>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</si>
  <si>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</si>
  <si>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</si>
  <si>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</si>
  <si>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</si>
  <si>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</si>
  <si>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</si>
  <si>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</si>
  <si>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</si>
  <si>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</si>
  <si>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</si>
  <si>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</si>
  <si>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</si>
  <si>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</si>
  <si>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</si>
  <si>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</si>
  <si>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</si>
  <si>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</si>
  <si>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</si>
  <si>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</si>
  <si>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</si>
  <si>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</si>
  <si>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</si>
  <si>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</si>
  <si>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</si>
  <si>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</si>
  <si>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</si>
  <si>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</si>
  <si>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</si>
  <si>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</si>
  <si>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</si>
  <si>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</si>
  <si>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</si>
  <si>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</si>
  <si>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</si>
  <si>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</si>
  <si>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</si>
  <si>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</si>
  <si>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</si>
  <si>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</si>
  <si>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</si>
  <si>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</si>
  <si>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</si>
  <si>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</si>
  <si>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</si>
  <si>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</si>
  <si>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</si>
  <si>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</si>
  <si>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</si>
  <si>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</si>
  <si>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</si>
  <si>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</si>
  <si>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</si>
  <si>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</si>
  <si>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</si>
  <si>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</si>
  <si>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</si>
  <si>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</si>
  <si>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</si>
  <si>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</si>
  <si>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</si>
  <si>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</si>
  <si>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</si>
  <si>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</si>
  <si>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</si>
  <si>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</si>
  <si>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</si>
  <si>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</si>
  <si>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</si>
  <si>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</si>
  <si>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</si>
  <si>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</si>
  <si>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</si>
  <si>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</si>
  <si>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</si>
  <si>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</si>
  <si>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</si>
  <si>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</si>
  <si>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</si>
  <si>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</si>
  <si>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</si>
  <si>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</si>
  <si>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</si>
  <si>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</si>
  <si>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</si>
  <si>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</si>
  <si>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</si>
  <si>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</si>
  <si>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</si>
  <si>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</si>
  <si>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</si>
  <si>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</si>
  <si>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</si>
  <si>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</si>
  <si>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</si>
  <si>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</si>
  <si>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</si>
  <si>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</si>
  <si>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</si>
  <si>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</si>
  <si>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</si>
  <si>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</si>
  <si>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</si>
  <si>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</si>
  <si>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</si>
  <si>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</si>
  <si>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</si>
  <si>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</si>
  <si>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</si>
  <si>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</si>
  <si>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</si>
  <si>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</si>
  <si>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</si>
  <si>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</si>
  <si>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</si>
  <si>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</si>
  <si>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</si>
  <si>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</si>
  <si>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</si>
  <si>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</si>
  <si>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</si>
  <si>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</si>
  <si>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</si>
  <si>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</si>
  <si>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</si>
  <si>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</si>
  <si>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</si>
  <si>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</si>
  <si>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</si>
  <si>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</si>
  <si>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</si>
  <si>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</si>
  <si>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</si>
  <si>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</si>
  <si>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</si>
  <si>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</si>
  <si>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</si>
  <si>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</si>
  <si>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</si>
  <si>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</si>
  <si>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</si>
  <si>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</si>
  <si>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</si>
  <si>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</si>
  <si>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</si>
  <si>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</si>
  <si>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</si>
  <si>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</si>
  <si>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</si>
  <si>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</si>
  <si>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</si>
  <si>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</si>
  <si>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</si>
  <si>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</si>
  <si>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</si>
  <si>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</si>
  <si>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</si>
  <si>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</si>
  <si>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</si>
  <si>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</si>
  <si>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</si>
  <si>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</si>
  <si>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</si>
  <si>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</si>
  <si>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</si>
  <si>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</si>
  <si>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</si>
  <si>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</si>
  <si>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</si>
  <si>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</si>
  <si>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</si>
  <si>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</si>
  <si>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</si>
  <si>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</si>
  <si>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</si>
  <si>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</si>
  <si>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</si>
  <si>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</si>
  <si>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</si>
  <si>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</si>
  <si>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</si>
  <si>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</si>
  <si>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</si>
  <si>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</si>
  <si>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</si>
  <si>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</si>
  <si>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</si>
  <si>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</si>
  <si>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</si>
  <si>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</si>
  <si>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</si>
  <si>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</si>
  <si>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</si>
  <si>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</si>
  <si>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</si>
  <si>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</si>
  <si>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</si>
  <si>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</si>
  <si>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</si>
  <si>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</si>
  <si>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</si>
  <si>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</si>
  <si>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</si>
  <si>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</si>
  <si>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</si>
  <si>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</si>
  <si>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</si>
  <si>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</si>
  <si>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</si>
  <si>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</si>
  <si>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</si>
  <si>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</si>
  <si>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</si>
  <si>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</si>
  <si>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</si>
  <si>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</si>
  <si>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</si>
  <si>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</si>
  <si>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</si>
  <si>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</si>
  <si>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</si>
  <si>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</si>
  <si>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</si>
  <si>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</si>
  <si>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</si>
  <si>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</si>
  <si>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</si>
  <si>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</si>
  <si>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</si>
  <si>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</si>
  <si>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</si>
  <si>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</si>
  <si>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</si>
  <si>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</si>
  <si>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</si>
  <si>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</si>
  <si>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</si>
  <si>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</si>
  <si>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</si>
  <si>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</si>
  <si>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</si>
  <si>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</si>
  <si>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</si>
  <si>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</si>
  <si>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</si>
  <si>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</si>
  <si>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</si>
  <si>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</si>
  <si>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</si>
  <si>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</si>
  <si>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</si>
  <si>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</si>
  <si>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</si>
  <si>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</si>
  <si>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</si>
  <si>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</si>
  <si>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</si>
  <si>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</si>
  <si>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</si>
  <si>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</si>
  <si>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</si>
  <si>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</si>
  <si>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</si>
  <si>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</si>
  <si>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</si>
  <si>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</si>
  <si>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</si>
  <si>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</si>
  <si>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</si>
  <si>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</si>
  <si>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</si>
  <si>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</si>
  <si>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</si>
  <si>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</si>
  <si>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</si>
  <si>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</si>
  <si>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</si>
  <si>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</si>
  <si>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</si>
  <si>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</si>
  <si>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</si>
  <si>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</si>
  <si>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</si>
  <si>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</si>
  <si>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</si>
  <si>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</si>
  <si>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</si>
  <si>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</si>
  <si>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</si>
  <si>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</si>
  <si>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</si>
  <si>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</si>
  <si>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</si>
  <si>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</si>
  <si>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</si>
  <si>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</si>
  <si>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</si>
  <si>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</si>
  <si>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</si>
  <si>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</si>
  <si>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</si>
  <si>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</si>
  <si>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</si>
  <si>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</si>
  <si>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</si>
  <si>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</si>
  <si>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</si>
  <si>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</si>
  <si>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</si>
  <si>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</si>
  <si>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</si>
  <si>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</si>
  <si>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</si>
  <si>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</si>
  <si>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</si>
  <si>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</si>
  <si>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</si>
  <si>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</si>
  <si>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</si>
  <si>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</si>
  <si>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</si>
  <si>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</si>
  <si>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</si>
  <si>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</si>
  <si>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</si>
  <si>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</si>
  <si>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</si>
  <si>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</si>
  <si>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</si>
  <si>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</si>
  <si>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</si>
  <si>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</si>
  <si>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</si>
  <si>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</si>
  <si>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</si>
  <si>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</si>
  <si>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</si>
  <si>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</si>
  <si>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</si>
  <si>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</si>
  <si>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</si>
  <si>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</si>
  <si>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</si>
  <si>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</si>
  <si>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</si>
  <si>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</si>
  <si>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</si>
  <si>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</si>
  <si>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</si>
  <si>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</si>
  <si>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</si>
  <si>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</si>
  <si>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</si>
  <si>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</si>
  <si>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</si>
  <si>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</si>
  <si>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</si>
  <si>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</si>
  <si>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</si>
  <si>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</si>
  <si>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</si>
  <si>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</si>
  <si>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</si>
  <si>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</si>
  <si>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</si>
  <si>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</si>
  <si>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</si>
  <si>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</si>
  <si>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</si>
  <si>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</si>
  <si>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</si>
  <si>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</si>
  <si>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</si>
  <si>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</si>
  <si>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</si>
  <si>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</si>
  <si>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</si>
  <si>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</si>
  <si>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</si>
  <si>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</si>
  <si>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</si>
  <si>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</si>
  <si>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</si>
  <si>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</si>
  <si>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</si>
  <si>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</si>
  <si>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</si>
  <si>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</si>
  <si>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</si>
  <si>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</si>
  <si>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</si>
  <si>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</si>
  <si>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</si>
  <si>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</si>
  <si>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</si>
  <si>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</si>
  <si>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</si>
  <si>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</si>
  <si>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</si>
  <si>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</si>
  <si>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</si>
  <si>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</si>
  <si>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</si>
  <si>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</si>
  <si>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</si>
  <si>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</si>
  <si>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</si>
  <si>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</si>
  <si>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</si>
  <si>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</si>
  <si>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</si>
  <si>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</si>
  <si>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</si>
  <si>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</si>
  <si>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</si>
  <si>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</si>
  <si>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</si>
  <si>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</si>
  <si>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</si>
  <si>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</si>
  <si>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</si>
  <si>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</si>
  <si>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</si>
  <si>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</si>
  <si>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</si>
  <si>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</si>
  <si>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</si>
  <si>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</si>
  <si>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</si>
  <si>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</si>
  <si>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</si>
  <si>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</si>
  <si>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</si>
  <si>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</si>
  <si>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</si>
  <si>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</si>
  <si>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</si>
  <si>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</si>
  <si>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</si>
  <si>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</si>
  <si>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</si>
  <si>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</si>
  <si>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</si>
  <si>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</si>
  <si>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</si>
  <si>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</si>
  <si>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</si>
  <si>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</si>
  <si>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</si>
  <si>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</si>
  <si>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</si>
  <si>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</si>
  <si>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</si>
  <si>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</si>
  <si>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</si>
  <si>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</si>
  <si>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</si>
  <si>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</si>
  <si>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</si>
  <si>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</si>
  <si>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</si>
  <si>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</si>
  <si>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</si>
  <si>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</si>
  <si>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</si>
  <si>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</si>
  <si>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</si>
  <si>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</si>
  <si>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</si>
  <si>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</si>
  <si>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</si>
  <si>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</si>
  <si>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</si>
  <si>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</si>
  <si>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</si>
  <si>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</si>
  <si>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</si>
  <si>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</si>
  <si>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</si>
  <si>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</si>
  <si>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</si>
  <si>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</si>
  <si>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</si>
  <si>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</si>
  <si>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</si>
  <si>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</si>
  <si>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</si>
  <si>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</si>
  <si>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</si>
  <si>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</si>
  <si>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</si>
  <si>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</si>
  <si>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</si>
  <si>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</si>
  <si>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</si>
  <si>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</si>
  <si>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</si>
  <si>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</si>
  <si>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</si>
  <si>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</si>
  <si>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</si>
  <si>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</si>
  <si>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</si>
  <si>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</si>
  <si>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</si>
  <si>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</si>
  <si>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</si>
  <si>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</si>
  <si>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</si>
  <si>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</si>
  <si>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</si>
  <si>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</si>
  <si>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</si>
  <si>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</si>
  <si>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</si>
  <si>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</si>
  <si>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</si>
  <si>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</si>
  <si>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</si>
  <si>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</si>
  <si>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</si>
  <si>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</si>
  <si>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</si>
  <si>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</si>
  <si>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</si>
  <si>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</si>
  <si>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</si>
  <si>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</si>
  <si>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</si>
  <si>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</si>
  <si>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</si>
  <si>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</si>
  <si>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</si>
  <si>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</si>
  <si>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</si>
  <si>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</si>
  <si>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</si>
  <si>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</si>
  <si>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</si>
  <si>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</si>
  <si>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</si>
  <si>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</si>
  <si>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</si>
  <si>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</si>
  <si>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</si>
  <si>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</si>
  <si>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</si>
  <si>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</si>
  <si>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</si>
  <si>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</si>
  <si>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</si>
  <si>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</si>
  <si>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</si>
  <si>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</si>
  <si>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</si>
  <si>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</si>
  <si>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</si>
  <si>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</si>
  <si>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</si>
  <si>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</si>
  <si>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</si>
  <si>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</si>
  <si>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</si>
  <si>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</si>
  <si>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</si>
  <si>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</si>
  <si>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</si>
  <si>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</si>
  <si>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</si>
  <si>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</si>
  <si>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</si>
  <si>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</si>
  <si>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</si>
  <si>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</si>
  <si>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</si>
  <si>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</si>
  <si>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</si>
  <si>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</si>
  <si>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</si>
  <si>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</si>
  <si>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</si>
  <si>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</si>
  <si>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</si>
  <si>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</si>
  <si>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</si>
  <si>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</si>
  <si>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</si>
  <si>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</si>
  <si>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</si>
  <si>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</si>
  <si>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</si>
  <si>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</si>
  <si>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</si>
  <si>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</si>
  <si>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</si>
  <si>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</si>
  <si>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</si>
  <si>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</si>
  <si>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</si>
  <si>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</si>
  <si>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</si>
  <si>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</si>
  <si>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</si>
  <si>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</si>
  <si>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</si>
  <si>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</si>
  <si>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</si>
  <si>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</si>
  <si>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</si>
  <si>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</si>
  <si>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</si>
  <si>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</si>
  <si>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</si>
  <si>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</si>
  <si>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</si>
  <si>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</si>
  <si>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</si>
  <si>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</si>
  <si>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</si>
  <si>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</si>
  <si>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</si>
  <si>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</si>
  <si>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</si>
  <si>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</si>
  <si>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</si>
  <si>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</si>
  <si>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</si>
  <si>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</si>
  <si>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</si>
  <si>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</si>
  <si>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</si>
  <si>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</si>
  <si>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</si>
  <si>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</si>
  <si>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</si>
  <si>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</si>
  <si>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</si>
  <si>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</si>
  <si>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</si>
  <si>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</si>
  <si>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</si>
  <si>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</si>
  <si>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</si>
  <si>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</si>
  <si>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</si>
  <si>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</si>
  <si>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</si>
  <si>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</si>
  <si>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</si>
  <si>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</si>
  <si>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</si>
  <si>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</si>
  <si>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</si>
  <si>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</si>
  <si>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</si>
  <si>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</si>
  <si>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</si>
  <si>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</si>
  <si>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</si>
  <si>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</si>
  <si>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</si>
  <si>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</si>
  <si>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</si>
  <si>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</si>
  <si>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</si>
  <si>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</si>
  <si>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</si>
  <si>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</si>
  <si>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</si>
  <si>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</si>
  <si>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</si>
  <si>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</si>
  <si>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</si>
  <si>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</si>
  <si>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</si>
  <si>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</si>
  <si>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</si>
  <si>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</si>
  <si>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</si>
  <si>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</si>
  <si>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</si>
  <si>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</si>
  <si>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</si>
  <si>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</si>
  <si>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</si>
  <si>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</si>
  <si>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</si>
  <si>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</si>
  <si>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</si>
  <si>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</si>
  <si>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</si>
  <si>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</si>
  <si>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</si>
  <si>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</si>
  <si>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</si>
  <si>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</si>
  <si>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</si>
  <si>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</si>
  <si>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</si>
  <si>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</si>
  <si>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</si>
  <si>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</si>
  <si>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</si>
  <si>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</si>
  <si>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</si>
  <si>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</si>
  <si>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</si>
  <si>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</si>
  <si>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</si>
  <si>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</si>
  <si>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</si>
  <si>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</si>
  <si>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</si>
  <si>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</si>
  <si>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3335866411</t>
  </si>
  <si>
    <t>2 Gavetas Vacias + 1 Gavetas Fallando</t>
  </si>
  <si>
    <t>ReservaC Norte</t>
  </si>
  <si>
    <t xml:space="preserve">Brioso Luciano, Cristino </t>
  </si>
  <si>
    <t>3335870710</t>
  </si>
  <si>
    <t>3335871337</t>
  </si>
  <si>
    <t>3335871321</t>
  </si>
  <si>
    <t>3335871159</t>
  </si>
  <si>
    <t>3335871088</t>
  </si>
  <si>
    <t>3335871773</t>
  </si>
  <si>
    <t>3335871770</t>
  </si>
  <si>
    <t>3335871755</t>
  </si>
  <si>
    <t>3335871745</t>
  </si>
  <si>
    <t>3335871744</t>
  </si>
  <si>
    <t>3335871708</t>
  </si>
  <si>
    <t>3335871700</t>
  </si>
  <si>
    <t>3335871644</t>
  </si>
  <si>
    <t>3335871636</t>
  </si>
  <si>
    <t>3335871622</t>
  </si>
  <si>
    <t>3335871615</t>
  </si>
  <si>
    <t>3335871509</t>
  </si>
  <si>
    <t>Morales Payano, Wilfredy Leandro</t>
  </si>
  <si>
    <t>3335871814</t>
  </si>
  <si>
    <t>3335871813</t>
  </si>
  <si>
    <t>3335871811</t>
  </si>
  <si>
    <t>3335871807</t>
  </si>
  <si>
    <t>3335871795</t>
  </si>
  <si>
    <t>3335871791</t>
  </si>
  <si>
    <t>3335871817</t>
  </si>
  <si>
    <t>3335871832</t>
  </si>
  <si>
    <t>3335871837</t>
  </si>
  <si>
    <t>3335871844</t>
  </si>
  <si>
    <t>3335871848</t>
  </si>
  <si>
    <t>3335871849</t>
  </si>
  <si>
    <t>3335871850</t>
  </si>
  <si>
    <t xml:space="preserve">Gil Carrera, Santiago </t>
  </si>
  <si>
    <t>3335871896</t>
  </si>
  <si>
    <t>3335871895</t>
  </si>
  <si>
    <t>3335871892</t>
  </si>
  <si>
    <t>3335871890</t>
  </si>
  <si>
    <t>3335871882</t>
  </si>
  <si>
    <t>3335871881</t>
  </si>
  <si>
    <t>3335871877</t>
  </si>
  <si>
    <t>3335871864</t>
  </si>
  <si>
    <t>3335871862</t>
  </si>
  <si>
    <t>GAVETA DE DEPOSITO LLENA</t>
  </si>
  <si>
    <t>REINICIO FALLIDO</t>
  </si>
  <si>
    <t>3335871947</t>
  </si>
  <si>
    <t>3335871946</t>
  </si>
  <si>
    <t>3335871944</t>
  </si>
  <si>
    <t>3335871942</t>
  </si>
  <si>
    <t>3335871940</t>
  </si>
  <si>
    <t>3335871939</t>
  </si>
  <si>
    <t>3335871937</t>
  </si>
  <si>
    <t>3335871936</t>
  </si>
  <si>
    <t>3335871935</t>
  </si>
  <si>
    <t>3335871933</t>
  </si>
  <si>
    <t>3335871930</t>
  </si>
  <si>
    <t>3335871920</t>
  </si>
  <si>
    <t>3335871918</t>
  </si>
  <si>
    <t>3335871917</t>
  </si>
  <si>
    <t>3335871916</t>
  </si>
  <si>
    <t>3335871915</t>
  </si>
  <si>
    <t>3335871914</t>
  </si>
  <si>
    <t>3335871913</t>
  </si>
  <si>
    <t>3335871909</t>
  </si>
  <si>
    <t>3335871908</t>
  </si>
  <si>
    <t>3335871905</t>
  </si>
  <si>
    <t>3335871900</t>
  </si>
  <si>
    <t>ATM S/M Olé Av. España</t>
  </si>
  <si>
    <t>3335871972</t>
  </si>
  <si>
    <t>3335871971</t>
  </si>
  <si>
    <t>3335871970</t>
  </si>
  <si>
    <t>3335871969</t>
  </si>
  <si>
    <t>3335871968</t>
  </si>
  <si>
    <t>3335871967</t>
  </si>
  <si>
    <t>3335871966</t>
  </si>
  <si>
    <t>3335871965</t>
  </si>
  <si>
    <t>3335871964</t>
  </si>
  <si>
    <t>3335871963</t>
  </si>
  <si>
    <t>3335871962</t>
  </si>
  <si>
    <t>3335871960</t>
  </si>
  <si>
    <t>3335871959</t>
  </si>
  <si>
    <t>3335871958</t>
  </si>
  <si>
    <t>3335871957</t>
  </si>
  <si>
    <t>3335871956</t>
  </si>
  <si>
    <t>3335871955</t>
  </si>
  <si>
    <t>3335871953</t>
  </si>
  <si>
    <t>3335871952</t>
  </si>
  <si>
    <t>3335871949</t>
  </si>
  <si>
    <t>3335871948</t>
  </si>
  <si>
    <t>3335871998</t>
  </si>
  <si>
    <t>3335871997</t>
  </si>
  <si>
    <t>3335871996</t>
  </si>
  <si>
    <t>3335871995</t>
  </si>
  <si>
    <t>3335871994</t>
  </si>
  <si>
    <t>3335871993</t>
  </si>
  <si>
    <t>3335871992</t>
  </si>
  <si>
    <t>3335871991</t>
  </si>
  <si>
    <t>3335871990</t>
  </si>
  <si>
    <t>3335871989</t>
  </si>
  <si>
    <t>3335871987</t>
  </si>
  <si>
    <t>3335871986</t>
  </si>
  <si>
    <t>3335871985</t>
  </si>
  <si>
    <t>3335871983</t>
  </si>
  <si>
    <t>3335871982</t>
  </si>
  <si>
    <t>3335871981</t>
  </si>
  <si>
    <t>3335871980</t>
  </si>
  <si>
    <t>3335871979</t>
  </si>
  <si>
    <t>3335871978</t>
  </si>
  <si>
    <t>3335871977</t>
  </si>
  <si>
    <t>3335871976</t>
  </si>
  <si>
    <t>3335871975</t>
  </si>
  <si>
    <t>3335871973</t>
  </si>
  <si>
    <t xml:space="preserve">SIN EFECTIVO </t>
  </si>
  <si>
    <t>3335872016</t>
  </si>
  <si>
    <t>3335872015</t>
  </si>
  <si>
    <t>3335872014</t>
  </si>
  <si>
    <t>3335872013</t>
  </si>
  <si>
    <t>3335872012</t>
  </si>
  <si>
    <t>3335872009</t>
  </si>
  <si>
    <t>3335872008</t>
  </si>
  <si>
    <t>3335872007</t>
  </si>
  <si>
    <t>3335872006</t>
  </si>
  <si>
    <t>3335872005</t>
  </si>
  <si>
    <t>3335872004</t>
  </si>
  <si>
    <t>3335872003</t>
  </si>
  <si>
    <t>3335872002</t>
  </si>
  <si>
    <t>3335872001</t>
  </si>
  <si>
    <t>3335872000</t>
  </si>
  <si>
    <t>02 Mayo de 2021</t>
  </si>
  <si>
    <t>3335872018</t>
  </si>
  <si>
    <t>3335872023</t>
  </si>
  <si>
    <t>3335872022</t>
  </si>
  <si>
    <t>3335872021</t>
  </si>
  <si>
    <t>3335872020</t>
  </si>
  <si>
    <t>3335872019</t>
  </si>
  <si>
    <t>3335872003 </t>
  </si>
  <si>
    <t>1 Gavetas Vacias + 2 Gavetas Fallando</t>
  </si>
  <si>
    <t>En Servicio</t>
  </si>
  <si>
    <t>3335872049</t>
  </si>
  <si>
    <t>3335872048</t>
  </si>
  <si>
    <t>3335872047</t>
  </si>
  <si>
    <t>3335872046</t>
  </si>
  <si>
    <t>3335872044</t>
  </si>
  <si>
    <t>3335872043</t>
  </si>
  <si>
    <t>3335872042</t>
  </si>
  <si>
    <t>3335872040</t>
  </si>
  <si>
    <t>3335872039</t>
  </si>
  <si>
    <t>3335872038</t>
  </si>
  <si>
    <t>3335872037</t>
  </si>
  <si>
    <t>3335872036</t>
  </si>
  <si>
    <t>3335872035</t>
  </si>
  <si>
    <t>3335872034</t>
  </si>
  <si>
    <t>3335872033</t>
  </si>
  <si>
    <t>3335872032</t>
  </si>
  <si>
    <t>3335872031</t>
  </si>
  <si>
    <t>3335872030</t>
  </si>
  <si>
    <t>3335872029</t>
  </si>
  <si>
    <t>3335872028</t>
  </si>
  <si>
    <t>3335872027</t>
  </si>
  <si>
    <t>3335872026</t>
  </si>
  <si>
    <t>3335871830</t>
  </si>
  <si>
    <t>3335871747</t>
  </si>
  <si>
    <t>3335871543</t>
  </si>
  <si>
    <t>3335872050 </t>
  </si>
  <si>
    <t>ENVIO DE CARGA</t>
  </si>
  <si>
    <t>Closed</t>
  </si>
  <si>
    <t>CARGA EXITOSA</t>
  </si>
  <si>
    <t>3335872102</t>
  </si>
  <si>
    <t>3335872100</t>
  </si>
  <si>
    <t>3335872099</t>
  </si>
  <si>
    <t>3335872097</t>
  </si>
  <si>
    <t>3335872095</t>
  </si>
  <si>
    <t>3335872094</t>
  </si>
  <si>
    <t>3335872093</t>
  </si>
  <si>
    <t>3335872092</t>
  </si>
  <si>
    <t>3335872091</t>
  </si>
  <si>
    <t>3335872090</t>
  </si>
  <si>
    <t>3335872089</t>
  </si>
  <si>
    <t>3335872088</t>
  </si>
  <si>
    <t>3335872087</t>
  </si>
  <si>
    <t>3335872086</t>
  </si>
  <si>
    <t>3335872085</t>
  </si>
  <si>
    <t>3335872084</t>
  </si>
  <si>
    <t>3335872083</t>
  </si>
  <si>
    <t>3335872082</t>
  </si>
  <si>
    <t>3335872081</t>
  </si>
  <si>
    <t>3335872080</t>
  </si>
  <si>
    <t>3335872079</t>
  </si>
  <si>
    <t>3335872078</t>
  </si>
  <si>
    <t>3335872077</t>
  </si>
  <si>
    <t>3335872076</t>
  </si>
  <si>
    <t>3335872075</t>
  </si>
  <si>
    <t>3335872074</t>
  </si>
  <si>
    <t>3335872073</t>
  </si>
  <si>
    <t>3335872072</t>
  </si>
  <si>
    <t>3335872071</t>
  </si>
  <si>
    <t>3335872070</t>
  </si>
  <si>
    <t>3335872069</t>
  </si>
  <si>
    <t>3335872067</t>
  </si>
  <si>
    <t>3335872065</t>
  </si>
  <si>
    <t>3335872063</t>
  </si>
  <si>
    <t>3335872062</t>
  </si>
  <si>
    <t>3335872061</t>
  </si>
  <si>
    <t>3335872060</t>
  </si>
  <si>
    <t>3335872059</t>
  </si>
  <si>
    <t>3335872058</t>
  </si>
  <si>
    <t>3335872057</t>
  </si>
  <si>
    <t>3335872056</t>
  </si>
  <si>
    <t>3335872054</t>
  </si>
  <si>
    <t>3335872053</t>
  </si>
  <si>
    <t>3335872052</t>
  </si>
  <si>
    <t>3335872051</t>
  </si>
  <si>
    <t>3335872106</t>
  </si>
  <si>
    <t>3335872082 </t>
  </si>
  <si>
    <t>3335872105</t>
  </si>
  <si>
    <t>3335872104</t>
  </si>
  <si>
    <t>3335872101</t>
  </si>
  <si>
    <t>3335872096</t>
  </si>
  <si>
    <t>3335872055</t>
  </si>
  <si>
    <t>Doñe Ramirez, Luis Manuel</t>
  </si>
  <si>
    <t>Santos Torres, Braian Antonio</t>
  </si>
  <si>
    <t>3335872111</t>
  </si>
  <si>
    <t>3335872110</t>
  </si>
  <si>
    <t>3335872109</t>
  </si>
  <si>
    <t>3335872108</t>
  </si>
  <si>
    <t>3335872107</t>
  </si>
  <si>
    <t>3335872145</t>
  </si>
  <si>
    <t>3335872144</t>
  </si>
  <si>
    <t>3335872143</t>
  </si>
  <si>
    <t>3335872142</t>
  </si>
  <si>
    <t>3335872141</t>
  </si>
  <si>
    <t>3335872140</t>
  </si>
  <si>
    <t>3335872139</t>
  </si>
  <si>
    <t>3335872138</t>
  </si>
  <si>
    <t>3335872137</t>
  </si>
  <si>
    <t>3335872136</t>
  </si>
  <si>
    <t>3335872135</t>
  </si>
  <si>
    <t>3335872134</t>
  </si>
  <si>
    <t>3335872133</t>
  </si>
  <si>
    <t>3335872132</t>
  </si>
  <si>
    <t>3335872131</t>
  </si>
  <si>
    <t>3335872130</t>
  </si>
  <si>
    <t>3335872129</t>
  </si>
  <si>
    <t>3335872128</t>
  </si>
  <si>
    <t>3335872127</t>
  </si>
  <si>
    <t>3335872126</t>
  </si>
  <si>
    <t>3335872125</t>
  </si>
  <si>
    <t>3335872124</t>
  </si>
  <si>
    <t>3335872122</t>
  </si>
  <si>
    <t>3335872120</t>
  </si>
  <si>
    <t>3335872119</t>
  </si>
  <si>
    <t>3335872118</t>
  </si>
  <si>
    <t>3335872117</t>
  </si>
  <si>
    <t>3335872116</t>
  </si>
  <si>
    <t>3335872115</t>
  </si>
  <si>
    <t>3335872112</t>
  </si>
  <si>
    <t>3335872169</t>
  </si>
  <si>
    <t>3335872168</t>
  </si>
  <si>
    <t>3335872167</t>
  </si>
  <si>
    <t>3335872166</t>
  </si>
  <si>
    <t>3335872165</t>
  </si>
  <si>
    <t>3335872164</t>
  </si>
  <si>
    <t>3335872163</t>
  </si>
  <si>
    <t>3335872161</t>
  </si>
  <si>
    <t>3335872160</t>
  </si>
  <si>
    <t>3335872159</t>
  </si>
  <si>
    <t>3335872158</t>
  </si>
  <si>
    <t>3335872156</t>
  </si>
  <si>
    <t>3335872155</t>
  </si>
  <si>
    <t>3335872154</t>
  </si>
  <si>
    <t>3335872153</t>
  </si>
  <si>
    <t>3335872152</t>
  </si>
  <si>
    <t>3335872151</t>
  </si>
  <si>
    <t>3335872149</t>
  </si>
  <si>
    <t>3335872148</t>
  </si>
  <si>
    <t>3335872147</t>
  </si>
  <si>
    <t xml:space="preserve">GAVETAS VACIAS + GAVETAS FALLANDO </t>
  </si>
  <si>
    <t>SIN EFECITVO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</si>
</sst>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</cellStyleXfs>
  <cellXfs count="20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22" fontId="7" fillId="0" borderId="64" xfId="0" applyNumberFormat="1" applyFont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30" fillId="4" borderId="64" xfId="0" applyFont="1" applyFill="1" applyBorder="1" applyAlignment="1">
      <alignment horizontal="center" vertical="center" wrapText="1"/>
    </xf>
    <xf numFmtId="0" fontId="30" fillId="40" borderId="64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0" fillId="43" borderId="64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7" xfId="0" applyFont="1" applyFill="1" applyBorder="1" applyAlignment="1">
      <alignment horizontal="center"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40" borderId="64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0" fontId="11" fillId="42" borderId="64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00"/>
      <tableStyleElement type="headerRow" dxfId="299"/>
      <tableStyleElement type="totalRow" dxfId="298"/>
      <tableStyleElement type="firstColumn" dxfId="297"/>
      <tableStyleElement type="lastColumn" dxfId="296"/>
      <tableStyleElement type="firstRowStripe" dxfId="295"/>
      <tableStyleElement type="firstColumnStripe" dxfId="29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bril/30/Reporte%20Seguimiento%20Cajeros%20Automaticos%20Matutino%2030-04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167</v>
          </cell>
          <cell r="B123" t="str">
            <v xml:space="preserve">ATM Oficina Lope de Vega </v>
          </cell>
          <cell r="C123" t="str">
            <v>DISTRITO NACIONAL</v>
          </cell>
        </row>
        <row r="124">
          <cell r="A124">
            <v>169</v>
          </cell>
          <cell r="B124" t="str">
            <v xml:space="preserve">ATM Oficina Caonabo </v>
          </cell>
          <cell r="C124" t="str">
            <v>DISTRITO NACIONAL</v>
          </cell>
        </row>
        <row r="125">
          <cell r="A125">
            <v>171</v>
          </cell>
          <cell r="B125" t="str">
            <v xml:space="preserve">ATM Oficina Moca </v>
          </cell>
          <cell r="C125" t="str">
            <v>NORTE</v>
          </cell>
        </row>
        <row r="126">
          <cell r="A126">
            <v>172</v>
          </cell>
          <cell r="B126" t="str">
            <v xml:space="preserve">ATM UNP Guaucí </v>
          </cell>
          <cell r="C126" t="str">
            <v>NORTE</v>
          </cell>
        </row>
        <row r="127">
          <cell r="A127">
            <v>175</v>
          </cell>
          <cell r="B127" t="str">
            <v xml:space="preserve">ATM Dirección de Ingeniería </v>
          </cell>
          <cell r="C127" t="str">
            <v>DISTRITO NACIONAL</v>
          </cell>
        </row>
        <row r="128">
          <cell r="A128">
            <v>180</v>
          </cell>
          <cell r="B128" t="str">
            <v xml:space="preserve">ATM Megacentro II </v>
          </cell>
          <cell r="C128" t="str">
            <v>DISTRITO NACIONAL</v>
          </cell>
        </row>
        <row r="129">
          <cell r="A129">
            <v>181</v>
          </cell>
          <cell r="B129" t="str">
            <v xml:space="preserve">ATM Oficina Sabaneta </v>
          </cell>
          <cell r="C129" t="str">
            <v>NORTE</v>
          </cell>
        </row>
        <row r="130">
          <cell r="A130">
            <v>182</v>
          </cell>
          <cell r="B130" t="str">
            <v xml:space="preserve">ATM Barahona Comb </v>
          </cell>
          <cell r="C130" t="str">
            <v>SUR</v>
          </cell>
        </row>
        <row r="131">
          <cell r="A131">
            <v>183</v>
          </cell>
          <cell r="B131" t="str">
            <v>ATM Estación Nativa Km. 22 Aut. Duarte.</v>
          </cell>
          <cell r="C131" t="str">
            <v>DISTRITO NACIONAL</v>
          </cell>
        </row>
        <row r="132">
          <cell r="A132">
            <v>184</v>
          </cell>
          <cell r="B132" t="str">
            <v xml:space="preserve">ATM Hermanas Mirabal </v>
          </cell>
          <cell r="C132" t="str">
            <v>DISTRITO NACIONAL</v>
          </cell>
        </row>
        <row r="133">
          <cell r="A133">
            <v>185</v>
          </cell>
          <cell r="B133" t="str">
            <v xml:space="preserve">ATM UNPHU </v>
          </cell>
          <cell r="C133" t="str">
            <v>DISTRITO NACIONAL</v>
          </cell>
        </row>
        <row r="134">
          <cell r="A134">
            <v>188</v>
          </cell>
          <cell r="B134" t="str">
            <v xml:space="preserve">ATM UNP Miches </v>
          </cell>
          <cell r="C134" t="str">
            <v>ESTE</v>
          </cell>
        </row>
        <row r="135">
          <cell r="A135">
            <v>189</v>
          </cell>
          <cell r="B135" t="str">
            <v xml:space="preserve">ATM Comando Regional Cibao Central P.N. </v>
          </cell>
          <cell r="C135" t="str">
            <v>NORTE</v>
          </cell>
        </row>
        <row r="136">
          <cell r="A136">
            <v>192</v>
          </cell>
          <cell r="B136" t="str">
            <v xml:space="preserve">ATM Autobanco Luperón II </v>
          </cell>
          <cell r="C136" t="str">
            <v>DISTRITO NACIONAL</v>
          </cell>
        </row>
        <row r="137">
          <cell r="A137">
            <v>193</v>
          </cell>
          <cell r="B137" t="str">
            <v xml:space="preserve">ATM Estación Texaco A &amp; C Four Wings (Santiago) </v>
          </cell>
          <cell r="C137" t="str">
            <v>NORTE</v>
          </cell>
        </row>
        <row r="138">
          <cell r="A138">
            <v>194</v>
          </cell>
          <cell r="B138" t="str">
            <v xml:space="preserve">ATM UNP Pantoja </v>
          </cell>
          <cell r="C138" t="str">
            <v>DISTRITO NACIONAL</v>
          </cell>
        </row>
        <row r="139">
          <cell r="A139">
            <v>196</v>
          </cell>
          <cell r="B139" t="str">
            <v xml:space="preserve">ATM Estación Texaco Cangrejo Farmacia (Sosúa) </v>
          </cell>
          <cell r="C139" t="str">
            <v>NORTE</v>
          </cell>
        </row>
        <row r="140">
          <cell r="A140">
            <v>198</v>
          </cell>
          <cell r="B140" t="str">
            <v xml:space="preserve">ATM Almacenes El Encanto  (Santiago) </v>
          </cell>
          <cell r="C140" t="str">
            <v>NORTE</v>
          </cell>
        </row>
        <row r="141">
          <cell r="A141">
            <v>199</v>
          </cell>
          <cell r="B141" t="str">
            <v xml:space="preserve">ATM S/M Amigo </v>
          </cell>
          <cell r="C141" t="str">
            <v>DISTRITO NACIONAL</v>
          </cell>
        </row>
        <row r="142">
          <cell r="A142">
            <v>201</v>
          </cell>
          <cell r="B142" t="str">
            <v xml:space="preserve">ATM Oficina Mao </v>
          </cell>
          <cell r="C142" t="str">
            <v>NORTE</v>
          </cell>
        </row>
        <row r="143">
          <cell r="A143">
            <v>204</v>
          </cell>
          <cell r="B143" t="str">
            <v>ATM Hotel Dominicus II</v>
          </cell>
          <cell r="C143" t="str">
            <v>ESTE</v>
          </cell>
        </row>
        <row r="144">
          <cell r="A144">
            <v>208</v>
          </cell>
          <cell r="B144" t="str">
            <v xml:space="preserve">ATM UNP Tireo </v>
          </cell>
          <cell r="C144" t="str">
            <v>NORTE</v>
          </cell>
        </row>
        <row r="145">
          <cell r="A145">
            <v>209</v>
          </cell>
          <cell r="B145" t="str">
            <v xml:space="preserve">ATM Oficina Palma Real (Bávaro) </v>
          </cell>
          <cell r="C145" t="str">
            <v>ESTE</v>
          </cell>
        </row>
        <row r="146">
          <cell r="A146">
            <v>211</v>
          </cell>
          <cell r="B146" t="str">
            <v xml:space="preserve">ATM Oficina La Romana I </v>
          </cell>
          <cell r="C146" t="str">
            <v>ESTE</v>
          </cell>
        </row>
        <row r="147">
          <cell r="A147">
            <v>212</v>
          </cell>
          <cell r="B147" t="str">
            <v>ATM Universidad Nacional Evangélica (Santo Domingo)</v>
          </cell>
          <cell r="C147" t="str">
            <v>DISTRITO NACIONAL</v>
          </cell>
        </row>
        <row r="148">
          <cell r="A148">
            <v>213</v>
          </cell>
          <cell r="B148" t="str">
            <v xml:space="preserve">ATM Almacenes Iberia (La Romana) </v>
          </cell>
          <cell r="C148" t="str">
            <v>ESTE</v>
          </cell>
        </row>
        <row r="149">
          <cell r="A149">
            <v>216</v>
          </cell>
          <cell r="B149" t="str">
            <v xml:space="preserve">ATM Oficina El Higueyano </v>
          </cell>
          <cell r="C149" t="str">
            <v>ESTE</v>
          </cell>
        </row>
        <row r="150">
          <cell r="A150">
            <v>217</v>
          </cell>
          <cell r="B150" t="str">
            <v xml:space="preserve">ATM Oficina Bávaro </v>
          </cell>
          <cell r="C150" t="str">
            <v>ESTE</v>
          </cell>
        </row>
        <row r="151">
          <cell r="A151">
            <v>218</v>
          </cell>
          <cell r="B151" t="str">
            <v xml:space="preserve">ATM Hotel Secrets Cap Cana II </v>
          </cell>
          <cell r="C151" t="str">
            <v>ESTE</v>
          </cell>
        </row>
        <row r="152">
          <cell r="A152">
            <v>219</v>
          </cell>
          <cell r="B152" t="str">
            <v xml:space="preserve">ATM Oficina La Altagracia (Higuey) </v>
          </cell>
          <cell r="C152" t="str">
            <v>ESTE</v>
          </cell>
        </row>
        <row r="153">
          <cell r="A153">
            <v>222</v>
          </cell>
          <cell r="B153" t="str">
            <v xml:space="preserve">ATM UNP Dominicus (La Romana) </v>
          </cell>
          <cell r="C153" t="str">
            <v>ESTE</v>
          </cell>
        </row>
        <row r="154">
          <cell r="A154">
            <v>223</v>
          </cell>
          <cell r="B154" t="str">
            <v xml:space="preserve">ATM UNP CCN (Nacional 27 de Febrero) Lobby </v>
          </cell>
          <cell r="C154" t="str">
            <v>DISTRITO NACIONAL</v>
          </cell>
        </row>
        <row r="155">
          <cell r="A155">
            <v>224</v>
          </cell>
          <cell r="B155" t="str">
            <v xml:space="preserve">ATM S/M Nacional El Millón (Núñez de Cáceres) </v>
          </cell>
          <cell r="C155" t="str">
            <v>DISTRITO NACIONAL</v>
          </cell>
        </row>
        <row r="156">
          <cell r="A156">
            <v>225</v>
          </cell>
          <cell r="B156" t="str">
            <v xml:space="preserve">ATM S/M Nacional Arroyo Hondo </v>
          </cell>
          <cell r="C156" t="str">
            <v>DISTRITO NACIONAL</v>
          </cell>
        </row>
        <row r="157">
          <cell r="A157">
            <v>227</v>
          </cell>
          <cell r="B157" t="str">
            <v xml:space="preserve">ATM S/M Bravo Av. Enriquillo </v>
          </cell>
          <cell r="C157" t="str">
            <v>DISTRITO NACIONAL</v>
          </cell>
        </row>
        <row r="158">
          <cell r="A158">
            <v>228</v>
          </cell>
          <cell r="B158" t="str">
            <v xml:space="preserve">ATM Oficina SAJOMA </v>
          </cell>
          <cell r="C158" t="str">
            <v>NORTE</v>
          </cell>
        </row>
        <row r="159">
          <cell r="A159">
            <v>231</v>
          </cell>
          <cell r="B159" t="str">
            <v xml:space="preserve">ATM Oficina Zona Oriental </v>
          </cell>
          <cell r="C159" t="str">
            <v>DISTRITO NACIONAL</v>
          </cell>
        </row>
        <row r="160">
          <cell r="A160">
            <v>232</v>
          </cell>
          <cell r="B160" t="str">
            <v xml:space="preserve">ATM S/M Nacional Charles de Gaulle </v>
          </cell>
          <cell r="C160" t="str">
            <v>DISTRITO NACIONAL</v>
          </cell>
        </row>
        <row r="161">
          <cell r="A161">
            <v>234</v>
          </cell>
          <cell r="B161" t="str">
            <v xml:space="preserve">ATM Oficina Boca Chica I </v>
          </cell>
          <cell r="C161" t="str">
            <v>DISTRITO NACIONAL</v>
          </cell>
        </row>
        <row r="162">
          <cell r="A162">
            <v>235</v>
          </cell>
          <cell r="B162" t="str">
            <v xml:space="preserve">ATM Oficina Multicentro La Sirena San Isidro </v>
          </cell>
          <cell r="C162" t="str">
            <v>DISTRITO NACIONAL</v>
          </cell>
        </row>
        <row r="163">
          <cell r="A163">
            <v>237</v>
          </cell>
          <cell r="B163" t="str">
            <v xml:space="preserve">ATM UNP Plaza Vásquez </v>
          </cell>
          <cell r="C163" t="str">
            <v>DISTRITO NACIONAL</v>
          </cell>
        </row>
        <row r="164">
          <cell r="A164">
            <v>238</v>
          </cell>
          <cell r="B164" t="str">
            <v xml:space="preserve">ATM Multicentro La Sirena Charles de Gaulle </v>
          </cell>
          <cell r="C164" t="str">
            <v>DISTRITO NACIONAL</v>
          </cell>
        </row>
        <row r="165">
          <cell r="A165">
            <v>239</v>
          </cell>
          <cell r="B165" t="str">
            <v xml:space="preserve">ATM Autobanco Charles de Gaulle </v>
          </cell>
          <cell r="C165" t="str">
            <v>DISTRITO NACIONAL</v>
          </cell>
        </row>
        <row r="166">
          <cell r="A166">
            <v>240</v>
          </cell>
          <cell r="B166" t="str">
            <v xml:space="preserve">ATM Oficina Carrefour I </v>
          </cell>
          <cell r="C166" t="str">
            <v>DISTRITO NACIONAL</v>
          </cell>
        </row>
        <row r="167">
          <cell r="A167">
            <v>241</v>
          </cell>
          <cell r="B167" t="str">
            <v xml:space="preserve">ATM Palacio Nacional (Presidencia) </v>
          </cell>
          <cell r="C167" t="str">
            <v>DISTRITO NACIONAL</v>
          </cell>
        </row>
        <row r="168">
          <cell r="A168">
            <v>243</v>
          </cell>
          <cell r="B168" t="str">
            <v xml:space="preserve">ATM Autoservicio Plaza Central  </v>
          </cell>
          <cell r="C168" t="str">
            <v>DISTRITO NACIONAL</v>
          </cell>
        </row>
        <row r="169">
          <cell r="A169">
            <v>244</v>
          </cell>
          <cell r="B169" t="str">
            <v xml:space="preserve">ATM Ministerio de Hacienda (antiguo Finanzas) </v>
          </cell>
          <cell r="C169" t="str">
            <v>DISTRITO NACIONAL</v>
          </cell>
        </row>
        <row r="170">
          <cell r="A170">
            <v>245</v>
          </cell>
          <cell r="B170" t="str">
            <v>ATM Boombah Zona Franca Victor Mera</v>
          </cell>
          <cell r="C170" t="str">
            <v>NORTE</v>
          </cell>
        </row>
        <row r="171">
          <cell r="A171">
            <v>246</v>
          </cell>
          <cell r="B171" t="str">
            <v xml:space="preserve">ATM Oficina Torre BR (Lobby) </v>
          </cell>
          <cell r="C171" t="str">
            <v>DISTRITO NACIONAL</v>
          </cell>
        </row>
        <row r="172">
          <cell r="A172">
            <v>248</v>
          </cell>
          <cell r="B172" t="str">
            <v xml:space="preserve">ATM Shell Paraiso </v>
          </cell>
          <cell r="C172" t="str">
            <v>DISTRITO NACIONAL</v>
          </cell>
        </row>
        <row r="173">
          <cell r="A173">
            <v>249</v>
          </cell>
          <cell r="B173" t="str">
            <v xml:space="preserve">ATM Banco Agrícola Neiba </v>
          </cell>
          <cell r="C173" t="str">
            <v>SUR</v>
          </cell>
        </row>
        <row r="174">
          <cell r="A174">
            <v>250</v>
          </cell>
          <cell r="B174" t="str">
            <v>ATM ECO Petróleo Barlovento Baní</v>
          </cell>
          <cell r="C174" t="str">
            <v>SUR</v>
          </cell>
        </row>
        <row r="175">
          <cell r="A175">
            <v>252</v>
          </cell>
          <cell r="B175" t="str">
            <v xml:space="preserve">ATM Banco Agrícola (Barahona) </v>
          </cell>
          <cell r="C175" t="str">
            <v>SUR</v>
          </cell>
        </row>
        <row r="176">
          <cell r="A176">
            <v>253</v>
          </cell>
          <cell r="B176" t="str">
            <v xml:space="preserve">ATM Centro Cuesta Nacional (Santiago) </v>
          </cell>
          <cell r="C176" t="str">
            <v>NORTE</v>
          </cell>
        </row>
        <row r="177">
          <cell r="A177">
            <v>256</v>
          </cell>
          <cell r="B177" t="str">
            <v xml:space="preserve">ATM Oficina Licey Al Medio </v>
          </cell>
          <cell r="C177" t="str">
            <v>NORTE</v>
          </cell>
        </row>
        <row r="178">
          <cell r="A178">
            <v>257</v>
          </cell>
          <cell r="B178" t="str">
            <v xml:space="preserve">ATM S/M Pola (Santiago) </v>
          </cell>
          <cell r="C178" t="str">
            <v>NORTE</v>
          </cell>
        </row>
        <row r="179">
          <cell r="A179">
            <v>259</v>
          </cell>
          <cell r="B179" t="str">
            <v>ATM Senado de la Republica</v>
          </cell>
          <cell r="C179" t="str">
            <v>DISTRITO NACIONAL</v>
          </cell>
        </row>
        <row r="180">
          <cell r="A180">
            <v>261</v>
          </cell>
          <cell r="B180" t="str">
            <v xml:space="preserve">ATM UNP Aeropuerto Cibao (Santiago) </v>
          </cell>
          <cell r="C180" t="str">
            <v>NORTE</v>
          </cell>
        </row>
        <row r="181">
          <cell r="A181">
            <v>262</v>
          </cell>
          <cell r="B181" t="str">
            <v xml:space="preserve">ATM Oficina Obras Públicas (Santiago) </v>
          </cell>
          <cell r="C181" t="str">
            <v>NORTE</v>
          </cell>
        </row>
        <row r="182">
          <cell r="A182">
            <v>264</v>
          </cell>
          <cell r="B182" t="str">
            <v xml:space="preserve">ATM S/M Nacional Independencia </v>
          </cell>
          <cell r="C182" t="str">
            <v>DISTRITO NACIONAL</v>
          </cell>
        </row>
        <row r="183">
          <cell r="A183">
            <v>265</v>
          </cell>
          <cell r="B183" t="str">
            <v>ATM Almacenes Zaglul El Seibo</v>
          </cell>
          <cell r="C183" t="str">
            <v>ESTE</v>
          </cell>
        </row>
        <row r="184">
          <cell r="A184">
            <v>266</v>
          </cell>
          <cell r="B184" t="str">
            <v xml:space="preserve">ATM Oficina Villa Francisca </v>
          </cell>
          <cell r="C184" t="str">
            <v>NORTE</v>
          </cell>
        </row>
        <row r="185">
          <cell r="A185">
            <v>267</v>
          </cell>
          <cell r="B185" t="str">
            <v xml:space="preserve">ATM Centro de Caja México </v>
          </cell>
          <cell r="C185" t="str">
            <v>DISTRITO NACIONAL</v>
          </cell>
        </row>
        <row r="186">
          <cell r="A186">
            <v>268</v>
          </cell>
          <cell r="B186" t="str">
            <v xml:space="preserve">ATM Autobanco La Altagracia (Higuey) </v>
          </cell>
          <cell r="C186" t="str">
            <v>ESTE</v>
          </cell>
        </row>
        <row r="187">
          <cell r="A187">
            <v>272</v>
          </cell>
          <cell r="B187" t="str">
            <v xml:space="preserve">ATM Cámara de Diputados </v>
          </cell>
          <cell r="C187" t="str">
            <v>DISTRITO NACIONAL</v>
          </cell>
        </row>
        <row r="188">
          <cell r="A188">
            <v>275</v>
          </cell>
          <cell r="B188" t="str">
            <v xml:space="preserve">ATM Autobanco Duarte Stgo. II </v>
          </cell>
          <cell r="C188" t="str">
            <v>NORTE</v>
          </cell>
        </row>
        <row r="189">
          <cell r="A189">
            <v>276</v>
          </cell>
          <cell r="B189" t="str">
            <v xml:space="preserve">ATM UNP Las Guáranas (San Francisco) </v>
          </cell>
          <cell r="C189" t="str">
            <v>NORTE</v>
          </cell>
        </row>
        <row r="190">
          <cell r="A190">
            <v>277</v>
          </cell>
          <cell r="B190" t="str">
            <v xml:space="preserve">ATM Oficina Duarte (Santiago) </v>
          </cell>
          <cell r="C190" t="str">
            <v>NORTE</v>
          </cell>
        </row>
        <row r="191">
          <cell r="A191">
            <v>279</v>
          </cell>
          <cell r="B191" t="str">
            <v xml:space="preserve">ATM Autoservicio Dirección General de Tecnología II (DGT CTB) </v>
          </cell>
          <cell r="C191" t="str">
            <v>DISTRITO NACIONAL</v>
          </cell>
        </row>
        <row r="192">
          <cell r="A192">
            <v>280</v>
          </cell>
          <cell r="B192" t="str">
            <v xml:space="preserve">ATM Cooperativa BR </v>
          </cell>
          <cell r="C192" t="str">
            <v>DISTRITO NACIONAL</v>
          </cell>
        </row>
        <row r="193">
          <cell r="A193">
            <v>281</v>
          </cell>
          <cell r="B193" t="str">
            <v xml:space="preserve">ATM S/M Pola Independencia </v>
          </cell>
          <cell r="C193" t="str">
            <v>DISTRITO NACIONAL</v>
          </cell>
        </row>
        <row r="194">
          <cell r="A194">
            <v>282</v>
          </cell>
          <cell r="B194" t="str">
            <v xml:space="preserve">ATM Autobanco Nibaje </v>
          </cell>
          <cell r="C194" t="str">
            <v>NORTE</v>
          </cell>
        </row>
        <row r="195">
          <cell r="A195">
            <v>283</v>
          </cell>
          <cell r="B195" t="str">
            <v xml:space="preserve">ATM Oficina Nibaje </v>
          </cell>
          <cell r="C195" t="str">
            <v>NORTE</v>
          </cell>
        </row>
        <row r="196">
          <cell r="A196">
            <v>285</v>
          </cell>
          <cell r="B196" t="str">
            <v xml:space="preserve">ATM Oficina Camino Real (Puerto Plata) </v>
          </cell>
          <cell r="C196" t="str">
            <v>NORTE</v>
          </cell>
        </row>
        <row r="197">
          <cell r="A197">
            <v>288</v>
          </cell>
          <cell r="B197" t="str">
            <v xml:space="preserve">ATM Oficina Camino Real II (Puerto Plata) </v>
          </cell>
          <cell r="C197" t="str">
            <v>NORTE</v>
          </cell>
        </row>
        <row r="198">
          <cell r="A198">
            <v>289</v>
          </cell>
          <cell r="B198" t="str">
            <v>ATM Oficina Bávaro II</v>
          </cell>
          <cell r="C198" t="str">
            <v>ESTE</v>
          </cell>
        </row>
        <row r="199">
          <cell r="A199">
            <v>290</v>
          </cell>
          <cell r="B199" t="str">
            <v xml:space="preserve">ATM Oficina San Francisco de Macorís </v>
          </cell>
          <cell r="C199" t="str">
            <v>NORTE</v>
          </cell>
        </row>
        <row r="200">
          <cell r="A200">
            <v>291</v>
          </cell>
          <cell r="B200" t="str">
            <v xml:space="preserve">ATM S/M Jumbo Las Colinas </v>
          </cell>
          <cell r="C200" t="str">
            <v>NORTE</v>
          </cell>
        </row>
        <row r="201">
          <cell r="A201">
            <v>292</v>
          </cell>
          <cell r="B201" t="str">
            <v xml:space="preserve">ATM UNP Castañuelas (Montecristi) </v>
          </cell>
          <cell r="C201" t="str">
            <v>NORTE</v>
          </cell>
        </row>
        <row r="202">
          <cell r="A202">
            <v>293</v>
          </cell>
          <cell r="B202" t="str">
            <v xml:space="preserve">ATM S/M Nueva Visión (San Pedro) </v>
          </cell>
          <cell r="C202" t="str">
            <v>ESTE</v>
          </cell>
        </row>
        <row r="203">
          <cell r="A203">
            <v>294</v>
          </cell>
          <cell r="B203" t="str">
            <v xml:space="preserve">ATM Plaza Zaglul San Pedro II </v>
          </cell>
          <cell r="C203" t="str">
            <v>ESTE</v>
          </cell>
        </row>
        <row r="204">
          <cell r="A204">
            <v>295</v>
          </cell>
          <cell r="B204" t="str">
            <v xml:space="preserve">ATM Plaza Zaglul El Seybo </v>
          </cell>
          <cell r="C204" t="str">
            <v>ESTE</v>
          </cell>
        </row>
        <row r="205">
          <cell r="A205">
            <v>296</v>
          </cell>
          <cell r="B205" t="str">
            <v>ATM Estación BANICOMB (Baní)  ECO Petroleo</v>
          </cell>
          <cell r="C205" t="str">
            <v>SUR</v>
          </cell>
        </row>
        <row r="206">
          <cell r="A206">
            <v>297</v>
          </cell>
          <cell r="B206" t="str">
            <v xml:space="preserve">ATM S/M Cadena Ocoa </v>
          </cell>
          <cell r="C206" t="str">
            <v>SUR</v>
          </cell>
        </row>
        <row r="207">
          <cell r="A207">
            <v>298</v>
          </cell>
          <cell r="B207" t="str">
            <v xml:space="preserve">ATM S/M Aprezio Engombe </v>
          </cell>
          <cell r="C207" t="str">
            <v>DISTRITO NACIONAL</v>
          </cell>
        </row>
        <row r="208">
          <cell r="A208">
            <v>299</v>
          </cell>
          <cell r="B208" t="str">
            <v xml:space="preserve">ATM S/M Aprezio Cotui </v>
          </cell>
          <cell r="C208" t="str">
            <v>NORTE</v>
          </cell>
        </row>
        <row r="209">
          <cell r="A209">
            <v>300</v>
          </cell>
          <cell r="B209" t="str">
            <v xml:space="preserve">ATM S/M Aprezio Los Guaricanos </v>
          </cell>
          <cell r="C209" t="str">
            <v>DISTRITO NACIONAL</v>
          </cell>
        </row>
        <row r="210">
          <cell r="A210">
            <v>301</v>
          </cell>
          <cell r="B210" t="str">
            <v xml:space="preserve">ATM UNP Alfa y Omega (Barahona) </v>
          </cell>
          <cell r="C210" t="str">
            <v>SUR</v>
          </cell>
        </row>
        <row r="211">
          <cell r="A211">
            <v>302</v>
          </cell>
          <cell r="B211" t="str">
            <v xml:space="preserve">ATM S/M Aprezio Los Mameyes  </v>
          </cell>
          <cell r="C211" t="str">
            <v>DISTRITO NACIONAL</v>
          </cell>
        </row>
        <row r="212">
          <cell r="A212">
            <v>304</v>
          </cell>
          <cell r="B212" t="str">
            <v xml:space="preserve">ATM Multicentro La Sirena Estrella Sadhala </v>
          </cell>
          <cell r="C212" t="str">
            <v>NORTE</v>
          </cell>
        </row>
        <row r="213">
          <cell r="A213">
            <v>306</v>
          </cell>
          <cell r="B213" t="str">
            <v>ATM Hospital Dr. Toribio</v>
          </cell>
          <cell r="C213" t="str">
            <v>NORTE</v>
          </cell>
        </row>
        <row r="214">
          <cell r="A214">
            <v>307</v>
          </cell>
          <cell r="B214" t="str">
            <v>ATM Oficina Nagua II</v>
          </cell>
          <cell r="C214" t="str">
            <v>NORTE</v>
          </cell>
        </row>
        <row r="215">
          <cell r="A215">
            <v>309</v>
          </cell>
          <cell r="B215" t="str">
            <v xml:space="preserve">ATM Secrets Cap Cana I </v>
          </cell>
          <cell r="C215" t="str">
            <v>ESTE</v>
          </cell>
        </row>
        <row r="216">
          <cell r="A216">
            <v>310</v>
          </cell>
          <cell r="B216" t="str">
            <v xml:space="preserve">ATM Farmacia San Judas Tadeo Jarabacoa </v>
          </cell>
          <cell r="C216" t="str">
            <v>NORTE</v>
          </cell>
        </row>
        <row r="217">
          <cell r="A217">
            <v>311</v>
          </cell>
          <cell r="B217" t="str">
            <v>ATM Plaza Eroski</v>
          </cell>
          <cell r="C217" t="str">
            <v>SUR</v>
          </cell>
        </row>
        <row r="218">
          <cell r="A218">
            <v>312</v>
          </cell>
          <cell r="B218" t="str">
            <v xml:space="preserve">ATM Oficina Tiradentes II (Naco) </v>
          </cell>
          <cell r="C218" t="str">
            <v>DISTRITO NACIONAL</v>
          </cell>
        </row>
        <row r="219">
          <cell r="A219">
            <v>313</v>
          </cell>
          <cell r="B219" t="str">
            <v xml:space="preserve">ATM S/M El Encanto (Santiago) </v>
          </cell>
          <cell r="C219" t="str">
            <v>NORTE</v>
          </cell>
        </row>
        <row r="220">
          <cell r="A220">
            <v>314</v>
          </cell>
          <cell r="B220" t="str">
            <v xml:space="preserve">ATM UNP Cambita Garabito (San Cristóbal) </v>
          </cell>
          <cell r="C220" t="str">
            <v>DISTRITO NACIONAL</v>
          </cell>
        </row>
        <row r="221">
          <cell r="A221">
            <v>315</v>
          </cell>
          <cell r="B221" t="str">
            <v xml:space="preserve">ATM Oficina Estrella Sadalá </v>
          </cell>
          <cell r="C221" t="str">
            <v>NORTE</v>
          </cell>
        </row>
        <row r="222">
          <cell r="A222">
            <v>317</v>
          </cell>
          <cell r="B222" t="str">
            <v>ATM Ofic. Lope de Vega I</v>
          </cell>
          <cell r="C222" t="str">
            <v>NORTE</v>
          </cell>
        </row>
        <row r="223">
          <cell r="A223">
            <v>318</v>
          </cell>
          <cell r="B223" t="str">
            <v>ATM Autoservicio Lope de Vega</v>
          </cell>
          <cell r="C223" t="str">
            <v>DISTRITO NACIONAL</v>
          </cell>
        </row>
        <row r="224">
          <cell r="A224">
            <v>319</v>
          </cell>
          <cell r="B224" t="str">
            <v>ATM Autobanco Lopez de Vega</v>
          </cell>
          <cell r="C224" t="str">
            <v>DISTRITO NACIONAL</v>
          </cell>
        </row>
        <row r="225">
          <cell r="A225">
            <v>320</v>
          </cell>
          <cell r="B225" t="str">
            <v>ATM Hotel Dreams Ubero Alto</v>
          </cell>
          <cell r="C225" t="str">
            <v>ESTE</v>
          </cell>
        </row>
        <row r="226">
          <cell r="A226">
            <v>321</v>
          </cell>
          <cell r="B226" t="str">
            <v xml:space="preserve">ATM Oficina Jiménez Moya I </v>
          </cell>
          <cell r="C226" t="str">
            <v>DISTRITO NACIONAL</v>
          </cell>
        </row>
        <row r="227">
          <cell r="A227">
            <v>325</v>
          </cell>
          <cell r="B227" t="str">
            <v>ATM Casa Edwin</v>
          </cell>
          <cell r="C227" t="str">
            <v>DISTRITO NACIONAL</v>
          </cell>
        </row>
        <row r="228">
          <cell r="A228">
            <v>326</v>
          </cell>
          <cell r="B228" t="str">
            <v>ATM Autoservicio Jiménez Moya II</v>
          </cell>
          <cell r="C228" t="str">
            <v>DISTRITO NACIONAL</v>
          </cell>
        </row>
        <row r="229">
          <cell r="A229">
            <v>327</v>
          </cell>
          <cell r="B229" t="str">
            <v xml:space="preserve">ATM UNP CCN (Nacional 27 de Febrero) </v>
          </cell>
          <cell r="C229" t="str">
            <v>DISTRITO NACIONAL</v>
          </cell>
        </row>
        <row r="230">
          <cell r="A230">
            <v>330</v>
          </cell>
          <cell r="B230" t="str">
            <v xml:space="preserve">ATM Oficina Boulevard (Higuey) </v>
          </cell>
          <cell r="C230" t="str">
            <v>ESTE</v>
          </cell>
        </row>
        <row r="231">
          <cell r="A231">
            <v>331</v>
          </cell>
          <cell r="B231" t="str">
            <v>ATM Ayuntamiento Sto. Dgo. Este</v>
          </cell>
          <cell r="C231" t="str">
            <v>DISTRITO NACIONAL</v>
          </cell>
        </row>
        <row r="232">
          <cell r="A232">
            <v>332</v>
          </cell>
          <cell r="B232" t="str">
            <v>ATM Estación Sigma (Cotuí)</v>
          </cell>
          <cell r="C232" t="str">
            <v>NORTE</v>
          </cell>
        </row>
        <row r="233">
          <cell r="A233">
            <v>333</v>
          </cell>
          <cell r="B233" t="str">
            <v>ATM Oficina Turey Maimón</v>
          </cell>
          <cell r="C233" t="str">
            <v>NORTE</v>
          </cell>
        </row>
        <row r="234">
          <cell r="A234">
            <v>334</v>
          </cell>
          <cell r="B234" t="str">
            <v>ATM Oficina Salcedo II</v>
          </cell>
          <cell r="C234" t="str">
            <v>NORTE</v>
          </cell>
        </row>
        <row r="235">
          <cell r="A235">
            <v>335</v>
          </cell>
          <cell r="B235" t="str">
            <v>ATM Edificio Aster</v>
          </cell>
          <cell r="C235" t="str">
            <v>DISTRITO NACIONAL</v>
          </cell>
        </row>
        <row r="236">
          <cell r="A236">
            <v>336</v>
          </cell>
          <cell r="B236" t="str">
            <v>ATM Instituto Nacional de Cancer (incart)</v>
          </cell>
          <cell r="C236" t="str">
            <v>DISTRITO NACIONAL</v>
          </cell>
        </row>
        <row r="237">
          <cell r="A237">
            <v>337</v>
          </cell>
          <cell r="B237" t="str">
            <v>ATM S/M Cooperativa Moca</v>
          </cell>
          <cell r="C237" t="str">
            <v>NORTE</v>
          </cell>
        </row>
        <row r="238">
          <cell r="A238">
            <v>338</v>
          </cell>
          <cell r="B238" t="str">
            <v>ATM S/M Aprezio Pantoja</v>
          </cell>
          <cell r="C238" t="str">
            <v>DISTRITO NACIONAL</v>
          </cell>
        </row>
        <row r="239">
          <cell r="A239">
            <v>339</v>
          </cell>
          <cell r="B239" t="str">
            <v>ATM S/M Aprezio Bayona</v>
          </cell>
          <cell r="C239" t="str">
            <v>DISTRITO NACIONAL</v>
          </cell>
        </row>
        <row r="240">
          <cell r="A240">
            <v>342</v>
          </cell>
          <cell r="B240" t="str">
            <v>ATM Oficina Obras Públicas Azua</v>
          </cell>
          <cell r="C240" t="str">
            <v>SUR</v>
          </cell>
        </row>
        <row r="241">
          <cell r="A241">
            <v>345</v>
          </cell>
          <cell r="B241" t="str">
            <v>ATM Oficina Yamasá  II</v>
          </cell>
          <cell r="C241" t="str">
            <v>ESTE</v>
          </cell>
        </row>
        <row r="242">
          <cell r="A242">
            <v>346</v>
          </cell>
          <cell r="B242" t="str">
            <v>ATM Ministerio de Industria y Comercio</v>
          </cell>
          <cell r="C242" t="str">
            <v>DISTRITO NACIONAL</v>
          </cell>
        </row>
        <row r="243">
          <cell r="A243">
            <v>347</v>
          </cell>
          <cell r="B243" t="str">
            <v>ATM Patio de Colombia</v>
          </cell>
          <cell r="C243" t="str">
            <v>DISTRITO NACIONAL</v>
          </cell>
        </row>
        <row r="244">
          <cell r="A244">
            <v>348</v>
          </cell>
          <cell r="B244" t="str">
            <v>ATM VILLA FLORES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Ayuntamiento Guayabal</v>
          </cell>
          <cell r="C255" t="str">
            <v>SUR</v>
          </cell>
        </row>
        <row r="256">
          <cell r="A256">
            <v>363</v>
          </cell>
          <cell r="B256" t="str">
            <v>ATM Sirena Villa Mella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365</v>
          </cell>
          <cell r="B258" t="str">
            <v>ATM CEMDOE</v>
          </cell>
          <cell r="C258" t="str">
            <v>DISTRITO NACIONAL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368</v>
          </cell>
          <cell r="B260" t="str">
            <v>ATM Ayuntamiento Peralvillo</v>
          </cell>
          <cell r="C260" t="str">
            <v>ESTE</v>
          </cell>
        </row>
        <row r="261">
          <cell r="A261">
            <v>369</v>
          </cell>
          <cell r="B261" t="str">
            <v>ATM Plaza Lama Aut. Duarte</v>
          </cell>
          <cell r="C261" t="str">
            <v>DISTRITO NACIONAL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Estacion Del Metro Maria Montes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384</v>
          </cell>
          <cell r="B270" t="str">
            <v>ATM Sotano Torre Banreservas</v>
          </cell>
          <cell r="C270" t="str">
            <v>DISTRITO NACIONAL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ATM S/M Nacional  El Dorado Santiago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 xml:space="preserve">ATM Oficina El Portal II (Santiago) 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>ATM Centro de Caja Las Américas (RETIRADO)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>ATM Nizao</v>
          </cell>
          <cell r="C428" t="str">
            <v>SUR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>ATM Universidad del Caribe (RETIRADO)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</v>
          </cell>
          <cell r="C466" t="str">
            <v>DISTRITO NACIONAL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Oficina Romana Norte II</v>
          </cell>
          <cell r="C509" t="str">
            <v>ESTE</v>
          </cell>
        </row>
        <row r="510">
          <cell r="A510">
            <v>660</v>
          </cell>
          <cell r="B510" t="str">
            <v>ATM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Pensiones y Jubilaciones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Occidental Mall</v>
          </cell>
          <cell r="C654" t="str">
            <v>DISTRITO NACIONAL</v>
          </cell>
        </row>
        <row r="655">
          <cell r="A655">
            <v>813</v>
          </cell>
          <cell r="B655" t="str">
            <v>ATM UNP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994</v>
          </cell>
          <cell r="B826" t="str">
            <v>ATM Telemicro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</sheetData>
      <sheetData sheetId="3"/>
      <sheetData sheetId="4"/>
      <sheetData sheetId="5"/>
      <sheetData sheetId="6"/>
      <sheetData sheetId="7">
        <row r="2">
          <cell r="A2">
            <v>7</v>
          </cell>
          <cell r="B2" t="str">
            <v>DRBR007</v>
          </cell>
          <cell r="C2" t="str">
            <v>Estación Isla San Juan (RETIRADO)</v>
          </cell>
          <cell r="D2" t="str">
            <v>NCR</v>
          </cell>
          <cell r="E2" t="str">
            <v>Sur</v>
          </cell>
          <cell r="F2" t="str">
            <v/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>Si</v>
          </cell>
          <cell r="O2" t="str">
            <v>Oficina</v>
          </cell>
        </row>
        <row r="3">
          <cell r="A3">
            <v>591</v>
          </cell>
          <cell r="B3" t="str">
            <v>DRBR24Z</v>
          </cell>
          <cell r="C3" t="str">
            <v>Universidad del Caribe (RETIRADO)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No</v>
          </cell>
          <cell r="L3" t="str">
            <v>Si</v>
          </cell>
          <cell r="M3" t="str">
            <v>Si</v>
          </cell>
          <cell r="N3" t="str">
            <v>No</v>
          </cell>
          <cell r="O3" t="str">
            <v>Grupo 5</v>
          </cell>
        </row>
        <row r="4">
          <cell r="A4">
            <v>553</v>
          </cell>
          <cell r="B4" t="str">
            <v>DRBR270</v>
          </cell>
          <cell r="C4" t="str">
            <v>CENTRO CAJA LAS AMERICAS (RETIRADO)</v>
          </cell>
          <cell r="D4" t="str">
            <v>NCR</v>
          </cell>
          <cell r="E4" t="str">
            <v>Distrito Nacional</v>
          </cell>
          <cell r="F4" t="str">
            <v>NO</v>
          </cell>
          <cell r="G4" t="str">
            <v>Si</v>
          </cell>
          <cell r="H4" t="str">
            <v>No</v>
          </cell>
          <cell r="I4" t="str">
            <v>No</v>
          </cell>
          <cell r="J4" t="str">
            <v>No</v>
          </cell>
          <cell r="K4" t="str">
            <v>No</v>
          </cell>
          <cell r="L4" t="str">
            <v>No</v>
          </cell>
          <cell r="M4" t="str">
            <v>No</v>
          </cell>
          <cell r="N4" t="str">
            <v>No</v>
          </cell>
          <cell r="O4" t="str">
            <v>Grupo 7</v>
          </cell>
        </row>
        <row r="5">
          <cell r="A5">
            <v>554</v>
          </cell>
          <cell r="B5" t="str">
            <v>DRBR011</v>
          </cell>
          <cell r="C5" t="str">
            <v>Ofic. Isabel La Católica</v>
          </cell>
          <cell r="D5" t="str">
            <v>NCR</v>
          </cell>
          <cell r="E5" t="str">
            <v>Distrito Nacional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No</v>
          </cell>
          <cell r="K5" t="str">
            <v>No</v>
          </cell>
          <cell r="L5" t="str">
            <v>Si</v>
          </cell>
          <cell r="M5" t="str">
            <v>No</v>
          </cell>
          <cell r="N5" t="str">
            <v>No</v>
          </cell>
          <cell r="O5" t="str">
            <v>Grupo 7</v>
          </cell>
        </row>
        <row r="6">
          <cell r="A6">
            <v>11</v>
          </cell>
          <cell r="B6" t="str">
            <v>DRBR056</v>
          </cell>
          <cell r="C6" t="str">
            <v>Hotel Viva Las Terrenas</v>
          </cell>
          <cell r="D6"/>
          <cell r="E6" t="str">
            <v>Norte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Si</v>
          </cell>
          <cell r="O6"/>
        </row>
        <row r="7">
          <cell r="A7">
            <v>567</v>
          </cell>
          <cell r="B7" t="str">
            <v>DRBR015</v>
          </cell>
          <cell r="C7" t="str">
            <v>Ofic. Máximo Gómez</v>
          </cell>
          <cell r="D7" t="str">
            <v>NCR</v>
          </cell>
          <cell r="E7" t="str">
            <v>Distrito Nacional</v>
          </cell>
          <cell r="F7" t="str">
            <v>NO</v>
          </cell>
          <cell r="G7" t="str">
            <v>Si</v>
          </cell>
          <cell r="H7" t="str">
            <v>Si</v>
          </cell>
          <cell r="I7" t="str">
            <v>No</v>
          </cell>
          <cell r="J7" t="str">
            <v>Si</v>
          </cell>
          <cell r="K7" t="str">
            <v>Si</v>
          </cell>
          <cell r="L7" t="str">
            <v>Si</v>
          </cell>
          <cell r="M7" t="str">
            <v>Si</v>
          </cell>
          <cell r="N7" t="str">
            <v>Si</v>
          </cell>
          <cell r="O7" t="str">
            <v>Grupo 3</v>
          </cell>
        </row>
        <row r="8">
          <cell r="A8">
            <v>15</v>
          </cell>
          <cell r="B8" t="str">
            <v>DRBR058</v>
          </cell>
          <cell r="C8" t="str">
            <v>DNI</v>
          </cell>
          <cell r="D8"/>
          <cell r="E8" t="str">
            <v>Distrito Nacional</v>
          </cell>
          <cell r="F8" t="str">
            <v>N/A</v>
          </cell>
          <cell r="G8" t="str">
            <v>N/A</v>
          </cell>
          <cell r="H8" t="str">
            <v>N/A</v>
          </cell>
          <cell r="I8" t="str">
            <v>N/A</v>
          </cell>
          <cell r="J8" t="str">
            <v>N/A</v>
          </cell>
          <cell r="K8" t="str">
            <v>N/A</v>
          </cell>
          <cell r="L8" t="str">
            <v>N/A</v>
          </cell>
          <cell r="M8" t="str">
            <v>N/A</v>
          </cell>
          <cell r="N8"/>
          <cell r="O8"/>
        </row>
        <row r="9">
          <cell r="A9">
            <v>16</v>
          </cell>
          <cell r="B9" t="str">
            <v>DRBR046</v>
          </cell>
          <cell r="C9" t="str">
            <v>ATM Estación Texaco Sabana de la Mar</v>
          </cell>
          <cell r="D9"/>
          <cell r="E9"/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No</v>
          </cell>
          <cell r="L9" t="str">
            <v>No</v>
          </cell>
          <cell r="M9" t="str">
            <v>No</v>
          </cell>
          <cell r="N9" t="str">
            <v>Si</v>
          </cell>
          <cell r="O9" t="str">
            <v>\</v>
          </cell>
        </row>
        <row r="10">
          <cell r="A10">
            <v>713</v>
          </cell>
          <cell r="B10" t="str">
            <v>DRBR016</v>
          </cell>
          <cell r="C10" t="str">
            <v>Ofic. Las Américas</v>
          </cell>
          <cell r="D10" t="str">
            <v>NCR</v>
          </cell>
          <cell r="E10" t="str">
            <v>Distrito Nacional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No</v>
          </cell>
          <cell r="L10" t="str">
            <v>Si</v>
          </cell>
          <cell r="M10" t="str">
            <v>No</v>
          </cell>
          <cell r="N10" t="str">
            <v>No</v>
          </cell>
          <cell r="O10" t="str">
            <v>Grupo 7</v>
          </cell>
        </row>
        <row r="11">
          <cell r="A11">
            <v>27</v>
          </cell>
          <cell r="B11" t="str">
            <v>DRBR240</v>
          </cell>
          <cell r="C11" t="str">
            <v>ATM Oficina El Seibo II</v>
          </cell>
          <cell r="D11" t="str">
            <v>NCR</v>
          </cell>
          <cell r="E11" t="str">
            <v>Este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Si</v>
          </cell>
          <cell r="O11"/>
        </row>
        <row r="12">
          <cell r="A12">
            <v>745</v>
          </cell>
          <cell r="B12" t="str">
            <v>DRBR027</v>
          </cell>
          <cell r="C12" t="str">
            <v>Ofic. Duarte</v>
          </cell>
          <cell r="D12" t="str">
            <v>NCR</v>
          </cell>
          <cell r="E12" t="str">
            <v>Distrito Nacional</v>
          </cell>
          <cell r="F12" t="str">
            <v>NO</v>
          </cell>
          <cell r="G12" t="str">
            <v>No</v>
          </cell>
          <cell r="H12" t="str">
            <v>No</v>
          </cell>
          <cell r="I12" t="str">
            <v>No</v>
          </cell>
          <cell r="J12" t="str">
            <v>No</v>
          </cell>
          <cell r="K12" t="str">
            <v>No</v>
          </cell>
          <cell r="L12" t="str">
            <v>No</v>
          </cell>
          <cell r="M12" t="str">
            <v>No</v>
          </cell>
          <cell r="N12" t="str">
            <v>No</v>
          </cell>
          <cell r="O12" t="str">
            <v>Grupo 1</v>
          </cell>
        </row>
        <row r="13">
          <cell r="A13">
            <v>311</v>
          </cell>
          <cell r="B13" t="str">
            <v>DRBR381</v>
          </cell>
          <cell r="C13" t="str">
            <v>ATM Plaza Eroski</v>
          </cell>
          <cell r="D13" t="str">
            <v>NCR</v>
          </cell>
          <cell r="E13" t="str">
            <v>Sur</v>
          </cell>
          <cell r="F13" t="str">
            <v>NO</v>
          </cell>
          <cell r="G13" t="str">
            <v>Si</v>
          </cell>
          <cell r="H13" t="str">
            <v>Si</v>
          </cell>
          <cell r="I13" t="str">
            <v>No</v>
          </cell>
          <cell r="J13" t="str">
            <v>Si</v>
          </cell>
          <cell r="K13" t="str">
            <v>No</v>
          </cell>
          <cell r="L13" t="str">
            <v>No</v>
          </cell>
          <cell r="M13" t="str">
            <v>No</v>
          </cell>
          <cell r="N13" t="str">
            <v>Si</v>
          </cell>
          <cell r="O13"/>
        </row>
        <row r="14">
          <cell r="A14">
            <v>731</v>
          </cell>
          <cell r="B14" t="str">
            <v>DRBR311</v>
          </cell>
          <cell r="C14" t="str">
            <v>OFICINA VILLA GONZALEZ</v>
          </cell>
          <cell r="D14" t="str">
            <v>NCR</v>
          </cell>
          <cell r="E14" t="str">
            <v>Norte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No</v>
          </cell>
          <cell r="L14" t="str">
            <v>Si</v>
          </cell>
          <cell r="M14" t="str">
            <v>No</v>
          </cell>
          <cell r="N14" t="str">
            <v>Si</v>
          </cell>
          <cell r="O14" t="str">
            <v>Oficina</v>
          </cell>
        </row>
        <row r="15">
          <cell r="A15">
            <v>1</v>
          </cell>
          <cell r="B15" t="str">
            <v>DRBR001</v>
          </cell>
          <cell r="C15" t="str">
            <v>S/M SAN RAFAEL DEL YUMA</v>
          </cell>
          <cell r="D15" t="str">
            <v>NCR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/>
          </cell>
          <cell r="O15" t="str">
            <v/>
          </cell>
        </row>
        <row r="16">
          <cell r="A16">
            <v>2</v>
          </cell>
          <cell r="B16" t="str">
            <v>DRBR002</v>
          </cell>
          <cell r="C16" t="str">
            <v>AUTOSERV PADRE CASTELLANO</v>
          </cell>
          <cell r="D16" t="str">
            <v>NCR</v>
          </cell>
          <cell r="E16" t="str">
            <v>Distrito Nacional</v>
          </cell>
          <cell r="F16" t="str">
            <v>NO</v>
          </cell>
          <cell r="G16" t="str">
            <v>Si</v>
          </cell>
          <cell r="H16" t="str">
            <v>Si</v>
          </cell>
          <cell r="I16" t="str">
            <v>No</v>
          </cell>
          <cell r="J16" t="str">
            <v>Si</v>
          </cell>
          <cell r="K16" t="str">
            <v>Si</v>
          </cell>
          <cell r="L16" t="str">
            <v>Si</v>
          </cell>
          <cell r="M16" t="str">
            <v>Si</v>
          </cell>
          <cell r="N16" t="str">
            <v/>
          </cell>
          <cell r="O16" t="str">
            <v/>
          </cell>
        </row>
        <row r="17">
          <cell r="A17">
            <v>3</v>
          </cell>
          <cell r="B17" t="str">
            <v>DRBR003</v>
          </cell>
          <cell r="C17" t="str">
            <v>AUTOSERV. LA VEGA REAL</v>
          </cell>
          <cell r="D17" t="str">
            <v/>
          </cell>
          <cell r="E17" t="str">
            <v>Norte</v>
          </cell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Si</v>
          </cell>
          <cell r="L17" t="str">
            <v>Si</v>
          </cell>
          <cell r="M17" t="str">
            <v>Si</v>
          </cell>
          <cell r="N17" t="str">
            <v/>
          </cell>
          <cell r="O17" t="str">
            <v/>
          </cell>
        </row>
        <row r="18">
          <cell r="A18">
            <v>4</v>
          </cell>
          <cell r="B18" t="str">
            <v>DRBR004</v>
          </cell>
          <cell r="C18" t="str">
            <v>ATM Avenida Rivas (La Vega)</v>
          </cell>
          <cell r="D18" t="str">
            <v>NCR</v>
          </cell>
          <cell r="E18" t="str">
            <v>Norte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Si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/>
        </row>
        <row r="19">
          <cell r="A19">
            <v>5</v>
          </cell>
          <cell r="B19" t="str">
            <v>DRBR005</v>
          </cell>
          <cell r="C19" t="str">
            <v>Autoservicios Villa Ofelia</v>
          </cell>
          <cell r="D19" t="str">
            <v>NCR</v>
          </cell>
          <cell r="E19" t="str">
            <v>Sur</v>
          </cell>
          <cell r="F19" t="str">
            <v>NO</v>
          </cell>
          <cell r="G19" t="str">
            <v>Si</v>
          </cell>
          <cell r="H19" t="str">
            <v>Si</v>
          </cell>
          <cell r="I19" t="str">
            <v>No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No</v>
          </cell>
          <cell r="O19" t="str">
            <v/>
          </cell>
        </row>
        <row r="20">
          <cell r="A20">
            <v>6</v>
          </cell>
          <cell r="B20" t="str">
            <v>DRBR006</v>
          </cell>
          <cell r="C20" t="str">
            <v>ATM Plaza WAO San Juan</v>
          </cell>
          <cell r="D20" t="str">
            <v>NCR</v>
          </cell>
          <cell r="E20" t="str">
            <v>Sur</v>
          </cell>
          <cell r="F20" t="str">
            <v/>
          </cell>
          <cell r="G20" t="str">
            <v>N/A</v>
          </cell>
          <cell r="H20" t="str">
            <v>N/A</v>
          </cell>
          <cell r="I20" t="str">
            <v>N/A</v>
          </cell>
          <cell r="J20" t="str">
            <v>N/A</v>
          </cell>
          <cell r="K20" t="str">
            <v>N/A</v>
          </cell>
          <cell r="L20" t="str">
            <v>N/A</v>
          </cell>
          <cell r="M20" t="str">
            <v>N/A</v>
          </cell>
          <cell r="N20" t="str">
            <v>N/A</v>
          </cell>
          <cell r="O20" t="str">
            <v/>
          </cell>
        </row>
        <row r="21">
          <cell r="A21">
            <v>8</v>
          </cell>
          <cell r="B21" t="str">
            <v>DRBR008</v>
          </cell>
          <cell r="C21" t="str">
            <v>ATM Autoservicio Yaque</v>
          </cell>
          <cell r="D21" t="str">
            <v/>
          </cell>
          <cell r="E21" t="str">
            <v>Norte</v>
          </cell>
          <cell r="F21" t="str">
            <v>NO</v>
          </cell>
          <cell r="G21" t="str">
            <v>Si</v>
          </cell>
          <cell r="H21" t="str">
            <v>Si</v>
          </cell>
          <cell r="I21" t="str">
            <v>No</v>
          </cell>
          <cell r="J21" t="str">
            <v>Si</v>
          </cell>
          <cell r="K21" t="str">
            <v>Si</v>
          </cell>
          <cell r="L21" t="str">
            <v>Si</v>
          </cell>
          <cell r="M21" t="str">
            <v>Si</v>
          </cell>
          <cell r="N21" t="str">
            <v>Si</v>
          </cell>
          <cell r="O21" t="str">
            <v/>
          </cell>
        </row>
        <row r="22">
          <cell r="A22">
            <v>9</v>
          </cell>
          <cell r="B22" t="str">
            <v>DRBR009</v>
          </cell>
          <cell r="C22" t="str">
            <v>Hispaniola Fresh Fruit</v>
          </cell>
          <cell r="D22" t="str">
            <v/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Si</v>
          </cell>
          <cell r="L22" t="str">
            <v>Si</v>
          </cell>
          <cell r="M22" t="str">
            <v>Si</v>
          </cell>
          <cell r="N22" t="str">
            <v>Si</v>
          </cell>
          <cell r="O22" t="str">
            <v/>
          </cell>
        </row>
        <row r="23">
          <cell r="A23">
            <v>10</v>
          </cell>
          <cell r="B23" t="str">
            <v>DRBR010</v>
          </cell>
          <cell r="C23" t="str">
            <v>Ministerio de Salud Pública</v>
          </cell>
          <cell r="D23" t="str">
            <v>Diebold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No</v>
          </cell>
          <cell r="O23" t="str">
            <v>Grupo 1</v>
          </cell>
        </row>
        <row r="24">
          <cell r="A24">
            <v>12</v>
          </cell>
          <cell r="B24" t="str">
            <v>DRBR012</v>
          </cell>
          <cell r="C24" t="str">
            <v>Comercial Ganadera</v>
          </cell>
          <cell r="D24" t="str">
            <v>NCR</v>
          </cell>
          <cell r="E24" t="str">
            <v>Distrito Nacional</v>
          </cell>
          <cell r="F24" t="str">
            <v>NO</v>
          </cell>
          <cell r="G24" t="str">
            <v>Si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Si</v>
          </cell>
          <cell r="M24" t="str">
            <v>No</v>
          </cell>
          <cell r="N24" t="str">
            <v>No</v>
          </cell>
          <cell r="O24" t="str">
            <v>Grupo 9</v>
          </cell>
        </row>
        <row r="25">
          <cell r="A25">
            <v>13</v>
          </cell>
          <cell r="B25" t="str">
            <v>DRBR013</v>
          </cell>
          <cell r="C25" t="str">
            <v>CDE</v>
          </cell>
          <cell r="D25" t="str">
            <v>Wincor Nixdorf</v>
          </cell>
          <cell r="E25" t="str">
            <v>Distrito Nacional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Si</v>
          </cell>
          <cell r="O25" t="str">
            <v>Grupo 2</v>
          </cell>
        </row>
        <row r="26">
          <cell r="A26">
            <v>14</v>
          </cell>
          <cell r="B26" t="str">
            <v>DRBR014</v>
          </cell>
          <cell r="C26" t="str">
            <v>Aeropuerto Las Américas</v>
          </cell>
          <cell r="D26" t="str">
            <v>Diebold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Si</v>
          </cell>
          <cell r="L26" t="str">
            <v>Si</v>
          </cell>
          <cell r="M26" t="str">
            <v>Si</v>
          </cell>
          <cell r="N26" t="str">
            <v>Si</v>
          </cell>
          <cell r="O26" t="str">
            <v>Grupo 9</v>
          </cell>
        </row>
        <row r="27">
          <cell r="A27">
            <v>17</v>
          </cell>
          <cell r="B27" t="str">
            <v>DRBR017</v>
          </cell>
          <cell r="C27" t="str">
            <v>Zona Franca Realm San Pedro</v>
          </cell>
          <cell r="D27" t="str">
            <v>NCR</v>
          </cell>
          <cell r="E27" t="str">
            <v>Este</v>
          </cell>
          <cell r="F27" t="str">
            <v>NO</v>
          </cell>
          <cell r="G27" t="str">
            <v>Si</v>
          </cell>
          <cell r="H27" t="str">
            <v>Si</v>
          </cell>
          <cell r="I27" t="str">
            <v>No</v>
          </cell>
          <cell r="J27" t="str">
            <v>No</v>
          </cell>
          <cell r="K27" t="str">
            <v>No</v>
          </cell>
          <cell r="L27" t="str">
            <v>No</v>
          </cell>
          <cell r="M27" t="str">
            <v>No</v>
          </cell>
          <cell r="N27" t="str">
            <v>Si</v>
          </cell>
          <cell r="O27" t="str">
            <v>San Pedro de Macorís</v>
          </cell>
        </row>
        <row r="28">
          <cell r="A28">
            <v>18</v>
          </cell>
          <cell r="B28" t="str">
            <v>DRBR018</v>
          </cell>
          <cell r="C28" t="str">
            <v>Ofic. Haina</v>
          </cell>
          <cell r="D28" t="str">
            <v>Diebold</v>
          </cell>
          <cell r="E28" t="str">
            <v>Sur</v>
          </cell>
          <cell r="F28" t="str">
            <v>SI</v>
          </cell>
          <cell r="G28" t="str">
            <v>Si</v>
          </cell>
          <cell r="H28" t="str">
            <v>Si</v>
          </cell>
          <cell r="I28" t="str">
            <v>Si</v>
          </cell>
          <cell r="J28" t="str">
            <v>Si</v>
          </cell>
          <cell r="K28" t="str">
            <v>Si</v>
          </cell>
          <cell r="L28" t="str">
            <v>Si</v>
          </cell>
          <cell r="M28" t="str">
            <v>Si</v>
          </cell>
          <cell r="N28" t="str">
            <v>Si</v>
          </cell>
          <cell r="O28" t="str">
            <v>Grupo 5</v>
          </cell>
        </row>
        <row r="29">
          <cell r="A29">
            <v>909</v>
          </cell>
          <cell r="B29" t="str">
            <v>DRBR01A</v>
          </cell>
          <cell r="C29" t="str">
            <v>UASD</v>
          </cell>
          <cell r="D29" t="str">
            <v>Diebold</v>
          </cell>
          <cell r="E29" t="str">
            <v>Distrito Nacional</v>
          </cell>
          <cell r="F29" t="str">
            <v>SI</v>
          </cell>
          <cell r="G29" t="str">
            <v>Si</v>
          </cell>
          <cell r="H29" t="str">
            <v>Si</v>
          </cell>
          <cell r="I29" t="str">
            <v>No</v>
          </cell>
          <cell r="J29" t="str">
            <v>Si</v>
          </cell>
          <cell r="K29" t="str">
            <v>No</v>
          </cell>
          <cell r="L29" t="str">
            <v>No</v>
          </cell>
          <cell r="M29" t="str">
            <v>No</v>
          </cell>
          <cell r="N29" t="str">
            <v>No</v>
          </cell>
          <cell r="O29" t="str">
            <v>Grupo 3</v>
          </cell>
        </row>
        <row r="30">
          <cell r="A30">
            <v>917</v>
          </cell>
          <cell r="B30" t="str">
            <v>DRBR01B</v>
          </cell>
          <cell r="C30" t="str">
            <v>Ofic. Los Mina</v>
          </cell>
          <cell r="D30" t="str">
            <v>Diebold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No</v>
          </cell>
          <cell r="L30" t="str">
            <v>Si</v>
          </cell>
          <cell r="M30" t="str">
            <v>No</v>
          </cell>
          <cell r="N30" t="str">
            <v>Si</v>
          </cell>
          <cell r="O30" t="str">
            <v>Grupo 7</v>
          </cell>
        </row>
        <row r="31">
          <cell r="A31">
            <v>551</v>
          </cell>
          <cell r="B31" t="str">
            <v>DRBR01C</v>
          </cell>
          <cell r="C31" t="str">
            <v>Ofic. Padre Castellanos</v>
          </cell>
          <cell r="D31" t="str">
            <v>NCR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7</v>
          </cell>
        </row>
        <row r="32">
          <cell r="A32">
            <v>932</v>
          </cell>
          <cell r="B32" t="str">
            <v>DRBR01E</v>
          </cell>
          <cell r="C32" t="str">
            <v>Banco Agrícola Sto. Dgo.</v>
          </cell>
          <cell r="D32" t="str">
            <v>NCR</v>
          </cell>
          <cell r="E32" t="str">
            <v>Distrito Nacional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Si</v>
          </cell>
          <cell r="J32" t="str">
            <v>Si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Grupo 3</v>
          </cell>
        </row>
        <row r="33">
          <cell r="A33">
            <v>568</v>
          </cell>
          <cell r="B33" t="str">
            <v>DRBR01F</v>
          </cell>
          <cell r="C33" t="str">
            <v>Ministerio de Educación</v>
          </cell>
          <cell r="D33" t="str">
            <v>NCR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No</v>
          </cell>
          <cell r="K33" t="str">
            <v>No</v>
          </cell>
          <cell r="L33" t="str">
            <v>No</v>
          </cell>
          <cell r="M33" t="str">
            <v>No</v>
          </cell>
          <cell r="N33" t="str">
            <v>No</v>
          </cell>
          <cell r="O33" t="str">
            <v>Grupo 3</v>
          </cell>
        </row>
        <row r="34">
          <cell r="A34">
            <v>953</v>
          </cell>
          <cell r="B34" t="str">
            <v>DRBR01I</v>
          </cell>
          <cell r="C34" t="str">
            <v>Dirección de Pasaporte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No</v>
          </cell>
          <cell r="L34" t="str">
            <v>No</v>
          </cell>
          <cell r="M34" t="str">
            <v>No</v>
          </cell>
          <cell r="N34" t="str">
            <v>No</v>
          </cell>
          <cell r="O34" t="str">
            <v>Grupo 2</v>
          </cell>
        </row>
        <row r="35">
          <cell r="A35">
            <v>709</v>
          </cell>
          <cell r="B35" t="str">
            <v>DRBR01N</v>
          </cell>
          <cell r="C35" t="str">
            <v>SEMMA</v>
          </cell>
          <cell r="D35" t="str">
            <v>NCR</v>
          </cell>
          <cell r="E35" t="str">
            <v>Distrito Nacional</v>
          </cell>
          <cell r="F35" t="str">
            <v>NO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Si</v>
          </cell>
          <cell r="L35" t="str">
            <v>Si</v>
          </cell>
          <cell r="M35" t="str">
            <v>Si</v>
          </cell>
          <cell r="N35" t="str">
            <v>Si</v>
          </cell>
          <cell r="O35" t="str">
            <v>Grupo 3</v>
          </cell>
        </row>
        <row r="36">
          <cell r="A36">
            <v>588</v>
          </cell>
          <cell r="B36" t="str">
            <v>DRBR01O</v>
          </cell>
          <cell r="C36" t="str">
            <v>INAVI</v>
          </cell>
          <cell r="D36" t="str">
            <v>NCR</v>
          </cell>
          <cell r="E36" t="str">
            <v>Distrito Nacional</v>
          </cell>
          <cell r="F36" t="str">
            <v>NO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Si</v>
          </cell>
          <cell r="L36" t="str">
            <v>Si</v>
          </cell>
          <cell r="M36" t="str">
            <v>No</v>
          </cell>
          <cell r="N36" t="str">
            <v>No</v>
          </cell>
          <cell r="O36" t="str">
            <v>Grupo 3</v>
          </cell>
        </row>
        <row r="37">
          <cell r="A37">
            <v>586</v>
          </cell>
          <cell r="B37" t="str">
            <v>DRBR01Q</v>
          </cell>
          <cell r="C37" t="str">
            <v>Palacio de Justicia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Si</v>
          </cell>
          <cell r="I37" t="str">
            <v>No</v>
          </cell>
          <cell r="J37" t="str">
            <v>Si</v>
          </cell>
          <cell r="K37" t="str">
            <v>No</v>
          </cell>
          <cell r="L37" t="str">
            <v>No</v>
          </cell>
          <cell r="M37" t="str">
            <v>No</v>
          </cell>
          <cell r="N37" t="str">
            <v>No</v>
          </cell>
          <cell r="O37" t="str">
            <v>Grupo 3</v>
          </cell>
        </row>
        <row r="38">
          <cell r="A38">
            <v>773</v>
          </cell>
          <cell r="B38" t="str">
            <v>DRBR020</v>
          </cell>
          <cell r="C38" t="str">
            <v>Jumbo, La Romana</v>
          </cell>
          <cell r="D38" t="str">
            <v>Diebold</v>
          </cell>
          <cell r="E38" t="str">
            <v>Este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No</v>
          </cell>
          <cell r="O38" t="str">
            <v>Romana-Higuey</v>
          </cell>
        </row>
        <row r="39">
          <cell r="A39">
            <v>21</v>
          </cell>
          <cell r="B39" t="str">
            <v>DRBR021</v>
          </cell>
          <cell r="C39" t="str">
            <v>Ofic. Mella</v>
          </cell>
          <cell r="D39" t="str">
            <v>Diebold</v>
          </cell>
          <cell r="E39" t="str">
            <v>Distrito Nacional</v>
          </cell>
          <cell r="F39" t="str">
            <v>NO</v>
          </cell>
          <cell r="G39" t="str">
            <v>Si</v>
          </cell>
          <cell r="H39" t="str">
            <v>No</v>
          </cell>
          <cell r="I39" t="str">
            <v>No</v>
          </cell>
          <cell r="J39" t="str">
            <v>No</v>
          </cell>
          <cell r="K39" t="str">
            <v>No</v>
          </cell>
          <cell r="L39" t="str">
            <v>Si</v>
          </cell>
          <cell r="M39" t="str">
            <v>No</v>
          </cell>
          <cell r="N39" t="str">
            <v>No</v>
          </cell>
          <cell r="O39" t="str">
            <v>Grupo 7</v>
          </cell>
        </row>
        <row r="40">
          <cell r="A40">
            <v>557</v>
          </cell>
          <cell r="B40" t="str">
            <v>DRBR022</v>
          </cell>
          <cell r="C40" t="str">
            <v>Tienda La Sirena Av. Mella</v>
          </cell>
          <cell r="D40" t="str">
            <v>NCR</v>
          </cell>
          <cell r="E40" t="str">
            <v>Distrito Nacional</v>
          </cell>
          <cell r="F40" t="str">
            <v>SI</v>
          </cell>
          <cell r="G40" t="str">
            <v>Si</v>
          </cell>
          <cell r="H40" t="str">
            <v>Si</v>
          </cell>
          <cell r="I40" t="str">
            <v>No</v>
          </cell>
          <cell r="J40" t="str">
            <v>Si</v>
          </cell>
          <cell r="K40" t="str">
            <v>Si</v>
          </cell>
          <cell r="L40" t="str">
            <v>Si</v>
          </cell>
          <cell r="M40" t="str">
            <v>Si</v>
          </cell>
          <cell r="N40" t="str">
            <v>No</v>
          </cell>
          <cell r="O40" t="str">
            <v>Grupo 7</v>
          </cell>
        </row>
        <row r="41">
          <cell r="A41">
            <v>23</v>
          </cell>
          <cell r="B41" t="str">
            <v>DRBR023</v>
          </cell>
          <cell r="C41" t="str">
            <v>Ofic. México</v>
          </cell>
          <cell r="D41" t="str">
            <v>NCR</v>
          </cell>
          <cell r="E41" t="str">
            <v>Distrito Nacional</v>
          </cell>
          <cell r="F41" t="str">
            <v>NO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No</v>
          </cell>
          <cell r="L41" t="str">
            <v>No</v>
          </cell>
          <cell r="M41" t="str">
            <v>No</v>
          </cell>
          <cell r="N41" t="str">
            <v>Si</v>
          </cell>
          <cell r="O41" t="str">
            <v>Grupo 7</v>
          </cell>
        </row>
        <row r="42">
          <cell r="A42">
            <v>24</v>
          </cell>
          <cell r="B42" t="str">
            <v>DRBR024</v>
          </cell>
          <cell r="C42" t="str">
            <v>Ofic. Eusebio Manzueta</v>
          </cell>
          <cell r="D42" t="str">
            <v>Wincor Nixdorf</v>
          </cell>
          <cell r="E42" t="str">
            <v>Distrito Nacional</v>
          </cell>
          <cell r="F42" t="str">
            <v>NO</v>
          </cell>
          <cell r="G42" t="str">
            <v>No</v>
          </cell>
          <cell r="H42" t="str">
            <v>No</v>
          </cell>
          <cell r="I42" t="str">
            <v>No</v>
          </cell>
          <cell r="J42" t="str">
            <v>No</v>
          </cell>
          <cell r="K42" t="str">
            <v>No</v>
          </cell>
          <cell r="L42" t="str">
            <v>No</v>
          </cell>
          <cell r="M42" t="str">
            <v>No</v>
          </cell>
          <cell r="N42" t="str">
            <v>No</v>
          </cell>
          <cell r="O42" t="str">
            <v>Grupo 7</v>
          </cell>
        </row>
        <row r="43">
          <cell r="A43">
            <v>549</v>
          </cell>
          <cell r="B43" t="str">
            <v>DRBR026</v>
          </cell>
          <cell r="C43" t="str">
            <v>Ministerio de Turismo</v>
          </cell>
          <cell r="D43" t="str">
            <v>NCR</v>
          </cell>
          <cell r="E43" t="str">
            <v>Distrito Nacional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No</v>
          </cell>
          <cell r="M43" t="str">
            <v>No</v>
          </cell>
          <cell r="N43" t="str">
            <v>No</v>
          </cell>
          <cell r="O43" t="str">
            <v>Grupo 3</v>
          </cell>
        </row>
        <row r="44">
          <cell r="A44">
            <v>28</v>
          </cell>
          <cell r="B44" t="str">
            <v>DRBR028</v>
          </cell>
          <cell r="C44" t="str">
            <v>UNP Cabeza de Toro</v>
          </cell>
          <cell r="D44" t="str">
            <v>Diebold</v>
          </cell>
          <cell r="E44" t="str">
            <v>Este</v>
          </cell>
          <cell r="F44" t="str">
            <v>N/A</v>
          </cell>
          <cell r="G44" t="str">
            <v>N/A</v>
          </cell>
          <cell r="H44" t="str">
            <v>N/A</v>
          </cell>
          <cell r="I44" t="str">
            <v>N/A</v>
          </cell>
          <cell r="J44" t="str">
            <v>N/A</v>
          </cell>
          <cell r="K44" t="str">
            <v>N/A</v>
          </cell>
          <cell r="L44" t="str">
            <v>N/A</v>
          </cell>
          <cell r="M44" t="str">
            <v>N/A</v>
          </cell>
          <cell r="N44"/>
          <cell r="O44"/>
        </row>
        <row r="45">
          <cell r="A45">
            <v>29</v>
          </cell>
          <cell r="B45" t="str">
            <v>DRBR029</v>
          </cell>
          <cell r="C45" t="str">
            <v>AFP Banreservas</v>
          </cell>
          <cell r="D45" t="str">
            <v>Wincor Nixdorf</v>
          </cell>
          <cell r="E45" t="str">
            <v>Distrito Nacional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No</v>
          </cell>
          <cell r="L45" t="str">
            <v>No</v>
          </cell>
          <cell r="M45" t="str">
            <v>No</v>
          </cell>
          <cell r="N45" t="str">
            <v>Si</v>
          </cell>
          <cell r="O45" t="str">
            <v>Grupo 8</v>
          </cell>
        </row>
        <row r="46">
          <cell r="A46">
            <v>30</v>
          </cell>
          <cell r="B46" t="str">
            <v>DRBR030</v>
          </cell>
          <cell r="C46" t="str">
            <v>Estación de Combutible Petronan (Chalas)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Si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San Francisco de Macorís</v>
          </cell>
        </row>
        <row r="47">
          <cell r="A47">
            <v>31</v>
          </cell>
          <cell r="B47" t="str">
            <v>DRBR031</v>
          </cell>
          <cell r="C47" t="str">
            <v>Ofic. San Martin I</v>
          </cell>
          <cell r="D47" t="str">
            <v>Wincor Nixdorf</v>
          </cell>
          <cell r="E47" t="str">
            <v>Distrito Nacional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Si</v>
          </cell>
          <cell r="L47" t="str">
            <v>Si</v>
          </cell>
          <cell r="M47" t="str">
            <v>Si</v>
          </cell>
          <cell r="N47" t="str">
            <v>Si</v>
          </cell>
          <cell r="O47" t="str">
            <v>Grupo 1</v>
          </cell>
        </row>
        <row r="48">
          <cell r="A48">
            <v>32</v>
          </cell>
          <cell r="B48" t="str">
            <v>DRBR032</v>
          </cell>
          <cell r="C48" t="str">
            <v>Ofic. San Martin II</v>
          </cell>
          <cell r="D48" t="str">
            <v>Wincor Nixdorf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Si</v>
          </cell>
          <cell r="O48" t="str">
            <v>Grupo 1</v>
          </cell>
        </row>
        <row r="49">
          <cell r="A49">
            <v>33</v>
          </cell>
          <cell r="B49" t="str">
            <v>DRBR033</v>
          </cell>
          <cell r="C49" t="str">
            <v>UNP Juan de Herrera</v>
          </cell>
          <cell r="D49" t="str">
            <v>Diebold</v>
          </cell>
          <cell r="E49" t="str">
            <v>Sur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Si</v>
          </cell>
          <cell r="O49" t="str">
            <v>Oficina</v>
          </cell>
        </row>
        <row r="50">
          <cell r="A50">
            <v>34</v>
          </cell>
          <cell r="B50" t="str">
            <v>DRBR034</v>
          </cell>
          <cell r="C50" t="str">
            <v>Plaza De La Salud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Si</v>
          </cell>
          <cell r="L50" t="str">
            <v>Si</v>
          </cell>
          <cell r="M50" t="str">
            <v>Si</v>
          </cell>
          <cell r="N50" t="str">
            <v>Si</v>
          </cell>
          <cell r="O50" t="str">
            <v>Grupo 1</v>
          </cell>
        </row>
        <row r="51">
          <cell r="A51">
            <v>35</v>
          </cell>
          <cell r="B51" t="str">
            <v>DRBR035</v>
          </cell>
          <cell r="C51" t="str">
            <v>Dirección Gral de Aduana</v>
          </cell>
          <cell r="D51" t="str">
            <v>Diebold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8</v>
          </cell>
        </row>
        <row r="52">
          <cell r="A52">
            <v>36</v>
          </cell>
          <cell r="B52" t="str">
            <v>DRBR036</v>
          </cell>
          <cell r="C52" t="str">
            <v>Banco Central</v>
          </cell>
          <cell r="D52" t="str">
            <v>NCR</v>
          </cell>
          <cell r="E52" t="str">
            <v>Distrito Nacional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No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No</v>
          </cell>
          <cell r="O52" t="str">
            <v>Grupo 3</v>
          </cell>
        </row>
        <row r="53">
          <cell r="A53">
            <v>37</v>
          </cell>
          <cell r="B53" t="str">
            <v>DRBR037</v>
          </cell>
          <cell r="C53" t="str">
            <v>Ofic. Villa Mella</v>
          </cell>
          <cell r="D53" t="str">
            <v>Diebold</v>
          </cell>
          <cell r="E53" t="str">
            <v>Distrito Nacional</v>
          </cell>
          <cell r="F53" t="str">
            <v>SI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Grupo 1</v>
          </cell>
        </row>
        <row r="54">
          <cell r="A54">
            <v>573</v>
          </cell>
          <cell r="B54" t="str">
            <v>DRBR038</v>
          </cell>
          <cell r="C54" t="str">
            <v>IDSS</v>
          </cell>
          <cell r="D54" t="str">
            <v>NCR</v>
          </cell>
          <cell r="E54" t="str">
            <v>Distrito Nacional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Si</v>
          </cell>
          <cell r="K54" t="str">
            <v>No</v>
          </cell>
          <cell r="L54" t="str">
            <v>No</v>
          </cell>
          <cell r="M54" t="str">
            <v>No</v>
          </cell>
          <cell r="N54" t="str">
            <v>No</v>
          </cell>
          <cell r="O54" t="str">
            <v>Grupo 1</v>
          </cell>
        </row>
        <row r="55">
          <cell r="A55">
            <v>39</v>
          </cell>
          <cell r="B55" t="str">
            <v>DRBR039</v>
          </cell>
          <cell r="C55" t="str">
            <v>Ofic. Ovando</v>
          </cell>
          <cell r="D55" t="str">
            <v>NCR</v>
          </cell>
          <cell r="E55" t="str">
            <v>Distrito Nacional</v>
          </cell>
          <cell r="F55" t="str">
            <v>NO</v>
          </cell>
          <cell r="G55" t="str">
            <v>Si</v>
          </cell>
          <cell r="H55" t="str">
            <v>No</v>
          </cell>
          <cell r="I55" t="str">
            <v>No</v>
          </cell>
          <cell r="J55" t="str">
            <v>No</v>
          </cell>
          <cell r="K55" t="str">
            <v>No</v>
          </cell>
          <cell r="L55" t="str">
            <v>Si</v>
          </cell>
          <cell r="M55" t="str">
            <v>No</v>
          </cell>
          <cell r="N55" t="str">
            <v>No</v>
          </cell>
          <cell r="O55" t="str">
            <v>Grupo 1</v>
          </cell>
        </row>
        <row r="56">
          <cell r="A56">
            <v>569</v>
          </cell>
          <cell r="B56" t="str">
            <v>DRBR03B</v>
          </cell>
          <cell r="C56" t="str">
            <v>Superintendencia De Seguros</v>
          </cell>
          <cell r="D56" t="str">
            <v>NCR</v>
          </cell>
          <cell r="E56" t="str">
            <v>Distrito Nacional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No</v>
          </cell>
          <cell r="L56" t="str">
            <v>No</v>
          </cell>
          <cell r="M56" t="str">
            <v>No</v>
          </cell>
          <cell r="N56" t="str">
            <v>No</v>
          </cell>
          <cell r="O56" t="str">
            <v>Grupo 3</v>
          </cell>
        </row>
        <row r="57">
          <cell r="A57">
            <v>776</v>
          </cell>
          <cell r="B57" t="str">
            <v>DRBR03D</v>
          </cell>
          <cell r="C57" t="str">
            <v>Ofic. Monte Plata</v>
          </cell>
          <cell r="D57" t="str">
            <v>NCR</v>
          </cell>
          <cell r="E57" t="str">
            <v>Este</v>
          </cell>
          <cell r="F57" t="str">
            <v>SI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No</v>
          </cell>
          <cell r="L57" t="str">
            <v>Si</v>
          </cell>
          <cell r="M57" t="str">
            <v>No</v>
          </cell>
          <cell r="N57" t="str">
            <v>Si</v>
          </cell>
          <cell r="O57" t="str">
            <v>Oficina</v>
          </cell>
        </row>
        <row r="58">
          <cell r="A58">
            <v>947</v>
          </cell>
          <cell r="B58" t="str">
            <v>DRBR03F</v>
          </cell>
          <cell r="C58" t="str">
            <v>Superintendencia De Bancos</v>
          </cell>
          <cell r="D58" t="str">
            <v>NCR</v>
          </cell>
          <cell r="E58" t="str">
            <v>Distrito Nacional</v>
          </cell>
          <cell r="F58" t="str">
            <v>SI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No</v>
          </cell>
          <cell r="K58" t="str">
            <v>No</v>
          </cell>
          <cell r="L58" t="str">
            <v>No</v>
          </cell>
          <cell r="M58" t="str">
            <v>No</v>
          </cell>
          <cell r="N58" t="str">
            <v>No</v>
          </cell>
          <cell r="O58" t="str">
            <v>Grupo 3</v>
          </cell>
        </row>
        <row r="59">
          <cell r="A59">
            <v>961</v>
          </cell>
          <cell r="B59" t="str">
            <v>DRBR03H</v>
          </cell>
          <cell r="C59" t="str">
            <v>Listin Diario</v>
          </cell>
          <cell r="D59" t="str">
            <v>Diebold</v>
          </cell>
          <cell r="E59" t="str">
            <v>Distrito Nacional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Si</v>
          </cell>
          <cell r="L59" t="str">
            <v>Si</v>
          </cell>
          <cell r="M59" t="str">
            <v>Si</v>
          </cell>
          <cell r="N59" t="str">
            <v>No</v>
          </cell>
          <cell r="O59" t="str">
            <v>Grupo 8</v>
          </cell>
        </row>
        <row r="60">
          <cell r="A60">
            <v>40</v>
          </cell>
          <cell r="B60" t="str">
            <v>DRBR040</v>
          </cell>
          <cell r="C60" t="str">
            <v>Ofic. El Puñal Santiago</v>
          </cell>
          <cell r="D60" t="str">
            <v>NCR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No</v>
          </cell>
          <cell r="J60" t="str">
            <v>Si</v>
          </cell>
          <cell r="K60" t="str">
            <v>Si</v>
          </cell>
          <cell r="L60" t="str">
            <v>Si</v>
          </cell>
          <cell r="M60" t="str">
            <v>Si</v>
          </cell>
          <cell r="N60" t="str">
            <v>Si</v>
          </cell>
          <cell r="O60" t="str">
            <v>Santiago 1</v>
          </cell>
        </row>
        <row r="61">
          <cell r="A61">
            <v>780</v>
          </cell>
          <cell r="B61" t="str">
            <v>DRBR041</v>
          </cell>
          <cell r="C61" t="str">
            <v>Ofic. Barahona #1</v>
          </cell>
          <cell r="D61" t="str">
            <v>NCR</v>
          </cell>
          <cell r="E61" t="str">
            <v>Sur</v>
          </cell>
          <cell r="F61" t="str">
            <v>SI</v>
          </cell>
          <cell r="G61" t="str">
            <v>Si</v>
          </cell>
          <cell r="H61" t="str">
            <v>Si</v>
          </cell>
          <cell r="I61" t="str">
            <v>No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Barahona</v>
          </cell>
        </row>
        <row r="62">
          <cell r="A62">
            <v>42</v>
          </cell>
          <cell r="B62" t="str">
            <v>DRBR042</v>
          </cell>
          <cell r="C62" t="str">
            <v>Ocean World</v>
          </cell>
          <cell r="D62" t="str">
            <v>NCR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Si</v>
          </cell>
          <cell r="O62" t="str">
            <v>Puerto Plata</v>
          </cell>
        </row>
        <row r="63">
          <cell r="A63">
            <v>43</v>
          </cell>
          <cell r="B63" t="str">
            <v>DRBR043</v>
          </cell>
          <cell r="C63" t="str">
            <v>Zona Franca San Isidro</v>
          </cell>
          <cell r="D63" t="str">
            <v>NCR</v>
          </cell>
          <cell r="E63" t="str">
            <v>Distrito Nacional</v>
          </cell>
          <cell r="F63" t="str">
            <v>NO</v>
          </cell>
          <cell r="G63" t="str">
            <v>Si</v>
          </cell>
          <cell r="H63" t="str">
            <v>No</v>
          </cell>
          <cell r="I63" t="str">
            <v>No</v>
          </cell>
          <cell r="J63" t="str">
            <v>No</v>
          </cell>
          <cell r="K63" t="str">
            <v>No</v>
          </cell>
          <cell r="L63" t="str">
            <v>Si</v>
          </cell>
          <cell r="M63" t="str">
            <v>No</v>
          </cell>
          <cell r="N63" t="str">
            <v>No</v>
          </cell>
          <cell r="O63" t="str">
            <v>Grupo 9</v>
          </cell>
        </row>
        <row r="64">
          <cell r="A64">
            <v>44</v>
          </cell>
          <cell r="B64" t="str">
            <v>DRBR044</v>
          </cell>
          <cell r="C64" t="str">
            <v>Of. Pedernales</v>
          </cell>
          <cell r="D64" t="str">
            <v>NCR</v>
          </cell>
          <cell r="E64" t="str">
            <v>Sur</v>
          </cell>
          <cell r="F64" t="str">
            <v>SI</v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Si</v>
          </cell>
          <cell r="O64" t="str">
            <v>Barahona</v>
          </cell>
        </row>
        <row r="65">
          <cell r="A65">
            <v>45</v>
          </cell>
          <cell r="B65" t="str">
            <v>DRBR045</v>
          </cell>
          <cell r="C65" t="str">
            <v>Ofic. Tamayo</v>
          </cell>
          <cell r="D65" t="str">
            <v>Diebold</v>
          </cell>
          <cell r="E65" t="str">
            <v>Sur</v>
          </cell>
          <cell r="F65" t="str">
            <v>SI</v>
          </cell>
          <cell r="G65" t="str">
            <v>Si</v>
          </cell>
          <cell r="H65" t="str">
            <v>Si</v>
          </cell>
          <cell r="I65" t="str">
            <v>Si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Barahona</v>
          </cell>
        </row>
        <row r="66">
          <cell r="A66">
            <v>47</v>
          </cell>
          <cell r="B66" t="str">
            <v>DRBR047</v>
          </cell>
          <cell r="C66" t="str">
            <v>Ofic. Jimaní</v>
          </cell>
          <cell r="D66" t="str">
            <v>Diebold</v>
          </cell>
          <cell r="E66" t="str">
            <v>Sur</v>
          </cell>
          <cell r="F66" t="str">
            <v>NO</v>
          </cell>
          <cell r="G66" t="str">
            <v>Si</v>
          </cell>
          <cell r="H66" t="str">
            <v>Si</v>
          </cell>
          <cell r="I66" t="str">
            <v>No</v>
          </cell>
          <cell r="J66" t="str">
            <v>Si</v>
          </cell>
          <cell r="K66" t="str">
            <v>No</v>
          </cell>
          <cell r="L66" t="str">
            <v>Si</v>
          </cell>
          <cell r="M66" t="str">
            <v>No</v>
          </cell>
          <cell r="N66" t="str">
            <v>Si</v>
          </cell>
          <cell r="O66" t="str">
            <v>Oficina</v>
          </cell>
        </row>
        <row r="67">
          <cell r="A67">
            <v>48</v>
          </cell>
          <cell r="B67" t="str">
            <v>DRBR048</v>
          </cell>
          <cell r="C67" t="str">
            <v>Ofic. Neyba</v>
          </cell>
          <cell r="D67" t="str">
            <v>Diebold</v>
          </cell>
          <cell r="E67" t="str">
            <v>Sur</v>
          </cell>
          <cell r="F67" t="str">
            <v>SI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Si</v>
          </cell>
          <cell r="L67" t="str">
            <v>Si</v>
          </cell>
          <cell r="M67" t="str">
            <v>Si</v>
          </cell>
          <cell r="N67" t="str">
            <v>Si</v>
          </cell>
          <cell r="O67" t="str">
            <v>Barahona</v>
          </cell>
        </row>
        <row r="68">
          <cell r="A68">
            <v>20</v>
          </cell>
          <cell r="B68" t="str">
            <v>DRBR049</v>
          </cell>
          <cell r="C68" t="str">
            <v>ATM S/M. aprezio las palmas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No</v>
          </cell>
          <cell r="O68"/>
        </row>
        <row r="69">
          <cell r="A69">
            <v>50</v>
          </cell>
          <cell r="B69" t="str">
            <v>DRBR050</v>
          </cell>
          <cell r="C69" t="str">
            <v>Ofic. Padre Las Casas</v>
          </cell>
          <cell r="D69" t="str">
            <v>NCR</v>
          </cell>
          <cell r="E69" t="str">
            <v>Sur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Si</v>
          </cell>
          <cell r="O69" t="str">
            <v>Oficina</v>
          </cell>
        </row>
        <row r="70">
          <cell r="A70">
            <v>728</v>
          </cell>
          <cell r="B70" t="str">
            <v>DRBR051</v>
          </cell>
          <cell r="C70" t="str">
            <v>Ofic. La Vega</v>
          </cell>
          <cell r="D70" t="str">
            <v>NCR</v>
          </cell>
          <cell r="E70" t="str">
            <v>Norte</v>
          </cell>
          <cell r="F70" t="str">
            <v>SI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No</v>
          </cell>
          <cell r="L70" t="str">
            <v>Si</v>
          </cell>
          <cell r="M70" t="str">
            <v>No</v>
          </cell>
          <cell r="N70" t="str">
            <v>Si</v>
          </cell>
          <cell r="O70" t="str">
            <v>La Vega</v>
          </cell>
        </row>
        <row r="71">
          <cell r="A71">
            <v>52</v>
          </cell>
          <cell r="B71" t="str">
            <v>DRBR052</v>
          </cell>
          <cell r="C71" t="str">
            <v>Ofic. Jarabacoa</v>
          </cell>
          <cell r="D71" t="str">
            <v>NCR</v>
          </cell>
          <cell r="E71" t="str">
            <v>Norte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Oficina</v>
          </cell>
        </row>
        <row r="72">
          <cell r="A72">
            <v>53</v>
          </cell>
          <cell r="B72" t="str">
            <v>DRBR053</v>
          </cell>
          <cell r="C72" t="str">
            <v>Ofic. Constanza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Si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54</v>
          </cell>
          <cell r="B73" t="str">
            <v>DRBR054</v>
          </cell>
          <cell r="C73" t="str">
            <v>Autoservicio Galerias 360</v>
          </cell>
          <cell r="D73" t="str">
            <v>NCR</v>
          </cell>
          <cell r="E73" t="str">
            <v>Distrito Nacional</v>
          </cell>
          <cell r="F73" t="str">
            <v>NO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Si</v>
          </cell>
          <cell r="L73" t="str">
            <v>Si</v>
          </cell>
          <cell r="M73" t="str">
            <v>Si</v>
          </cell>
          <cell r="N73" t="str">
            <v>No</v>
          </cell>
          <cell r="O73" t="str">
            <v>Grupo 8</v>
          </cell>
        </row>
        <row r="74">
          <cell r="A74">
            <v>729</v>
          </cell>
          <cell r="B74" t="str">
            <v>DRBR055</v>
          </cell>
          <cell r="C74" t="str">
            <v>Zona Franca La Vega</v>
          </cell>
          <cell r="D74" t="str">
            <v>NCR</v>
          </cell>
          <cell r="E74" t="str">
            <v>Norte</v>
          </cell>
          <cell r="F74" t="str">
            <v>NO</v>
          </cell>
          <cell r="G74" t="str">
            <v>Si</v>
          </cell>
          <cell r="H74" t="str">
            <v>Si</v>
          </cell>
          <cell r="I74" t="str">
            <v>No</v>
          </cell>
          <cell r="J74" t="str">
            <v>Si</v>
          </cell>
          <cell r="K74" t="str">
            <v>Si</v>
          </cell>
          <cell r="L74" t="str">
            <v>Si</v>
          </cell>
          <cell r="M74" t="str">
            <v>Si</v>
          </cell>
          <cell r="N74" t="str">
            <v>No</v>
          </cell>
          <cell r="O74" t="str">
            <v>La Vega</v>
          </cell>
        </row>
        <row r="75">
          <cell r="A75">
            <v>57</v>
          </cell>
          <cell r="B75" t="str">
            <v>DRBR057</v>
          </cell>
          <cell r="C75" t="str">
            <v>Ofic. Malecon Center</v>
          </cell>
          <cell r="D75" t="str">
            <v>Diebold</v>
          </cell>
          <cell r="E75" t="str">
            <v>Distrito Nacional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No</v>
          </cell>
          <cell r="L75" t="str">
            <v>Si</v>
          </cell>
          <cell r="M75" t="str">
            <v>No</v>
          </cell>
          <cell r="N75" t="str">
            <v>Si</v>
          </cell>
          <cell r="O75" t="str">
            <v>Grupo 3</v>
          </cell>
        </row>
        <row r="76">
          <cell r="A76">
            <v>767</v>
          </cell>
          <cell r="B76" t="str">
            <v>DRBR059</v>
          </cell>
          <cell r="C76" t="str">
            <v>S/M Diverso, Azua</v>
          </cell>
          <cell r="D76" t="str">
            <v>NCR</v>
          </cell>
          <cell r="E76" t="str">
            <v>Sur</v>
          </cell>
          <cell r="F76" t="str">
            <v>NO</v>
          </cell>
          <cell r="G76" t="str">
            <v>Si</v>
          </cell>
          <cell r="H76" t="str">
            <v>No</v>
          </cell>
          <cell r="I76" t="str">
            <v>No</v>
          </cell>
          <cell r="J76" t="str">
            <v>Si</v>
          </cell>
          <cell r="K76" t="str">
            <v>Si</v>
          </cell>
          <cell r="L76" t="str">
            <v>Si</v>
          </cell>
          <cell r="M76" t="str">
            <v>No</v>
          </cell>
          <cell r="N76" t="str">
            <v>No</v>
          </cell>
          <cell r="O76" t="str">
            <v>Oficina</v>
          </cell>
        </row>
        <row r="77">
          <cell r="A77">
            <v>60</v>
          </cell>
          <cell r="B77" t="str">
            <v>DRBR060</v>
          </cell>
          <cell r="C77" t="str">
            <v>Autobanco Ofic. 27 de Feb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Si</v>
          </cell>
          <cell r="I77" t="str">
            <v>No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Si</v>
          </cell>
          <cell r="N77" t="str">
            <v>Si</v>
          </cell>
          <cell r="O77" t="str">
            <v>Grupo 3</v>
          </cell>
        </row>
        <row r="78">
          <cell r="A78">
            <v>774</v>
          </cell>
          <cell r="B78" t="str">
            <v>DRBR061</v>
          </cell>
          <cell r="C78" t="str">
            <v>Ofic. Montecristi</v>
          </cell>
          <cell r="D78" t="str">
            <v>NCR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Si</v>
          </cell>
          <cell r="J78" t="str">
            <v>Si</v>
          </cell>
          <cell r="K78" t="str">
            <v>No</v>
          </cell>
          <cell r="L78" t="str">
            <v>Si</v>
          </cell>
          <cell r="M78" t="str">
            <v>No</v>
          </cell>
          <cell r="N78" t="str">
            <v>Si</v>
          </cell>
          <cell r="O78" t="str">
            <v>Oficina</v>
          </cell>
        </row>
        <row r="79">
          <cell r="A79">
            <v>62</v>
          </cell>
          <cell r="B79" t="str">
            <v>DRBR062</v>
          </cell>
          <cell r="C79" t="str">
            <v>Ofic. Dajabon</v>
          </cell>
          <cell r="D79" t="str">
            <v>Diebold</v>
          </cell>
          <cell r="E79" t="str">
            <v>Norte</v>
          </cell>
          <cell r="F79" t="str">
            <v>SI</v>
          </cell>
          <cell r="G79" t="str">
            <v>Si</v>
          </cell>
          <cell r="H79" t="str">
            <v>Si</v>
          </cell>
          <cell r="I79" t="str">
            <v>Si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Oficina</v>
          </cell>
        </row>
        <row r="80">
          <cell r="A80">
            <v>63</v>
          </cell>
          <cell r="B80" t="str">
            <v>DRBR063</v>
          </cell>
          <cell r="C80" t="str">
            <v>Ofic. Villa Vasquez</v>
          </cell>
          <cell r="D80" t="str">
            <v>NCR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No</v>
          </cell>
          <cell r="L80" t="str">
            <v>Si</v>
          </cell>
          <cell r="M80" t="str">
            <v>No</v>
          </cell>
          <cell r="N80" t="str">
            <v>Si</v>
          </cell>
          <cell r="O80" t="str">
            <v>Oficina</v>
          </cell>
        </row>
        <row r="81">
          <cell r="A81">
            <v>64</v>
          </cell>
          <cell r="B81" t="str">
            <v>DRBR064</v>
          </cell>
          <cell r="C81" t="str">
            <v>COOPALINA</v>
          </cell>
          <cell r="D81" t="str">
            <v>NCR</v>
          </cell>
          <cell r="E81" t="str">
            <v>Norte</v>
          </cell>
          <cell r="F81" t="str">
            <v>NO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No</v>
          </cell>
          <cell r="K81" t="str">
            <v>No</v>
          </cell>
          <cell r="L81" t="str">
            <v>Si</v>
          </cell>
          <cell r="M81" t="str">
            <v>Si</v>
          </cell>
          <cell r="N81" t="str">
            <v>Si</v>
          </cell>
          <cell r="O81" t="str">
            <v>San Francisco de Macorís</v>
          </cell>
        </row>
        <row r="82">
          <cell r="A82">
            <v>556</v>
          </cell>
          <cell r="B82" t="str">
            <v>DRBR065</v>
          </cell>
          <cell r="C82" t="str">
            <v>Almacén Av. Luperón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No</v>
          </cell>
          <cell r="H82" t="str">
            <v>No</v>
          </cell>
          <cell r="I82" t="str">
            <v>No</v>
          </cell>
          <cell r="J82" t="str">
            <v>No</v>
          </cell>
          <cell r="K82" t="str">
            <v>No</v>
          </cell>
          <cell r="L82" t="str">
            <v>No</v>
          </cell>
          <cell r="M82" t="str">
            <v>No</v>
          </cell>
          <cell r="N82" t="str">
            <v>No</v>
          </cell>
          <cell r="O82" t="str">
            <v>Grupo 6</v>
          </cell>
        </row>
        <row r="83">
          <cell r="A83">
            <v>67</v>
          </cell>
          <cell r="B83" t="str">
            <v>DRBR067</v>
          </cell>
          <cell r="C83" t="str">
            <v>Natura Park Hotel</v>
          </cell>
          <cell r="D83" t="str">
            <v>NCR</v>
          </cell>
          <cell r="E83" t="str">
            <v>Este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Si</v>
          </cell>
          <cell r="L83" t="str">
            <v>Si</v>
          </cell>
          <cell r="M83" t="str">
            <v>Si</v>
          </cell>
          <cell r="N83" t="str">
            <v>Si</v>
          </cell>
          <cell r="O83" t="str">
            <v>Romana-Higuey</v>
          </cell>
        </row>
        <row r="84">
          <cell r="A84">
            <v>68</v>
          </cell>
          <cell r="B84" t="str">
            <v>DRBR068</v>
          </cell>
          <cell r="C84" t="str">
            <v>Nickelodeon Hotel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Si</v>
          </cell>
          <cell r="O84" t="str">
            <v>Romana-Higuey</v>
          </cell>
        </row>
        <row r="85">
          <cell r="A85">
            <v>70</v>
          </cell>
          <cell r="B85" t="str">
            <v>DRBR070</v>
          </cell>
          <cell r="C85" t="str">
            <v>Autoservicio Plaza Lama Zona Oriental</v>
          </cell>
          <cell r="D85" t="str">
            <v>NCR</v>
          </cell>
          <cell r="E85" t="str">
            <v>Distrito Nacional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No</v>
          </cell>
          <cell r="O85" t="str">
            <v>Grupo 4</v>
          </cell>
        </row>
        <row r="86">
          <cell r="A86">
            <v>736</v>
          </cell>
          <cell r="B86" t="str">
            <v>DRBR071</v>
          </cell>
          <cell r="C86" t="str">
            <v>Ofic. Puerto Plata</v>
          </cell>
          <cell r="D86" t="str">
            <v>NCR</v>
          </cell>
          <cell r="E86" t="str">
            <v>Norte</v>
          </cell>
          <cell r="F86" t="str">
            <v>SI</v>
          </cell>
          <cell r="G86" t="str">
            <v>Si</v>
          </cell>
          <cell r="H86" t="str">
            <v>Si</v>
          </cell>
          <cell r="I86" t="str">
            <v>Si</v>
          </cell>
          <cell r="J86" t="str">
            <v>Si</v>
          </cell>
          <cell r="K86" t="str">
            <v>No</v>
          </cell>
          <cell r="L86" t="str">
            <v>Si</v>
          </cell>
          <cell r="M86" t="str">
            <v>No</v>
          </cell>
          <cell r="N86" t="str">
            <v>Si</v>
          </cell>
          <cell r="O86" t="str">
            <v>Puerto Plata</v>
          </cell>
        </row>
        <row r="87">
          <cell r="A87">
            <v>72</v>
          </cell>
          <cell r="B87" t="str">
            <v>DRBR072</v>
          </cell>
          <cell r="C87" t="str">
            <v>Aeropuerto La Unión</v>
          </cell>
          <cell r="D87" t="str">
            <v>Wincor Nixdorf</v>
          </cell>
          <cell r="E87" t="str">
            <v>Norte</v>
          </cell>
          <cell r="F87" t="str">
            <v>NO</v>
          </cell>
          <cell r="G87" t="str">
            <v>Si</v>
          </cell>
          <cell r="H87" t="str">
            <v>Si</v>
          </cell>
          <cell r="I87" t="str">
            <v>No</v>
          </cell>
          <cell r="J87" t="str">
            <v>Si</v>
          </cell>
          <cell r="K87" t="str">
            <v>Si</v>
          </cell>
          <cell r="L87" t="str">
            <v>Si</v>
          </cell>
          <cell r="M87" t="str">
            <v>Si</v>
          </cell>
          <cell r="N87" t="str">
            <v>Si</v>
          </cell>
          <cell r="O87" t="str">
            <v>Puerto Plata</v>
          </cell>
        </row>
        <row r="88">
          <cell r="A88">
            <v>73</v>
          </cell>
          <cell r="B88" t="str">
            <v>DRBR073</v>
          </cell>
          <cell r="C88" t="str">
            <v>Ofic. Playa Dorada</v>
          </cell>
          <cell r="D88" t="str">
            <v>Diebold</v>
          </cell>
          <cell r="E88" t="str">
            <v>Norte</v>
          </cell>
          <cell r="F88" t="str">
            <v>NO</v>
          </cell>
          <cell r="G88" t="str">
            <v>Si</v>
          </cell>
          <cell r="H88" t="str">
            <v>Si</v>
          </cell>
          <cell r="I88" t="str">
            <v>No</v>
          </cell>
          <cell r="J88" t="str">
            <v>Si</v>
          </cell>
          <cell r="K88" t="str">
            <v>No</v>
          </cell>
          <cell r="L88" t="str">
            <v>Si</v>
          </cell>
          <cell r="M88" t="str">
            <v>No</v>
          </cell>
          <cell r="N88" t="str">
            <v>Si</v>
          </cell>
          <cell r="O88" t="str">
            <v>Puerto Plata</v>
          </cell>
        </row>
        <row r="89">
          <cell r="A89">
            <v>74</v>
          </cell>
          <cell r="B89" t="str">
            <v>DRBR074</v>
          </cell>
          <cell r="C89" t="str">
            <v>Ofic. Sosúa</v>
          </cell>
          <cell r="D89" t="str">
            <v>Diebold</v>
          </cell>
          <cell r="E89" t="str">
            <v>Norte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Puerto Plata</v>
          </cell>
        </row>
        <row r="90">
          <cell r="A90">
            <v>75</v>
          </cell>
          <cell r="B90" t="str">
            <v>DRBR075</v>
          </cell>
          <cell r="C90" t="str">
            <v>Ofic. Gaspar Henández</v>
          </cell>
          <cell r="D90" t="str">
            <v>Diebold</v>
          </cell>
          <cell r="E90" t="str">
            <v>Norte</v>
          </cell>
          <cell r="F90" t="str">
            <v>NO</v>
          </cell>
          <cell r="G90" t="str">
            <v>Si</v>
          </cell>
          <cell r="H90" t="str">
            <v>Si</v>
          </cell>
          <cell r="I90" t="str">
            <v>Si</v>
          </cell>
          <cell r="J90" t="str">
            <v>Si</v>
          </cell>
          <cell r="K90" t="str">
            <v>No</v>
          </cell>
          <cell r="L90" t="str">
            <v>Si</v>
          </cell>
          <cell r="M90" t="str">
            <v>No</v>
          </cell>
          <cell r="N90" t="str">
            <v>Si</v>
          </cell>
          <cell r="O90" t="str">
            <v>Oficina</v>
          </cell>
        </row>
        <row r="91">
          <cell r="A91">
            <v>76</v>
          </cell>
          <cell r="B91" t="str">
            <v>DRBR076</v>
          </cell>
          <cell r="C91" t="str">
            <v>Casa Nelson</v>
          </cell>
          <cell r="D91" t="str">
            <v>Diebold</v>
          </cell>
          <cell r="E91" t="str">
            <v>Norte</v>
          </cell>
          <cell r="F91" t="str">
            <v>NO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Si</v>
          </cell>
          <cell r="L91" t="str">
            <v>Si</v>
          </cell>
          <cell r="M91" t="str">
            <v>Si</v>
          </cell>
          <cell r="N91" t="str">
            <v>No</v>
          </cell>
          <cell r="O91" t="str">
            <v>Puerto Plata</v>
          </cell>
        </row>
        <row r="92">
          <cell r="A92">
            <v>77</v>
          </cell>
          <cell r="B92" t="str">
            <v>DRBR077</v>
          </cell>
          <cell r="C92" t="str">
            <v>Ofic. Cruce De Imbert</v>
          </cell>
          <cell r="D92" t="str">
            <v>NCR</v>
          </cell>
          <cell r="E92" t="str">
            <v>Norte</v>
          </cell>
          <cell r="F92" t="str">
            <v>SI</v>
          </cell>
          <cell r="G92" t="str">
            <v>Si</v>
          </cell>
          <cell r="H92" t="str">
            <v>Si</v>
          </cell>
          <cell r="I92" t="str">
            <v>No</v>
          </cell>
          <cell r="J92" t="str">
            <v>Si</v>
          </cell>
          <cell r="K92" t="str">
            <v>Si</v>
          </cell>
          <cell r="L92" t="str">
            <v>Si</v>
          </cell>
          <cell r="M92" t="str">
            <v>Si</v>
          </cell>
          <cell r="N92" t="str">
            <v>Si</v>
          </cell>
          <cell r="O92" t="str">
            <v>Oficina</v>
          </cell>
        </row>
        <row r="93">
          <cell r="A93">
            <v>78</v>
          </cell>
          <cell r="B93" t="str">
            <v>DRBR078</v>
          </cell>
          <cell r="C93" t="str">
            <v>NICKELODEON II</v>
          </cell>
          <cell r="D93" t="str">
            <v>NCR</v>
          </cell>
          <cell r="E93" t="str">
            <v>Este</v>
          </cell>
          <cell r="F93" t="str">
            <v/>
          </cell>
          <cell r="G93" t="str">
            <v>Si</v>
          </cell>
          <cell r="H93" t="str">
            <v>Si</v>
          </cell>
          <cell r="I93" t="str">
            <v>No</v>
          </cell>
          <cell r="J93" t="str">
            <v>Si</v>
          </cell>
          <cell r="K93" t="str">
            <v>Si</v>
          </cell>
          <cell r="L93" t="str">
            <v>Si</v>
          </cell>
          <cell r="M93" t="str">
            <v>Si</v>
          </cell>
          <cell r="N93" t="str">
            <v>no</v>
          </cell>
          <cell r="O93" t="str">
            <v>Romana-Higuey</v>
          </cell>
        </row>
        <row r="94">
          <cell r="A94">
            <v>79</v>
          </cell>
          <cell r="B94" t="str">
            <v>DRBR079</v>
          </cell>
          <cell r="C94" t="str">
            <v>Ofic. Municipio Luperón</v>
          </cell>
          <cell r="D94" t="str">
            <v>Diebold</v>
          </cell>
          <cell r="E94" t="str">
            <v>Norte</v>
          </cell>
          <cell r="F94" t="str">
            <v>NO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No</v>
          </cell>
          <cell r="L94" t="str">
            <v>Si</v>
          </cell>
          <cell r="M94" t="str">
            <v>No</v>
          </cell>
          <cell r="N94" t="str">
            <v>Si</v>
          </cell>
          <cell r="O94" t="str">
            <v>Oficina</v>
          </cell>
        </row>
        <row r="95">
          <cell r="A95">
            <v>574</v>
          </cell>
          <cell r="B95" t="str">
            <v>DRBR080</v>
          </cell>
          <cell r="C95" t="str">
            <v>Club Obras Públicas</v>
          </cell>
          <cell r="D95" t="str">
            <v>NCR</v>
          </cell>
          <cell r="E95" t="str">
            <v>Distrito Nacional</v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No</v>
          </cell>
          <cell r="O95" t="str">
            <v>Grupo 1</v>
          </cell>
        </row>
        <row r="96">
          <cell r="A96">
            <v>592</v>
          </cell>
          <cell r="B96" t="str">
            <v>DRBR081</v>
          </cell>
          <cell r="C96" t="str">
            <v>Centro Caja San Cristobal #1</v>
          </cell>
          <cell r="D96" t="str">
            <v>NCR</v>
          </cell>
          <cell r="E96" t="str">
            <v>Sur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Si</v>
          </cell>
          <cell r="O96" t="str">
            <v>Grupo 5</v>
          </cell>
        </row>
        <row r="97">
          <cell r="A97">
            <v>730</v>
          </cell>
          <cell r="B97" t="str">
            <v>DRBR082</v>
          </cell>
          <cell r="C97" t="str">
            <v>Palacio Justicia Barahona</v>
          </cell>
          <cell r="D97" t="str">
            <v>NCR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No</v>
          </cell>
          <cell r="J97" t="str">
            <v>Si</v>
          </cell>
          <cell r="K97" t="str">
            <v>No</v>
          </cell>
          <cell r="L97" t="str">
            <v>No</v>
          </cell>
          <cell r="M97" t="str">
            <v>No</v>
          </cell>
          <cell r="N97" t="str">
            <v>Si</v>
          </cell>
          <cell r="O97" t="str">
            <v>Barahona</v>
          </cell>
        </row>
        <row r="98">
          <cell r="A98">
            <v>585</v>
          </cell>
          <cell r="B98" t="str">
            <v>DRBR083</v>
          </cell>
          <cell r="C98" t="str">
            <v>Ofic. Haina Oriental</v>
          </cell>
          <cell r="D98" t="str">
            <v>NCR</v>
          </cell>
          <cell r="E98" t="str">
            <v>Sur</v>
          </cell>
          <cell r="F98" t="str">
            <v>NO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No</v>
          </cell>
          <cell r="O98" t="str">
            <v>Grupo 5</v>
          </cell>
        </row>
        <row r="99">
          <cell r="A99">
            <v>84</v>
          </cell>
          <cell r="B99" t="str">
            <v>DRBR084</v>
          </cell>
          <cell r="C99" t="str">
            <v>Multicentro La Sirena San Cristobal</v>
          </cell>
          <cell r="D99" t="str">
            <v>NCR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Si</v>
          </cell>
          <cell r="J99" t="str">
            <v>Si</v>
          </cell>
          <cell r="K99" t="str">
            <v>Si</v>
          </cell>
          <cell r="L99" t="str">
            <v>Si</v>
          </cell>
          <cell r="M99" t="str">
            <v>Si</v>
          </cell>
          <cell r="N99" t="str">
            <v>No</v>
          </cell>
          <cell r="O99" t="str">
            <v>Grupo 5</v>
          </cell>
        </row>
        <row r="100">
          <cell r="A100">
            <v>85</v>
          </cell>
          <cell r="B100" t="str">
            <v>DRBR085</v>
          </cell>
          <cell r="C100" t="str">
            <v>Ofic. Fuerza Aerea</v>
          </cell>
          <cell r="D100" t="str">
            <v>NCR</v>
          </cell>
          <cell r="E100" t="str">
            <v>Distrito Nacional</v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No</v>
          </cell>
          <cell r="L100" t="str">
            <v>Si</v>
          </cell>
          <cell r="M100" t="str">
            <v>No</v>
          </cell>
          <cell r="N100" t="str">
            <v>Si</v>
          </cell>
          <cell r="O100" t="str">
            <v>Grupo 9</v>
          </cell>
        </row>
        <row r="101">
          <cell r="A101">
            <v>628</v>
          </cell>
          <cell r="B101" t="str">
            <v>DRBR086</v>
          </cell>
          <cell r="C101" t="str">
            <v>Autobanco Fuerza Aerea</v>
          </cell>
          <cell r="D101" t="str">
            <v>NCR</v>
          </cell>
          <cell r="E101" t="str">
            <v>Distrito Nacional</v>
          </cell>
          <cell r="F101" t="str">
            <v>SI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Si</v>
          </cell>
          <cell r="L101" t="str">
            <v>Si</v>
          </cell>
          <cell r="M101" t="str">
            <v>Si</v>
          </cell>
          <cell r="N101" t="str">
            <v>Si</v>
          </cell>
          <cell r="O101" t="str">
            <v>Grupo 9</v>
          </cell>
        </row>
        <row r="102">
          <cell r="A102">
            <v>87</v>
          </cell>
          <cell r="B102" t="str">
            <v>DRBR087</v>
          </cell>
          <cell r="C102" t="str">
            <v>AUTOSERVICIO SARASOTA</v>
          </cell>
          <cell r="D102" t="str">
            <v>NCR</v>
          </cell>
          <cell r="E102" t="str">
            <v>Distrito Nacional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Si</v>
          </cell>
          <cell r="L102" t="str">
            <v>Si</v>
          </cell>
          <cell r="M102" t="str">
            <v>Si</v>
          </cell>
          <cell r="N102" t="str">
            <v>Si</v>
          </cell>
          <cell r="O102" t="str">
            <v>Grupo 2</v>
          </cell>
        </row>
        <row r="103">
          <cell r="A103">
            <v>88</v>
          </cell>
          <cell r="B103" t="str">
            <v>DRBR088</v>
          </cell>
          <cell r="C103" t="str">
            <v>S/M LA FUENTE SANTIAGO</v>
          </cell>
          <cell r="D103" t="str">
            <v>NCR</v>
          </cell>
          <cell r="E103" t="str">
            <v>Norte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Si</v>
          </cell>
          <cell r="L103" t="str">
            <v>Si</v>
          </cell>
          <cell r="M103" t="str">
            <v>Si</v>
          </cell>
          <cell r="N103" t="str">
            <v>No</v>
          </cell>
          <cell r="O103" t="str">
            <v>Santiago2</v>
          </cell>
        </row>
        <row r="104">
          <cell r="A104">
            <v>89</v>
          </cell>
          <cell r="B104" t="str">
            <v>DRBR089</v>
          </cell>
          <cell r="C104" t="str">
            <v>Oficina El Cercado</v>
          </cell>
          <cell r="D104" t="str">
            <v>NCR</v>
          </cell>
          <cell r="E104" t="str">
            <v>Sur</v>
          </cell>
          <cell r="F104" t="str">
            <v>NO</v>
          </cell>
          <cell r="G104" t="str">
            <v>Si</v>
          </cell>
          <cell r="H104" t="str">
            <v>Si</v>
          </cell>
          <cell r="I104" t="str">
            <v>Si</v>
          </cell>
          <cell r="J104" t="str">
            <v>Si</v>
          </cell>
          <cell r="K104" t="str">
            <v>Si</v>
          </cell>
          <cell r="L104" t="str">
            <v>Si</v>
          </cell>
          <cell r="M104" t="str">
            <v>Si</v>
          </cell>
          <cell r="N104" t="str">
            <v>Si</v>
          </cell>
          <cell r="O104" t="str">
            <v>Oficina</v>
          </cell>
        </row>
        <row r="105">
          <cell r="A105">
            <v>90</v>
          </cell>
          <cell r="B105" t="str">
            <v>DRBR090</v>
          </cell>
          <cell r="C105" t="str">
            <v>Hotel Dreams Punta Cana</v>
          </cell>
          <cell r="D105" t="str">
            <v>NCR</v>
          </cell>
          <cell r="E105" t="str">
            <v>Este</v>
          </cell>
          <cell r="F105" t="str">
            <v>NO</v>
          </cell>
          <cell r="G105" t="str">
            <v>Si</v>
          </cell>
          <cell r="H105" t="str">
            <v>Si</v>
          </cell>
          <cell r="I105" t="str">
            <v>No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Higuey</v>
          </cell>
        </row>
        <row r="106">
          <cell r="A106">
            <v>91</v>
          </cell>
          <cell r="B106" t="str">
            <v>DRBR091</v>
          </cell>
          <cell r="C106" t="str">
            <v>UNP VILLA ISABELA</v>
          </cell>
          <cell r="D106" t="str">
            <v>NCR</v>
          </cell>
          <cell r="E106" t="str">
            <v>Norte</v>
          </cell>
          <cell r="F106" t="str">
            <v>NO</v>
          </cell>
          <cell r="G106" t="str">
            <v>Si</v>
          </cell>
          <cell r="H106" t="str">
            <v>Si</v>
          </cell>
          <cell r="I106" t="str">
            <v>No</v>
          </cell>
          <cell r="J106" t="str">
            <v>Si</v>
          </cell>
          <cell r="K106" t="str">
            <v>No</v>
          </cell>
          <cell r="L106" t="str">
            <v>No</v>
          </cell>
          <cell r="M106" t="str">
            <v>No</v>
          </cell>
          <cell r="N106" t="str">
            <v>Si</v>
          </cell>
          <cell r="O106" t="str">
            <v>Oficina</v>
          </cell>
        </row>
        <row r="107">
          <cell r="A107">
            <v>92</v>
          </cell>
          <cell r="B107" t="str">
            <v>DRBR092</v>
          </cell>
          <cell r="C107" t="str">
            <v>Ofic. Salcedo</v>
          </cell>
          <cell r="D107" t="str">
            <v>Diebold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No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93</v>
          </cell>
          <cell r="B108" t="str">
            <v>DRBR093</v>
          </cell>
          <cell r="C108" t="str">
            <v>Ofic. Cotui #1</v>
          </cell>
          <cell r="D108" t="str">
            <v>Diebold</v>
          </cell>
          <cell r="E108" t="str">
            <v>Norte</v>
          </cell>
          <cell r="F108" t="str">
            <v>SI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>Oficina</v>
          </cell>
        </row>
        <row r="109">
          <cell r="A109">
            <v>94</v>
          </cell>
          <cell r="B109" t="str">
            <v>DRBR094</v>
          </cell>
          <cell r="C109" t="str">
            <v>Ofic. El Porvenir</v>
          </cell>
          <cell r="D109" t="str">
            <v>Diebold</v>
          </cell>
          <cell r="E109" t="str">
            <v>Norte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Si</v>
          </cell>
          <cell r="O109" t="str">
            <v>San Francisco de Macorís</v>
          </cell>
        </row>
        <row r="110">
          <cell r="A110">
            <v>95</v>
          </cell>
          <cell r="B110" t="str">
            <v>DRBR095</v>
          </cell>
          <cell r="C110" t="str">
            <v>Ofic. Tenares</v>
          </cell>
          <cell r="D110" t="str">
            <v>Diebold</v>
          </cell>
          <cell r="E110" t="str">
            <v>Norte</v>
          </cell>
          <cell r="F110" t="str">
            <v>SI</v>
          </cell>
          <cell r="G110" t="str">
            <v>Si</v>
          </cell>
          <cell r="H110" t="str">
            <v>Si</v>
          </cell>
          <cell r="I110" t="str">
            <v>No</v>
          </cell>
          <cell r="J110" t="str">
            <v>Si</v>
          </cell>
          <cell r="K110" t="str">
            <v>No</v>
          </cell>
          <cell r="L110" t="str">
            <v>Si</v>
          </cell>
          <cell r="M110" t="str">
            <v>No</v>
          </cell>
          <cell r="N110" t="str">
            <v>Si</v>
          </cell>
          <cell r="O110" t="str">
            <v>Oficina</v>
          </cell>
        </row>
        <row r="111">
          <cell r="A111">
            <v>96</v>
          </cell>
          <cell r="B111" t="str">
            <v>DRBR096</v>
          </cell>
          <cell r="C111" t="str">
            <v>ATM S/M Caribe Av. Charles de Gaulle</v>
          </cell>
          <cell r="D111" t="str">
            <v>NCR</v>
          </cell>
          <cell r="E111" t="str">
            <v>Distrito Nacional</v>
          </cell>
          <cell r="F111" t="str">
            <v>NO</v>
          </cell>
          <cell r="G111" t="str">
            <v>Si</v>
          </cell>
          <cell r="H111" t="str">
            <v>No</v>
          </cell>
          <cell r="I111" t="str">
            <v>Si</v>
          </cell>
          <cell r="J111" t="str">
            <v>Si</v>
          </cell>
          <cell r="K111" t="str">
            <v>Si</v>
          </cell>
          <cell r="L111" t="str">
            <v>Si</v>
          </cell>
          <cell r="M111" t="str">
            <v>no</v>
          </cell>
          <cell r="N111" t="str">
            <v>Santiago 2</v>
          </cell>
          <cell r="O111" t="str">
            <v/>
          </cell>
        </row>
        <row r="112">
          <cell r="A112">
            <v>97</v>
          </cell>
          <cell r="B112" t="str">
            <v>DRBR097</v>
          </cell>
          <cell r="C112" t="str">
            <v>Ofic. Villa Rivas</v>
          </cell>
          <cell r="D112" t="str">
            <v>Diebold</v>
          </cell>
          <cell r="E112" t="str">
            <v>Norte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Si</v>
          </cell>
          <cell r="O112" t="str">
            <v>Oficina</v>
          </cell>
        </row>
        <row r="113">
          <cell r="A113">
            <v>98</v>
          </cell>
          <cell r="B113" t="str">
            <v>DRBR098</v>
          </cell>
          <cell r="C113" t="str">
            <v>Ofic. Pimentel</v>
          </cell>
          <cell r="D113" t="str">
            <v>NCR</v>
          </cell>
          <cell r="E113" t="str">
            <v>Norte</v>
          </cell>
          <cell r="F113" t="str">
            <v>NO</v>
          </cell>
          <cell r="G113" t="str">
            <v>Si</v>
          </cell>
          <cell r="H113" t="str">
            <v>Si</v>
          </cell>
          <cell r="I113" t="str">
            <v>No</v>
          </cell>
          <cell r="J113" t="str">
            <v>Si</v>
          </cell>
          <cell r="K113" t="str">
            <v>No</v>
          </cell>
          <cell r="L113" t="str">
            <v>Si</v>
          </cell>
          <cell r="M113" t="str">
            <v>No</v>
          </cell>
          <cell r="N113" t="str">
            <v>Si</v>
          </cell>
          <cell r="O113" t="str">
            <v>San Francisco de Macorís</v>
          </cell>
        </row>
        <row r="114">
          <cell r="A114">
            <v>99</v>
          </cell>
          <cell r="B114" t="str">
            <v>DRBR099</v>
          </cell>
          <cell r="C114" t="str">
            <v>Multicentro La Sirena SFM</v>
          </cell>
          <cell r="D114" t="str">
            <v>Diebold</v>
          </cell>
          <cell r="E114" t="str">
            <v>Norte</v>
          </cell>
          <cell r="F114" t="str">
            <v>NO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Si</v>
          </cell>
          <cell r="L114" t="str">
            <v>Si</v>
          </cell>
          <cell r="M114" t="str">
            <v>Si</v>
          </cell>
          <cell r="N114" t="str">
            <v>No</v>
          </cell>
          <cell r="O114" t="str">
            <v>San Francisco de Macorís</v>
          </cell>
        </row>
        <row r="115">
          <cell r="A115">
            <v>101</v>
          </cell>
          <cell r="B115" t="str">
            <v>DRBR101</v>
          </cell>
          <cell r="C115" t="str">
            <v>Ofic. San Juan De La Maguana #1</v>
          </cell>
          <cell r="D115" t="str">
            <v>Wincor Nixdorf</v>
          </cell>
          <cell r="E115" t="str">
            <v>Sur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Oficina</v>
          </cell>
        </row>
        <row r="116">
          <cell r="A116">
            <v>102</v>
          </cell>
          <cell r="B116" t="str">
            <v>DRBR102</v>
          </cell>
          <cell r="C116" t="str">
            <v>Ofic. BUENA VISTA II</v>
          </cell>
          <cell r="D116" t="str">
            <v>NCR</v>
          </cell>
          <cell r="E116" t="str">
            <v>Distrito Nacional</v>
          </cell>
          <cell r="F116" t="str">
            <v>NO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No</v>
          </cell>
          <cell r="L116" t="str">
            <v>Si</v>
          </cell>
          <cell r="M116" t="str">
            <v>No</v>
          </cell>
          <cell r="N116" t="str">
            <v>Si</v>
          </cell>
          <cell r="O116" t="str">
            <v>Grupo 2</v>
          </cell>
        </row>
        <row r="117">
          <cell r="A117">
            <v>103</v>
          </cell>
          <cell r="B117" t="str">
            <v>DRBR103</v>
          </cell>
          <cell r="C117" t="str">
            <v>Ofic. Las Matas De Farfan</v>
          </cell>
          <cell r="D117" t="str">
            <v>Diebold</v>
          </cell>
          <cell r="E117" t="str">
            <v>Sur</v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No</v>
          </cell>
          <cell r="L117" t="str">
            <v>Si</v>
          </cell>
          <cell r="M117" t="str">
            <v>No</v>
          </cell>
          <cell r="N117" t="str">
            <v>Si</v>
          </cell>
          <cell r="O117" t="str">
            <v>Oficina</v>
          </cell>
        </row>
        <row r="118">
          <cell r="A118">
            <v>104</v>
          </cell>
          <cell r="B118" t="str">
            <v>DRBR104</v>
          </cell>
          <cell r="C118" t="str">
            <v>Jumbo Higuey</v>
          </cell>
          <cell r="D118" t="str">
            <v>NCR</v>
          </cell>
          <cell r="E118" t="str">
            <v>Este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No</v>
          </cell>
          <cell r="J118" t="str">
            <v>Si</v>
          </cell>
          <cell r="K118" t="str">
            <v>Si</v>
          </cell>
          <cell r="L118" t="str">
            <v>Si</v>
          </cell>
          <cell r="M118" t="str">
            <v>Si</v>
          </cell>
          <cell r="N118" t="str">
            <v>No</v>
          </cell>
          <cell r="O118" t="str">
            <v>Higuey</v>
          </cell>
        </row>
        <row r="119">
          <cell r="A119">
            <v>105</v>
          </cell>
          <cell r="B119" t="str">
            <v>DRBR105</v>
          </cell>
          <cell r="C119" t="str">
            <v>Autobanco Estancia Nueva</v>
          </cell>
          <cell r="D119" t="str">
            <v>Diebold</v>
          </cell>
          <cell r="E119" t="str">
            <v>Norte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Si</v>
          </cell>
          <cell r="O119" t="str">
            <v>La Vega</v>
          </cell>
        </row>
        <row r="120">
          <cell r="A120">
            <v>558</v>
          </cell>
          <cell r="B120" t="str">
            <v>DRBR106</v>
          </cell>
          <cell r="C120" t="str">
            <v>Base Naval 27 de Febrero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7</v>
          </cell>
        </row>
        <row r="121">
          <cell r="A121">
            <v>107</v>
          </cell>
          <cell r="B121" t="str">
            <v>DRBR107</v>
          </cell>
          <cell r="C121" t="str">
            <v>CURSA UASD Santiago</v>
          </cell>
          <cell r="D121" t="str">
            <v>NCR</v>
          </cell>
          <cell r="E121" t="str">
            <v>Norte</v>
          </cell>
          <cell r="F121" t="str">
            <v>NO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No</v>
          </cell>
          <cell r="L121" t="str">
            <v>No</v>
          </cell>
          <cell r="M121" t="str">
            <v>No</v>
          </cell>
          <cell r="N121" t="str">
            <v>No</v>
          </cell>
          <cell r="O121" t="str">
            <v>Santiago 2</v>
          </cell>
        </row>
        <row r="122">
          <cell r="A122">
            <v>740</v>
          </cell>
          <cell r="B122" t="str">
            <v>DRBR109</v>
          </cell>
          <cell r="C122" t="str">
            <v>EDENORTE</v>
          </cell>
          <cell r="D122" t="str">
            <v>NCR</v>
          </cell>
          <cell r="E122" t="str">
            <v>Norte</v>
          </cell>
          <cell r="F122" t="str">
            <v>NO</v>
          </cell>
          <cell r="G122" t="str">
            <v>Si</v>
          </cell>
          <cell r="H122" t="str">
            <v>Si</v>
          </cell>
          <cell r="I122" t="str">
            <v>No</v>
          </cell>
          <cell r="J122" t="str">
            <v>Si</v>
          </cell>
          <cell r="K122" t="str">
            <v>No</v>
          </cell>
          <cell r="L122" t="str">
            <v>Si</v>
          </cell>
          <cell r="M122" t="str">
            <v>No</v>
          </cell>
          <cell r="N122" t="str">
            <v>No</v>
          </cell>
          <cell r="O122" t="str">
            <v>Santiago 1</v>
          </cell>
        </row>
        <row r="123">
          <cell r="A123">
            <v>636</v>
          </cell>
          <cell r="B123" t="str">
            <v>DRBR110</v>
          </cell>
          <cell r="C123" t="str">
            <v>Oficina Tamboril</v>
          </cell>
          <cell r="D123" t="str">
            <v>NCR</v>
          </cell>
          <cell r="E123" t="str">
            <v>Norte</v>
          </cell>
          <cell r="F123" t="str">
            <v>SI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No</v>
          </cell>
          <cell r="L123" t="str">
            <v>Si</v>
          </cell>
          <cell r="M123" t="str">
            <v>No</v>
          </cell>
          <cell r="N123" t="str">
            <v>Si</v>
          </cell>
          <cell r="O123" t="str">
            <v>Santiago 1</v>
          </cell>
        </row>
        <row r="124">
          <cell r="A124">
            <v>111</v>
          </cell>
          <cell r="B124" t="str">
            <v>DRBR111</v>
          </cell>
          <cell r="C124" t="str">
            <v>Ofic. San Pedro Macorís</v>
          </cell>
          <cell r="D124" t="str">
            <v>Diebold</v>
          </cell>
          <cell r="E124" t="str">
            <v>Este</v>
          </cell>
          <cell r="F124" t="str">
            <v>SI</v>
          </cell>
          <cell r="G124" t="str">
            <v>Si</v>
          </cell>
          <cell r="H124" t="str">
            <v>Si</v>
          </cell>
          <cell r="I124" t="str">
            <v>Si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San Pedro de Macorís</v>
          </cell>
        </row>
        <row r="125">
          <cell r="A125">
            <v>630</v>
          </cell>
          <cell r="B125" t="str">
            <v>DRBR112</v>
          </cell>
          <cell r="C125" t="str">
            <v>Ofic. Plaza Zaglul San Pedro de Macorís #1</v>
          </cell>
          <cell r="D125" t="str">
            <v>NCR</v>
          </cell>
          <cell r="E125" t="str">
            <v>Este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Si</v>
          </cell>
          <cell r="L125" t="str">
            <v>Si</v>
          </cell>
          <cell r="M125" t="str">
            <v>Si</v>
          </cell>
          <cell r="N125" t="str">
            <v>No</v>
          </cell>
          <cell r="O125" t="str">
            <v>San Pedro de Macorís</v>
          </cell>
        </row>
        <row r="126">
          <cell r="A126">
            <v>113</v>
          </cell>
          <cell r="B126" t="str">
            <v>DRBR113</v>
          </cell>
          <cell r="C126" t="str">
            <v>Autoservicios Atalaya del Mar</v>
          </cell>
          <cell r="D126" t="str">
            <v/>
          </cell>
          <cell r="E126" t="str">
            <v/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Si</v>
          </cell>
          <cell r="K126" t="str">
            <v>Si</v>
          </cell>
          <cell r="L126" t="str">
            <v>Si</v>
          </cell>
          <cell r="M126" t="str">
            <v>Si</v>
          </cell>
          <cell r="N126" t="str">
            <v>No</v>
          </cell>
          <cell r="O126" t="str">
            <v/>
          </cell>
        </row>
        <row r="127">
          <cell r="A127">
            <v>114</v>
          </cell>
          <cell r="B127" t="str">
            <v>DRBR114</v>
          </cell>
          <cell r="C127" t="str">
            <v>Ofic. Hato Mayor</v>
          </cell>
          <cell r="D127" t="str">
            <v>NCR</v>
          </cell>
          <cell r="E127" t="str">
            <v>Este</v>
          </cell>
          <cell r="F127" t="str">
            <v>NO</v>
          </cell>
          <cell r="G127" t="str">
            <v>Si</v>
          </cell>
          <cell r="H127" t="str">
            <v>Si</v>
          </cell>
          <cell r="I127" t="str">
            <v>Si</v>
          </cell>
          <cell r="J127" t="str">
            <v>Si</v>
          </cell>
          <cell r="K127" t="str">
            <v>No</v>
          </cell>
          <cell r="L127" t="str">
            <v>Si</v>
          </cell>
          <cell r="M127" t="str">
            <v>No</v>
          </cell>
          <cell r="N127" t="str">
            <v>Si</v>
          </cell>
          <cell r="O127" t="str">
            <v>San Pedro de Macorís</v>
          </cell>
        </row>
        <row r="128">
          <cell r="A128">
            <v>115</v>
          </cell>
          <cell r="B128" t="str">
            <v>DRBR115</v>
          </cell>
          <cell r="C128" t="str">
            <v>Ofic. Megacentro</v>
          </cell>
          <cell r="D128" t="str">
            <v>Diebold</v>
          </cell>
          <cell r="E128" t="str">
            <v>Distrito Nacional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Si</v>
          </cell>
          <cell r="L128" t="str">
            <v>Si</v>
          </cell>
          <cell r="M128" t="str">
            <v>Si</v>
          </cell>
          <cell r="N128" t="str">
            <v>No</v>
          </cell>
          <cell r="O128" t="str">
            <v>Grupo 4</v>
          </cell>
        </row>
        <row r="129">
          <cell r="A129">
            <v>117</v>
          </cell>
          <cell r="B129" t="str">
            <v>DRBR117</v>
          </cell>
          <cell r="C129" t="str">
            <v>Ofic. El Seybo</v>
          </cell>
          <cell r="D129" t="str">
            <v>Diebold</v>
          </cell>
          <cell r="E129" t="str">
            <v>Este</v>
          </cell>
          <cell r="F129" t="str">
            <v>SI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No</v>
          </cell>
          <cell r="L129" t="str">
            <v>Si</v>
          </cell>
          <cell r="M129" t="str">
            <v>No</v>
          </cell>
          <cell r="N129" t="str">
            <v>Si</v>
          </cell>
          <cell r="O129" t="str">
            <v>Oficina</v>
          </cell>
        </row>
        <row r="130">
          <cell r="A130">
            <v>118</v>
          </cell>
          <cell r="B130" t="str">
            <v>DRBR118</v>
          </cell>
          <cell r="C130" t="str">
            <v>ATM Plaza Torino KM9 Aut. Duarte</v>
          </cell>
          <cell r="D130" t="str">
            <v>NCR</v>
          </cell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119</v>
          </cell>
          <cell r="B131" t="str">
            <v>DRBR119</v>
          </cell>
          <cell r="C131" t="str">
            <v>ATM Oficina La Barranquita</v>
          </cell>
          <cell r="D131"/>
          <cell r="E131"/>
          <cell r="F131" t="str">
            <v>N/A</v>
          </cell>
          <cell r="G131" t="str">
            <v>N/A</v>
          </cell>
          <cell r="H131" t="str">
            <v>N/A</v>
          </cell>
          <cell r="I131" t="str">
            <v>N/A</v>
          </cell>
          <cell r="J131" t="str">
            <v>N/A</v>
          </cell>
          <cell r="K131" t="str">
            <v>N/A</v>
          </cell>
          <cell r="L131" t="str">
            <v>N/A</v>
          </cell>
          <cell r="M131" t="str">
            <v>N/A</v>
          </cell>
          <cell r="N131"/>
          <cell r="O131"/>
        </row>
        <row r="132">
          <cell r="A132">
            <v>609</v>
          </cell>
          <cell r="B132" t="str">
            <v>DRBR120</v>
          </cell>
          <cell r="C132" t="str">
            <v>Jumbo, San Pedro</v>
          </cell>
          <cell r="D132" t="str">
            <v>NCR</v>
          </cell>
          <cell r="E132" t="str">
            <v>Este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Si</v>
          </cell>
          <cell r="K132" t="str">
            <v>Si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San Pedro de Macorís</v>
          </cell>
        </row>
        <row r="133">
          <cell r="A133">
            <v>121</v>
          </cell>
          <cell r="B133" t="str">
            <v>DRBR121</v>
          </cell>
          <cell r="C133" t="str">
            <v>ATM Oficina Bayaguana</v>
          </cell>
          <cell r="D133" t="str">
            <v>NCR</v>
          </cell>
          <cell r="E133" t="str">
            <v>Este</v>
          </cell>
          <cell r="F133" t="str">
            <v>SI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Si</v>
          </cell>
          <cell r="L133" t="str">
            <v>Si</v>
          </cell>
          <cell r="M133" t="str">
            <v>Si</v>
          </cell>
          <cell r="N133" t="str">
            <v>Si</v>
          </cell>
          <cell r="O133" t="str">
            <v/>
          </cell>
        </row>
        <row r="134">
          <cell r="A134">
            <v>602</v>
          </cell>
          <cell r="B134" t="str">
            <v>DRBR122</v>
          </cell>
          <cell r="C134" t="str">
            <v>Zona Franca #1, Santiago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No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No</v>
          </cell>
          <cell r="O134" t="str">
            <v>Santiago 2</v>
          </cell>
        </row>
        <row r="135">
          <cell r="A135">
            <v>587</v>
          </cell>
          <cell r="B135" t="str">
            <v>DRBR123</v>
          </cell>
          <cell r="C135" t="str">
            <v>Cuerpo de Ayudantes Militares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3</v>
          </cell>
        </row>
        <row r="136">
          <cell r="A136">
            <v>125</v>
          </cell>
          <cell r="B136" t="str">
            <v>DRBR125</v>
          </cell>
          <cell r="C136" t="str">
            <v>Dir. Gral. De Aduanas #2</v>
          </cell>
          <cell r="D136" t="str">
            <v/>
          </cell>
          <cell r="E136" t="str">
            <v/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Si</v>
          </cell>
          <cell r="L136" t="str">
            <v>Si</v>
          </cell>
          <cell r="M136" t="str">
            <v>Si</v>
          </cell>
          <cell r="N136" t="str">
            <v>Si</v>
          </cell>
          <cell r="O136" t="str">
            <v>Grupo 8</v>
          </cell>
        </row>
        <row r="137">
          <cell r="A137">
            <v>603</v>
          </cell>
          <cell r="B137" t="str">
            <v>DRBR126</v>
          </cell>
          <cell r="C137" t="str">
            <v>Zona Franca #2, Santiago</v>
          </cell>
          <cell r="D137" t="str">
            <v>NCR</v>
          </cell>
          <cell r="E137" t="str">
            <v>Norte</v>
          </cell>
          <cell r="F137" t="str">
            <v>NO</v>
          </cell>
          <cell r="G137" t="str">
            <v>Si</v>
          </cell>
          <cell r="H137" t="str">
            <v>Si</v>
          </cell>
          <cell r="I137" t="str">
            <v>No</v>
          </cell>
          <cell r="J137" t="str">
            <v>Si</v>
          </cell>
          <cell r="K137" t="str">
            <v>Si</v>
          </cell>
          <cell r="L137" t="str">
            <v>Si</v>
          </cell>
          <cell r="M137" t="str">
            <v>Si</v>
          </cell>
          <cell r="N137" t="str">
            <v>No</v>
          </cell>
          <cell r="O137" t="str">
            <v>Santiago 2</v>
          </cell>
        </row>
        <row r="138">
          <cell r="A138">
            <v>643</v>
          </cell>
          <cell r="B138" t="str">
            <v>DRBR127</v>
          </cell>
          <cell r="C138" t="str">
            <v>Ofic. Valerio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No</v>
          </cell>
          <cell r="I138" t="str">
            <v>Si</v>
          </cell>
          <cell r="J138" t="str">
            <v>No</v>
          </cell>
          <cell r="K138" t="str">
            <v>No</v>
          </cell>
          <cell r="L138" t="str">
            <v>Si</v>
          </cell>
          <cell r="M138" t="str">
            <v>No</v>
          </cell>
          <cell r="N138" t="str">
            <v>No</v>
          </cell>
          <cell r="O138" t="str">
            <v>Santiago 2</v>
          </cell>
        </row>
        <row r="139">
          <cell r="A139">
            <v>712</v>
          </cell>
          <cell r="B139" t="str">
            <v>DRBR128</v>
          </cell>
          <cell r="C139" t="str">
            <v>Oficina Imbert</v>
          </cell>
          <cell r="D139" t="str">
            <v>NCR</v>
          </cell>
          <cell r="E139" t="str">
            <v>Norte</v>
          </cell>
          <cell r="F139" t="str">
            <v>SI</v>
          </cell>
          <cell r="G139" t="str">
            <v>Si</v>
          </cell>
          <cell r="H139" t="str">
            <v>Si</v>
          </cell>
          <cell r="I139" t="str">
            <v>No</v>
          </cell>
          <cell r="J139" t="str">
            <v>Si</v>
          </cell>
          <cell r="K139" t="str">
            <v>No</v>
          </cell>
          <cell r="L139" t="str">
            <v>Si</v>
          </cell>
          <cell r="M139" t="str">
            <v>No</v>
          </cell>
          <cell r="N139" t="str">
            <v>Si</v>
          </cell>
          <cell r="O139" t="str">
            <v>Santiago 2</v>
          </cell>
        </row>
        <row r="140">
          <cell r="A140">
            <v>129</v>
          </cell>
          <cell r="B140" t="str">
            <v>DRBR129</v>
          </cell>
          <cell r="C140" t="str">
            <v>Tienda La Sirena Santiago</v>
          </cell>
          <cell r="D140" t="str">
            <v>Diebold</v>
          </cell>
          <cell r="E140" t="str">
            <v>Norte</v>
          </cell>
          <cell r="F140" t="str">
            <v>SI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>Si</v>
          </cell>
          <cell r="L140" t="str">
            <v>Si</v>
          </cell>
          <cell r="M140" t="str">
            <v>Si</v>
          </cell>
          <cell r="N140" t="str">
            <v>No</v>
          </cell>
          <cell r="O140" t="str">
            <v>Santiago 2</v>
          </cell>
        </row>
        <row r="141">
          <cell r="A141">
            <v>910</v>
          </cell>
          <cell r="B141" t="str">
            <v>DRBR12A</v>
          </cell>
          <cell r="C141" t="str">
            <v>Ofic. Sol II</v>
          </cell>
          <cell r="D141" t="str">
            <v>Wincor Nixdorf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Si</v>
          </cell>
          <cell r="L141" t="str">
            <v>Si</v>
          </cell>
          <cell r="M141" t="str">
            <v>Si</v>
          </cell>
          <cell r="N141" t="str">
            <v>Si</v>
          </cell>
          <cell r="O141" t="str">
            <v>Santiago 2</v>
          </cell>
        </row>
        <row r="142">
          <cell r="A142">
            <v>940</v>
          </cell>
          <cell r="B142" t="str">
            <v>DRBR12C</v>
          </cell>
          <cell r="C142" t="str">
            <v>Ofic. El Portal</v>
          </cell>
          <cell r="D142" t="str">
            <v>Diebold</v>
          </cell>
          <cell r="E142" t="str">
            <v>Norte</v>
          </cell>
          <cell r="F142" t="str">
            <v>SI</v>
          </cell>
          <cell r="G142" t="str">
            <v>Si</v>
          </cell>
          <cell r="H142" t="str">
            <v>Si</v>
          </cell>
          <cell r="I142" t="str">
            <v>No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Santiago 2</v>
          </cell>
        </row>
        <row r="143">
          <cell r="A143">
            <v>720</v>
          </cell>
          <cell r="B143" t="str">
            <v>DRBR12E</v>
          </cell>
          <cell r="C143" t="str">
            <v>OMSA Santiago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Si</v>
          </cell>
          <cell r="L143" t="str">
            <v>Si</v>
          </cell>
          <cell r="M143" t="str">
            <v>Si</v>
          </cell>
          <cell r="N143" t="str">
            <v>Si</v>
          </cell>
          <cell r="O143" t="str">
            <v>Santiago 2</v>
          </cell>
        </row>
        <row r="144">
          <cell r="A144">
            <v>969</v>
          </cell>
          <cell r="B144" t="str">
            <v>DRBR12F</v>
          </cell>
          <cell r="C144" t="str">
            <v>Ofic. El Sol I</v>
          </cell>
          <cell r="D144" t="str">
            <v>NCR</v>
          </cell>
          <cell r="E144" t="str">
            <v>Norte</v>
          </cell>
          <cell r="F144" t="str">
            <v>SI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Si</v>
          </cell>
          <cell r="L144" t="str">
            <v>Si</v>
          </cell>
          <cell r="M144" t="str">
            <v>Si</v>
          </cell>
          <cell r="N144" t="str">
            <v>Si</v>
          </cell>
          <cell r="O144" t="str">
            <v>Santiago 2</v>
          </cell>
        </row>
        <row r="145">
          <cell r="A145">
            <v>950</v>
          </cell>
          <cell r="B145" t="str">
            <v>DRBR12G</v>
          </cell>
          <cell r="C145" t="str">
            <v>Ofic. Monterico</v>
          </cell>
          <cell r="D145" t="str">
            <v>Diebold</v>
          </cell>
          <cell r="E145" t="str">
            <v>Norte</v>
          </cell>
          <cell r="F145" t="str">
            <v>SI</v>
          </cell>
          <cell r="G145" t="str">
            <v>Si</v>
          </cell>
          <cell r="H145" t="str">
            <v>Si</v>
          </cell>
          <cell r="I145" t="str">
            <v>Si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Santiago 2</v>
          </cell>
        </row>
        <row r="146">
          <cell r="A146">
            <v>732</v>
          </cell>
          <cell r="B146" t="str">
            <v>DRBR12H</v>
          </cell>
          <cell r="C146" t="str">
            <v>Molino Valle del Cibao</v>
          </cell>
          <cell r="D146" t="str">
            <v>NCR</v>
          </cell>
          <cell r="E146" t="str">
            <v>Norte</v>
          </cell>
          <cell r="F146" t="str">
            <v>NO</v>
          </cell>
          <cell r="G146" t="str">
            <v>Si</v>
          </cell>
          <cell r="H146" t="str">
            <v>Si</v>
          </cell>
          <cell r="I146" t="str">
            <v>No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Si</v>
          </cell>
          <cell r="N146" t="str">
            <v>Si</v>
          </cell>
          <cell r="O146" t="str">
            <v>Santiago 1</v>
          </cell>
        </row>
        <row r="147">
          <cell r="A147">
            <v>644</v>
          </cell>
          <cell r="B147" t="str">
            <v>DRBR12I</v>
          </cell>
          <cell r="C147" t="str">
            <v>Zona Franca Grupo M</v>
          </cell>
          <cell r="D147" t="str">
            <v>NCR</v>
          </cell>
          <cell r="E147" t="str">
            <v>Norte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Santiago 2</v>
          </cell>
        </row>
        <row r="148">
          <cell r="A148">
            <v>635</v>
          </cell>
          <cell r="B148" t="str">
            <v>DRBR12J</v>
          </cell>
          <cell r="C148" t="str">
            <v>Zona Franca Tamboril</v>
          </cell>
          <cell r="D148" t="str">
            <v>NCR</v>
          </cell>
          <cell r="E148" t="str">
            <v>Norte</v>
          </cell>
          <cell r="F148" t="str">
            <v>NO</v>
          </cell>
          <cell r="G148" t="str">
            <v>Si</v>
          </cell>
          <cell r="H148" t="str">
            <v>Si</v>
          </cell>
          <cell r="I148" t="str">
            <v>No</v>
          </cell>
          <cell r="J148" t="str">
            <v>Si</v>
          </cell>
          <cell r="K148" t="str">
            <v>No</v>
          </cell>
          <cell r="L148" t="str">
            <v>Si</v>
          </cell>
          <cell r="M148" t="str">
            <v>No</v>
          </cell>
          <cell r="N148" t="str">
            <v>No</v>
          </cell>
          <cell r="O148" t="str">
            <v>Santiago 1</v>
          </cell>
        </row>
        <row r="149">
          <cell r="A149">
            <v>548</v>
          </cell>
          <cell r="B149" t="str">
            <v>DRBR130</v>
          </cell>
          <cell r="C149" t="str">
            <v>AMET</v>
          </cell>
          <cell r="D149" t="str">
            <v>NCR</v>
          </cell>
          <cell r="E149" t="str">
            <v>Distrito Nacional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Si</v>
          </cell>
          <cell r="L149" t="str">
            <v>Si</v>
          </cell>
          <cell r="M149" t="str">
            <v>Si</v>
          </cell>
          <cell r="N149" t="str">
            <v>Si</v>
          </cell>
          <cell r="O149" t="str">
            <v>Grupo 1</v>
          </cell>
        </row>
        <row r="150">
          <cell r="A150">
            <v>131</v>
          </cell>
          <cell r="B150" t="str">
            <v>DRBR131</v>
          </cell>
          <cell r="C150" t="str">
            <v>Ofic. Baní</v>
          </cell>
          <cell r="D150" t="str">
            <v>Diebold</v>
          </cell>
          <cell r="E150" t="str">
            <v>Sur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Si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>Oficina</v>
          </cell>
        </row>
        <row r="151">
          <cell r="A151">
            <v>561</v>
          </cell>
          <cell r="B151" t="str">
            <v>DRBR133</v>
          </cell>
          <cell r="C151" t="str">
            <v>Comando Reg. P.N. S.D Este</v>
          </cell>
          <cell r="D151" t="str">
            <v>NCR</v>
          </cell>
          <cell r="E151" t="str">
            <v>Distrito Nacional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Si</v>
          </cell>
          <cell r="L151" t="str">
            <v>Si</v>
          </cell>
          <cell r="M151" t="str">
            <v>Si</v>
          </cell>
          <cell r="N151" t="str">
            <v>Si</v>
          </cell>
          <cell r="O151" t="str">
            <v>Grupo 4</v>
          </cell>
        </row>
        <row r="152">
          <cell r="A152">
            <v>134</v>
          </cell>
          <cell r="B152" t="str">
            <v>DRBR134</v>
          </cell>
          <cell r="C152" t="str">
            <v>Ofic. San José De Ocoa</v>
          </cell>
          <cell r="D152" t="str">
            <v>Diebold</v>
          </cell>
          <cell r="E152" t="str">
            <v>Sur</v>
          </cell>
          <cell r="F152" t="str">
            <v>SI</v>
          </cell>
          <cell r="G152" t="str">
            <v>Si</v>
          </cell>
          <cell r="H152" t="str">
            <v>Si</v>
          </cell>
          <cell r="I152" t="str">
            <v>No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Oficina</v>
          </cell>
        </row>
        <row r="153">
          <cell r="A153">
            <v>135</v>
          </cell>
          <cell r="B153" t="str">
            <v>DRBR135</v>
          </cell>
          <cell r="C153" t="str">
            <v>Ofic. Las Dunas</v>
          </cell>
          <cell r="D153" t="str">
            <v>Diebold</v>
          </cell>
          <cell r="E153" t="str">
            <v>Sur</v>
          </cell>
          <cell r="F153" t="str">
            <v>SI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No</v>
          </cell>
          <cell r="L153" t="str">
            <v>Si</v>
          </cell>
          <cell r="M153" t="str">
            <v>No</v>
          </cell>
          <cell r="N153" t="str">
            <v>Si</v>
          </cell>
          <cell r="O153" t="str">
            <v>Oficina</v>
          </cell>
        </row>
        <row r="154">
          <cell r="A154">
            <v>136</v>
          </cell>
          <cell r="B154" t="str">
            <v>DRBR136</v>
          </cell>
          <cell r="C154" t="str">
            <v>Supermercado Xtra</v>
          </cell>
          <cell r="D154" t="str">
            <v/>
          </cell>
          <cell r="E154" t="str">
            <v/>
          </cell>
          <cell r="F154" t="str">
            <v>NO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3</v>
          </cell>
        </row>
        <row r="155">
          <cell r="A155">
            <v>137</v>
          </cell>
          <cell r="B155" t="str">
            <v>DRBR137</v>
          </cell>
          <cell r="C155" t="str">
            <v>Ofic. Nizao</v>
          </cell>
          <cell r="D155" t="str">
            <v>Diebold</v>
          </cell>
          <cell r="E155" t="str">
            <v>Sur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No</v>
          </cell>
          <cell r="L155" t="str">
            <v>Si</v>
          </cell>
          <cell r="M155" t="str">
            <v>No</v>
          </cell>
          <cell r="N155" t="str">
            <v>Si</v>
          </cell>
          <cell r="O155" t="str">
            <v>Oficina</v>
          </cell>
        </row>
        <row r="156">
          <cell r="A156">
            <v>138</v>
          </cell>
          <cell r="B156" t="str">
            <v>DRBR138</v>
          </cell>
          <cell r="C156" t="str">
            <v>Ofic. Fantino</v>
          </cell>
          <cell r="D156" t="str">
            <v>Diebold</v>
          </cell>
          <cell r="E156" t="str">
            <v>Norte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No</v>
          </cell>
          <cell r="L156" t="str">
            <v>Si</v>
          </cell>
          <cell r="M156" t="str">
            <v>No</v>
          </cell>
          <cell r="N156" t="str">
            <v>Si</v>
          </cell>
          <cell r="O156" t="str">
            <v>Oficina</v>
          </cell>
        </row>
        <row r="157">
          <cell r="A157">
            <v>139</v>
          </cell>
          <cell r="B157" t="str">
            <v>DRBR139</v>
          </cell>
          <cell r="C157" t="str">
            <v>Ofic. Plaza Lama Zona Oriental #1</v>
          </cell>
          <cell r="D157" t="str">
            <v>NCR</v>
          </cell>
          <cell r="E157" t="str">
            <v>Distrito Nacional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No</v>
          </cell>
          <cell r="O157" t="str">
            <v>Grupo 4</v>
          </cell>
        </row>
        <row r="158">
          <cell r="A158">
            <v>140</v>
          </cell>
          <cell r="B158" t="str">
            <v>DRBR140</v>
          </cell>
          <cell r="C158" t="str">
            <v>Hospital San Vicente de Paul</v>
          </cell>
          <cell r="D158"/>
          <cell r="E158" t="str">
            <v>Norte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N/A</v>
          </cell>
          <cell r="J158" t="str">
            <v>N/A</v>
          </cell>
          <cell r="K158" t="str">
            <v>N/A</v>
          </cell>
          <cell r="L158" t="str">
            <v>N/A</v>
          </cell>
          <cell r="M158" t="str">
            <v>N/A</v>
          </cell>
          <cell r="N158"/>
          <cell r="O158"/>
        </row>
        <row r="159">
          <cell r="A159">
            <v>605</v>
          </cell>
          <cell r="B159" t="str">
            <v>DRBR141</v>
          </cell>
          <cell r="C159" t="str">
            <v>Ofic. Bonao</v>
          </cell>
          <cell r="D159" t="str">
            <v>NCR</v>
          </cell>
          <cell r="E159" t="str">
            <v>Norte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Si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Si</v>
          </cell>
          <cell r="O159" t="str">
            <v>La Vega</v>
          </cell>
        </row>
        <row r="160">
          <cell r="A160">
            <v>142</v>
          </cell>
          <cell r="B160" t="str">
            <v>DRBR142</v>
          </cell>
          <cell r="C160" t="str">
            <v>Galerías Bonao</v>
          </cell>
          <cell r="D160" t="str">
            <v>NCR</v>
          </cell>
          <cell r="E160" t="str">
            <v>Norte</v>
          </cell>
          <cell r="F160" t="str">
            <v>SI</v>
          </cell>
          <cell r="G160" t="str">
            <v>Si</v>
          </cell>
          <cell r="H160" t="str">
            <v>Si</v>
          </cell>
          <cell r="I160" t="str">
            <v>Si</v>
          </cell>
          <cell r="J160" t="str">
            <v>Si</v>
          </cell>
          <cell r="K160" t="str">
            <v>Si</v>
          </cell>
          <cell r="L160" t="str">
            <v>Si</v>
          </cell>
          <cell r="M160" t="str">
            <v>Si</v>
          </cell>
          <cell r="N160" t="str">
            <v>Si</v>
          </cell>
          <cell r="O160" t="str">
            <v>La Vega</v>
          </cell>
        </row>
        <row r="161">
          <cell r="A161">
            <v>143</v>
          </cell>
          <cell r="B161" t="str">
            <v>DRBR143</v>
          </cell>
          <cell r="C161"/>
          <cell r="D161"/>
          <cell r="E161"/>
          <cell r="F161" t="str">
            <v>N/A</v>
          </cell>
          <cell r="G161" t="str">
            <v>N/A</v>
          </cell>
          <cell r="H161" t="str">
            <v>N/A</v>
          </cell>
          <cell r="I161" t="str">
            <v>N/A</v>
          </cell>
          <cell r="J161" t="str">
            <v>N/A</v>
          </cell>
          <cell r="K161" t="str">
            <v>N/A</v>
          </cell>
          <cell r="L161" t="str">
            <v>N/A</v>
          </cell>
          <cell r="M161" t="str">
            <v>N/A</v>
          </cell>
          <cell r="N161"/>
          <cell r="O161"/>
        </row>
        <row r="162">
          <cell r="A162">
            <v>144</v>
          </cell>
          <cell r="B162" t="str">
            <v>DRBR144</v>
          </cell>
          <cell r="C162" t="str">
            <v>Ofic. Villa Altagracia</v>
          </cell>
          <cell r="D162" t="str">
            <v>NCR</v>
          </cell>
          <cell r="E162" t="str">
            <v>Norte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Si</v>
          </cell>
          <cell r="J162" t="str">
            <v>Si</v>
          </cell>
          <cell r="K162" t="str">
            <v>No</v>
          </cell>
          <cell r="L162" t="str">
            <v>Si</v>
          </cell>
          <cell r="M162" t="str">
            <v>No</v>
          </cell>
          <cell r="N162" t="str">
            <v>Si</v>
          </cell>
          <cell r="O162" t="str">
            <v>Oficina</v>
          </cell>
        </row>
        <row r="163">
          <cell r="A163">
            <v>613</v>
          </cell>
          <cell r="B163" t="str">
            <v>DRBR145</v>
          </cell>
          <cell r="C163" t="str">
            <v>Almacenes Zaglul, Higuey</v>
          </cell>
          <cell r="D163" t="str">
            <v>NCR</v>
          </cell>
          <cell r="E163" t="str">
            <v>Este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Romana-Higuey</v>
          </cell>
        </row>
        <row r="164">
          <cell r="A164">
            <v>146</v>
          </cell>
          <cell r="B164" t="str">
            <v>DRBR146</v>
          </cell>
          <cell r="C164" t="str">
            <v>TRIBUNAL CONSTITUCIONAL</v>
          </cell>
          <cell r="D164" t="str">
            <v>NCR</v>
          </cell>
          <cell r="E164" t="str">
            <v>Distrito Nacional</v>
          </cell>
          <cell r="F164" t="str">
            <v>NO</v>
          </cell>
          <cell r="G164" t="str">
            <v>Si</v>
          </cell>
          <cell r="H164" t="str">
            <v>Si</v>
          </cell>
          <cell r="I164" t="str">
            <v>Si</v>
          </cell>
          <cell r="J164" t="str">
            <v>Si</v>
          </cell>
          <cell r="K164" t="str">
            <v>No</v>
          </cell>
          <cell r="L164" t="str">
            <v>Si</v>
          </cell>
          <cell r="M164" t="str">
            <v>No</v>
          </cell>
          <cell r="N164" t="str">
            <v>Si</v>
          </cell>
          <cell r="O164" t="str">
            <v/>
          </cell>
        </row>
        <row r="165">
          <cell r="A165">
            <v>147</v>
          </cell>
          <cell r="B165" t="str">
            <v>DRBR147</v>
          </cell>
          <cell r="C165" t="str">
            <v>Kiosco Megacentro I</v>
          </cell>
          <cell r="D165" t="str">
            <v>Diebold</v>
          </cell>
          <cell r="E165" t="str">
            <v>Distrito Nacional</v>
          </cell>
          <cell r="F165" t="str">
            <v>NO</v>
          </cell>
          <cell r="G165" t="str">
            <v>Si</v>
          </cell>
          <cell r="H165" t="str">
            <v>Si</v>
          </cell>
          <cell r="I165" t="str">
            <v>No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5</v>
          </cell>
        </row>
        <row r="166">
          <cell r="A166">
            <v>149</v>
          </cell>
          <cell r="B166" t="str">
            <v>DRBR149</v>
          </cell>
          <cell r="C166" t="str">
            <v>Metro de SD concepción Bona</v>
          </cell>
          <cell r="D166"/>
          <cell r="E166" t="str">
            <v>Distrito Nacional</v>
          </cell>
          <cell r="F166" t="str">
            <v>N/A</v>
          </cell>
          <cell r="G166" t="str">
            <v>N/A</v>
          </cell>
          <cell r="H166" t="str">
            <v>N/A</v>
          </cell>
          <cell r="I166" t="str">
            <v>N/A</v>
          </cell>
          <cell r="J166" t="str">
            <v>N/A</v>
          </cell>
          <cell r="K166" t="str">
            <v>N/A</v>
          </cell>
          <cell r="L166" t="str">
            <v>N/A</v>
          </cell>
          <cell r="M166" t="str">
            <v>N/A</v>
          </cell>
          <cell r="N166"/>
          <cell r="O166"/>
        </row>
        <row r="167">
          <cell r="A167">
            <v>748</v>
          </cell>
          <cell r="B167" t="str">
            <v>DRBR150</v>
          </cell>
          <cell r="C167" t="str">
            <v>Banca Corporativa [Antiguo Centro de Caja Yaque]</v>
          </cell>
          <cell r="D167" t="str">
            <v>NCR</v>
          </cell>
          <cell r="E167" t="str">
            <v>Norte</v>
          </cell>
          <cell r="F167" t="str">
            <v>NO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No</v>
          </cell>
          <cell r="L167" t="str">
            <v>No</v>
          </cell>
          <cell r="M167" t="str">
            <v>No</v>
          </cell>
          <cell r="N167" t="str">
            <v>No</v>
          </cell>
          <cell r="O167" t="str">
            <v>Santiago 1</v>
          </cell>
        </row>
        <row r="168">
          <cell r="A168">
            <v>151</v>
          </cell>
          <cell r="B168" t="str">
            <v>DRBR151</v>
          </cell>
          <cell r="C168" t="str">
            <v>Ofic. Nagua</v>
          </cell>
          <cell r="D168" t="str">
            <v>Wincor Nixdorf</v>
          </cell>
          <cell r="E168" t="str">
            <v>Norte</v>
          </cell>
          <cell r="F168" t="str">
            <v>SI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Si</v>
          </cell>
          <cell r="O168" t="str">
            <v>Nagua</v>
          </cell>
        </row>
        <row r="169">
          <cell r="A169">
            <v>152</v>
          </cell>
          <cell r="B169" t="str">
            <v>DRBR152</v>
          </cell>
          <cell r="C169" t="str">
            <v>KIOSKO MEGACENTRO  II</v>
          </cell>
          <cell r="D169" t="str">
            <v>NCR</v>
          </cell>
          <cell r="E169" t="str">
            <v>Distrito Nacional</v>
          </cell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Si</v>
          </cell>
          <cell r="L169" t="str">
            <v>Si</v>
          </cell>
          <cell r="M169" t="str">
            <v>Si</v>
          </cell>
          <cell r="N169" t="str">
            <v>No</v>
          </cell>
          <cell r="O169" t="str">
            <v>Grupo 5</v>
          </cell>
        </row>
        <row r="170">
          <cell r="A170">
            <v>153</v>
          </cell>
          <cell r="B170" t="str">
            <v>DRBR153</v>
          </cell>
          <cell r="C170" t="str">
            <v>REHABILITACION</v>
          </cell>
          <cell r="D170" t="str">
            <v>NCRMOT</v>
          </cell>
          <cell r="E170" t="str">
            <v>Distrito Nacional</v>
          </cell>
          <cell r="F170" t="str">
            <v>NO</v>
          </cell>
          <cell r="G170" t="str">
            <v>No</v>
          </cell>
          <cell r="H170" t="str">
            <v>No</v>
          </cell>
          <cell r="I170" t="str">
            <v>No</v>
          </cell>
          <cell r="J170" t="str">
            <v>No</v>
          </cell>
          <cell r="K170" t="str">
            <v/>
          </cell>
          <cell r="L170" t="str">
            <v/>
          </cell>
          <cell r="M170" t="str">
            <v/>
          </cell>
          <cell r="N170" t="str">
            <v/>
          </cell>
          <cell r="O170" t="str">
            <v/>
          </cell>
        </row>
        <row r="171">
          <cell r="A171">
            <v>154</v>
          </cell>
          <cell r="B171" t="str">
            <v>DRBR154</v>
          </cell>
          <cell r="C171" t="str">
            <v>Ofic. Sánchez</v>
          </cell>
          <cell r="D171" t="str">
            <v>Wincor Nixdorf</v>
          </cell>
          <cell r="E171" t="str">
            <v>Norte</v>
          </cell>
          <cell r="F171" t="str">
            <v>SI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No</v>
          </cell>
          <cell r="L171" t="str">
            <v>Si</v>
          </cell>
          <cell r="M171" t="str">
            <v>No</v>
          </cell>
          <cell r="N171" t="str">
            <v>Si</v>
          </cell>
          <cell r="O171" t="str">
            <v>Nagua</v>
          </cell>
        </row>
        <row r="172">
          <cell r="A172">
            <v>796</v>
          </cell>
          <cell r="B172" t="str">
            <v>DRBR155</v>
          </cell>
          <cell r="C172" t="str">
            <v>Autobanco Plaza Ventura</v>
          </cell>
          <cell r="D172" t="str">
            <v>NCR</v>
          </cell>
          <cell r="E172" t="str">
            <v>Norte</v>
          </cell>
          <cell r="F172" t="str">
            <v>SI</v>
          </cell>
          <cell r="G172" t="str">
            <v>Si</v>
          </cell>
          <cell r="H172" t="str">
            <v>Si</v>
          </cell>
          <cell r="I172" t="str">
            <v>No</v>
          </cell>
          <cell r="J172" t="str">
            <v>Si</v>
          </cell>
          <cell r="K172" t="str">
            <v>Si</v>
          </cell>
          <cell r="L172" t="str">
            <v>Si</v>
          </cell>
          <cell r="M172" t="str">
            <v>Si</v>
          </cell>
          <cell r="N172" t="str">
            <v>Si</v>
          </cell>
          <cell r="O172" t="str">
            <v>Nagua</v>
          </cell>
        </row>
        <row r="173">
          <cell r="A173">
            <v>746</v>
          </cell>
          <cell r="B173" t="str">
            <v>DRBR156</v>
          </cell>
          <cell r="C173" t="str">
            <v>Ofic. Las Terrenas</v>
          </cell>
          <cell r="D173" t="str">
            <v>NCR</v>
          </cell>
          <cell r="E173" t="str">
            <v>Norte</v>
          </cell>
          <cell r="F173" t="str">
            <v>SI</v>
          </cell>
          <cell r="G173" t="str">
            <v>Si</v>
          </cell>
          <cell r="H173" t="str">
            <v>Si</v>
          </cell>
          <cell r="I173" t="str">
            <v>No</v>
          </cell>
          <cell r="J173" t="str">
            <v>Si</v>
          </cell>
          <cell r="K173" t="str">
            <v>No</v>
          </cell>
          <cell r="L173" t="str">
            <v>Si</v>
          </cell>
          <cell r="M173" t="str">
            <v>No</v>
          </cell>
          <cell r="N173" t="str">
            <v>Si</v>
          </cell>
          <cell r="O173" t="str">
            <v>Nagua</v>
          </cell>
        </row>
        <row r="174">
          <cell r="A174">
            <v>157</v>
          </cell>
          <cell r="B174" t="str">
            <v>DRBR157</v>
          </cell>
          <cell r="C174" t="str">
            <v>Ofic. Samaná</v>
          </cell>
          <cell r="D174" t="str">
            <v>Diebold</v>
          </cell>
          <cell r="E174" t="str">
            <v>Norte</v>
          </cell>
          <cell r="F174" t="str">
            <v>SI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No</v>
          </cell>
          <cell r="L174" t="str">
            <v>Si</v>
          </cell>
          <cell r="M174" t="str">
            <v>No</v>
          </cell>
          <cell r="N174" t="str">
            <v>Si</v>
          </cell>
          <cell r="O174" t="str">
            <v>Nagua</v>
          </cell>
        </row>
        <row r="175">
          <cell r="A175">
            <v>158</v>
          </cell>
          <cell r="B175" t="str">
            <v>DRBR158</v>
          </cell>
          <cell r="C175" t="str">
            <v>Ofic. Romana Norte</v>
          </cell>
          <cell r="D175" t="str">
            <v>Diebold</v>
          </cell>
          <cell r="E175" t="str">
            <v>Este</v>
          </cell>
          <cell r="F175" t="str">
            <v>SI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Romana-Higuey</v>
          </cell>
        </row>
        <row r="176">
          <cell r="A176">
            <v>159</v>
          </cell>
          <cell r="B176" t="str">
            <v>DRBR159</v>
          </cell>
          <cell r="C176" t="str">
            <v>Hotel Dreams Dominicus #1</v>
          </cell>
          <cell r="D176" t="str">
            <v/>
          </cell>
          <cell r="E176" t="str">
            <v/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Si</v>
          </cell>
          <cell r="O176" t="str">
            <v/>
          </cell>
        </row>
        <row r="177">
          <cell r="A177">
            <v>160</v>
          </cell>
          <cell r="B177" t="str">
            <v>DRBR160</v>
          </cell>
          <cell r="C177" t="str">
            <v>Ofic. Herrera</v>
          </cell>
          <cell r="D177" t="str">
            <v>Wincor Nixdorf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Si</v>
          </cell>
          <cell r="J177" t="str">
            <v>Si</v>
          </cell>
          <cell r="K177" t="str">
            <v>No</v>
          </cell>
          <cell r="L177" t="str">
            <v>Si</v>
          </cell>
          <cell r="M177" t="str">
            <v>No</v>
          </cell>
          <cell r="N177" t="str">
            <v>No</v>
          </cell>
          <cell r="O177" t="str">
            <v>Grupo 6</v>
          </cell>
        </row>
        <row r="178">
          <cell r="A178">
            <v>161</v>
          </cell>
          <cell r="B178" t="str">
            <v>DRBR161</v>
          </cell>
          <cell r="C178" t="str">
            <v>Jumbo Punta Cana</v>
          </cell>
          <cell r="D178" t="str">
            <v>NCR</v>
          </cell>
          <cell r="E178" t="str">
            <v>Este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Si</v>
          </cell>
          <cell r="L178" t="str">
            <v>Si</v>
          </cell>
          <cell r="M178" t="str">
            <v>Si</v>
          </cell>
          <cell r="N178" t="str">
            <v>No</v>
          </cell>
          <cell r="O178" t="str">
            <v>Higuey</v>
          </cell>
        </row>
        <row r="179">
          <cell r="A179">
            <v>162</v>
          </cell>
          <cell r="B179" t="str">
            <v>DRBR162</v>
          </cell>
          <cell r="C179" t="str">
            <v>Ofic. Tiradentes #1</v>
          </cell>
          <cell r="D179" t="str">
            <v>NCR</v>
          </cell>
          <cell r="E179" t="str">
            <v>Distrito Nacional</v>
          </cell>
          <cell r="F179" t="str">
            <v>NO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Si</v>
          </cell>
          <cell r="L179" t="str">
            <v>Si</v>
          </cell>
          <cell r="M179" t="str">
            <v>Si</v>
          </cell>
          <cell r="N179" t="str">
            <v>Si</v>
          </cell>
          <cell r="O179" t="str">
            <v>Grupo 8</v>
          </cell>
        </row>
        <row r="180">
          <cell r="A180">
            <v>627</v>
          </cell>
          <cell r="B180" t="str">
            <v>DRBR163</v>
          </cell>
          <cell r="C180" t="str">
            <v>CAASD</v>
          </cell>
          <cell r="D180" t="str">
            <v>NCR</v>
          </cell>
          <cell r="E180" t="str">
            <v>Distrito Nacional</v>
          </cell>
          <cell r="F180" t="str">
            <v>NO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Si</v>
          </cell>
          <cell r="O180" t="str">
            <v>Grupo 8</v>
          </cell>
        </row>
        <row r="181">
          <cell r="A181">
            <v>165</v>
          </cell>
          <cell r="B181" t="str">
            <v>DRBR165</v>
          </cell>
          <cell r="C181" t="str">
            <v>Autoservicio Megacentro</v>
          </cell>
          <cell r="D181" t="str">
            <v/>
          </cell>
          <cell r="E181" t="str">
            <v/>
          </cell>
          <cell r="F181" t="str">
            <v>SI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Si</v>
          </cell>
          <cell r="L181" t="str">
            <v>Si</v>
          </cell>
          <cell r="M181" t="str">
            <v>Si</v>
          </cell>
          <cell r="N181" t="str">
            <v>No</v>
          </cell>
          <cell r="O181" t="str">
            <v/>
          </cell>
        </row>
        <row r="182">
          <cell r="A182">
            <v>564</v>
          </cell>
          <cell r="B182" t="str">
            <v>DRBR168</v>
          </cell>
          <cell r="C182" t="str">
            <v>Ministerio de Agricultura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No</v>
          </cell>
          <cell r="K182" t="str">
            <v>No</v>
          </cell>
          <cell r="L182" t="str">
            <v>No</v>
          </cell>
          <cell r="M182" t="str">
            <v>No</v>
          </cell>
          <cell r="N182" t="str">
            <v>No</v>
          </cell>
          <cell r="O182" t="str">
            <v>Grupo 6</v>
          </cell>
        </row>
        <row r="183">
          <cell r="A183">
            <v>169</v>
          </cell>
          <cell r="B183" t="str">
            <v>DRBR169</v>
          </cell>
          <cell r="C183" t="str">
            <v>Ofic. Caonabo</v>
          </cell>
          <cell r="D183" t="str">
            <v>Diebold</v>
          </cell>
          <cell r="E183" t="str">
            <v>Distrito Nacional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Grupo 5</v>
          </cell>
        </row>
        <row r="184">
          <cell r="A184">
            <v>902</v>
          </cell>
          <cell r="B184" t="str">
            <v>DRBR16A</v>
          </cell>
          <cell r="C184" t="str">
            <v>Ofic. Plaza Florida</v>
          </cell>
          <cell r="D184" t="str">
            <v>Diebold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No</v>
          </cell>
          <cell r="L184" t="str">
            <v>Si</v>
          </cell>
          <cell r="M184" t="str">
            <v>No</v>
          </cell>
          <cell r="N184" t="str">
            <v>Si</v>
          </cell>
          <cell r="O184" t="str">
            <v>Grupo 3</v>
          </cell>
        </row>
        <row r="185">
          <cell r="A185">
            <v>547</v>
          </cell>
          <cell r="B185" t="str">
            <v>DRBR16B</v>
          </cell>
          <cell r="C185" t="str">
            <v>Plaza Lama Herrera</v>
          </cell>
          <cell r="D185" t="str">
            <v>NCR</v>
          </cell>
          <cell r="E185" t="str">
            <v>Distrito Nacional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No</v>
          </cell>
          <cell r="O185" t="str">
            <v>Grupo 6</v>
          </cell>
        </row>
        <row r="186">
          <cell r="A186">
            <v>571</v>
          </cell>
          <cell r="B186" t="str">
            <v>DRBR16C</v>
          </cell>
          <cell r="C186" t="str">
            <v>Hospital Central FFAA</v>
          </cell>
          <cell r="D186" t="str">
            <v>NCR</v>
          </cell>
          <cell r="E186" t="str">
            <v>Distrito Nacional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Si</v>
          </cell>
          <cell r="L186" t="str">
            <v>Si</v>
          </cell>
          <cell r="M186" t="str">
            <v>Si</v>
          </cell>
          <cell r="N186" t="str">
            <v>Si</v>
          </cell>
          <cell r="O186" t="str">
            <v>Grupo 8</v>
          </cell>
        </row>
        <row r="187">
          <cell r="A187">
            <v>908</v>
          </cell>
          <cell r="B187" t="str">
            <v>DRBR16D</v>
          </cell>
          <cell r="C187" t="str">
            <v>Ofic. Plaza Botánika</v>
          </cell>
          <cell r="D187" t="str">
            <v>Diebold</v>
          </cell>
          <cell r="E187" t="str">
            <v>Distrito Nacional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Grupo 1</v>
          </cell>
        </row>
        <row r="188">
          <cell r="A188">
            <v>913</v>
          </cell>
          <cell r="B188" t="str">
            <v>DRBR16E</v>
          </cell>
          <cell r="C188" t="str">
            <v>S/M Pola Sarasota</v>
          </cell>
          <cell r="D188" t="str">
            <v>Wincor Nixdorf</v>
          </cell>
          <cell r="E188" t="str">
            <v>Distrito Nacional</v>
          </cell>
          <cell r="F188" t="str">
            <v>SI</v>
          </cell>
          <cell r="G188" t="str">
            <v>Si</v>
          </cell>
          <cell r="H188" t="str">
            <v>Si</v>
          </cell>
          <cell r="I188" t="str">
            <v>Si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No</v>
          </cell>
          <cell r="O188" t="str">
            <v>Grupo 2</v>
          </cell>
        </row>
        <row r="189">
          <cell r="A189">
            <v>919</v>
          </cell>
          <cell r="B189" t="str">
            <v>DRBR16F</v>
          </cell>
          <cell r="C189" t="str">
            <v>S/M La Cadena Sarasota</v>
          </cell>
          <cell r="D189" t="str">
            <v>Diebold</v>
          </cell>
          <cell r="E189" t="str">
            <v>Distrito Nacional</v>
          </cell>
          <cell r="F189" t="str">
            <v>SI</v>
          </cell>
          <cell r="G189" t="str">
            <v>Si</v>
          </cell>
          <cell r="H189" t="str">
            <v>Si</v>
          </cell>
          <cell r="I189" t="str">
            <v>Si</v>
          </cell>
          <cell r="J189" t="str">
            <v>Si</v>
          </cell>
          <cell r="K189" t="str">
            <v>Si</v>
          </cell>
          <cell r="L189" t="str">
            <v>Si</v>
          </cell>
          <cell r="M189" t="str">
            <v>Si</v>
          </cell>
          <cell r="N189" t="str">
            <v>No</v>
          </cell>
          <cell r="O189" t="str">
            <v>Grupo 5</v>
          </cell>
        </row>
        <row r="190">
          <cell r="A190">
            <v>790</v>
          </cell>
          <cell r="B190" t="str">
            <v>DRBR16I</v>
          </cell>
          <cell r="C190" t="str">
            <v>Ofic. Bella Vista Mall #1</v>
          </cell>
          <cell r="D190" t="str">
            <v>NCR</v>
          </cell>
          <cell r="E190" t="str">
            <v>Distrito Nacional</v>
          </cell>
          <cell r="F190" t="str">
            <v>SI</v>
          </cell>
          <cell r="G190" t="str">
            <v>Si</v>
          </cell>
          <cell r="H190" t="str">
            <v>Si</v>
          </cell>
          <cell r="I190" t="str">
            <v>No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2</v>
          </cell>
        </row>
        <row r="191">
          <cell r="A191">
            <v>935</v>
          </cell>
          <cell r="B191" t="str">
            <v>DRBR16J</v>
          </cell>
          <cell r="C191" t="str">
            <v>Ofic. John F. Kennedy</v>
          </cell>
          <cell r="D191" t="str">
            <v>Diebold</v>
          </cell>
          <cell r="E191" t="str">
            <v>Distrito Nacional</v>
          </cell>
          <cell r="F191" t="str">
            <v>SI</v>
          </cell>
          <cell r="G191" t="str">
            <v>Si</v>
          </cell>
          <cell r="H191" t="str">
            <v>Si</v>
          </cell>
          <cell r="I191" t="str">
            <v>Si</v>
          </cell>
          <cell r="J191" t="str">
            <v>Si</v>
          </cell>
          <cell r="K191" t="str">
            <v>No</v>
          </cell>
          <cell r="L191" t="str">
            <v>Si</v>
          </cell>
          <cell r="M191" t="str">
            <v>No</v>
          </cell>
          <cell r="N191" t="str">
            <v>Si</v>
          </cell>
          <cell r="O191" t="str">
            <v>Grupo 6</v>
          </cell>
        </row>
        <row r="192">
          <cell r="A192">
            <v>943</v>
          </cell>
          <cell r="B192" t="str">
            <v>DRBR16K</v>
          </cell>
          <cell r="C192" t="str">
            <v>Ofic. Transito Terrestre</v>
          </cell>
          <cell r="D192" t="str">
            <v>Diebold</v>
          </cell>
          <cell r="E192" t="str">
            <v>Distrito Nacional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Si</v>
          </cell>
          <cell r="L192" t="str">
            <v>Si</v>
          </cell>
          <cell r="M192" t="str">
            <v>Si</v>
          </cell>
          <cell r="N192" t="str">
            <v>Si</v>
          </cell>
          <cell r="O192" t="str">
            <v>Grupo 1</v>
          </cell>
        </row>
        <row r="193">
          <cell r="A193">
            <v>952</v>
          </cell>
          <cell r="B193" t="str">
            <v>DRBR16L</v>
          </cell>
          <cell r="C193" t="str">
            <v>Empresas Alvarez Rivas</v>
          </cell>
          <cell r="D193" t="str">
            <v>Diebold</v>
          </cell>
          <cell r="E193" t="str">
            <v>Distrito Nacional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Grupo 5</v>
          </cell>
        </row>
        <row r="194">
          <cell r="A194">
            <v>714</v>
          </cell>
          <cell r="B194" t="str">
            <v>DRBR16M</v>
          </cell>
          <cell r="C194" t="str">
            <v>Hospital De Herrera</v>
          </cell>
          <cell r="D194" t="str">
            <v>NCR</v>
          </cell>
          <cell r="E194" t="str">
            <v>Distrito Nacional</v>
          </cell>
          <cell r="F194" t="str">
            <v>NO</v>
          </cell>
          <cell r="G194" t="str">
            <v>Si</v>
          </cell>
          <cell r="H194" t="str">
            <v>Si</v>
          </cell>
          <cell r="I194" t="str">
            <v>No</v>
          </cell>
          <cell r="J194" t="str">
            <v>Si</v>
          </cell>
          <cell r="K194" t="str">
            <v>Si</v>
          </cell>
          <cell r="L194" t="str">
            <v>Si</v>
          </cell>
          <cell r="M194" t="str">
            <v>Si</v>
          </cell>
          <cell r="N194" t="str">
            <v>Si</v>
          </cell>
          <cell r="O194" t="str">
            <v>Grupo 6</v>
          </cell>
        </row>
        <row r="195">
          <cell r="A195">
            <v>972</v>
          </cell>
          <cell r="B195" t="str">
            <v>DRBR16O</v>
          </cell>
          <cell r="C195" t="str">
            <v>Banco Nac. de La Vivienda</v>
          </cell>
          <cell r="D195" t="str">
            <v>Wincor Nixdorf</v>
          </cell>
          <cell r="E195" t="str">
            <v>Distrito Nacional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>Grupo 8</v>
          </cell>
        </row>
        <row r="196">
          <cell r="A196">
            <v>575</v>
          </cell>
          <cell r="B196" t="str">
            <v>DRBR16P</v>
          </cell>
          <cell r="C196" t="str">
            <v>EDESUR Tiradentes</v>
          </cell>
          <cell r="D196" t="str">
            <v>NCR</v>
          </cell>
          <cell r="E196" t="str">
            <v>Distrito Nacional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No</v>
          </cell>
          <cell r="L196" t="str">
            <v>Si</v>
          </cell>
          <cell r="M196" t="str">
            <v>No</v>
          </cell>
          <cell r="N196" t="str">
            <v>No</v>
          </cell>
          <cell r="O196" t="str">
            <v>Grupo 8</v>
          </cell>
        </row>
        <row r="197">
          <cell r="A197">
            <v>171</v>
          </cell>
          <cell r="B197" t="str">
            <v>DRBR171</v>
          </cell>
          <cell r="C197" t="str">
            <v>Ofic. Moca #1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No</v>
          </cell>
          <cell r="L197" t="str">
            <v>Si</v>
          </cell>
          <cell r="M197" t="str">
            <v>No</v>
          </cell>
          <cell r="N197" t="str">
            <v>Si</v>
          </cell>
          <cell r="O197" t="str">
            <v>La Vega</v>
          </cell>
        </row>
        <row r="198">
          <cell r="A198">
            <v>172</v>
          </cell>
          <cell r="B198" t="str">
            <v>DRBR172</v>
          </cell>
          <cell r="C198" t="str">
            <v>Ofic. Guaucí</v>
          </cell>
          <cell r="D198" t="str">
            <v>Diebold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Si</v>
          </cell>
          <cell r="M198" t="str">
            <v>No</v>
          </cell>
          <cell r="N198" t="str">
            <v>Si</v>
          </cell>
          <cell r="O198" t="str">
            <v>La Vega</v>
          </cell>
        </row>
        <row r="199">
          <cell r="A199">
            <v>577</v>
          </cell>
          <cell r="B199" t="str">
            <v>DRBR173</v>
          </cell>
          <cell r="C199" t="str">
            <v>Olé Av. Duarte</v>
          </cell>
          <cell r="D199" t="str">
            <v>NCR</v>
          </cell>
          <cell r="E199" t="str">
            <v>Distrito Nacional</v>
          </cell>
          <cell r="F199" t="str">
            <v>SI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Si</v>
          </cell>
          <cell r="L199" t="str">
            <v>Si</v>
          </cell>
          <cell r="M199" t="str">
            <v>Si</v>
          </cell>
          <cell r="N199" t="str">
            <v>No</v>
          </cell>
          <cell r="O199" t="str">
            <v>Grupo 7</v>
          </cell>
        </row>
        <row r="200">
          <cell r="A200">
            <v>572</v>
          </cell>
          <cell r="B200" t="str">
            <v>DRBR174</v>
          </cell>
          <cell r="C200" t="str">
            <v>Olé Av. Ovando</v>
          </cell>
          <cell r="D200" t="str">
            <v>NCR</v>
          </cell>
          <cell r="E200" t="str">
            <v>Distrito Nacional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Si</v>
          </cell>
          <cell r="L200" t="str">
            <v>Si</v>
          </cell>
          <cell r="M200" t="str">
            <v>Si</v>
          </cell>
          <cell r="N200" t="str">
            <v>No</v>
          </cell>
          <cell r="O200" t="str">
            <v>Grupo 1</v>
          </cell>
        </row>
        <row r="201">
          <cell r="A201">
            <v>175</v>
          </cell>
          <cell r="B201" t="str">
            <v>DRBR175</v>
          </cell>
          <cell r="C201" t="str">
            <v>Dirección Ingeniería</v>
          </cell>
          <cell r="D201" t="str">
            <v>NCR</v>
          </cell>
          <cell r="E201" t="str">
            <v>Distrito Nacional</v>
          </cell>
          <cell r="F201" t="str">
            <v>NO</v>
          </cell>
          <cell r="G201" t="str">
            <v>Si</v>
          </cell>
          <cell r="H201" t="str">
            <v>No</v>
          </cell>
          <cell r="I201" t="str">
            <v>No</v>
          </cell>
          <cell r="J201" t="str">
            <v>No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Grupo 8</v>
          </cell>
        </row>
        <row r="202">
          <cell r="A202">
            <v>641</v>
          </cell>
          <cell r="B202" t="str">
            <v>DRBR176</v>
          </cell>
          <cell r="C202" t="str">
            <v>Farmacia Rimac</v>
          </cell>
          <cell r="D202" t="str">
            <v>NCR</v>
          </cell>
          <cell r="E202" t="str">
            <v>Distrito Nacional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Si</v>
          </cell>
          <cell r="O202" t="str">
            <v>Grupo 2</v>
          </cell>
        </row>
        <row r="203">
          <cell r="A203">
            <v>590</v>
          </cell>
          <cell r="B203" t="str">
            <v>DRBR177</v>
          </cell>
          <cell r="C203" t="str">
            <v>Olé Av. Las Américas</v>
          </cell>
          <cell r="D203" t="str">
            <v>NCR</v>
          </cell>
          <cell r="E203" t="str">
            <v>Distrito Nacional</v>
          </cell>
          <cell r="F203" t="str">
            <v>SI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Grupo 9</v>
          </cell>
        </row>
        <row r="204">
          <cell r="A204">
            <v>734</v>
          </cell>
          <cell r="B204" t="str">
            <v>DRBR178</v>
          </cell>
          <cell r="C204" t="str">
            <v>Ofic. Independencia I</v>
          </cell>
          <cell r="D204" t="str">
            <v>NCR</v>
          </cell>
          <cell r="E204" t="str">
            <v>Distrito Nacional</v>
          </cell>
          <cell r="F204" t="str">
            <v>SI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Si</v>
          </cell>
          <cell r="O204" t="str">
            <v>Grupo 2</v>
          </cell>
        </row>
        <row r="205">
          <cell r="A205">
            <v>735</v>
          </cell>
          <cell r="B205" t="str">
            <v>DRBR179</v>
          </cell>
          <cell r="C205" t="str">
            <v>Ofic. Independencia II</v>
          </cell>
          <cell r="D205" t="str">
            <v>NCR</v>
          </cell>
          <cell r="E205" t="str">
            <v>Distrito Nacional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Si</v>
          </cell>
          <cell r="O205" t="str">
            <v>Grupo 2</v>
          </cell>
        </row>
        <row r="206">
          <cell r="A206">
            <v>180</v>
          </cell>
          <cell r="B206" t="str">
            <v>DRBR180</v>
          </cell>
          <cell r="C206" t="str">
            <v>Megacentro II</v>
          </cell>
          <cell r="D206" t="str">
            <v>Diebold</v>
          </cell>
          <cell r="E206" t="str">
            <v>Distrito Nacional</v>
          </cell>
          <cell r="F206" t="str">
            <v>SI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4</v>
          </cell>
        </row>
        <row r="207">
          <cell r="A207">
            <v>181</v>
          </cell>
          <cell r="B207" t="str">
            <v>DRBR181</v>
          </cell>
          <cell r="C207" t="str">
            <v>Ofic. Sabaneta</v>
          </cell>
          <cell r="D207" t="str">
            <v>Wincor Nixdorf</v>
          </cell>
          <cell r="E207" t="str">
            <v>Norte</v>
          </cell>
          <cell r="F207" t="str">
            <v>SI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No</v>
          </cell>
          <cell r="L207" t="str">
            <v>Si</v>
          </cell>
          <cell r="M207" t="str">
            <v>No</v>
          </cell>
          <cell r="N207" t="str">
            <v>Si</v>
          </cell>
          <cell r="O207" t="str">
            <v>Oficina</v>
          </cell>
        </row>
        <row r="208">
          <cell r="A208">
            <v>182</v>
          </cell>
          <cell r="B208" t="str">
            <v>DRBR182</v>
          </cell>
          <cell r="C208" t="str">
            <v>Est. Barahon Comb</v>
          </cell>
          <cell r="D208" t="str">
            <v>NCR</v>
          </cell>
          <cell r="E208" t="str">
            <v>sur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N/A</v>
          </cell>
          <cell r="O208" t="str">
            <v/>
          </cell>
        </row>
        <row r="209">
          <cell r="A209">
            <v>183</v>
          </cell>
          <cell r="B209" t="str">
            <v>DRBR183</v>
          </cell>
          <cell r="C209" t="str">
            <v>Estacion Nativa km 22 AUT. Duarte</v>
          </cell>
          <cell r="D209"/>
          <cell r="E209" t="str">
            <v>Distrito Nacional</v>
          </cell>
          <cell r="F209" t="str">
            <v>N/A</v>
          </cell>
          <cell r="G209" t="str">
            <v>N/A</v>
          </cell>
          <cell r="H209" t="str">
            <v>N/A</v>
          </cell>
          <cell r="I209" t="str">
            <v>N/A</v>
          </cell>
          <cell r="J209" t="str">
            <v>N/A</v>
          </cell>
          <cell r="K209" t="str">
            <v>N/A</v>
          </cell>
          <cell r="L209" t="str">
            <v>N/A</v>
          </cell>
          <cell r="M209" t="str">
            <v>N/A</v>
          </cell>
          <cell r="N209"/>
          <cell r="O209"/>
        </row>
        <row r="210">
          <cell r="A210">
            <v>184</v>
          </cell>
          <cell r="B210" t="str">
            <v>DRBR184</v>
          </cell>
          <cell r="C210" t="str">
            <v>Ofic. Hermanas Mirabal</v>
          </cell>
          <cell r="D210" t="str">
            <v>Diebold</v>
          </cell>
          <cell r="E210" t="str">
            <v>Distrito Nacional</v>
          </cell>
          <cell r="F210" t="str">
            <v>SI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No</v>
          </cell>
          <cell r="L210" t="str">
            <v>Si</v>
          </cell>
          <cell r="M210" t="str">
            <v>No</v>
          </cell>
          <cell r="N210" t="str">
            <v>Si</v>
          </cell>
          <cell r="O210" t="str">
            <v>Grupo 1</v>
          </cell>
        </row>
        <row r="211">
          <cell r="A211">
            <v>185</v>
          </cell>
          <cell r="B211" t="str">
            <v>DRBR185</v>
          </cell>
          <cell r="C211" t="str">
            <v>UNPHU</v>
          </cell>
          <cell r="D211" t="str">
            <v>NCR</v>
          </cell>
          <cell r="E211" t="str">
            <v>Distrito Nacional</v>
          </cell>
          <cell r="F211" t="str">
            <v>NO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No</v>
          </cell>
          <cell r="K211" t="str">
            <v>No</v>
          </cell>
          <cell r="L211" t="str">
            <v>Si</v>
          </cell>
          <cell r="M211" t="str">
            <v>Si</v>
          </cell>
          <cell r="N211" t="str">
            <v>No</v>
          </cell>
          <cell r="O211" t="str">
            <v>Grupo 6</v>
          </cell>
        </row>
        <row r="212">
          <cell r="A212">
            <v>781</v>
          </cell>
          <cell r="B212" t="str">
            <v>DRBR186</v>
          </cell>
          <cell r="C212" t="str">
            <v>Estación Isla Malecon</v>
          </cell>
          <cell r="D212" t="str">
            <v>Wincor Nixdorf</v>
          </cell>
          <cell r="E212" t="str">
            <v>Sur</v>
          </cell>
          <cell r="F212" t="str">
            <v>NO</v>
          </cell>
          <cell r="G212" t="str">
            <v>Si</v>
          </cell>
          <cell r="H212" t="str">
            <v>Si</v>
          </cell>
          <cell r="I212" t="str">
            <v>No</v>
          </cell>
          <cell r="J212" t="str">
            <v>Si</v>
          </cell>
          <cell r="K212" t="str">
            <v>Si</v>
          </cell>
          <cell r="L212" t="str">
            <v>Si</v>
          </cell>
          <cell r="M212" t="str">
            <v>Si</v>
          </cell>
          <cell r="N212" t="str">
            <v>Si</v>
          </cell>
          <cell r="O212" t="str">
            <v>Barahona</v>
          </cell>
        </row>
        <row r="213">
          <cell r="A213">
            <v>616</v>
          </cell>
          <cell r="B213" t="str">
            <v>DRBR187</v>
          </cell>
          <cell r="C213" t="str">
            <v>Fortaleza 5ta Brigada E.N</v>
          </cell>
          <cell r="D213" t="str">
            <v>NCR</v>
          </cell>
          <cell r="E213" t="str">
            <v>Sur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Si</v>
          </cell>
          <cell r="L213" t="str">
            <v>Si</v>
          </cell>
          <cell r="M213" t="str">
            <v>Si</v>
          </cell>
          <cell r="N213" t="str">
            <v>Si</v>
          </cell>
          <cell r="O213" t="str">
            <v>Barahona</v>
          </cell>
        </row>
        <row r="214">
          <cell r="A214">
            <v>188</v>
          </cell>
          <cell r="B214" t="str">
            <v>DRBR188</v>
          </cell>
          <cell r="C214" t="str">
            <v>Ofic. Miches</v>
          </cell>
          <cell r="D214" t="str">
            <v>Diebold</v>
          </cell>
          <cell r="E214" t="str">
            <v>Este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No</v>
          </cell>
          <cell r="L214" t="str">
            <v>Si</v>
          </cell>
          <cell r="M214" t="str">
            <v>No</v>
          </cell>
          <cell r="N214" t="str">
            <v>Si</v>
          </cell>
          <cell r="O214" t="str">
            <v>Oficina</v>
          </cell>
        </row>
        <row r="215">
          <cell r="A215">
            <v>189</v>
          </cell>
          <cell r="B215" t="str">
            <v>DRBR189</v>
          </cell>
          <cell r="C215" t="str">
            <v>Comando Reg Cibao Central P.N.</v>
          </cell>
          <cell r="D215" t="str">
            <v>NCR</v>
          </cell>
          <cell r="E215" t="str">
            <v>Norte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Si</v>
          </cell>
          <cell r="L215" t="str">
            <v>Si</v>
          </cell>
          <cell r="M215" t="str">
            <v>Si</v>
          </cell>
          <cell r="N215" t="str">
            <v>Si</v>
          </cell>
          <cell r="O215" t="str">
            <v>Santiago 1</v>
          </cell>
        </row>
        <row r="216">
          <cell r="A216">
            <v>648</v>
          </cell>
          <cell r="B216" t="str">
            <v>DRBR190</v>
          </cell>
          <cell r="C216" t="str">
            <v>Hermandad de Pensionado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No</v>
          </cell>
          <cell r="I216" t="str">
            <v>No</v>
          </cell>
          <cell r="J216" t="str">
            <v>Si</v>
          </cell>
          <cell r="K216" t="str">
            <v>No</v>
          </cell>
          <cell r="L216" t="str">
            <v>No</v>
          </cell>
          <cell r="M216" t="str">
            <v>No</v>
          </cell>
          <cell r="N216" t="str">
            <v>No</v>
          </cell>
          <cell r="O216" t="str">
            <v>Grupo 8</v>
          </cell>
        </row>
        <row r="217">
          <cell r="A217">
            <v>765</v>
          </cell>
          <cell r="B217" t="str">
            <v>DRBR191</v>
          </cell>
          <cell r="C217" t="str">
            <v>Ofic. Azua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Si</v>
          </cell>
          <cell r="J217" t="str">
            <v>Si</v>
          </cell>
          <cell r="K217" t="str">
            <v>Si</v>
          </cell>
          <cell r="L217" t="str">
            <v>Si</v>
          </cell>
          <cell r="M217" t="str">
            <v>Si</v>
          </cell>
          <cell r="N217" t="str">
            <v>Si</v>
          </cell>
          <cell r="O217" t="str">
            <v>Oficina</v>
          </cell>
        </row>
        <row r="218">
          <cell r="A218">
            <v>192</v>
          </cell>
          <cell r="B218" t="str">
            <v>DRBR192</v>
          </cell>
          <cell r="C218" t="str">
            <v>Autobanco Luperon II</v>
          </cell>
          <cell r="D218" t="str">
            <v>NCR</v>
          </cell>
          <cell r="E218" t="str">
            <v>Distrito Nacional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Si</v>
          </cell>
          <cell r="L218" t="str">
            <v>Si</v>
          </cell>
          <cell r="M218" t="str">
            <v>Si</v>
          </cell>
          <cell r="N218" t="str">
            <v>Si</v>
          </cell>
          <cell r="O218" t="str">
            <v>Grupo 5</v>
          </cell>
        </row>
        <row r="219">
          <cell r="A219">
            <v>193</v>
          </cell>
          <cell r="B219" t="str">
            <v>DRBR193</v>
          </cell>
          <cell r="C219" t="str">
            <v>ATM Estación Texaco A &amp; C Four Wings (Santiago)</v>
          </cell>
          <cell r="D219" t="str">
            <v>NCR</v>
          </cell>
          <cell r="E219" t="str">
            <v>Norte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194</v>
          </cell>
          <cell r="B220" t="str">
            <v>DRBR194</v>
          </cell>
          <cell r="C220" t="str">
            <v>Ofic. Pantoja</v>
          </cell>
          <cell r="D220" t="str">
            <v>NCR</v>
          </cell>
          <cell r="E220" t="str">
            <v>Distrito Nacional</v>
          </cell>
          <cell r="F220" t="str">
            <v>NO</v>
          </cell>
          <cell r="G220" t="str">
            <v>Si</v>
          </cell>
          <cell r="H220" t="str">
            <v>No</v>
          </cell>
          <cell r="I220" t="str">
            <v>Si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No</v>
          </cell>
          <cell r="O220" t="str">
            <v>Grupo 6</v>
          </cell>
        </row>
        <row r="221">
          <cell r="A221">
            <v>777</v>
          </cell>
          <cell r="B221" t="str">
            <v>DRBR195</v>
          </cell>
          <cell r="C221" t="str">
            <v>S/M Perez, Monte Plata</v>
          </cell>
          <cell r="D221" t="str">
            <v>NCR</v>
          </cell>
          <cell r="E221" t="str">
            <v>Este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No</v>
          </cell>
          <cell r="O221" t="str">
            <v>Oficina</v>
          </cell>
        </row>
        <row r="222">
          <cell r="A222">
            <v>196</v>
          </cell>
          <cell r="B222" t="str">
            <v>DRBR196</v>
          </cell>
          <cell r="C222" t="str">
            <v>Est. Texaco Cangrejo</v>
          </cell>
          <cell r="D222" t="str">
            <v>NCR</v>
          </cell>
          <cell r="E222" t="str">
            <v>Norte</v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>Puerto Plata</v>
          </cell>
        </row>
        <row r="223">
          <cell r="A223">
            <v>782</v>
          </cell>
          <cell r="B223" t="str">
            <v>DRBR197</v>
          </cell>
          <cell r="C223" t="str">
            <v>Bco. Agrícola Constanza</v>
          </cell>
          <cell r="D223" t="str">
            <v>NCR</v>
          </cell>
          <cell r="E223" t="str">
            <v>Norte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No</v>
          </cell>
          <cell r="L223" t="str">
            <v>No</v>
          </cell>
          <cell r="M223" t="str">
            <v>No</v>
          </cell>
          <cell r="N223" t="str">
            <v>No</v>
          </cell>
          <cell r="O223" t="str">
            <v>Oficina</v>
          </cell>
        </row>
        <row r="224">
          <cell r="A224">
            <v>198</v>
          </cell>
          <cell r="B224" t="str">
            <v>DRBR198</v>
          </cell>
          <cell r="C224" t="str">
            <v>EL ENCANTO 1</v>
          </cell>
          <cell r="D224" t="str">
            <v>NCR</v>
          </cell>
          <cell r="E224" t="str">
            <v>Norte</v>
          </cell>
          <cell r="F224" t="str">
            <v>NO</v>
          </cell>
          <cell r="G224" t="str">
            <v>NO</v>
          </cell>
          <cell r="H224" t="str">
            <v>NO</v>
          </cell>
          <cell r="I224" t="str">
            <v/>
          </cell>
          <cell r="J224" t="str">
            <v>NO</v>
          </cell>
          <cell r="K224" t="str">
            <v/>
          </cell>
          <cell r="L224" t="str">
            <v/>
          </cell>
          <cell r="M224" t="str">
            <v/>
          </cell>
          <cell r="N224" t="str">
            <v/>
          </cell>
          <cell r="O224" t="str">
            <v/>
          </cell>
        </row>
        <row r="225">
          <cell r="A225">
            <v>199</v>
          </cell>
          <cell r="B225" t="str">
            <v>DRBR199</v>
          </cell>
          <cell r="C225" t="str">
            <v>Supermercado Amigo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/>
          </cell>
          <cell r="L225" t="str">
            <v/>
          </cell>
          <cell r="M225" t="str">
            <v/>
          </cell>
          <cell r="N225" t="str">
            <v/>
          </cell>
          <cell r="O225" t="str">
            <v/>
          </cell>
        </row>
        <row r="226">
          <cell r="A226">
            <v>747</v>
          </cell>
          <cell r="B226" t="str">
            <v>DRBR200</v>
          </cell>
          <cell r="C226" t="str">
            <v>Club BRRD Santiago</v>
          </cell>
          <cell r="D226" t="str">
            <v>NCR</v>
          </cell>
          <cell r="E226" t="str">
            <v>Norte</v>
          </cell>
          <cell r="F226" t="str">
            <v>SI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Si</v>
          </cell>
          <cell r="O226" t="str">
            <v>Santiago 2</v>
          </cell>
        </row>
        <row r="227">
          <cell r="A227">
            <v>201</v>
          </cell>
          <cell r="B227" t="str">
            <v>DRBR201</v>
          </cell>
          <cell r="C227" t="str">
            <v>Ofic. Mao</v>
          </cell>
          <cell r="D227" t="str">
            <v>Diebold</v>
          </cell>
          <cell r="E227" t="str">
            <v>Norte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No</v>
          </cell>
          <cell r="L227" t="str">
            <v>Si</v>
          </cell>
          <cell r="M227" t="str">
            <v>No</v>
          </cell>
          <cell r="N227" t="str">
            <v>Si</v>
          </cell>
          <cell r="O227" t="str">
            <v>Oficina</v>
          </cell>
        </row>
        <row r="228">
          <cell r="A228">
            <v>778</v>
          </cell>
          <cell r="B228" t="str">
            <v>DRBR202</v>
          </cell>
          <cell r="C228" t="str">
            <v>Ofic. Esperanza</v>
          </cell>
          <cell r="D228" t="str">
            <v>NCR</v>
          </cell>
          <cell r="E228" t="str">
            <v>Norte</v>
          </cell>
          <cell r="F228" t="str">
            <v>NO</v>
          </cell>
          <cell r="G228" t="str">
            <v>Si</v>
          </cell>
          <cell r="H228" t="str">
            <v>Si</v>
          </cell>
          <cell r="I228" t="str">
            <v>Si</v>
          </cell>
          <cell r="J228" t="str">
            <v>Si</v>
          </cell>
          <cell r="K228" t="str">
            <v>No</v>
          </cell>
          <cell r="L228" t="str">
            <v>Si</v>
          </cell>
          <cell r="M228" t="str">
            <v>No</v>
          </cell>
          <cell r="N228" t="str">
            <v>Si</v>
          </cell>
          <cell r="O228" t="str">
            <v>Oficina</v>
          </cell>
        </row>
        <row r="229">
          <cell r="A229">
            <v>951</v>
          </cell>
          <cell r="B229" t="str">
            <v>DRBR203</v>
          </cell>
          <cell r="C229" t="str">
            <v>Ofic. Haché Kennedy</v>
          </cell>
          <cell r="D229" t="str">
            <v>Diebold</v>
          </cell>
          <cell r="E229" t="str">
            <v>Distrito Nacional</v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Si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>Grupo 8</v>
          </cell>
        </row>
        <row r="230">
          <cell r="A230">
            <v>204</v>
          </cell>
          <cell r="B230" t="str">
            <v>DRBR204</v>
          </cell>
          <cell r="C230" t="str">
            <v>Hotel Dreams Dominicus #2</v>
          </cell>
          <cell r="D230" t="str">
            <v/>
          </cell>
          <cell r="E230" t="str">
            <v>Este</v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Si</v>
          </cell>
          <cell r="J230" t="str">
            <v>Si</v>
          </cell>
          <cell r="K230" t="str">
            <v>No</v>
          </cell>
          <cell r="L230" t="str">
            <v>Si</v>
          </cell>
          <cell r="M230" t="str">
            <v>No</v>
          </cell>
          <cell r="N230" t="str">
            <v>Si</v>
          </cell>
          <cell r="O230" t="str">
            <v>Romana-Higuey</v>
          </cell>
        </row>
        <row r="231">
          <cell r="A231">
            <v>779</v>
          </cell>
          <cell r="B231" t="str">
            <v>DRBR206</v>
          </cell>
          <cell r="C231" t="str">
            <v>Zona Franca Esperanza</v>
          </cell>
          <cell r="D231" t="str">
            <v>NCR</v>
          </cell>
          <cell r="E231" t="str">
            <v>Norte</v>
          </cell>
          <cell r="F231" t="str">
            <v>NO</v>
          </cell>
          <cell r="G231" t="str">
            <v>Si</v>
          </cell>
          <cell r="H231" t="str">
            <v>Si</v>
          </cell>
          <cell r="I231" t="str">
            <v>Si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807</v>
          </cell>
          <cell r="B232" t="str">
            <v>DRBR207</v>
          </cell>
          <cell r="C232" t="str">
            <v>S/M Morel</v>
          </cell>
          <cell r="D232" t="str">
            <v>NCR</v>
          </cell>
          <cell r="E232" t="str">
            <v>Norte</v>
          </cell>
          <cell r="F232" t="str">
            <v>SI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>Oficina</v>
          </cell>
        </row>
        <row r="233">
          <cell r="A233">
            <v>208</v>
          </cell>
          <cell r="B233" t="str">
            <v>DRBR208</v>
          </cell>
          <cell r="C233" t="str">
            <v>Oficina Tireo</v>
          </cell>
          <cell r="D233" t="str">
            <v>NCR</v>
          </cell>
          <cell r="E233" t="str">
            <v>Norte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Si</v>
          </cell>
          <cell r="M233" t="str">
            <v>No</v>
          </cell>
          <cell r="N233" t="str">
            <v>Si</v>
          </cell>
          <cell r="O233" t="str">
            <v>Oficina</v>
          </cell>
        </row>
        <row r="234">
          <cell r="A234">
            <v>209</v>
          </cell>
          <cell r="B234" t="str">
            <v>DRBR209</v>
          </cell>
          <cell r="C234" t="str">
            <v>Oficina Palma Real</v>
          </cell>
          <cell r="D234" t="str">
            <v>Diebold</v>
          </cell>
          <cell r="E234" t="str">
            <v>Este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No</v>
          </cell>
          <cell r="L234" t="str">
            <v>Si</v>
          </cell>
          <cell r="M234" t="str">
            <v>No</v>
          </cell>
          <cell r="N234" t="str">
            <v>Si</v>
          </cell>
          <cell r="O234" t="str">
            <v>Romana-Higuey</v>
          </cell>
        </row>
        <row r="235">
          <cell r="A235">
            <v>211</v>
          </cell>
          <cell r="B235" t="str">
            <v>DRBR211</v>
          </cell>
          <cell r="C235" t="str">
            <v>Ofic. La Romana #1</v>
          </cell>
          <cell r="D235" t="str">
            <v>NCR</v>
          </cell>
          <cell r="E235" t="str">
            <v>Este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No</v>
          </cell>
          <cell r="L235" t="str">
            <v>Si</v>
          </cell>
          <cell r="M235" t="str">
            <v>No</v>
          </cell>
          <cell r="N235" t="str">
            <v>Si</v>
          </cell>
          <cell r="O235" t="str">
            <v>Romana-Higuey</v>
          </cell>
        </row>
        <row r="236">
          <cell r="A236">
            <v>212</v>
          </cell>
          <cell r="B236" t="str">
            <v>DRBR212</v>
          </cell>
          <cell r="C236" t="str">
            <v>Universidad Nacional Evangelica Sto. Dgo.</v>
          </cell>
          <cell r="D236" t="str">
            <v>NCR</v>
          </cell>
          <cell r="E236" t="str">
            <v>Distrito Nacional</v>
          </cell>
          <cell r="F236" t="str">
            <v>NO</v>
          </cell>
          <cell r="G236" t="str">
            <v>Si</v>
          </cell>
          <cell r="H236" t="str">
            <v>No</v>
          </cell>
          <cell r="I236" t="str">
            <v>Si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no</v>
          </cell>
          <cell r="N236" t="str">
            <v>Santiago 2</v>
          </cell>
          <cell r="O236" t="str">
            <v/>
          </cell>
        </row>
        <row r="237">
          <cell r="A237">
            <v>213</v>
          </cell>
          <cell r="B237" t="str">
            <v>DRBR213</v>
          </cell>
          <cell r="C237" t="str">
            <v>Almac. Iberia La Romana</v>
          </cell>
          <cell r="D237" t="str">
            <v>Diebold</v>
          </cell>
          <cell r="E237" t="str">
            <v>Este</v>
          </cell>
          <cell r="F237" t="str">
            <v>NO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Si</v>
          </cell>
          <cell r="L237" t="str">
            <v>Si</v>
          </cell>
          <cell r="M237" t="str">
            <v>Si</v>
          </cell>
          <cell r="N237" t="str">
            <v>No</v>
          </cell>
          <cell r="O237" t="str">
            <v>Romana-Higuey</v>
          </cell>
        </row>
        <row r="238">
          <cell r="A238">
            <v>772</v>
          </cell>
          <cell r="B238" t="str">
            <v>DRBR215</v>
          </cell>
          <cell r="C238" t="str">
            <v>UNP Yamasa</v>
          </cell>
          <cell r="D238" t="str">
            <v>NCR</v>
          </cell>
          <cell r="E238" t="str">
            <v>Este</v>
          </cell>
          <cell r="F238" t="str">
            <v>NO</v>
          </cell>
          <cell r="G238" t="str">
            <v>Si</v>
          </cell>
          <cell r="H238" t="str">
            <v>Si</v>
          </cell>
          <cell r="I238" t="str">
            <v>No</v>
          </cell>
          <cell r="J238" t="str">
            <v>Si</v>
          </cell>
          <cell r="K238" t="str">
            <v>No</v>
          </cell>
          <cell r="L238" t="str">
            <v>Si</v>
          </cell>
          <cell r="M238" t="str">
            <v>No</v>
          </cell>
          <cell r="N238" t="str">
            <v>Si</v>
          </cell>
          <cell r="O238" t="str">
            <v>Oficina</v>
          </cell>
        </row>
        <row r="239">
          <cell r="A239">
            <v>217</v>
          </cell>
          <cell r="B239" t="str">
            <v>DRBR217</v>
          </cell>
          <cell r="C239" t="str">
            <v>Ofic. Bávaro</v>
          </cell>
          <cell r="D239" t="str">
            <v>Diebold</v>
          </cell>
          <cell r="E239" t="str">
            <v>Este</v>
          </cell>
          <cell r="F239" t="str">
            <v>NO</v>
          </cell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Si</v>
          </cell>
          <cell r="M239" t="str">
            <v>No</v>
          </cell>
          <cell r="N239" t="str">
            <v>Si</v>
          </cell>
          <cell r="O239" t="str">
            <v>Romana-Higuey</v>
          </cell>
        </row>
        <row r="240">
          <cell r="A240">
            <v>218</v>
          </cell>
          <cell r="B240" t="str">
            <v>DRBR218</v>
          </cell>
          <cell r="C240" t="str">
            <v>Hotel Secrets Cap Cana II</v>
          </cell>
          <cell r="D240" t="str">
            <v>NCR</v>
          </cell>
          <cell r="E240" t="str">
            <v>Este</v>
          </cell>
          <cell r="F240" t="str">
            <v>NO</v>
          </cell>
          <cell r="G240" t="str">
            <v>Si</v>
          </cell>
          <cell r="H240" t="str">
            <v>Si</v>
          </cell>
          <cell r="I240" t="str">
            <v>No</v>
          </cell>
          <cell r="J240" t="str">
            <v>Si</v>
          </cell>
          <cell r="K240" t="str">
            <v>No</v>
          </cell>
          <cell r="L240" t="str">
            <v>Si</v>
          </cell>
          <cell r="M240" t="str">
            <v>No</v>
          </cell>
          <cell r="N240" t="str">
            <v>Si</v>
          </cell>
          <cell r="O240" t="str">
            <v/>
          </cell>
        </row>
        <row r="241">
          <cell r="A241">
            <v>219</v>
          </cell>
          <cell r="B241" t="str">
            <v>DRBR219</v>
          </cell>
          <cell r="C241" t="str">
            <v>Ofic. La Altagracia</v>
          </cell>
          <cell r="D241" t="str">
            <v>Diebold</v>
          </cell>
          <cell r="E241" t="str">
            <v>Este</v>
          </cell>
          <cell r="F241" t="str">
            <v>NO</v>
          </cell>
          <cell r="G241" t="str">
            <v>Si</v>
          </cell>
          <cell r="H241" t="str">
            <v>Si</v>
          </cell>
          <cell r="I241" t="str">
            <v>No</v>
          </cell>
          <cell r="J241" t="str">
            <v>Si</v>
          </cell>
          <cell r="K241" t="str">
            <v>No</v>
          </cell>
          <cell r="L241" t="str">
            <v>Si</v>
          </cell>
          <cell r="M241" t="str">
            <v>No</v>
          </cell>
          <cell r="N241" t="str">
            <v>Si</v>
          </cell>
          <cell r="O241" t="str">
            <v>Romana-Higuey</v>
          </cell>
        </row>
        <row r="242">
          <cell r="A242">
            <v>612</v>
          </cell>
          <cell r="B242" t="str">
            <v>DRBR220</v>
          </cell>
          <cell r="C242" t="str">
            <v>Plaza Orense</v>
          </cell>
          <cell r="D242" t="str">
            <v>NCR</v>
          </cell>
          <cell r="E242" t="str">
            <v>Este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No</v>
          </cell>
          <cell r="J242" t="str">
            <v>Si</v>
          </cell>
          <cell r="K242" t="str">
            <v>Si</v>
          </cell>
          <cell r="L242" t="str">
            <v>Si</v>
          </cell>
          <cell r="M242" t="str">
            <v>Si</v>
          </cell>
          <cell r="N242" t="str">
            <v>No</v>
          </cell>
          <cell r="O242" t="str">
            <v>Romana-Higuey</v>
          </cell>
        </row>
        <row r="243">
          <cell r="A243">
            <v>26</v>
          </cell>
          <cell r="B243" t="str">
            <v>DRBR221</v>
          </cell>
          <cell r="C243" t="str">
            <v>ATM S/M Jumbo San Isidro</v>
          </cell>
          <cell r="D243" t="str">
            <v>NCR</v>
          </cell>
          <cell r="E243" t="str">
            <v>Este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Si</v>
          </cell>
          <cell r="L243" t="str">
            <v>Si</v>
          </cell>
          <cell r="M243" t="str">
            <v>Si</v>
          </cell>
          <cell r="N243" t="str">
            <v>No</v>
          </cell>
          <cell r="O243"/>
        </row>
        <row r="244">
          <cell r="A244">
            <v>222</v>
          </cell>
          <cell r="B244" t="str">
            <v>DRBR222</v>
          </cell>
          <cell r="C244" t="str">
            <v>Ofic. Dominicus</v>
          </cell>
          <cell r="D244" t="str">
            <v>Diebold</v>
          </cell>
          <cell r="E244" t="str">
            <v>Este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Si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Romana-Higuey</v>
          </cell>
        </row>
        <row r="245">
          <cell r="A245">
            <v>223</v>
          </cell>
          <cell r="B245" t="str">
            <v>DRBR223</v>
          </cell>
          <cell r="C245" t="str">
            <v>S/M Nacional 27 de Febrero</v>
          </cell>
          <cell r="D245" t="str">
            <v>Diebold</v>
          </cell>
          <cell r="E245" t="str">
            <v>Distrito Nacional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No</v>
          </cell>
          <cell r="O245" t="str">
            <v>Grupo 3</v>
          </cell>
        </row>
        <row r="246">
          <cell r="A246">
            <v>224</v>
          </cell>
          <cell r="B246" t="str">
            <v>DRBR224</v>
          </cell>
          <cell r="C246" t="str">
            <v>S/M Nacional El Millón</v>
          </cell>
          <cell r="D246" t="str">
            <v>Diebold</v>
          </cell>
          <cell r="E246" t="str">
            <v>Distrito Nacional</v>
          </cell>
          <cell r="F246" t="str">
            <v>SI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6</v>
          </cell>
        </row>
        <row r="247">
          <cell r="A247">
            <v>225</v>
          </cell>
          <cell r="B247" t="str">
            <v>DRBR225</v>
          </cell>
          <cell r="C247" t="str">
            <v>S/M Nacional Arroyo Hondo</v>
          </cell>
          <cell r="D247" t="str">
            <v>Diebold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No</v>
          </cell>
          <cell r="O247" t="str">
            <v>Grupo 1</v>
          </cell>
        </row>
        <row r="248">
          <cell r="A248">
            <v>562</v>
          </cell>
          <cell r="B248" t="str">
            <v>DRBR226</v>
          </cell>
          <cell r="C248" t="str">
            <v>JUMBO Carretera Mella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4</v>
          </cell>
        </row>
        <row r="249">
          <cell r="A249">
            <v>227</v>
          </cell>
          <cell r="B249" t="str">
            <v>DRBR227</v>
          </cell>
          <cell r="C249" t="str">
            <v>S/M BRAVO AV. ENRRIQUILLO</v>
          </cell>
          <cell r="D249" t="str">
            <v>NCR</v>
          </cell>
          <cell r="E249" t="str">
            <v>Distrito Nacional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Si</v>
          </cell>
          <cell r="L249" t="str">
            <v>Si</v>
          </cell>
          <cell r="M249" t="str">
            <v>No</v>
          </cell>
          <cell r="N249" t="str">
            <v>No</v>
          </cell>
          <cell r="O249" t="str">
            <v>Grupo 5</v>
          </cell>
        </row>
        <row r="250">
          <cell r="A250">
            <v>228</v>
          </cell>
          <cell r="B250" t="str">
            <v>DRBR228</v>
          </cell>
          <cell r="C250" t="str">
            <v>Oficina SAJOMA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Oficina</v>
          </cell>
        </row>
        <row r="251">
          <cell r="A251">
            <v>560</v>
          </cell>
          <cell r="B251" t="str">
            <v>DRBR229</v>
          </cell>
          <cell r="C251" t="str">
            <v>JUNTA CENTRAL ELECTORAL</v>
          </cell>
          <cell r="D251" t="str">
            <v>Diebold</v>
          </cell>
          <cell r="E251" t="str">
            <v>Distrito Nacional</v>
          </cell>
          <cell r="F251" t="str">
            <v>SI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Si</v>
          </cell>
          <cell r="L251" t="str">
            <v>Si</v>
          </cell>
          <cell r="M251" t="str">
            <v>Si</v>
          </cell>
          <cell r="N251" t="str">
            <v>Si</v>
          </cell>
          <cell r="O251" t="str">
            <v>Grupo 5</v>
          </cell>
        </row>
        <row r="252">
          <cell r="A252">
            <v>546</v>
          </cell>
          <cell r="B252" t="str">
            <v>DRBR230</v>
          </cell>
          <cell r="C252" t="str">
            <v>ITLAS</v>
          </cell>
          <cell r="D252" t="str">
            <v>NCR</v>
          </cell>
          <cell r="E252" t="str">
            <v>Este</v>
          </cell>
          <cell r="F252" t="str">
            <v>NO</v>
          </cell>
          <cell r="G252" t="str">
            <v>Si</v>
          </cell>
          <cell r="H252" t="str">
            <v>Si</v>
          </cell>
          <cell r="I252" t="str">
            <v>No</v>
          </cell>
          <cell r="J252" t="str">
            <v>Si</v>
          </cell>
          <cell r="K252" t="str">
            <v>No</v>
          </cell>
          <cell r="L252" t="str">
            <v>Si</v>
          </cell>
          <cell r="M252" t="str">
            <v>Si</v>
          </cell>
          <cell r="N252" t="str">
            <v>No</v>
          </cell>
          <cell r="O252" t="str">
            <v>Grupo 9</v>
          </cell>
        </row>
        <row r="253">
          <cell r="A253">
            <v>231</v>
          </cell>
          <cell r="B253" t="str">
            <v>DRBR231</v>
          </cell>
          <cell r="C253" t="str">
            <v>Ofic. Zona Oriental</v>
          </cell>
          <cell r="D253" t="str">
            <v>Diebold</v>
          </cell>
          <cell r="E253" t="str">
            <v>Distrito Nacional</v>
          </cell>
          <cell r="F253" t="str">
            <v>SI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No</v>
          </cell>
          <cell r="L253" t="str">
            <v>Si</v>
          </cell>
          <cell r="M253" t="str">
            <v>No</v>
          </cell>
          <cell r="N253" t="str">
            <v>No</v>
          </cell>
          <cell r="O253" t="str">
            <v>Grupo 4</v>
          </cell>
        </row>
        <row r="254">
          <cell r="A254">
            <v>232</v>
          </cell>
          <cell r="B254" t="str">
            <v>DRBR232</v>
          </cell>
          <cell r="C254" t="str">
            <v>S/M Nacional Z. Oriental</v>
          </cell>
          <cell r="D254" t="str">
            <v>Diebold</v>
          </cell>
          <cell r="E254" t="str">
            <v>Distrito Nacional</v>
          </cell>
          <cell r="F254" t="str">
            <v>SI</v>
          </cell>
          <cell r="G254" t="str">
            <v>Si</v>
          </cell>
          <cell r="H254" t="str">
            <v>Si</v>
          </cell>
          <cell r="I254" t="str">
            <v>No</v>
          </cell>
          <cell r="J254" t="str">
            <v>Si</v>
          </cell>
          <cell r="K254" t="str">
            <v>Si</v>
          </cell>
          <cell r="L254" t="str">
            <v>Si</v>
          </cell>
          <cell r="M254" t="str">
            <v>Si</v>
          </cell>
          <cell r="N254" t="str">
            <v>No</v>
          </cell>
          <cell r="O254" t="str">
            <v>Grupo 4</v>
          </cell>
        </row>
        <row r="255">
          <cell r="A255">
            <v>563</v>
          </cell>
          <cell r="B255" t="str">
            <v>DRBR233</v>
          </cell>
          <cell r="C255" t="str">
            <v>Base Aerea San Isidro</v>
          </cell>
          <cell r="D255" t="str">
            <v>NCR</v>
          </cell>
          <cell r="E255" t="str">
            <v>Distrito Nacional</v>
          </cell>
          <cell r="F255" t="str">
            <v>NO</v>
          </cell>
          <cell r="G255" t="str">
            <v>Si</v>
          </cell>
          <cell r="H255" t="str">
            <v>Si</v>
          </cell>
          <cell r="I255" t="str">
            <v>No</v>
          </cell>
          <cell r="J255" t="str">
            <v>Si</v>
          </cell>
          <cell r="K255" t="str">
            <v>Si</v>
          </cell>
          <cell r="L255" t="str">
            <v>Si</v>
          </cell>
          <cell r="M255" t="str">
            <v>Si</v>
          </cell>
          <cell r="N255" t="str">
            <v>Si</v>
          </cell>
          <cell r="O255" t="str">
            <v>Grupo 9</v>
          </cell>
        </row>
        <row r="256">
          <cell r="A256">
            <v>234</v>
          </cell>
          <cell r="B256" t="str">
            <v>DRBR234</v>
          </cell>
          <cell r="C256" t="str">
            <v>Ofic. Boca Chica #1</v>
          </cell>
          <cell r="D256" t="str">
            <v>Wincor Nixdorf</v>
          </cell>
          <cell r="E256" t="str">
            <v>Este</v>
          </cell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Si</v>
          </cell>
          <cell r="M256" t="str">
            <v>No</v>
          </cell>
          <cell r="N256" t="str">
            <v>Si</v>
          </cell>
          <cell r="O256" t="str">
            <v>Oficina</v>
          </cell>
        </row>
        <row r="257">
          <cell r="A257">
            <v>235</v>
          </cell>
          <cell r="B257" t="str">
            <v>DRBR235</v>
          </cell>
          <cell r="C257" t="str">
            <v>Multicentro La Sirena San Isidro</v>
          </cell>
          <cell r="D257" t="str">
            <v>Diebold</v>
          </cell>
          <cell r="E257" t="str">
            <v>Distrito Nacional</v>
          </cell>
          <cell r="F257" t="str">
            <v>SI</v>
          </cell>
          <cell r="G257" t="str">
            <v>Si</v>
          </cell>
          <cell r="H257" t="str">
            <v>Si</v>
          </cell>
          <cell r="I257" t="str">
            <v>No</v>
          </cell>
          <cell r="J257" t="str">
            <v>Si</v>
          </cell>
          <cell r="K257" t="str">
            <v>Si</v>
          </cell>
          <cell r="L257" t="str">
            <v>Si</v>
          </cell>
          <cell r="M257" t="str">
            <v>Si</v>
          </cell>
          <cell r="N257" t="str">
            <v>No</v>
          </cell>
          <cell r="O257" t="str">
            <v>Grupo 4</v>
          </cell>
        </row>
        <row r="258">
          <cell r="A258">
            <v>237</v>
          </cell>
          <cell r="B258" t="str">
            <v>DRBR237</v>
          </cell>
          <cell r="C258" t="str">
            <v>Ofic. Plaza Vásquez</v>
          </cell>
          <cell r="D258" t="str">
            <v>Diebold</v>
          </cell>
          <cell r="E258" t="str">
            <v>Distrito Nacional</v>
          </cell>
          <cell r="F258" t="str">
            <v>SI</v>
          </cell>
          <cell r="G258" t="str">
            <v>Si</v>
          </cell>
          <cell r="H258" t="str">
            <v>Si</v>
          </cell>
          <cell r="I258" t="str">
            <v>No</v>
          </cell>
          <cell r="J258" t="str">
            <v>Si</v>
          </cell>
          <cell r="K258" t="str">
            <v>No</v>
          </cell>
          <cell r="L258" t="str">
            <v>No</v>
          </cell>
          <cell r="M258" t="str">
            <v>No</v>
          </cell>
          <cell r="N258" t="str">
            <v>Si</v>
          </cell>
          <cell r="O258" t="str">
            <v>Grupo 4</v>
          </cell>
        </row>
        <row r="259">
          <cell r="A259">
            <v>238</v>
          </cell>
          <cell r="B259" t="str">
            <v>DRBR238</v>
          </cell>
          <cell r="C259" t="str">
            <v>Ofic. La Sirena Charles</v>
          </cell>
          <cell r="D259" t="str">
            <v>Diebold</v>
          </cell>
          <cell r="E259" t="str">
            <v>Distrito Nacional</v>
          </cell>
          <cell r="F259" t="str">
            <v>No</v>
          </cell>
          <cell r="G259" t="str">
            <v>Si</v>
          </cell>
          <cell r="H259" t="str">
            <v>Si</v>
          </cell>
          <cell r="I259" t="str">
            <v>No</v>
          </cell>
          <cell r="J259" t="str">
            <v>Si</v>
          </cell>
          <cell r="K259" t="str">
            <v>Si</v>
          </cell>
          <cell r="L259" t="str">
            <v>Si</v>
          </cell>
          <cell r="M259" t="str">
            <v>Si</v>
          </cell>
          <cell r="N259" t="str">
            <v>No</v>
          </cell>
          <cell r="O259" t="str">
            <v>Grupo 1</v>
          </cell>
        </row>
        <row r="260">
          <cell r="A260">
            <v>239</v>
          </cell>
          <cell r="B260" t="str">
            <v>DRBR239</v>
          </cell>
          <cell r="C260" t="str">
            <v>Autobanco Ofic. Charles G.</v>
          </cell>
          <cell r="D260" t="str">
            <v>Diebold</v>
          </cell>
          <cell r="E260" t="str">
            <v>Distrito Nacional</v>
          </cell>
          <cell r="F260" t="str">
            <v>SI</v>
          </cell>
          <cell r="G260" t="str">
            <v>Si</v>
          </cell>
          <cell r="H260" t="str">
            <v>Si</v>
          </cell>
          <cell r="I260" t="str">
            <v>No</v>
          </cell>
          <cell r="J260" t="str">
            <v>Si</v>
          </cell>
          <cell r="K260" t="str">
            <v>Si</v>
          </cell>
          <cell r="L260" t="str">
            <v>Si</v>
          </cell>
          <cell r="M260" t="str">
            <v>Si</v>
          </cell>
          <cell r="N260" t="str">
            <v>Si</v>
          </cell>
          <cell r="O260" t="str">
            <v>Grupo 4</v>
          </cell>
        </row>
        <row r="261">
          <cell r="A261">
            <v>721</v>
          </cell>
          <cell r="B261" t="str">
            <v>DRBR23A</v>
          </cell>
          <cell r="C261" t="str">
            <v>Ofic. Charles de Gaulle</v>
          </cell>
          <cell r="D261" t="str">
            <v>NCR</v>
          </cell>
          <cell r="E261" t="str">
            <v>Distrito Nacional</v>
          </cell>
          <cell r="F261" t="str">
            <v>NO</v>
          </cell>
          <cell r="G261" t="str">
            <v>Si</v>
          </cell>
          <cell r="H261" t="str">
            <v>Si</v>
          </cell>
          <cell r="I261" t="str">
            <v>No</v>
          </cell>
          <cell r="J261" t="str">
            <v>Si</v>
          </cell>
          <cell r="K261" t="str">
            <v>Si</v>
          </cell>
          <cell r="L261" t="str">
            <v>Si</v>
          </cell>
          <cell r="M261" t="str">
            <v>Si</v>
          </cell>
          <cell r="N261" t="str">
            <v>Si</v>
          </cell>
          <cell r="O261" t="str">
            <v>Grupo 4</v>
          </cell>
        </row>
        <row r="262">
          <cell r="A262">
            <v>949</v>
          </cell>
          <cell r="B262" t="str">
            <v>DRBR23D</v>
          </cell>
          <cell r="C262" t="str">
            <v>S/M Bravo Coral Mall</v>
          </cell>
          <cell r="D262" t="str">
            <v>Wincor Nixdorf</v>
          </cell>
          <cell r="E262" t="str">
            <v>Distrito Nacional</v>
          </cell>
          <cell r="F262" t="str">
            <v>NO</v>
          </cell>
          <cell r="G262" t="str">
            <v>Si</v>
          </cell>
          <cell r="H262" t="str">
            <v>No</v>
          </cell>
          <cell r="I262" t="str">
            <v>No</v>
          </cell>
          <cell r="J262" t="str">
            <v>Si</v>
          </cell>
          <cell r="K262" t="str">
            <v>Si</v>
          </cell>
          <cell r="L262" t="str">
            <v>Si</v>
          </cell>
          <cell r="M262" t="str">
            <v>No</v>
          </cell>
          <cell r="N262" t="str">
            <v>No</v>
          </cell>
          <cell r="O262" t="str">
            <v>Grupo 4</v>
          </cell>
        </row>
        <row r="263">
          <cell r="A263">
            <v>589</v>
          </cell>
          <cell r="B263" t="str">
            <v>DRBR23E</v>
          </cell>
          <cell r="C263" t="str">
            <v>S/M Bravo San Vicente P.</v>
          </cell>
          <cell r="D263" t="str">
            <v>NCR</v>
          </cell>
          <cell r="E263" t="str">
            <v>Distrito Nacional</v>
          </cell>
          <cell r="F263" t="str">
            <v>NO</v>
          </cell>
          <cell r="G263" t="str">
            <v>Si</v>
          </cell>
          <cell r="H263" t="str">
            <v>No</v>
          </cell>
          <cell r="I263" t="str">
            <v>No</v>
          </cell>
          <cell r="J263" t="str">
            <v>Si</v>
          </cell>
          <cell r="K263" t="str">
            <v>Si</v>
          </cell>
          <cell r="L263" t="str">
            <v>Si</v>
          </cell>
          <cell r="M263" t="str">
            <v>No</v>
          </cell>
          <cell r="N263" t="str">
            <v>No</v>
          </cell>
          <cell r="O263" t="str">
            <v>Grupo 4</v>
          </cell>
        </row>
        <row r="264">
          <cell r="A264">
            <v>957</v>
          </cell>
          <cell r="B264" t="str">
            <v>DRBR23F</v>
          </cell>
          <cell r="C264" t="str">
            <v>Ofic. Venezuela #1</v>
          </cell>
          <cell r="D264" t="str">
            <v>NCR</v>
          </cell>
          <cell r="E264" t="str">
            <v>Distrito Nacional</v>
          </cell>
          <cell r="F264" t="str">
            <v>SI</v>
          </cell>
          <cell r="G264" t="str">
            <v>Si</v>
          </cell>
          <cell r="H264" t="str">
            <v>Si</v>
          </cell>
          <cell r="I264" t="str">
            <v>No</v>
          </cell>
          <cell r="J264" t="str">
            <v>Si</v>
          </cell>
          <cell r="K264" t="str">
            <v>No</v>
          </cell>
          <cell r="L264" t="str">
            <v>Si</v>
          </cell>
          <cell r="M264" t="str">
            <v>No</v>
          </cell>
          <cell r="N264" t="str">
            <v>Si</v>
          </cell>
          <cell r="O264" t="str">
            <v>Grupo 7</v>
          </cell>
        </row>
        <row r="265">
          <cell r="A265">
            <v>241</v>
          </cell>
          <cell r="B265" t="str">
            <v>DRBR241</v>
          </cell>
          <cell r="C265" t="str">
            <v>Palacio Nacional</v>
          </cell>
          <cell r="D265" t="str">
            <v>Diebold</v>
          </cell>
          <cell r="E265" t="str">
            <v>Distrito Nacional</v>
          </cell>
          <cell r="F265" t="str">
            <v>NO</v>
          </cell>
          <cell r="G265" t="str">
            <v>Si</v>
          </cell>
          <cell r="H265" t="str">
            <v>Si</v>
          </cell>
          <cell r="I265" t="str">
            <v>No</v>
          </cell>
          <cell r="J265" t="str">
            <v>Si</v>
          </cell>
          <cell r="K265" t="str">
            <v>No</v>
          </cell>
          <cell r="L265" t="str">
            <v>No</v>
          </cell>
          <cell r="M265" t="str">
            <v>No</v>
          </cell>
          <cell r="N265" t="str">
            <v>No</v>
          </cell>
          <cell r="O265" t="str">
            <v>Grupo 3</v>
          </cell>
        </row>
        <row r="266">
          <cell r="A266">
            <v>593</v>
          </cell>
          <cell r="B266" t="str">
            <v>DRBR242</v>
          </cell>
          <cell r="C266" t="str">
            <v>Fuerzas Armadas</v>
          </cell>
          <cell r="D266" t="str">
            <v>NCR</v>
          </cell>
          <cell r="E266" t="str">
            <v>Distrito Nacional</v>
          </cell>
          <cell r="F266" t="str">
            <v>NO</v>
          </cell>
          <cell r="G266" t="str">
            <v>Si</v>
          </cell>
          <cell r="H266" t="str">
            <v>Si</v>
          </cell>
          <cell r="I266" t="str">
            <v>No</v>
          </cell>
          <cell r="J266" t="str">
            <v>Si</v>
          </cell>
          <cell r="K266" t="str">
            <v>Si</v>
          </cell>
          <cell r="L266" t="str">
            <v>Si</v>
          </cell>
          <cell r="M266" t="str">
            <v>Si</v>
          </cell>
          <cell r="N266" t="str">
            <v>Si</v>
          </cell>
          <cell r="O266" t="str">
            <v>Grupo 5</v>
          </cell>
        </row>
        <row r="267">
          <cell r="A267">
            <v>243</v>
          </cell>
          <cell r="B267" t="str">
            <v>DRBR243</v>
          </cell>
          <cell r="C267" t="str">
            <v>Ofic. Plaza Central</v>
          </cell>
          <cell r="D267" t="str">
            <v>Diebold</v>
          </cell>
          <cell r="E267" t="str">
            <v>Distrito Nacional</v>
          </cell>
          <cell r="F267" t="str">
            <v>SI</v>
          </cell>
          <cell r="G267" t="str">
            <v>Si</v>
          </cell>
          <cell r="H267" t="str">
            <v>Si</v>
          </cell>
          <cell r="I267" t="str">
            <v>No</v>
          </cell>
          <cell r="J267" t="str">
            <v>Si</v>
          </cell>
          <cell r="K267" t="str">
            <v>Si</v>
          </cell>
          <cell r="L267" t="str">
            <v>Si</v>
          </cell>
          <cell r="M267" t="str">
            <v>Si</v>
          </cell>
          <cell r="N267" t="str">
            <v>No</v>
          </cell>
          <cell r="O267" t="str">
            <v>Grupo 2</v>
          </cell>
        </row>
        <row r="268">
          <cell r="A268">
            <v>244</v>
          </cell>
          <cell r="B268" t="str">
            <v>DRBR244</v>
          </cell>
          <cell r="C268" t="str">
            <v>Ministerio de Hacienda</v>
          </cell>
          <cell r="D268" t="str">
            <v>Diebold</v>
          </cell>
          <cell r="E268" t="str">
            <v>Distrito Nacional</v>
          </cell>
          <cell r="F268" t="str">
            <v>NO</v>
          </cell>
          <cell r="G268" t="str">
            <v>Si</v>
          </cell>
          <cell r="H268" t="str">
            <v>Si</v>
          </cell>
          <cell r="I268" t="str">
            <v>No</v>
          </cell>
          <cell r="J268" t="str">
            <v>Si</v>
          </cell>
          <cell r="K268" t="str">
            <v>No</v>
          </cell>
          <cell r="L268" t="str">
            <v>No</v>
          </cell>
          <cell r="M268" t="str">
            <v>No</v>
          </cell>
          <cell r="N268" t="str">
            <v>No</v>
          </cell>
          <cell r="O268" t="str">
            <v>Grupo 3</v>
          </cell>
        </row>
        <row r="269">
          <cell r="A269">
            <v>245</v>
          </cell>
          <cell r="B269" t="str">
            <v>DRBR245</v>
          </cell>
          <cell r="C269" t="str">
            <v>ATM Boombah Zona Franca Victor Mera</v>
          </cell>
          <cell r="D269" t="str">
            <v>NCR</v>
          </cell>
          <cell r="E269"/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No</v>
          </cell>
          <cell r="L269" t="str">
            <v>No</v>
          </cell>
          <cell r="M269" t="str">
            <v>No</v>
          </cell>
          <cell r="N269" t="str">
            <v>Si</v>
          </cell>
          <cell r="O269"/>
        </row>
        <row r="270">
          <cell r="A270">
            <v>246</v>
          </cell>
          <cell r="B270" t="str">
            <v>DRBR246</v>
          </cell>
          <cell r="C270" t="str">
            <v>Ofic. Torre Banreservas</v>
          </cell>
          <cell r="D270" t="str">
            <v>Diebold</v>
          </cell>
          <cell r="E270" t="str">
            <v>Distrito Nacional</v>
          </cell>
          <cell r="F270" t="str">
            <v>SI</v>
          </cell>
          <cell r="G270" t="str">
            <v>Si</v>
          </cell>
          <cell r="H270" t="str">
            <v>Si</v>
          </cell>
          <cell r="I270" t="str">
            <v>No</v>
          </cell>
          <cell r="J270" t="str">
            <v>Si</v>
          </cell>
          <cell r="K270" t="str">
            <v>No</v>
          </cell>
          <cell r="L270" t="str">
            <v>Si</v>
          </cell>
          <cell r="M270" t="str">
            <v>No</v>
          </cell>
          <cell r="N270" t="str">
            <v>No</v>
          </cell>
          <cell r="O270" t="str">
            <v>Grupo 2</v>
          </cell>
        </row>
        <row r="271">
          <cell r="A271">
            <v>248</v>
          </cell>
          <cell r="B271" t="str">
            <v>DRBR248</v>
          </cell>
          <cell r="C271" t="str">
            <v>Estación Shell Paraiso</v>
          </cell>
          <cell r="D271" t="str">
            <v>Diebold</v>
          </cell>
          <cell r="E271" t="str">
            <v>Distrito Nacional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Si</v>
          </cell>
          <cell r="L271" t="str">
            <v>Si</v>
          </cell>
          <cell r="M271" t="str">
            <v>Si</v>
          </cell>
          <cell r="N271" t="str">
            <v>Si</v>
          </cell>
          <cell r="O271" t="str">
            <v>Grupo 8</v>
          </cell>
        </row>
        <row r="272">
          <cell r="A272">
            <v>249</v>
          </cell>
          <cell r="B272" t="str">
            <v>DRBR249</v>
          </cell>
          <cell r="C272" t="str">
            <v>Banco Agrícola Neyba</v>
          </cell>
          <cell r="D272" t="str">
            <v>NCR</v>
          </cell>
          <cell r="E272" t="str">
            <v>Sur</v>
          </cell>
          <cell r="F272" t="str">
            <v>NO</v>
          </cell>
          <cell r="G272" t="str">
            <v>Si</v>
          </cell>
          <cell r="H272" t="str">
            <v>Si</v>
          </cell>
          <cell r="I272" t="str">
            <v>Si</v>
          </cell>
          <cell r="J272" t="str">
            <v>Si</v>
          </cell>
          <cell r="K272" t="str">
            <v>No</v>
          </cell>
          <cell r="L272" t="str">
            <v>No</v>
          </cell>
          <cell r="M272" t="str">
            <v>No</v>
          </cell>
          <cell r="N272" t="str">
            <v>Si</v>
          </cell>
          <cell r="O272" t="str">
            <v>Barahona</v>
          </cell>
        </row>
        <row r="273">
          <cell r="A273">
            <v>815</v>
          </cell>
          <cell r="B273" t="str">
            <v>DRBR24A</v>
          </cell>
          <cell r="C273" t="str">
            <v>Oficina Plaza Atalaya del Mar</v>
          </cell>
          <cell r="D273" t="str">
            <v>NCR</v>
          </cell>
          <cell r="E273" t="str">
            <v>Distrito Nacional</v>
          </cell>
          <cell r="F273" t="str">
            <v>SI</v>
          </cell>
          <cell r="G273" t="str">
            <v>Si</v>
          </cell>
          <cell r="H273" t="str">
            <v>Si</v>
          </cell>
          <cell r="I273" t="str">
            <v>No</v>
          </cell>
          <cell r="J273" t="str">
            <v>Si</v>
          </cell>
          <cell r="K273" t="str">
            <v>Si</v>
          </cell>
          <cell r="L273" t="str">
            <v>Si</v>
          </cell>
          <cell r="M273" t="str">
            <v>Si</v>
          </cell>
          <cell r="N273" t="str">
            <v>Si</v>
          </cell>
          <cell r="O273" t="str">
            <v>Grupo 5</v>
          </cell>
        </row>
        <row r="274">
          <cell r="A274">
            <v>904</v>
          </cell>
          <cell r="B274" t="str">
            <v>DRBR24B</v>
          </cell>
          <cell r="C274" t="str">
            <v>Multicentro Churchill</v>
          </cell>
          <cell r="D274" t="str">
            <v>Diebold</v>
          </cell>
          <cell r="E274" t="str">
            <v>Distrito Nacional</v>
          </cell>
          <cell r="F274" t="str">
            <v>SI</v>
          </cell>
          <cell r="G274" t="str">
            <v>Si</v>
          </cell>
          <cell r="H274" t="str">
            <v>Si</v>
          </cell>
          <cell r="I274" t="str">
            <v>Si</v>
          </cell>
          <cell r="J274" t="str">
            <v>Si</v>
          </cell>
          <cell r="K274" t="str">
            <v>Si</v>
          </cell>
          <cell r="L274" t="str">
            <v>Si</v>
          </cell>
          <cell r="M274" t="str">
            <v>Si</v>
          </cell>
          <cell r="N274" t="str">
            <v>No</v>
          </cell>
          <cell r="O274" t="str">
            <v>Grupo 8</v>
          </cell>
        </row>
        <row r="275">
          <cell r="A275">
            <v>240</v>
          </cell>
          <cell r="B275" t="str">
            <v>DRBR24D</v>
          </cell>
          <cell r="C275" t="str">
            <v>S/M Carrefour I</v>
          </cell>
          <cell r="D275" t="str">
            <v>Diebold</v>
          </cell>
          <cell r="E275" t="str">
            <v>Distrito Nacional</v>
          </cell>
          <cell r="F275" t="str">
            <v>SI</v>
          </cell>
          <cell r="G275" t="str">
            <v>Si</v>
          </cell>
          <cell r="H275" t="str">
            <v>Si</v>
          </cell>
          <cell r="I275" t="str">
            <v>Si</v>
          </cell>
          <cell r="J275" t="str">
            <v>Si</v>
          </cell>
          <cell r="K275" t="str">
            <v>Si</v>
          </cell>
          <cell r="L275" t="str">
            <v>Si</v>
          </cell>
          <cell r="M275" t="str">
            <v>Si</v>
          </cell>
          <cell r="N275" t="str">
            <v>No</v>
          </cell>
          <cell r="O275" t="str">
            <v>Grupo 6</v>
          </cell>
        </row>
        <row r="276">
          <cell r="A276">
            <v>915</v>
          </cell>
          <cell r="B276" t="str">
            <v>DRBR24F</v>
          </cell>
          <cell r="C276" t="str">
            <v>Ofic. Multicentro La Sirena Aut.  Duarte</v>
          </cell>
          <cell r="D276" t="str">
            <v>Diebold</v>
          </cell>
          <cell r="E276" t="str">
            <v>Distrito Nacional</v>
          </cell>
          <cell r="F276" t="str">
            <v>SI</v>
          </cell>
          <cell r="G276" t="str">
            <v>Si</v>
          </cell>
          <cell r="H276" t="str">
            <v>Si</v>
          </cell>
          <cell r="I276" t="str">
            <v>Si</v>
          </cell>
          <cell r="J276" t="str">
            <v>Si</v>
          </cell>
          <cell r="K276" t="str">
            <v>Si</v>
          </cell>
          <cell r="L276" t="str">
            <v>Si</v>
          </cell>
          <cell r="M276" t="str">
            <v>Si</v>
          </cell>
          <cell r="N276" t="str">
            <v>No</v>
          </cell>
          <cell r="O276" t="str">
            <v>Grupo 6</v>
          </cell>
        </row>
        <row r="277">
          <cell r="A277">
            <v>565</v>
          </cell>
          <cell r="B277" t="str">
            <v>DRBR24H</v>
          </cell>
          <cell r="C277" t="str">
            <v>S/M Cadena, Nuñez De C.</v>
          </cell>
          <cell r="D277" t="str">
            <v>NCR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6</v>
          </cell>
        </row>
        <row r="278">
          <cell r="A278">
            <v>968</v>
          </cell>
          <cell r="B278" t="str">
            <v>DRBR24I</v>
          </cell>
          <cell r="C278" t="str">
            <v>Ofic. El Mercado Bani</v>
          </cell>
          <cell r="D278" t="str">
            <v>Diebold</v>
          </cell>
          <cell r="E278" t="str">
            <v>Sur</v>
          </cell>
          <cell r="F278" t="str">
            <v>SI</v>
          </cell>
          <cell r="G278" t="str">
            <v>Si</v>
          </cell>
          <cell r="H278" t="str">
            <v>Si</v>
          </cell>
          <cell r="I278" t="str">
            <v>Si</v>
          </cell>
          <cell r="J278" t="str">
            <v>Si</v>
          </cell>
          <cell r="K278" t="str">
            <v>No</v>
          </cell>
          <cell r="L278" t="str">
            <v>Si</v>
          </cell>
          <cell r="M278" t="str">
            <v>No</v>
          </cell>
          <cell r="N278" t="str">
            <v>Si</v>
          </cell>
          <cell r="O278" t="str">
            <v>Oficina</v>
          </cell>
        </row>
        <row r="279">
          <cell r="A279">
            <v>717</v>
          </cell>
          <cell r="B279" t="str">
            <v>DRBR24K</v>
          </cell>
          <cell r="C279" t="str">
            <v>Ofic. Los Alcarrizos</v>
          </cell>
          <cell r="D279" t="str">
            <v>NCR</v>
          </cell>
          <cell r="E279" t="str">
            <v>Distrito Nacional</v>
          </cell>
          <cell r="F279" t="str">
            <v>SI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No</v>
          </cell>
          <cell r="L279" t="str">
            <v>Si</v>
          </cell>
          <cell r="M279" t="str">
            <v>No</v>
          </cell>
          <cell r="N279" t="str">
            <v>Si</v>
          </cell>
          <cell r="O279" t="str">
            <v>Grupo 6</v>
          </cell>
        </row>
        <row r="280">
          <cell r="A280">
            <v>925</v>
          </cell>
          <cell r="B280" t="str">
            <v>DRBR24L</v>
          </cell>
          <cell r="C280" t="str">
            <v>Ofic. Plaza Lama 27 Feb.</v>
          </cell>
          <cell r="D280" t="str">
            <v>Diebold</v>
          </cell>
          <cell r="E280" t="str">
            <v>Distrito Nacional</v>
          </cell>
          <cell r="F280" t="str">
            <v>SI</v>
          </cell>
          <cell r="G280" t="str">
            <v>Si</v>
          </cell>
          <cell r="H280" t="str">
            <v>Si</v>
          </cell>
          <cell r="I280" t="str">
            <v>Si</v>
          </cell>
          <cell r="J280" t="str">
            <v>Si</v>
          </cell>
          <cell r="K280" t="str">
            <v>Si</v>
          </cell>
          <cell r="L280" t="str">
            <v>Si</v>
          </cell>
          <cell r="M280" t="str">
            <v>Si</v>
          </cell>
          <cell r="N280" t="str">
            <v>No</v>
          </cell>
          <cell r="O280" t="str">
            <v>Grupo 2</v>
          </cell>
        </row>
        <row r="281">
          <cell r="A281">
            <v>629</v>
          </cell>
          <cell r="B281" t="str">
            <v>DRBR24M</v>
          </cell>
          <cell r="C281" t="str">
            <v>Ofic. Americana Independencia #1</v>
          </cell>
          <cell r="D281" t="str">
            <v>NCR</v>
          </cell>
          <cell r="E281" t="str">
            <v>Distrito Nacional</v>
          </cell>
          <cell r="F281" t="str">
            <v>SI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No</v>
          </cell>
          <cell r="L281" t="str">
            <v>Si</v>
          </cell>
          <cell r="M281" t="str">
            <v>No</v>
          </cell>
          <cell r="N281" t="str">
            <v>Si</v>
          </cell>
          <cell r="O281" t="str">
            <v>Grupo 5</v>
          </cell>
        </row>
        <row r="282">
          <cell r="A282">
            <v>931</v>
          </cell>
          <cell r="B282" t="str">
            <v>DRBR24N</v>
          </cell>
          <cell r="C282" t="str">
            <v>Autobanco Luperon I</v>
          </cell>
          <cell r="D282" t="str">
            <v>NCR</v>
          </cell>
          <cell r="E282" t="str">
            <v>Distrito Nacional</v>
          </cell>
          <cell r="F282" t="str">
            <v>NO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Si</v>
          </cell>
          <cell r="L282" t="str">
            <v>Si</v>
          </cell>
          <cell r="M282" t="str">
            <v>Si</v>
          </cell>
          <cell r="N282" t="str">
            <v>Si</v>
          </cell>
          <cell r="O282" t="str">
            <v>Grupo 5</v>
          </cell>
        </row>
        <row r="283">
          <cell r="A283">
            <v>642</v>
          </cell>
          <cell r="B283" t="str">
            <v>DRBR24O</v>
          </cell>
          <cell r="C283" t="str">
            <v>OMSA Sto. Dgo.</v>
          </cell>
          <cell r="D283" t="str">
            <v>NCR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Si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Si</v>
          </cell>
          <cell r="O283" t="str">
            <v>Grupo 6</v>
          </cell>
        </row>
        <row r="284">
          <cell r="A284">
            <v>555</v>
          </cell>
          <cell r="B284" t="str">
            <v>DRBR24P</v>
          </cell>
          <cell r="C284" t="str">
            <v>Estación Shell Las Praderas</v>
          </cell>
          <cell r="D284" t="str">
            <v>NCR</v>
          </cell>
          <cell r="E284" t="str">
            <v>Distrito Nacional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Si</v>
          </cell>
          <cell r="L284" t="str">
            <v>Si</v>
          </cell>
          <cell r="M284" t="str">
            <v>Si</v>
          </cell>
          <cell r="N284" t="str">
            <v>Si</v>
          </cell>
          <cell r="O284" t="str">
            <v>Grupo 6</v>
          </cell>
        </row>
        <row r="285">
          <cell r="A285">
            <v>946</v>
          </cell>
          <cell r="B285" t="str">
            <v>DRBR24R</v>
          </cell>
          <cell r="C285" t="str">
            <v>Ofic. Nuñez de Caceres #1</v>
          </cell>
          <cell r="D285" t="str">
            <v>NCR</v>
          </cell>
          <cell r="E285" t="str">
            <v>Distrito Nacional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Si</v>
          </cell>
          <cell r="L285" t="str">
            <v>Si</v>
          </cell>
          <cell r="M285" t="str">
            <v>Si</v>
          </cell>
          <cell r="N285" t="str">
            <v>Si</v>
          </cell>
          <cell r="O285" t="str">
            <v>Grupo 6</v>
          </cell>
        </row>
        <row r="286">
          <cell r="A286">
            <v>738</v>
          </cell>
          <cell r="B286" t="str">
            <v>DRBR24S</v>
          </cell>
          <cell r="C286" t="str">
            <v>Zona Fca. Los Alcarrizos</v>
          </cell>
          <cell r="D286" t="str">
            <v>NCR</v>
          </cell>
          <cell r="E286" t="str">
            <v>Distrito Nacional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Grupo 6</v>
          </cell>
        </row>
        <row r="287">
          <cell r="A287">
            <v>971</v>
          </cell>
          <cell r="B287" t="str">
            <v>DRBR24U</v>
          </cell>
          <cell r="C287" t="str">
            <v>Club Banreservas</v>
          </cell>
          <cell r="D287" t="str">
            <v>NCR</v>
          </cell>
          <cell r="E287" t="str">
            <v>Distrito Nacional</v>
          </cell>
          <cell r="F287" t="str">
            <v>NO</v>
          </cell>
          <cell r="G287" t="str">
            <v>Si</v>
          </cell>
          <cell r="H287" t="str">
            <v>Si</v>
          </cell>
          <cell r="I287" t="str">
            <v>No</v>
          </cell>
          <cell r="J287" t="str">
            <v>Si</v>
          </cell>
          <cell r="K287" t="str">
            <v>Si</v>
          </cell>
          <cell r="L287" t="str">
            <v>Si</v>
          </cell>
          <cell r="M287" t="str">
            <v>Si</v>
          </cell>
          <cell r="N287" t="str">
            <v>Si</v>
          </cell>
          <cell r="O287" t="str">
            <v>Grupo 5</v>
          </cell>
        </row>
        <row r="288">
          <cell r="A288">
            <v>976</v>
          </cell>
          <cell r="B288" t="str">
            <v>DRBR24W</v>
          </cell>
          <cell r="C288" t="str">
            <v>Diamond Plaza #1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Grupo 8</v>
          </cell>
        </row>
        <row r="289">
          <cell r="A289">
            <v>718</v>
          </cell>
          <cell r="B289" t="str">
            <v>DRBR24Y</v>
          </cell>
          <cell r="C289" t="str">
            <v>Feria Ganadera</v>
          </cell>
          <cell r="D289" t="str">
            <v>NCR</v>
          </cell>
          <cell r="E289" t="str">
            <v>Distrito Nacional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No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Grupo 5</v>
          </cell>
        </row>
        <row r="290">
          <cell r="A290">
            <v>749</v>
          </cell>
          <cell r="B290" t="str">
            <v>DRBR251</v>
          </cell>
          <cell r="C290" t="str">
            <v>Ofic. Yaque</v>
          </cell>
          <cell r="D290" t="str">
            <v>NCR</v>
          </cell>
          <cell r="E290" t="str">
            <v>Norte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Si</v>
          </cell>
          <cell r="L290" t="str">
            <v>Si</v>
          </cell>
          <cell r="M290" t="str">
            <v>Si</v>
          </cell>
          <cell r="N290" t="str">
            <v>Si</v>
          </cell>
          <cell r="O290" t="str">
            <v>Santiago 1</v>
          </cell>
        </row>
        <row r="291">
          <cell r="A291">
            <v>252</v>
          </cell>
          <cell r="B291" t="str">
            <v>DRBR252</v>
          </cell>
          <cell r="C291" t="str">
            <v>Banco Agrícola Barahona</v>
          </cell>
          <cell r="D291" t="str">
            <v>NCR</v>
          </cell>
          <cell r="E291" t="str">
            <v>Sur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Si</v>
          </cell>
          <cell r="J291" t="str">
            <v>Si</v>
          </cell>
          <cell r="K291" t="str">
            <v>No</v>
          </cell>
          <cell r="L291" t="str">
            <v>No</v>
          </cell>
          <cell r="M291" t="str">
            <v>No</v>
          </cell>
          <cell r="N291" t="str">
            <v>Si</v>
          </cell>
          <cell r="O291" t="str">
            <v>Barahona</v>
          </cell>
        </row>
        <row r="292">
          <cell r="A292">
            <v>253</v>
          </cell>
          <cell r="B292" t="str">
            <v>DRBR253</v>
          </cell>
          <cell r="C292" t="str">
            <v>CCN, Santiago</v>
          </cell>
          <cell r="D292" t="str">
            <v>Diebold</v>
          </cell>
          <cell r="E292" t="str">
            <v>Norte</v>
          </cell>
          <cell r="F292" t="str">
            <v>NO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Si</v>
          </cell>
          <cell r="L292" t="str">
            <v>Si</v>
          </cell>
          <cell r="M292" t="str">
            <v>Si</v>
          </cell>
          <cell r="N292" t="str">
            <v>No</v>
          </cell>
          <cell r="O292" t="str">
            <v>Santiago 1</v>
          </cell>
        </row>
        <row r="293">
          <cell r="A293">
            <v>647</v>
          </cell>
          <cell r="B293" t="str">
            <v>DRBR254</v>
          </cell>
          <cell r="C293" t="str">
            <v>Corasaan</v>
          </cell>
          <cell r="D293" t="str">
            <v>NCR</v>
          </cell>
          <cell r="E293" t="str">
            <v>Norte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Si</v>
          </cell>
          <cell r="O293" t="str">
            <v>Santiago 2</v>
          </cell>
        </row>
        <row r="294">
          <cell r="A294">
            <v>601</v>
          </cell>
          <cell r="B294" t="str">
            <v>DRBR255</v>
          </cell>
          <cell r="C294" t="str">
            <v>Plaza Haché, Santiago</v>
          </cell>
          <cell r="D294" t="str">
            <v>NCR</v>
          </cell>
          <cell r="E294" t="str">
            <v>Norte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No</v>
          </cell>
          <cell r="O294" t="str">
            <v>Santiago 1</v>
          </cell>
        </row>
        <row r="295">
          <cell r="A295">
            <v>256</v>
          </cell>
          <cell r="B295" t="str">
            <v>DRBR256</v>
          </cell>
          <cell r="C295" t="str">
            <v>Ofic. Licey al Medio</v>
          </cell>
          <cell r="D295" t="str">
            <v>Diebold</v>
          </cell>
          <cell r="E295" t="str">
            <v>Norte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Santiago 1</v>
          </cell>
        </row>
        <row r="296">
          <cell r="A296">
            <v>257</v>
          </cell>
          <cell r="B296" t="str">
            <v>DRBR257</v>
          </cell>
          <cell r="C296" t="str">
            <v>S/M Pola, Santiago</v>
          </cell>
          <cell r="D296" t="str">
            <v>Diebold</v>
          </cell>
          <cell r="E296" t="str">
            <v>Norte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No</v>
          </cell>
          <cell r="O296" t="str">
            <v>Santiago 1</v>
          </cell>
        </row>
        <row r="297">
          <cell r="A297">
            <v>599</v>
          </cell>
          <cell r="B297" t="str">
            <v>DRBR258</v>
          </cell>
          <cell r="C297" t="str">
            <v>Ofic. Plaza Internacional</v>
          </cell>
          <cell r="D297" t="str">
            <v>NCR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Si</v>
          </cell>
          <cell r="L297" t="str">
            <v>Si</v>
          </cell>
          <cell r="M297" t="str">
            <v>Si</v>
          </cell>
          <cell r="N297" t="str">
            <v>No</v>
          </cell>
          <cell r="O297" t="str">
            <v>Santiago 1</v>
          </cell>
        </row>
        <row r="298">
          <cell r="A298">
            <v>259</v>
          </cell>
          <cell r="B298" t="str">
            <v>DRBR259</v>
          </cell>
          <cell r="C298" t="str">
            <v>ATM Senado de República</v>
          </cell>
          <cell r="D298" t="str">
            <v>NCR</v>
          </cell>
          <cell r="E298" t="str">
            <v>Distrito Nacional</v>
          </cell>
          <cell r="F298" t="str">
            <v>NO</v>
          </cell>
          <cell r="G298" t="str">
            <v>Si</v>
          </cell>
          <cell r="H298" t="str">
            <v>Si</v>
          </cell>
          <cell r="I298" t="str">
            <v>No</v>
          </cell>
          <cell r="J298" t="str">
            <v>Si</v>
          </cell>
          <cell r="K298" t="str">
            <v>No</v>
          </cell>
          <cell r="L298" t="str">
            <v>No</v>
          </cell>
          <cell r="M298" t="str">
            <v>No</v>
          </cell>
          <cell r="N298" t="str">
            <v>Si</v>
          </cell>
          <cell r="O298"/>
        </row>
        <row r="299">
          <cell r="A299">
            <v>633</v>
          </cell>
          <cell r="B299" t="str">
            <v>DRBR260</v>
          </cell>
          <cell r="C299" t="str">
            <v>Autobanco Las Colinas</v>
          </cell>
          <cell r="D299" t="str">
            <v>NCR</v>
          </cell>
          <cell r="E299" t="str">
            <v>Norte</v>
          </cell>
          <cell r="F299" t="str">
            <v>SI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Si</v>
          </cell>
          <cell r="L299" t="str">
            <v>Si</v>
          </cell>
          <cell r="M299" t="str">
            <v>Si</v>
          </cell>
          <cell r="N299" t="str">
            <v>Si</v>
          </cell>
          <cell r="O299" t="str">
            <v>Santiago 2</v>
          </cell>
        </row>
        <row r="300">
          <cell r="A300">
            <v>261</v>
          </cell>
          <cell r="B300" t="str">
            <v>DRBR261</v>
          </cell>
          <cell r="C300" t="str">
            <v>Ofic. Aeropuerto Cibao</v>
          </cell>
          <cell r="D300" t="str">
            <v>Diebold</v>
          </cell>
          <cell r="E300" t="str">
            <v>Norte</v>
          </cell>
          <cell r="F300" t="str">
            <v>NO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Santiago 1</v>
          </cell>
        </row>
        <row r="301">
          <cell r="A301">
            <v>262</v>
          </cell>
          <cell r="B301" t="str">
            <v>DRBR262</v>
          </cell>
          <cell r="C301" t="str">
            <v>Ofic. Obras Públicas</v>
          </cell>
          <cell r="D301" t="str">
            <v>Diebold</v>
          </cell>
          <cell r="E301" t="str">
            <v>Norte</v>
          </cell>
          <cell r="F301" t="str">
            <v>SI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No</v>
          </cell>
          <cell r="L301" t="str">
            <v>No</v>
          </cell>
          <cell r="M301" t="str">
            <v>No</v>
          </cell>
          <cell r="N301" t="str">
            <v>No</v>
          </cell>
          <cell r="O301" t="str">
            <v>Santiago 1</v>
          </cell>
        </row>
        <row r="302">
          <cell r="A302">
            <v>632</v>
          </cell>
          <cell r="B302" t="str">
            <v>DRBR263</v>
          </cell>
          <cell r="C302" t="str">
            <v>Autobanco Gurabo</v>
          </cell>
          <cell r="D302" t="str">
            <v>NCR</v>
          </cell>
          <cell r="E302" t="str">
            <v>Norte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Santiago 1</v>
          </cell>
        </row>
        <row r="303">
          <cell r="A303">
            <v>264</v>
          </cell>
          <cell r="B303" t="str">
            <v>DRBR264</v>
          </cell>
          <cell r="C303" t="str">
            <v>S/M Nacional Av. Independencia</v>
          </cell>
          <cell r="D303" t="str">
            <v>Diebold</v>
          </cell>
          <cell r="E303" t="str">
            <v>Distrito Nacional</v>
          </cell>
          <cell r="F303" t="str">
            <v>SI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No</v>
          </cell>
          <cell r="O303" t="str">
            <v>Grupo 5</v>
          </cell>
        </row>
        <row r="304">
          <cell r="A304">
            <v>750</v>
          </cell>
          <cell r="B304" t="str">
            <v>DRBR265</v>
          </cell>
          <cell r="C304" t="str">
            <v>Oficina Duvergé</v>
          </cell>
          <cell r="D304" t="str">
            <v>NCR</v>
          </cell>
          <cell r="E304" t="str">
            <v>Sur</v>
          </cell>
          <cell r="F304" t="str">
            <v>SI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No</v>
          </cell>
          <cell r="L304" t="str">
            <v>Si</v>
          </cell>
          <cell r="M304" t="str">
            <v>No</v>
          </cell>
          <cell r="N304" t="str">
            <v>Si</v>
          </cell>
          <cell r="O304" t="str">
            <v>Barahona</v>
          </cell>
        </row>
        <row r="305">
          <cell r="A305">
            <v>266</v>
          </cell>
          <cell r="B305" t="str">
            <v>DRBR266</v>
          </cell>
          <cell r="C305" t="str">
            <v>Ofic. Villa Francisca</v>
          </cell>
          <cell r="D305" t="str">
            <v>NCR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No</v>
          </cell>
          <cell r="L305" t="str">
            <v>Si</v>
          </cell>
          <cell r="M305" t="str">
            <v>No</v>
          </cell>
          <cell r="N305" t="str">
            <v>Si</v>
          </cell>
          <cell r="O305" t="str">
            <v>Grupo 7</v>
          </cell>
        </row>
        <row r="306">
          <cell r="A306">
            <v>267</v>
          </cell>
          <cell r="B306" t="str">
            <v>DRBR267</v>
          </cell>
          <cell r="C306" t="str">
            <v>Centro Caja México</v>
          </cell>
          <cell r="D306" t="str">
            <v>NCR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No</v>
          </cell>
          <cell r="N306" t="str">
            <v>Si</v>
          </cell>
          <cell r="O306" t="str">
            <v>Grupo 7</v>
          </cell>
        </row>
        <row r="307">
          <cell r="A307">
            <v>268</v>
          </cell>
          <cell r="B307" t="str">
            <v>DRBR268</v>
          </cell>
          <cell r="C307" t="str">
            <v>Autobanco La Altagracia</v>
          </cell>
          <cell r="D307" t="str">
            <v>NCR</v>
          </cell>
          <cell r="E307" t="str">
            <v>Este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Si</v>
          </cell>
          <cell r="L307" t="str">
            <v>Si</v>
          </cell>
          <cell r="M307" t="str">
            <v>Si</v>
          </cell>
          <cell r="N307" t="str">
            <v>Si</v>
          </cell>
          <cell r="O307" t="str">
            <v>Romana-Higuey</v>
          </cell>
        </row>
        <row r="308">
          <cell r="A308">
            <v>739</v>
          </cell>
          <cell r="B308" t="str">
            <v>DRBR269</v>
          </cell>
          <cell r="C308" t="str">
            <v>ESTACION PEAJE AUT. DUARTE</v>
          </cell>
          <cell r="D308" t="str">
            <v>NCR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Si</v>
          </cell>
          <cell r="L308" t="str">
            <v>Si</v>
          </cell>
          <cell r="M308" t="str">
            <v>Si</v>
          </cell>
          <cell r="N308" t="str">
            <v>Si</v>
          </cell>
          <cell r="O308" t="str">
            <v>Grupo 6</v>
          </cell>
        </row>
        <row r="309">
          <cell r="A309">
            <v>272</v>
          </cell>
          <cell r="B309" t="str">
            <v>DRBR272</v>
          </cell>
          <cell r="C309" t="str">
            <v>Camara de Diputados</v>
          </cell>
          <cell r="D309" t="str">
            <v>NCR</v>
          </cell>
          <cell r="E309" t="str">
            <v>Distrito Nacional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No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Si</v>
          </cell>
          <cell r="O309" t="str">
            <v>Grupo 2</v>
          </cell>
        </row>
        <row r="310">
          <cell r="A310">
            <v>634</v>
          </cell>
          <cell r="B310" t="str">
            <v>DRBR273</v>
          </cell>
          <cell r="C310" t="str">
            <v>AYUNTAMIENTO LOS LLANOS</v>
          </cell>
          <cell r="D310" t="str">
            <v>Wincor Nixdorf</v>
          </cell>
          <cell r="E310" t="str">
            <v>Este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Si</v>
          </cell>
          <cell r="J310" t="str">
            <v>Si</v>
          </cell>
          <cell r="K310" t="str">
            <v>No</v>
          </cell>
          <cell r="L310" t="str">
            <v>No</v>
          </cell>
          <cell r="M310" t="str">
            <v>No</v>
          </cell>
          <cell r="N310" t="str">
            <v>Si</v>
          </cell>
          <cell r="O310" t="str">
            <v>San Pedro de Macorís</v>
          </cell>
        </row>
        <row r="311">
          <cell r="A311">
            <v>596</v>
          </cell>
          <cell r="B311" t="str">
            <v>DRBR274</v>
          </cell>
          <cell r="C311" t="str">
            <v>Autobanco Malecon Center</v>
          </cell>
          <cell r="D311" t="str">
            <v>NCR</v>
          </cell>
          <cell r="E311" t="str">
            <v>Distrito Nacional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Si</v>
          </cell>
          <cell r="L311" t="str">
            <v>Si</v>
          </cell>
          <cell r="M311" t="str">
            <v>Si</v>
          </cell>
          <cell r="N311" t="str">
            <v>Si</v>
          </cell>
          <cell r="O311" t="str">
            <v>Grupo 3</v>
          </cell>
        </row>
        <row r="312">
          <cell r="A312">
            <v>275</v>
          </cell>
          <cell r="B312" t="str">
            <v>DRBR275</v>
          </cell>
          <cell r="C312" t="str">
            <v>AUTOBANCO DUARTE SANTIAGO</v>
          </cell>
          <cell r="D312" t="str">
            <v>Diebold</v>
          </cell>
          <cell r="E312" t="str">
            <v>Norte</v>
          </cell>
          <cell r="F312" t="str">
            <v>NO</v>
          </cell>
          <cell r="G312" t="str">
            <v>Si</v>
          </cell>
          <cell r="H312" t="str">
            <v>Si</v>
          </cell>
          <cell r="I312" t="str">
            <v>No</v>
          </cell>
          <cell r="J312" t="str">
            <v>Si</v>
          </cell>
          <cell r="K312" t="str">
            <v>Si</v>
          </cell>
          <cell r="L312" t="str">
            <v>Si</v>
          </cell>
          <cell r="M312" t="str">
            <v>Si</v>
          </cell>
          <cell r="N312" t="str">
            <v>Si</v>
          </cell>
          <cell r="O312" t="str">
            <v>Santiago 1</v>
          </cell>
        </row>
        <row r="313">
          <cell r="A313">
            <v>276</v>
          </cell>
          <cell r="B313" t="str">
            <v>DRBR276</v>
          </cell>
          <cell r="C313" t="str">
            <v>OFIC. LAS GUARANAS</v>
          </cell>
          <cell r="D313" t="str">
            <v>NCR</v>
          </cell>
          <cell r="E313" t="str">
            <v>Norte</v>
          </cell>
          <cell r="F313" t="str">
            <v>NO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No</v>
          </cell>
          <cell r="L313" t="str">
            <v>Si</v>
          </cell>
          <cell r="M313" t="str">
            <v>No</v>
          </cell>
          <cell r="N313" t="str">
            <v>Si</v>
          </cell>
          <cell r="O313" t="str">
            <v>San Francisco de Macorís</v>
          </cell>
        </row>
        <row r="314">
          <cell r="A314">
            <v>277</v>
          </cell>
          <cell r="B314" t="str">
            <v>DRBR277</v>
          </cell>
          <cell r="C314" t="str">
            <v>OFIC. DUARTE SANTIAGO</v>
          </cell>
          <cell r="D314" t="str">
            <v>Diebold</v>
          </cell>
          <cell r="E314" t="str">
            <v>Norte</v>
          </cell>
          <cell r="F314" t="str">
            <v>NO</v>
          </cell>
          <cell r="G314" t="str">
            <v>Si</v>
          </cell>
          <cell r="H314" t="str">
            <v>Si</v>
          </cell>
          <cell r="I314" t="str">
            <v>No</v>
          </cell>
          <cell r="J314" t="str">
            <v>Si</v>
          </cell>
          <cell r="K314" t="str">
            <v>Si</v>
          </cell>
          <cell r="L314" t="str">
            <v>Si</v>
          </cell>
          <cell r="M314" t="str">
            <v>Si</v>
          </cell>
          <cell r="N314" t="str">
            <v>Si</v>
          </cell>
          <cell r="O314" t="str">
            <v>Santiago 1</v>
          </cell>
        </row>
        <row r="315">
          <cell r="A315">
            <v>787</v>
          </cell>
          <cell r="B315" t="str">
            <v>DRBR278</v>
          </cell>
          <cell r="C315" t="str">
            <v>Cafetería CTB #2 [Prueba, Certificación Win7]</v>
          </cell>
          <cell r="D315" t="str">
            <v>Diebold</v>
          </cell>
          <cell r="E315" t="str">
            <v>Distrito Nacional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No</v>
          </cell>
          <cell r="L315" t="str">
            <v>No</v>
          </cell>
          <cell r="M315" t="str">
            <v>No</v>
          </cell>
          <cell r="N315" t="str">
            <v>No</v>
          </cell>
          <cell r="O315" t="str">
            <v>Grupo 2</v>
          </cell>
        </row>
        <row r="316">
          <cell r="A316">
            <v>279</v>
          </cell>
          <cell r="B316" t="str">
            <v>DRBR279</v>
          </cell>
          <cell r="C316" t="str">
            <v>DGT #2</v>
          </cell>
          <cell r="D316" t="str">
            <v>NCR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Si</v>
          </cell>
          <cell r="L316" t="str">
            <v>Si</v>
          </cell>
          <cell r="M316" t="str">
            <v>Si</v>
          </cell>
          <cell r="N316" t="str">
            <v>Si</v>
          </cell>
          <cell r="O316" t="str">
            <v>Grupo 2</v>
          </cell>
        </row>
        <row r="317">
          <cell r="A317">
            <v>752</v>
          </cell>
          <cell r="B317" t="str">
            <v>DRBR280</v>
          </cell>
          <cell r="C317" t="str">
            <v>Ofic. Las Carolinas</v>
          </cell>
          <cell r="D317" t="str">
            <v>NCR</v>
          </cell>
          <cell r="E317" t="str">
            <v>Norte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Si</v>
          </cell>
          <cell r="J317" t="str">
            <v>Si</v>
          </cell>
          <cell r="K317" t="str">
            <v>No</v>
          </cell>
          <cell r="L317" t="str">
            <v>Si</v>
          </cell>
          <cell r="M317" t="str">
            <v>No</v>
          </cell>
          <cell r="N317" t="str">
            <v>Si</v>
          </cell>
          <cell r="O317" t="str">
            <v>La Vega</v>
          </cell>
        </row>
        <row r="318">
          <cell r="A318">
            <v>737</v>
          </cell>
          <cell r="B318" t="str">
            <v>DRBR281</v>
          </cell>
          <cell r="C318" t="str">
            <v>OFIC. CABARETE</v>
          </cell>
          <cell r="D318" t="str">
            <v>NCR</v>
          </cell>
          <cell r="E318" t="str">
            <v>Norte</v>
          </cell>
          <cell r="F318" t="str">
            <v>NO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No</v>
          </cell>
          <cell r="L318" t="str">
            <v>Si</v>
          </cell>
          <cell r="M318" t="str">
            <v>No</v>
          </cell>
          <cell r="N318" t="str">
            <v>Si</v>
          </cell>
          <cell r="O318" t="str">
            <v>Puerto Plata</v>
          </cell>
        </row>
        <row r="319">
          <cell r="A319">
            <v>282</v>
          </cell>
          <cell r="B319" t="str">
            <v>DRBR282</v>
          </cell>
          <cell r="C319" t="str">
            <v>Autobanco Ofic. Nibaje</v>
          </cell>
          <cell r="D319" t="str">
            <v>NCR</v>
          </cell>
          <cell r="E319" t="str">
            <v>Norte</v>
          </cell>
          <cell r="F319" t="str">
            <v>NO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Santiago 2</v>
          </cell>
        </row>
        <row r="320">
          <cell r="A320">
            <v>283</v>
          </cell>
          <cell r="B320" t="str">
            <v>DRBR283</v>
          </cell>
          <cell r="C320" t="str">
            <v>OFIC. NIBAJE</v>
          </cell>
          <cell r="D320" t="str">
            <v>Wincor Nixdorf</v>
          </cell>
          <cell r="E320" t="str">
            <v>Norte</v>
          </cell>
          <cell r="F320" t="str">
            <v>NO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No</v>
          </cell>
          <cell r="L320" t="str">
            <v>Si</v>
          </cell>
          <cell r="M320" t="str">
            <v>No</v>
          </cell>
          <cell r="N320" t="str">
            <v>Si</v>
          </cell>
          <cell r="O320" t="str">
            <v>Santiago 2</v>
          </cell>
        </row>
        <row r="321">
          <cell r="A321">
            <v>528</v>
          </cell>
          <cell r="B321" t="str">
            <v>DRBR284</v>
          </cell>
          <cell r="C321" t="str">
            <v>FERRETERIA OCHOA</v>
          </cell>
          <cell r="D321" t="str">
            <v>Diebold</v>
          </cell>
          <cell r="E321" t="str">
            <v>Norte</v>
          </cell>
          <cell r="F321" t="str">
            <v>NO</v>
          </cell>
          <cell r="G321" t="str">
            <v>Si</v>
          </cell>
          <cell r="H321" t="str">
            <v>Si</v>
          </cell>
          <cell r="I321" t="str">
            <v>No</v>
          </cell>
          <cell r="J321" t="str">
            <v>Si</v>
          </cell>
          <cell r="K321" t="str">
            <v>No</v>
          </cell>
          <cell r="L321" t="str">
            <v>Si</v>
          </cell>
          <cell r="M321" t="str">
            <v>Si</v>
          </cell>
          <cell r="N321" t="str">
            <v>No</v>
          </cell>
          <cell r="O321" t="str">
            <v>Santiago 2</v>
          </cell>
        </row>
        <row r="322">
          <cell r="A322">
            <v>285</v>
          </cell>
          <cell r="B322" t="str">
            <v>DRBR285</v>
          </cell>
          <cell r="C322" t="str">
            <v>Ofic. Camino Real</v>
          </cell>
          <cell r="D322" t="str">
            <v>NCR</v>
          </cell>
          <cell r="E322" t="str">
            <v>Norte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Puerto Plata</v>
          </cell>
        </row>
        <row r="323">
          <cell r="A323">
            <v>727</v>
          </cell>
          <cell r="B323" t="str">
            <v>DRBR286</v>
          </cell>
          <cell r="C323" t="str">
            <v>ZF Pisano #1</v>
          </cell>
          <cell r="D323" t="str">
            <v>NCR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No</v>
          </cell>
          <cell r="O323" t="str">
            <v>Santiago 2</v>
          </cell>
        </row>
        <row r="324">
          <cell r="A324">
            <v>743</v>
          </cell>
          <cell r="B324" t="str">
            <v>DRBR287</v>
          </cell>
          <cell r="C324" t="str">
            <v>Ofic. Los Frailes</v>
          </cell>
          <cell r="D324" t="str">
            <v>NCR</v>
          </cell>
          <cell r="E324" t="str">
            <v>Distrito Nacional</v>
          </cell>
          <cell r="F324" t="str">
            <v>SI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No</v>
          </cell>
          <cell r="L324" t="str">
            <v>Si</v>
          </cell>
          <cell r="M324" t="str">
            <v>No</v>
          </cell>
          <cell r="N324" t="str">
            <v>No</v>
          </cell>
          <cell r="O324" t="str">
            <v>Grupo 9</v>
          </cell>
        </row>
        <row r="325">
          <cell r="A325">
            <v>288</v>
          </cell>
          <cell r="B325" t="str">
            <v>DRBR288</v>
          </cell>
          <cell r="C325" t="str">
            <v xml:space="preserve">ATM Oficina Camino Real II (Puerto Plata) </v>
          </cell>
          <cell r="D325"/>
          <cell r="E325" t="str">
            <v>NORTE</v>
          </cell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  <cell r="L325" t="str">
            <v>N/A</v>
          </cell>
          <cell r="M325" t="str">
            <v>N/A</v>
          </cell>
          <cell r="N325"/>
          <cell r="O325"/>
        </row>
        <row r="326">
          <cell r="A326">
            <v>744</v>
          </cell>
          <cell r="B326" t="str">
            <v>DRBR289</v>
          </cell>
          <cell r="C326" t="str">
            <v>LA SIRENA AV. VENEZUELA</v>
          </cell>
          <cell r="D326" t="str">
            <v>NCR</v>
          </cell>
          <cell r="E326" t="str">
            <v>Distrito Nacional</v>
          </cell>
          <cell r="F326" t="str">
            <v>SI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7</v>
          </cell>
        </row>
        <row r="327">
          <cell r="A327">
            <v>290</v>
          </cell>
          <cell r="B327" t="str">
            <v>DRBR290</v>
          </cell>
          <cell r="C327" t="str">
            <v>Ofic. San Fco Macorís II</v>
          </cell>
          <cell r="D327" t="str">
            <v>NCR</v>
          </cell>
          <cell r="E327" t="str">
            <v>Norte</v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Si</v>
          </cell>
          <cell r="L327" t="str">
            <v>Si</v>
          </cell>
          <cell r="M327" t="str">
            <v>Si</v>
          </cell>
          <cell r="N327" t="str">
            <v>Si</v>
          </cell>
          <cell r="O327" t="str">
            <v>San Francisco de Macorís</v>
          </cell>
        </row>
        <row r="328">
          <cell r="A328">
            <v>291</v>
          </cell>
          <cell r="B328" t="str">
            <v>DRBR291</v>
          </cell>
          <cell r="C328" t="str">
            <v>Jumbo Las Colinas</v>
          </cell>
          <cell r="D328" t="str">
            <v>NCR</v>
          </cell>
          <cell r="E328" t="str">
            <v>Norte</v>
          </cell>
          <cell r="F328" t="str">
            <v>NO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No</v>
          </cell>
          <cell r="O328" t="str">
            <v>Santiago 2</v>
          </cell>
        </row>
        <row r="329">
          <cell r="A329">
            <v>292</v>
          </cell>
          <cell r="B329" t="str">
            <v>DRBR292</v>
          </cell>
          <cell r="C329" t="str">
            <v>UNP Castañuela</v>
          </cell>
          <cell r="D329" t="str">
            <v>NCR</v>
          </cell>
          <cell r="E329" t="str">
            <v>Norte</v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No</v>
          </cell>
          <cell r="J329" t="str">
            <v>Si</v>
          </cell>
          <cell r="K329" t="str">
            <v>No</v>
          </cell>
          <cell r="L329" t="str">
            <v>No</v>
          </cell>
          <cell r="M329" t="str">
            <v>No</v>
          </cell>
          <cell r="N329" t="str">
            <v>Si</v>
          </cell>
          <cell r="O329" t="str">
            <v>Oficina</v>
          </cell>
        </row>
        <row r="330">
          <cell r="A330">
            <v>293</v>
          </cell>
          <cell r="B330" t="str">
            <v>DRBR293</v>
          </cell>
          <cell r="C330" t="str">
            <v>Hipermercado Nueva Vision</v>
          </cell>
          <cell r="D330" t="str">
            <v>NCR</v>
          </cell>
          <cell r="E330" t="str">
            <v>Este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No</v>
          </cell>
          <cell r="J330" t="str">
            <v>Si</v>
          </cell>
          <cell r="K330" t="str">
            <v>No</v>
          </cell>
          <cell r="L330" t="str">
            <v>No</v>
          </cell>
          <cell r="M330" t="str">
            <v>No</v>
          </cell>
          <cell r="N330" t="str">
            <v>No</v>
          </cell>
          <cell r="O330" t="str">
            <v>San Pedro de Macorís</v>
          </cell>
        </row>
        <row r="331">
          <cell r="A331">
            <v>294</v>
          </cell>
          <cell r="B331" t="str">
            <v>DRBR294</v>
          </cell>
          <cell r="C331" t="str">
            <v>Plaza Zaglul San Pedro de Macorís #2</v>
          </cell>
          <cell r="D331" t="str">
            <v>NCR</v>
          </cell>
          <cell r="E331" t="str">
            <v>Este</v>
          </cell>
          <cell r="F331" t="str">
            <v>NO</v>
          </cell>
          <cell r="G331" t="str">
            <v>Si</v>
          </cell>
          <cell r="H331" t="str">
            <v>Si</v>
          </cell>
          <cell r="I331" t="str">
            <v>No</v>
          </cell>
          <cell r="J331" t="str">
            <v>Si</v>
          </cell>
          <cell r="K331" t="str">
            <v>No</v>
          </cell>
          <cell r="L331" t="str">
            <v>No</v>
          </cell>
          <cell r="M331" t="str">
            <v>No</v>
          </cell>
          <cell r="N331" t="str">
            <v>No</v>
          </cell>
          <cell r="O331" t="str">
            <v>San Pedro de Macorís</v>
          </cell>
        </row>
        <row r="332">
          <cell r="A332">
            <v>295</v>
          </cell>
          <cell r="B332" t="str">
            <v>DRBR295</v>
          </cell>
          <cell r="C332" t="str">
            <v>Plaza Zaglul El Seybo</v>
          </cell>
          <cell r="D332" t="str">
            <v>NCR</v>
          </cell>
          <cell r="E332" t="str">
            <v>Este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No</v>
          </cell>
          <cell r="L332" t="str">
            <v>No</v>
          </cell>
          <cell r="M332" t="str">
            <v>No</v>
          </cell>
          <cell r="N332" t="str">
            <v>No</v>
          </cell>
          <cell r="O332" t="str">
            <v>San Pedro de Macorís</v>
          </cell>
        </row>
        <row r="333">
          <cell r="A333">
            <v>296</v>
          </cell>
          <cell r="B333" t="str">
            <v>DRBR296</v>
          </cell>
          <cell r="C333" t="str">
            <v>Estación ECO Petroleo Baní [BANICOMB]</v>
          </cell>
          <cell r="D333" t="str">
            <v>NCR</v>
          </cell>
          <cell r="E333" t="str">
            <v>Sur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No</v>
          </cell>
          <cell r="M333" t="str">
            <v>No</v>
          </cell>
          <cell r="N333" t="str">
            <v>No</v>
          </cell>
          <cell r="O333" t="str">
            <v>Oficina</v>
          </cell>
        </row>
        <row r="334">
          <cell r="A334">
            <v>297</v>
          </cell>
          <cell r="B334" t="str">
            <v>DRBR297</v>
          </cell>
          <cell r="C334" t="str">
            <v>Super Cadena Ocoa</v>
          </cell>
          <cell r="D334" t="str">
            <v>NCR</v>
          </cell>
          <cell r="E334" t="str">
            <v>Sur</v>
          </cell>
          <cell r="F334" t="str">
            <v>NO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No</v>
          </cell>
          <cell r="O334" t="str">
            <v>Oficina</v>
          </cell>
        </row>
        <row r="335">
          <cell r="A335">
            <v>298</v>
          </cell>
          <cell r="B335" t="str">
            <v>DRBR298</v>
          </cell>
          <cell r="C335" t="str">
            <v>S/M Aprezio Engombe</v>
          </cell>
          <cell r="D335" t="str">
            <v>NCR</v>
          </cell>
          <cell r="E335" t="str">
            <v>Distrito Nacional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>Grupo 5</v>
          </cell>
        </row>
        <row r="336">
          <cell r="A336">
            <v>299</v>
          </cell>
          <cell r="B336" t="str">
            <v>DRBR299</v>
          </cell>
          <cell r="C336" t="str">
            <v>S/M Aprezio Cotui</v>
          </cell>
          <cell r="D336" t="str">
            <v>NCR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Oficina</v>
          </cell>
        </row>
        <row r="337">
          <cell r="A337">
            <v>300</v>
          </cell>
          <cell r="B337" t="str">
            <v>DRBR300</v>
          </cell>
          <cell r="C337" t="str">
            <v>S/M Aprezio Guaricano</v>
          </cell>
          <cell r="D337" t="str">
            <v>NCR</v>
          </cell>
          <cell r="E337" t="str">
            <v>Distrito Nacional</v>
          </cell>
          <cell r="F337" t="str">
            <v>NO</v>
          </cell>
          <cell r="G337" t="str">
            <v>Si</v>
          </cell>
          <cell r="H337" t="str">
            <v>Si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>Grupo 1</v>
          </cell>
        </row>
        <row r="338">
          <cell r="A338">
            <v>301</v>
          </cell>
          <cell r="B338" t="str">
            <v>DRBR301</v>
          </cell>
          <cell r="C338" t="str">
            <v>Ofic. Alfa &amp; Omega</v>
          </cell>
          <cell r="D338" t="str">
            <v>NCR</v>
          </cell>
          <cell r="E338" t="str">
            <v>Sur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Si</v>
          </cell>
          <cell r="O338" t="str">
            <v>Barahona</v>
          </cell>
        </row>
        <row r="339">
          <cell r="A339">
            <v>302</v>
          </cell>
          <cell r="B339" t="str">
            <v>DRBR302</v>
          </cell>
          <cell r="C339" t="str">
            <v>S/M Aprezio Los Mameyes</v>
          </cell>
          <cell r="D339" t="str">
            <v>NCR</v>
          </cell>
          <cell r="E339" t="str">
            <v>Distrito Nacional</v>
          </cell>
          <cell r="F339" t="str">
            <v>NO</v>
          </cell>
          <cell r="G339" t="str">
            <v>Si</v>
          </cell>
          <cell r="H339" t="str">
            <v>Si</v>
          </cell>
          <cell r="I339" t="str">
            <v>No</v>
          </cell>
          <cell r="J339" t="str">
            <v>Si</v>
          </cell>
          <cell r="K339" t="str">
            <v>Si</v>
          </cell>
          <cell r="L339" t="str">
            <v>Si</v>
          </cell>
          <cell r="M339" t="str">
            <v>Si</v>
          </cell>
          <cell r="N339" t="str">
            <v>No</v>
          </cell>
          <cell r="O339" t="str">
            <v>Grupo 7</v>
          </cell>
        </row>
        <row r="340">
          <cell r="A340">
            <v>783</v>
          </cell>
          <cell r="B340" t="str">
            <v>DRBR303</v>
          </cell>
          <cell r="C340" t="str">
            <v>Autobanco Alfa &amp; Omega</v>
          </cell>
          <cell r="D340" t="str">
            <v>NCR</v>
          </cell>
          <cell r="E340" t="str">
            <v>Sur</v>
          </cell>
          <cell r="F340" t="str">
            <v>NO</v>
          </cell>
          <cell r="G340" t="str">
            <v>Si</v>
          </cell>
          <cell r="H340" t="str">
            <v>Si</v>
          </cell>
          <cell r="I340" t="str">
            <v>No</v>
          </cell>
          <cell r="J340" t="str">
            <v>Si</v>
          </cell>
          <cell r="K340" t="str">
            <v>Si</v>
          </cell>
          <cell r="L340" t="str">
            <v>Si</v>
          </cell>
          <cell r="M340" t="str">
            <v>Si</v>
          </cell>
          <cell r="N340" t="str">
            <v>Si</v>
          </cell>
          <cell r="O340" t="str">
            <v>Barahona</v>
          </cell>
        </row>
        <row r="341">
          <cell r="A341">
            <v>304</v>
          </cell>
          <cell r="B341" t="str">
            <v>DRBR304</v>
          </cell>
          <cell r="C341" t="str">
            <v>Multicentro La Sirena Estrella Sadhala</v>
          </cell>
          <cell r="D341" t="str">
            <v>NCR</v>
          </cell>
          <cell r="E341" t="str">
            <v>Norte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No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No</v>
          </cell>
          <cell r="O341" t="str">
            <v>Santiago 2</v>
          </cell>
        </row>
        <row r="342">
          <cell r="A342">
            <v>608</v>
          </cell>
          <cell r="B342" t="str">
            <v>DRBR305</v>
          </cell>
          <cell r="C342" t="str">
            <v>OFIC. JUMBO SAN PEDRO</v>
          </cell>
          <cell r="D342" t="str">
            <v>NCR</v>
          </cell>
          <cell r="E342" t="str">
            <v>Este</v>
          </cell>
          <cell r="F342" t="str">
            <v>SI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>San Pedro de Macorís</v>
          </cell>
        </row>
        <row r="343">
          <cell r="A343">
            <v>306</v>
          </cell>
          <cell r="B343" t="str">
            <v>DRBR306</v>
          </cell>
          <cell r="C343" t="str">
            <v>ATM Hospital Dr. Toribio</v>
          </cell>
          <cell r="D343" t="str">
            <v>NCR</v>
          </cell>
          <cell r="E343" t="str">
            <v>Norte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Si</v>
          </cell>
          <cell r="N343" t="str">
            <v>Si</v>
          </cell>
          <cell r="O343" t="str">
            <v/>
          </cell>
        </row>
        <row r="344">
          <cell r="A344">
            <v>307</v>
          </cell>
          <cell r="B344" t="str">
            <v>DRBR307</v>
          </cell>
          <cell r="C344" t="str">
            <v>Autoservicio Oficina Nagua II</v>
          </cell>
          <cell r="D344"/>
          <cell r="E344" t="str">
            <v>Norte</v>
          </cell>
          <cell r="F344" t="str">
            <v>SI</v>
          </cell>
          <cell r="G344" t="str">
            <v>Si</v>
          </cell>
          <cell r="H344" t="str">
            <v>Si</v>
          </cell>
          <cell r="I344" t="str">
            <v>No</v>
          </cell>
          <cell r="J344" t="str">
            <v>Si</v>
          </cell>
          <cell r="K344" t="str">
            <v>No</v>
          </cell>
          <cell r="L344" t="str">
            <v>No</v>
          </cell>
          <cell r="M344" t="str">
            <v>No</v>
          </cell>
          <cell r="N344" t="str">
            <v>Si</v>
          </cell>
          <cell r="O344" t="str">
            <v>Nagua</v>
          </cell>
        </row>
        <row r="345">
          <cell r="A345">
            <v>309</v>
          </cell>
          <cell r="B345" t="str">
            <v>DRBR309</v>
          </cell>
          <cell r="C345" t="str">
            <v>ATM Secrets Cap Cana I</v>
          </cell>
          <cell r="D345" t="str">
            <v>NCR</v>
          </cell>
          <cell r="E345" t="str">
            <v>Este</v>
          </cell>
          <cell r="F345" t="str">
            <v>NO</v>
          </cell>
          <cell r="G345" t="str">
            <v>Si</v>
          </cell>
          <cell r="H345" t="str">
            <v>Si</v>
          </cell>
          <cell r="I345" t="str">
            <v>No</v>
          </cell>
          <cell r="J345" t="str">
            <v>Si</v>
          </cell>
          <cell r="K345" t="str">
            <v>No</v>
          </cell>
          <cell r="L345" t="str">
            <v>Si</v>
          </cell>
          <cell r="M345" t="str">
            <v>No</v>
          </cell>
          <cell r="N345" t="str">
            <v>Si</v>
          </cell>
          <cell r="O345" t="str">
            <v/>
          </cell>
        </row>
        <row r="346">
          <cell r="A346">
            <v>310</v>
          </cell>
          <cell r="B346" t="str">
            <v>DRBR310</v>
          </cell>
          <cell r="C346" t="str">
            <v>FARMACIA SAN JUDAS TADEO</v>
          </cell>
          <cell r="D346" t="str">
            <v>Diebold</v>
          </cell>
          <cell r="E346" t="str">
            <v>Norte</v>
          </cell>
          <cell r="F346" t="str">
            <v>NO</v>
          </cell>
          <cell r="G346" t="str">
            <v>Si</v>
          </cell>
          <cell r="H346" t="str">
            <v>Si</v>
          </cell>
          <cell r="I346" t="str">
            <v>No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Si</v>
          </cell>
          <cell r="O346" t="str">
            <v>Oficina</v>
          </cell>
        </row>
        <row r="347">
          <cell r="A347">
            <v>312</v>
          </cell>
          <cell r="B347" t="str">
            <v>DRBR312</v>
          </cell>
          <cell r="C347" t="str">
            <v>Ofic. Tiradentes #2</v>
          </cell>
          <cell r="D347" t="str">
            <v>NCR</v>
          </cell>
          <cell r="E347" t="str">
            <v>Distrito Nacional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Si</v>
          </cell>
          <cell r="O347" t="str">
            <v>Grupo 8</v>
          </cell>
        </row>
        <row r="348">
          <cell r="A348">
            <v>314</v>
          </cell>
          <cell r="B348" t="str">
            <v>DRBR314</v>
          </cell>
          <cell r="C348" t="str">
            <v>OFICINA CAMBITA GARBITO</v>
          </cell>
          <cell r="D348" t="str">
            <v>NCR</v>
          </cell>
          <cell r="E348" t="str">
            <v>Sur</v>
          </cell>
          <cell r="F348" t="str">
            <v>NO</v>
          </cell>
          <cell r="G348" t="str">
            <v>Si</v>
          </cell>
          <cell r="H348" t="str">
            <v>Si</v>
          </cell>
          <cell r="I348" t="str">
            <v>No</v>
          </cell>
          <cell r="J348" t="str">
            <v>Si</v>
          </cell>
          <cell r="K348" t="str">
            <v>No</v>
          </cell>
          <cell r="L348" t="str">
            <v>Si</v>
          </cell>
          <cell r="M348" t="str">
            <v>No</v>
          </cell>
          <cell r="N348" t="str">
            <v>Si</v>
          </cell>
          <cell r="O348" t="str">
            <v>Oficina</v>
          </cell>
        </row>
        <row r="349">
          <cell r="A349">
            <v>315</v>
          </cell>
          <cell r="B349" t="str">
            <v>DRBR315</v>
          </cell>
          <cell r="C349" t="str">
            <v>Ofic. Estrella Sadhala</v>
          </cell>
          <cell r="D349" t="str">
            <v>NCR</v>
          </cell>
          <cell r="E349" t="str">
            <v>Norte</v>
          </cell>
          <cell r="F349" t="str">
            <v>NO</v>
          </cell>
          <cell r="G349" t="str">
            <v>Si</v>
          </cell>
          <cell r="H349" t="str">
            <v>Si</v>
          </cell>
          <cell r="I349" t="str">
            <v>No</v>
          </cell>
          <cell r="J349" t="str">
            <v>Si</v>
          </cell>
          <cell r="K349" t="str">
            <v>No</v>
          </cell>
          <cell r="L349" t="str">
            <v>Si</v>
          </cell>
          <cell r="M349" t="str">
            <v>No</v>
          </cell>
          <cell r="N349" t="str">
            <v>Si</v>
          </cell>
          <cell r="O349" t="str">
            <v>Santiago 1</v>
          </cell>
        </row>
        <row r="350">
          <cell r="A350">
            <v>597</v>
          </cell>
          <cell r="B350" t="str">
            <v>DRBR316</v>
          </cell>
          <cell r="C350" t="str">
            <v>CTBS SANTIAGO</v>
          </cell>
          <cell r="D350" t="str">
            <v>NCR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Si</v>
          </cell>
          <cell r="O350" t="str">
            <v>Santiago 1</v>
          </cell>
        </row>
        <row r="351">
          <cell r="A351">
            <v>317</v>
          </cell>
          <cell r="B351" t="str">
            <v>DRBR317</v>
          </cell>
          <cell r="C351" t="str">
            <v>Oficina Lope de Vega I</v>
          </cell>
          <cell r="D351" t="str">
            <v>NCR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No</v>
          </cell>
          <cell r="L351" t="str">
            <v>Si</v>
          </cell>
          <cell r="M351" t="str">
            <v>No</v>
          </cell>
          <cell r="N351" t="str">
            <v>Si</v>
          </cell>
          <cell r="O351" t="str">
            <v/>
          </cell>
        </row>
        <row r="352">
          <cell r="A352">
            <v>318</v>
          </cell>
          <cell r="B352" t="str">
            <v>DRBR318</v>
          </cell>
          <cell r="C352" t="str">
            <v>Autoservicio Lope de Vega</v>
          </cell>
          <cell r="D352" t="str">
            <v>NCR</v>
          </cell>
          <cell r="E352" t="str">
            <v/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No</v>
          </cell>
          <cell r="N352" t="str">
            <v>Si</v>
          </cell>
          <cell r="O352" t="str">
            <v>Grupo 8</v>
          </cell>
        </row>
        <row r="353">
          <cell r="A353">
            <v>319</v>
          </cell>
          <cell r="B353" t="str">
            <v>DRBR319</v>
          </cell>
          <cell r="C353" t="str">
            <v>Autobanco Lope de Vega #1</v>
          </cell>
          <cell r="D353" t="str">
            <v/>
          </cell>
          <cell r="E353" t="str">
            <v>Distrito Nacional</v>
          </cell>
          <cell r="F353" t="str">
            <v>NO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Si</v>
          </cell>
          <cell r="O353" t="str">
            <v/>
          </cell>
        </row>
        <row r="354">
          <cell r="A354">
            <v>320</v>
          </cell>
          <cell r="B354" t="str">
            <v>DRBR320</v>
          </cell>
          <cell r="C354" t="str">
            <v>Hotel Dreams Uvero Alto</v>
          </cell>
          <cell r="D354" t="str">
            <v/>
          </cell>
          <cell r="E354" t="str">
            <v/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/>
          </cell>
        </row>
        <row r="355">
          <cell r="A355">
            <v>321</v>
          </cell>
          <cell r="B355" t="str">
            <v>DRBR321</v>
          </cell>
          <cell r="C355" t="str">
            <v>Ofic. Jimenez Moya I</v>
          </cell>
          <cell r="D355" t="str">
            <v>Wincor Nixdorf</v>
          </cell>
          <cell r="E355" t="str">
            <v>Distrito Nacional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Si</v>
          </cell>
          <cell r="N355" t="str">
            <v>Si</v>
          </cell>
          <cell r="O355" t="str">
            <v>Grupo 2</v>
          </cell>
        </row>
        <row r="356">
          <cell r="A356">
            <v>552</v>
          </cell>
          <cell r="B356" t="str">
            <v>DRBR323</v>
          </cell>
          <cell r="C356" t="str">
            <v>Suprema Corte de Justicia</v>
          </cell>
          <cell r="D356" t="str">
            <v>NCR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No</v>
          </cell>
          <cell r="L356" t="str">
            <v>No</v>
          </cell>
          <cell r="M356" t="str">
            <v>No</v>
          </cell>
          <cell r="N356" t="str">
            <v>No</v>
          </cell>
          <cell r="O356" t="str">
            <v>Grupo 2</v>
          </cell>
        </row>
        <row r="357">
          <cell r="A357">
            <v>578</v>
          </cell>
          <cell r="B357" t="str">
            <v>DRBR324</v>
          </cell>
          <cell r="C357" t="str">
            <v>Procuraduría G. de La Rep</v>
          </cell>
          <cell r="D357" t="str">
            <v>NCR</v>
          </cell>
          <cell r="E357" t="str">
            <v>Distrito Nacional</v>
          </cell>
          <cell r="F357" t="str">
            <v>NO</v>
          </cell>
          <cell r="G357" t="str">
            <v>Si</v>
          </cell>
          <cell r="H357" t="str">
            <v>No</v>
          </cell>
          <cell r="I357" t="str">
            <v>No</v>
          </cell>
          <cell r="J357" t="str">
            <v>No</v>
          </cell>
          <cell r="K357" t="str">
            <v>No</v>
          </cell>
          <cell r="L357" t="str">
            <v>No</v>
          </cell>
          <cell r="M357" t="str">
            <v>No</v>
          </cell>
          <cell r="N357" t="str">
            <v>No</v>
          </cell>
          <cell r="O357" t="str">
            <v>Grupo 2</v>
          </cell>
        </row>
        <row r="358">
          <cell r="A358">
            <v>325</v>
          </cell>
          <cell r="B358" t="str">
            <v>DRBR325</v>
          </cell>
          <cell r="C358" t="str">
            <v>Casa Edwin</v>
          </cell>
          <cell r="D358" t="str">
            <v>NCR</v>
          </cell>
          <cell r="E358" t="str">
            <v>Distrito Nacional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No</v>
          </cell>
          <cell r="O358" t="str">
            <v/>
          </cell>
        </row>
        <row r="359">
          <cell r="A359">
            <v>326</v>
          </cell>
          <cell r="B359" t="str">
            <v>DRBR326</v>
          </cell>
          <cell r="C359" t="str">
            <v>Autoservicio Jimenez Moya</v>
          </cell>
          <cell r="D359" t="str">
            <v>NCR</v>
          </cell>
          <cell r="E359" t="str">
            <v>Distrito Nacional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No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2</v>
          </cell>
        </row>
        <row r="360">
          <cell r="A360">
            <v>327</v>
          </cell>
          <cell r="B360" t="str">
            <v>DRBR327</v>
          </cell>
          <cell r="C360" t="str">
            <v>SBD NACIONAL 27</v>
          </cell>
          <cell r="D360" t="str">
            <v>Diebold</v>
          </cell>
          <cell r="E360" t="str">
            <v>Distrito Nacional</v>
          </cell>
          <cell r="F360" t="str">
            <v>NO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3</v>
          </cell>
        </row>
        <row r="361">
          <cell r="A361">
            <v>645</v>
          </cell>
          <cell r="B361" t="str">
            <v>DRBR329</v>
          </cell>
          <cell r="C361" t="str">
            <v>SBD CABRERA</v>
          </cell>
          <cell r="D361" t="str">
            <v>NCR</v>
          </cell>
          <cell r="E361" t="str">
            <v>Norte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No</v>
          </cell>
          <cell r="L361" t="str">
            <v>Si</v>
          </cell>
          <cell r="M361" t="str">
            <v>No</v>
          </cell>
          <cell r="N361" t="str">
            <v>Si</v>
          </cell>
          <cell r="O361" t="str">
            <v>Nagua</v>
          </cell>
        </row>
        <row r="362">
          <cell r="A362">
            <v>330</v>
          </cell>
          <cell r="B362" t="str">
            <v>DRBR330</v>
          </cell>
          <cell r="C362" t="str">
            <v>Oficina Boulevard</v>
          </cell>
          <cell r="D362" t="str">
            <v>Diebold</v>
          </cell>
          <cell r="E362" t="str">
            <v>Este</v>
          </cell>
          <cell r="F362" t="str">
            <v>SI</v>
          </cell>
          <cell r="G362" t="str">
            <v>Si</v>
          </cell>
          <cell r="H362" t="str">
            <v>Si</v>
          </cell>
          <cell r="I362" t="str">
            <v>No</v>
          </cell>
          <cell r="J362" t="str">
            <v>Si</v>
          </cell>
          <cell r="K362" t="str">
            <v>Si</v>
          </cell>
          <cell r="L362" t="str">
            <v>Si</v>
          </cell>
          <cell r="M362" t="str">
            <v>Si</v>
          </cell>
          <cell r="N362" t="str">
            <v>Si</v>
          </cell>
          <cell r="O362" t="str">
            <v>Romana-Higuey</v>
          </cell>
        </row>
        <row r="363">
          <cell r="A363">
            <v>331</v>
          </cell>
          <cell r="B363" t="str">
            <v>DRBR331</v>
          </cell>
          <cell r="C363" t="str">
            <v>Ayuntamiento Santo Dgo. Este</v>
          </cell>
          <cell r="D363" t="str">
            <v/>
          </cell>
          <cell r="E363" t="str">
            <v/>
          </cell>
          <cell r="F363" t="str">
            <v>NO</v>
          </cell>
          <cell r="G363" t="str">
            <v>N/A</v>
          </cell>
          <cell r="H363" t="str">
            <v>N/A</v>
          </cell>
          <cell r="I363" t="str">
            <v>N/A</v>
          </cell>
          <cell r="J363" t="str">
            <v>N/A</v>
          </cell>
          <cell r="K363" t="str">
            <v>N/A</v>
          </cell>
          <cell r="L363" t="str">
            <v>N/A</v>
          </cell>
          <cell r="M363" t="str">
            <v>N/A</v>
          </cell>
          <cell r="N363" t="str">
            <v>N/A</v>
          </cell>
          <cell r="O363" t="str">
            <v/>
          </cell>
        </row>
        <row r="364">
          <cell r="A364">
            <v>332</v>
          </cell>
          <cell r="B364" t="str">
            <v>DRBR332</v>
          </cell>
          <cell r="C364" t="str">
            <v>Est. Sigma Cotui</v>
          </cell>
          <cell r="D364" t="str">
            <v/>
          </cell>
          <cell r="E364" t="str">
            <v/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No</v>
          </cell>
          <cell r="L364" t="str">
            <v>Si</v>
          </cell>
          <cell r="M364" t="str">
            <v>No</v>
          </cell>
          <cell r="N364" t="str">
            <v>Si</v>
          </cell>
          <cell r="O364" t="str">
            <v/>
          </cell>
        </row>
        <row r="365">
          <cell r="A365">
            <v>333</v>
          </cell>
          <cell r="B365" t="str">
            <v>DRBR333</v>
          </cell>
          <cell r="C365" t="str">
            <v>Ofic. Turey Maimón</v>
          </cell>
          <cell r="D365" t="str">
            <v/>
          </cell>
          <cell r="E365" t="str">
            <v/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/>
          </cell>
        </row>
        <row r="366">
          <cell r="A366">
            <v>334</v>
          </cell>
          <cell r="B366" t="str">
            <v>DRBR334</v>
          </cell>
          <cell r="C366" t="str">
            <v>Of. Salcedo #2</v>
          </cell>
          <cell r="D366" t="str">
            <v/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Oficina</v>
          </cell>
        </row>
        <row r="367">
          <cell r="A367">
            <v>335</v>
          </cell>
          <cell r="B367" t="str">
            <v>DRBR335</v>
          </cell>
          <cell r="C367" t="str">
            <v>Edificio Aster</v>
          </cell>
          <cell r="D367" t="str">
            <v>NCR</v>
          </cell>
          <cell r="E367" t="str">
            <v>Distrito Nacional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Si</v>
          </cell>
          <cell r="L367" t="str">
            <v>Si</v>
          </cell>
          <cell r="M367" t="str">
            <v>Si</v>
          </cell>
          <cell r="N367" t="str">
            <v>No</v>
          </cell>
          <cell r="O367" t="str">
            <v/>
          </cell>
        </row>
        <row r="368">
          <cell r="A368">
            <v>336</v>
          </cell>
          <cell r="B368" t="str">
            <v>DRBR336</v>
          </cell>
          <cell r="C368" t="str">
            <v>ATM Instituto Nacional de Cancer (incart)</v>
          </cell>
          <cell r="D368" t="str">
            <v>NCR</v>
          </cell>
          <cell r="E368" t="str">
            <v>Distrito Nacional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No</v>
          </cell>
          <cell r="M368" t="str">
            <v>No</v>
          </cell>
          <cell r="N368" t="str">
            <v>Si</v>
          </cell>
          <cell r="O368"/>
        </row>
        <row r="369">
          <cell r="A369">
            <v>337</v>
          </cell>
          <cell r="B369" t="str">
            <v>DRBR337</v>
          </cell>
          <cell r="C369" t="str">
            <v>ATM S/M Cooperativa Moca</v>
          </cell>
          <cell r="D369" t="str">
            <v>NCR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No</v>
          </cell>
          <cell r="O369" t="str">
            <v/>
          </cell>
        </row>
        <row r="370">
          <cell r="A370">
            <v>338</v>
          </cell>
          <cell r="B370" t="str">
            <v>DRBR338</v>
          </cell>
          <cell r="C370" t="str">
            <v>Aprezio Pantoja</v>
          </cell>
          <cell r="D370" t="str">
            <v>NCR</v>
          </cell>
          <cell r="E370" t="str">
            <v>Distrito Nacional</v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Si</v>
          </cell>
          <cell r="L370" t="str">
            <v>Si</v>
          </cell>
          <cell r="M370" t="str">
            <v>Si</v>
          </cell>
          <cell r="N370" t="str">
            <v/>
          </cell>
          <cell r="O370" t="str">
            <v/>
          </cell>
        </row>
        <row r="371">
          <cell r="A371">
            <v>339</v>
          </cell>
          <cell r="B371" t="str">
            <v>DRBR339</v>
          </cell>
          <cell r="C371" t="str">
            <v>S/M Aprezio BaYona</v>
          </cell>
          <cell r="D371" t="str">
            <v>NCR</v>
          </cell>
          <cell r="E371" t="str">
            <v>Distrito Nacional</v>
          </cell>
          <cell r="F371" t="str">
            <v>SI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Si</v>
          </cell>
          <cell r="L371" t="str">
            <v>Si</v>
          </cell>
          <cell r="M371" t="str">
            <v>Si</v>
          </cell>
          <cell r="N371" t="str">
            <v>No</v>
          </cell>
          <cell r="O371" t="str">
            <v>Grupo 5</v>
          </cell>
        </row>
        <row r="372">
          <cell r="A372">
            <v>716</v>
          </cell>
          <cell r="B372" t="str">
            <v>DRBR340</v>
          </cell>
          <cell r="C372" t="str">
            <v>Ofic. Zona Fca. Santiago</v>
          </cell>
          <cell r="D372" t="str">
            <v>NCR</v>
          </cell>
          <cell r="E372" t="str">
            <v>Norte</v>
          </cell>
          <cell r="F372" t="str">
            <v>SI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No</v>
          </cell>
          <cell r="N372" t="str">
            <v>Si</v>
          </cell>
          <cell r="O372" t="str">
            <v>Santiago 2</v>
          </cell>
        </row>
        <row r="373">
          <cell r="A373">
            <v>342</v>
          </cell>
          <cell r="B373" t="str">
            <v>DRBR342</v>
          </cell>
          <cell r="C373" t="str">
            <v>ATM Oficina Obras Públicas AZUA</v>
          </cell>
          <cell r="D373" t="str">
            <v>NCR</v>
          </cell>
          <cell r="E373" t="str">
            <v>Sur</v>
          </cell>
          <cell r="F373" t="str">
            <v>SI</v>
          </cell>
          <cell r="G373" t="str">
            <v>Si</v>
          </cell>
          <cell r="H373" t="str">
            <v>Si</v>
          </cell>
          <cell r="I373" t="str">
            <v>No</v>
          </cell>
          <cell r="J373" t="str">
            <v>Si</v>
          </cell>
          <cell r="K373" t="str">
            <v>No</v>
          </cell>
          <cell r="L373" t="str">
            <v>No</v>
          </cell>
          <cell r="M373" t="str">
            <v>No</v>
          </cell>
          <cell r="N373" t="str">
            <v>No</v>
          </cell>
          <cell r="O373"/>
        </row>
        <row r="374">
          <cell r="A374">
            <v>345</v>
          </cell>
          <cell r="B374" t="str">
            <v>DRBR345</v>
          </cell>
          <cell r="C374" t="str">
            <v xml:space="preserve">Ofic. Yamasa II </v>
          </cell>
          <cell r="D374"/>
          <cell r="E374" t="str">
            <v>Este</v>
          </cell>
          <cell r="F374" t="str">
            <v>N/A</v>
          </cell>
          <cell r="G374" t="str">
            <v>N/A</v>
          </cell>
          <cell r="H374" t="str">
            <v>N/A</v>
          </cell>
          <cell r="I374" t="str">
            <v>N/A</v>
          </cell>
          <cell r="J374" t="str">
            <v>N/A</v>
          </cell>
          <cell r="K374" t="str">
            <v>N/A</v>
          </cell>
          <cell r="L374" t="str">
            <v>N/A</v>
          </cell>
          <cell r="M374" t="str">
            <v>N/A</v>
          </cell>
          <cell r="N374" t="str">
            <v>N/A</v>
          </cell>
          <cell r="O374"/>
        </row>
        <row r="375">
          <cell r="A375">
            <v>346</v>
          </cell>
          <cell r="B375" t="str">
            <v>DRBR346</v>
          </cell>
          <cell r="C375" t="str">
            <v>ATM Ministerio de Industria y Comercio</v>
          </cell>
          <cell r="D375" t="str">
            <v>NCR</v>
          </cell>
          <cell r="E375" t="str">
            <v>Distrito Nacional</v>
          </cell>
          <cell r="F375"/>
          <cell r="G375" t="str">
            <v>Si</v>
          </cell>
          <cell r="H375" t="str">
            <v>Si</v>
          </cell>
          <cell r="I375" t="str">
            <v>No</v>
          </cell>
          <cell r="J375" t="str">
            <v>Si</v>
          </cell>
          <cell r="K375" t="str">
            <v>No</v>
          </cell>
          <cell r="L375" t="str">
            <v>No</v>
          </cell>
          <cell r="M375" t="str">
            <v>No</v>
          </cell>
          <cell r="N375" t="str">
            <v>No</v>
          </cell>
          <cell r="O375" t="str">
            <v>Grupo 2</v>
          </cell>
        </row>
        <row r="376">
          <cell r="A376">
            <v>347</v>
          </cell>
          <cell r="B376" t="str">
            <v>DRBR347</v>
          </cell>
          <cell r="C376" t="str">
            <v>Oficina Patio de Colombia</v>
          </cell>
          <cell r="D376"/>
          <cell r="E376" t="str">
            <v>Distrito Nacional</v>
          </cell>
          <cell r="F376" t="str">
            <v>N/A</v>
          </cell>
          <cell r="G376" t="str">
            <v>N/A</v>
          </cell>
          <cell r="H376" t="str">
            <v>N/A</v>
          </cell>
          <cell r="I376" t="str">
            <v>N/A</v>
          </cell>
          <cell r="J376" t="str">
            <v>N/A</v>
          </cell>
          <cell r="K376" t="str">
            <v>N/A</v>
          </cell>
          <cell r="L376" t="str">
            <v>N/A</v>
          </cell>
          <cell r="M376" t="str">
            <v>N/A</v>
          </cell>
          <cell r="N376"/>
          <cell r="O376"/>
        </row>
        <row r="377">
          <cell r="A377">
            <v>349</v>
          </cell>
          <cell r="B377" t="str">
            <v>DRBR349</v>
          </cell>
          <cell r="C377" t="str">
            <v>SENASA</v>
          </cell>
          <cell r="D377"/>
          <cell r="E377" t="str">
            <v>Distrito Nacional</v>
          </cell>
          <cell r="F377" t="str">
            <v>N/A</v>
          </cell>
          <cell r="G377" t="str">
            <v>N/A</v>
          </cell>
          <cell r="H377" t="str">
            <v>N/A</v>
          </cell>
          <cell r="I377" t="str">
            <v>N/A</v>
          </cell>
          <cell r="J377" t="str">
            <v>N/A</v>
          </cell>
          <cell r="K377" t="str">
            <v>N/A</v>
          </cell>
          <cell r="L377" t="str">
            <v>N/A</v>
          </cell>
          <cell r="M377" t="str">
            <v>N/A</v>
          </cell>
          <cell r="N377" t="str">
            <v>N/A</v>
          </cell>
          <cell r="O377"/>
        </row>
        <row r="378">
          <cell r="A378">
            <v>350</v>
          </cell>
          <cell r="B378" t="str">
            <v>DRBR350</v>
          </cell>
          <cell r="C378" t="str">
            <v>Ofic. Villa Tapia</v>
          </cell>
          <cell r="D378" t="str">
            <v>NCR</v>
          </cell>
          <cell r="E378" t="str">
            <v>Norte</v>
          </cell>
          <cell r="F378" t="str">
            <v>NO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No</v>
          </cell>
          <cell r="L378" t="str">
            <v>Si</v>
          </cell>
          <cell r="M378" t="str">
            <v>No</v>
          </cell>
          <cell r="N378" t="str">
            <v>Si</v>
          </cell>
          <cell r="O378" t="str">
            <v>Oficina</v>
          </cell>
        </row>
        <row r="379">
          <cell r="A379">
            <v>351</v>
          </cell>
          <cell r="B379" t="str">
            <v>DRBR351</v>
          </cell>
          <cell r="C379" t="str">
            <v>S/M Jose Luis Pto. Plata</v>
          </cell>
          <cell r="D379" t="str">
            <v>NCR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Puerto Plata</v>
          </cell>
        </row>
        <row r="380">
          <cell r="A380">
            <v>352</v>
          </cell>
          <cell r="B380" t="str">
            <v>DRBR352</v>
          </cell>
          <cell r="C380" t="str">
            <v>Estacion Shell Square One</v>
          </cell>
          <cell r="D380" t="str">
            <v>NCR</v>
          </cell>
          <cell r="E380" t="str">
            <v>Norte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No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Si</v>
          </cell>
          <cell r="O380" t="str">
            <v>Santiago 2</v>
          </cell>
        </row>
        <row r="381">
          <cell r="A381">
            <v>353</v>
          </cell>
          <cell r="B381" t="str">
            <v>DRBR353</v>
          </cell>
          <cell r="C381" t="str">
            <v>Estacion Shell Boulevard Juan Dolio</v>
          </cell>
          <cell r="D381" t="str">
            <v>NCR</v>
          </cell>
          <cell r="E381" t="str">
            <v>Este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No</v>
          </cell>
          <cell r="O381" t="str">
            <v>Grupo 9</v>
          </cell>
        </row>
        <row r="382">
          <cell r="A382">
            <v>354</v>
          </cell>
          <cell r="B382" t="str">
            <v>DRBR354</v>
          </cell>
          <cell r="C382" t="str">
            <v>Ofic. Nuñez de Caceres #2</v>
          </cell>
          <cell r="D382" t="str">
            <v>NCR</v>
          </cell>
          <cell r="E382" t="str">
            <v>Distrito Nacional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Si</v>
          </cell>
          <cell r="L382" t="str">
            <v>Si</v>
          </cell>
          <cell r="M382" t="str">
            <v>Si</v>
          </cell>
          <cell r="N382" t="str">
            <v>Si</v>
          </cell>
          <cell r="O382" t="str">
            <v>Grupo 6</v>
          </cell>
        </row>
        <row r="383">
          <cell r="A383">
            <v>355</v>
          </cell>
          <cell r="B383" t="str">
            <v>DRBR355</v>
          </cell>
          <cell r="C383" t="str">
            <v>UNP Metro #2</v>
          </cell>
          <cell r="D383" t="str">
            <v>NCR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356</v>
          </cell>
          <cell r="B384" t="str">
            <v>DRBR356</v>
          </cell>
          <cell r="C384" t="str">
            <v>Estacion SIGMA San Cristobal</v>
          </cell>
          <cell r="D384" t="str">
            <v>NCR</v>
          </cell>
          <cell r="E384" t="str">
            <v>Sur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No</v>
          </cell>
          <cell r="L384" t="str">
            <v>Si</v>
          </cell>
          <cell r="M384" t="str">
            <v>No</v>
          </cell>
          <cell r="N384" t="str">
            <v>Si</v>
          </cell>
          <cell r="O384" t="str">
            <v>Grupo 5</v>
          </cell>
        </row>
        <row r="385">
          <cell r="A385">
            <v>357</v>
          </cell>
          <cell r="B385" t="str">
            <v>DRBR357</v>
          </cell>
          <cell r="C385" t="str">
            <v>Universidad Nacional Evangelica</v>
          </cell>
          <cell r="D385" t="str">
            <v>NCR</v>
          </cell>
          <cell r="E385" t="str">
            <v>Norte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Si</v>
          </cell>
          <cell r="K385" t="str">
            <v>No</v>
          </cell>
          <cell r="L385" t="str">
            <v>Si</v>
          </cell>
          <cell r="M385" t="str">
            <v>No</v>
          </cell>
          <cell r="N385" t="str">
            <v>Si</v>
          </cell>
          <cell r="O385" t="str">
            <v>Santiago 1</v>
          </cell>
        </row>
        <row r="386">
          <cell r="A386">
            <v>358</v>
          </cell>
          <cell r="B386" t="str">
            <v>DRBR358</v>
          </cell>
          <cell r="C386" t="str">
            <v>ATM Ayuntamiento Cevico</v>
          </cell>
          <cell r="D386"/>
          <cell r="E386" t="str">
            <v>Norte</v>
          </cell>
          <cell r="F386" t="str">
            <v>NO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Si</v>
          </cell>
          <cell r="O386"/>
        </row>
        <row r="387">
          <cell r="A387">
            <v>359</v>
          </cell>
          <cell r="B387" t="str">
            <v>DRBR359</v>
          </cell>
          <cell r="C387" t="str">
            <v>ATM S/M Bravo Ozama</v>
          </cell>
          <cell r="D387" t="str">
            <v>NCR</v>
          </cell>
          <cell r="E387" t="str">
            <v>Distrito Nacional</v>
          </cell>
          <cell r="F387" t="str">
            <v>N/A</v>
          </cell>
          <cell r="G387" t="str">
            <v>N/A</v>
          </cell>
          <cell r="H387" t="str">
            <v>N/A</v>
          </cell>
          <cell r="I387" t="str">
            <v>N/A</v>
          </cell>
          <cell r="J387" t="str">
            <v>N/A</v>
          </cell>
          <cell r="K387" t="str">
            <v>N/A</v>
          </cell>
          <cell r="L387" t="str">
            <v>N/A</v>
          </cell>
          <cell r="M387" t="str">
            <v>N/A</v>
          </cell>
          <cell r="N387"/>
          <cell r="O387"/>
        </row>
        <row r="388">
          <cell r="A388">
            <v>360</v>
          </cell>
          <cell r="B388" t="str">
            <v>DRBR360</v>
          </cell>
          <cell r="C388" t="str">
            <v>Ayuntamiento Guayabal</v>
          </cell>
          <cell r="D388" t="str">
            <v>Diebold</v>
          </cell>
          <cell r="E388" t="str">
            <v>Sur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si</v>
          </cell>
          <cell r="L388" t="str">
            <v>si</v>
          </cell>
          <cell r="M388" t="str">
            <v>si</v>
          </cell>
          <cell r="N388" t="str">
            <v>si</v>
          </cell>
          <cell r="O388" t="str">
            <v>Barahona</v>
          </cell>
        </row>
        <row r="389">
          <cell r="A389">
            <v>363</v>
          </cell>
          <cell r="B389" t="str">
            <v>DRBR363</v>
          </cell>
          <cell r="C389" t="str">
            <v>S/M Bravo Villa Mella</v>
          </cell>
          <cell r="D389"/>
          <cell r="E389" t="str">
            <v>Distrito Nacional</v>
          </cell>
          <cell r="F389" t="str">
            <v>N/A</v>
          </cell>
          <cell r="G389" t="str">
            <v>N/A</v>
          </cell>
          <cell r="H389" t="str">
            <v>N/A</v>
          </cell>
          <cell r="I389" t="str">
            <v>N/A</v>
          </cell>
          <cell r="J389" t="str">
            <v>N/A</v>
          </cell>
          <cell r="K389" t="str">
            <v>N/A</v>
          </cell>
          <cell r="L389" t="str">
            <v>N/A</v>
          </cell>
          <cell r="M389" t="str">
            <v>N/A</v>
          </cell>
          <cell r="N389" t="str">
            <v>N/A</v>
          </cell>
          <cell r="O389"/>
        </row>
        <row r="390">
          <cell r="A390">
            <v>364</v>
          </cell>
          <cell r="B390" t="str">
            <v>DRBR364</v>
          </cell>
          <cell r="C390" t="str">
            <v>ATM  TABADOM HOLDING</v>
          </cell>
          <cell r="D390" t="str">
            <v>NCR</v>
          </cell>
          <cell r="E390"/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No</v>
          </cell>
          <cell r="M390" t="str">
            <v>No</v>
          </cell>
          <cell r="N390" t="str">
            <v>Si</v>
          </cell>
          <cell r="O390" t="str">
            <v>Santiago</v>
          </cell>
        </row>
        <row r="391">
          <cell r="A391">
            <v>365</v>
          </cell>
          <cell r="B391" t="str">
            <v>DRBR365</v>
          </cell>
          <cell r="C391" t="str">
            <v>Centro Medico de Diabetes, Obesidad y Endocrinología (CEMDOE)</v>
          </cell>
          <cell r="D391"/>
          <cell r="E391" t="str">
            <v>Distrito Nacional</v>
          </cell>
          <cell r="F391" t="str">
            <v>N/A</v>
          </cell>
          <cell r="G391" t="str">
            <v>N/A</v>
          </cell>
          <cell r="H391" t="str">
            <v>N/A</v>
          </cell>
          <cell r="I391" t="str">
            <v>N/A</v>
          </cell>
          <cell r="J391" t="str">
            <v>N/A</v>
          </cell>
          <cell r="K391" t="str">
            <v>N/A</v>
          </cell>
          <cell r="L391" t="str">
            <v>N/A</v>
          </cell>
          <cell r="M391" t="str">
            <v>N/A</v>
          </cell>
          <cell r="N391" t="str">
            <v>N/A</v>
          </cell>
          <cell r="O391"/>
        </row>
        <row r="392">
          <cell r="A392">
            <v>366</v>
          </cell>
          <cell r="B392" t="str">
            <v>DRBR366</v>
          </cell>
          <cell r="C392" t="str">
            <v>ATM Oficina Boulevard (Higuey) II</v>
          </cell>
          <cell r="D392"/>
          <cell r="E392"/>
          <cell r="F392" t="str">
            <v>N/A</v>
          </cell>
          <cell r="G392" t="str">
            <v>N/A</v>
          </cell>
          <cell r="H392" t="str">
            <v>N/A</v>
          </cell>
          <cell r="I392" t="str">
            <v>N/A</v>
          </cell>
          <cell r="J392" t="str">
            <v>N/A</v>
          </cell>
          <cell r="K392" t="str">
            <v>N/A</v>
          </cell>
          <cell r="L392" t="str">
            <v>N/A</v>
          </cell>
          <cell r="M392" t="str">
            <v>N/A</v>
          </cell>
          <cell r="N392"/>
          <cell r="O392"/>
        </row>
        <row r="393">
          <cell r="A393">
            <v>367</v>
          </cell>
          <cell r="B393" t="str">
            <v xml:space="preserve">DRBR367 </v>
          </cell>
          <cell r="C393" t="str">
            <v>Ayuntamiento El Puerto</v>
          </cell>
          <cell r="D393"/>
          <cell r="E393" t="str">
            <v>Este</v>
          </cell>
          <cell r="F393" t="str">
            <v>N/A</v>
          </cell>
          <cell r="G393" t="str">
            <v>N/A</v>
          </cell>
          <cell r="H393" t="str">
            <v>N/A</v>
          </cell>
          <cell r="I393" t="str">
            <v>N/A</v>
          </cell>
          <cell r="J393" t="str">
            <v>N/A</v>
          </cell>
          <cell r="K393" t="str">
            <v>N/A</v>
          </cell>
          <cell r="L393" t="str">
            <v>N/A</v>
          </cell>
          <cell r="M393" t="str">
            <v>N/A</v>
          </cell>
          <cell r="N393" t="str">
            <v>N/A</v>
          </cell>
          <cell r="O393"/>
        </row>
        <row r="394">
          <cell r="A394">
            <v>368</v>
          </cell>
          <cell r="B394" t="str">
            <v xml:space="preserve">DRBR368 </v>
          </cell>
          <cell r="C394" t="str">
            <v>Ayuntamiento Peralvillo</v>
          </cell>
          <cell r="D394"/>
          <cell r="E394" t="str">
            <v>Este</v>
          </cell>
          <cell r="F394" t="str">
            <v>N/A</v>
          </cell>
          <cell r="G394" t="str">
            <v>N/A</v>
          </cell>
          <cell r="H394" t="str">
            <v>N/A</v>
          </cell>
          <cell r="I394" t="str">
            <v>N/A</v>
          </cell>
          <cell r="J394" t="str">
            <v>N/A</v>
          </cell>
          <cell r="K394" t="str">
            <v>N/A</v>
          </cell>
          <cell r="L394" t="str">
            <v>N/A</v>
          </cell>
          <cell r="M394" t="str">
            <v>N/A</v>
          </cell>
          <cell r="N394" t="str">
            <v>N/A</v>
          </cell>
          <cell r="O394"/>
        </row>
        <row r="395">
          <cell r="A395">
            <v>369</v>
          </cell>
          <cell r="B395" t="str">
            <v xml:space="preserve">DRBR369 </v>
          </cell>
          <cell r="C395" t="str">
            <v>Autoservicio Plaza Lama Aut. Duarte</v>
          </cell>
          <cell r="D395"/>
          <cell r="E395" t="str">
            <v>Distrito Nacional</v>
          </cell>
          <cell r="F395" t="str">
            <v>N/A</v>
          </cell>
          <cell r="G395" t="str">
            <v>N/A</v>
          </cell>
          <cell r="H395" t="str">
            <v>N/A</v>
          </cell>
          <cell r="I395" t="str">
            <v>N/A</v>
          </cell>
          <cell r="J395" t="str">
            <v>N/A</v>
          </cell>
          <cell r="K395" t="str">
            <v>N/A</v>
          </cell>
          <cell r="L395" t="str">
            <v>N/A</v>
          </cell>
          <cell r="M395" t="str">
            <v>N/A</v>
          </cell>
          <cell r="N395" t="str">
            <v>N/A</v>
          </cell>
          <cell r="O395"/>
        </row>
        <row r="396">
          <cell r="A396">
            <v>370</v>
          </cell>
          <cell r="B396" t="str">
            <v>DRBR370</v>
          </cell>
          <cell r="C396" t="str">
            <v>ATM Oficina Cruce de Imbert II (puerto Plata)</v>
          </cell>
          <cell r="D396" t="str">
            <v>Diebold</v>
          </cell>
          <cell r="E396" t="str">
            <v>Norte</v>
          </cell>
          <cell r="F396" t="str">
            <v>N/A</v>
          </cell>
          <cell r="G396" t="str">
            <v>N/A</v>
          </cell>
          <cell r="H396" t="str">
            <v>N/A</v>
          </cell>
          <cell r="I396" t="str">
            <v>N/A</v>
          </cell>
          <cell r="J396" t="str">
            <v>N/A</v>
          </cell>
          <cell r="K396" t="str">
            <v>N/A</v>
          </cell>
          <cell r="L396" t="str">
            <v>N/A</v>
          </cell>
          <cell r="M396" t="str">
            <v>N/A</v>
          </cell>
          <cell r="N396"/>
          <cell r="O396" t="str">
            <v>Puerto Plata</v>
          </cell>
        </row>
        <row r="397">
          <cell r="A397">
            <v>372</v>
          </cell>
          <cell r="B397" t="str">
            <v>DRBR372</v>
          </cell>
          <cell r="C397" t="str">
            <v>Oficina Sánchez II</v>
          </cell>
          <cell r="D397"/>
          <cell r="E397" t="str">
            <v>Norte</v>
          </cell>
          <cell r="F397" t="str">
            <v>N/A</v>
          </cell>
          <cell r="G397" t="str">
            <v>N/A</v>
          </cell>
          <cell r="H397" t="str">
            <v>N/A</v>
          </cell>
          <cell r="I397" t="str">
            <v>N/A</v>
          </cell>
          <cell r="J397" t="str">
            <v>N/A</v>
          </cell>
          <cell r="K397" t="str">
            <v>N/A</v>
          </cell>
          <cell r="L397" t="str">
            <v>N/A</v>
          </cell>
          <cell r="M397" t="str">
            <v>N/A</v>
          </cell>
          <cell r="N397"/>
          <cell r="O397"/>
        </row>
        <row r="398">
          <cell r="A398">
            <v>373</v>
          </cell>
          <cell r="B398" t="str">
            <v>DRBR373</v>
          </cell>
          <cell r="C398" t="str">
            <v>S/M Tangui Nagua</v>
          </cell>
          <cell r="D398"/>
          <cell r="E398" t="str">
            <v>Norte</v>
          </cell>
          <cell r="F398" t="str">
            <v>N/A</v>
          </cell>
          <cell r="G398" t="str">
            <v>N/A</v>
          </cell>
          <cell r="H398" t="str">
            <v>N/A</v>
          </cell>
          <cell r="I398" t="str">
            <v>N/A</v>
          </cell>
          <cell r="J398" t="str">
            <v>N/A</v>
          </cell>
          <cell r="K398" t="str">
            <v>N/A</v>
          </cell>
          <cell r="L398" t="str">
            <v>N/A</v>
          </cell>
          <cell r="M398" t="str">
            <v>N/A</v>
          </cell>
          <cell r="N398"/>
          <cell r="O398"/>
        </row>
        <row r="399">
          <cell r="A399">
            <v>375</v>
          </cell>
          <cell r="B399" t="str">
            <v>DRBR375</v>
          </cell>
          <cell r="C399" t="str">
            <v xml:space="preserve"> Base Naval Las Calderas (BANI)</v>
          </cell>
          <cell r="D399"/>
          <cell r="E399" t="str">
            <v>Sur</v>
          </cell>
          <cell r="F399" t="str">
            <v>N/A</v>
          </cell>
          <cell r="G399" t="str">
            <v>N/A</v>
          </cell>
          <cell r="H399" t="str">
            <v>N/A</v>
          </cell>
          <cell r="I399" t="str">
            <v>N/A</v>
          </cell>
          <cell r="J399" t="str">
            <v>N/A</v>
          </cell>
          <cell r="K399" t="str">
            <v>N/A</v>
          </cell>
          <cell r="L399" t="str">
            <v>N/A</v>
          </cell>
          <cell r="M399" t="str">
            <v>N/A</v>
          </cell>
          <cell r="N399" t="str">
            <v>N/A</v>
          </cell>
          <cell r="O399"/>
        </row>
        <row r="400">
          <cell r="A400">
            <v>377</v>
          </cell>
          <cell r="B400" t="str">
            <v>DRBR377</v>
          </cell>
          <cell r="C400" t="str">
            <v>ATM Estacion del Metro Eduardo Brito</v>
          </cell>
          <cell r="D400" t="str">
            <v>NCR</v>
          </cell>
          <cell r="E400" t="str">
            <v>Distrito Nacional</v>
          </cell>
          <cell r="F400" t="str">
            <v>NO</v>
          </cell>
          <cell r="G400" t="str">
            <v>Si</v>
          </cell>
          <cell r="H400" t="str">
            <v>Si</v>
          </cell>
          <cell r="I400" t="str">
            <v>No</v>
          </cell>
          <cell r="J400" t="str">
            <v>Si</v>
          </cell>
          <cell r="K400" t="str">
            <v>Si</v>
          </cell>
          <cell r="L400" t="str">
            <v>Si</v>
          </cell>
          <cell r="M400" t="str">
            <v>Si</v>
          </cell>
          <cell r="N400" t="str">
            <v>No</v>
          </cell>
          <cell r="O400" t="str">
            <v/>
          </cell>
        </row>
        <row r="401">
          <cell r="A401">
            <v>378</v>
          </cell>
          <cell r="B401" t="str">
            <v>DRBR378</v>
          </cell>
          <cell r="C401" t="str">
            <v>UNP Villa Flores San Juan</v>
          </cell>
          <cell r="D401"/>
          <cell r="E401" t="str">
            <v>Sur</v>
          </cell>
          <cell r="F401" t="str">
            <v>N/A</v>
          </cell>
          <cell r="G401" t="str">
            <v>N/A</v>
          </cell>
          <cell r="H401" t="str">
            <v>N/A</v>
          </cell>
          <cell r="I401" t="str">
            <v>N/A</v>
          </cell>
          <cell r="J401" t="str">
            <v>N/A</v>
          </cell>
          <cell r="K401" t="str">
            <v>N/A</v>
          </cell>
          <cell r="L401" t="str">
            <v>N/A</v>
          </cell>
          <cell r="M401" t="str">
            <v>N/A</v>
          </cell>
          <cell r="N401"/>
          <cell r="O401"/>
        </row>
        <row r="402">
          <cell r="A402">
            <v>380</v>
          </cell>
          <cell r="B402" t="str">
            <v>DRBR380</v>
          </cell>
          <cell r="C402" t="str">
            <v>Ofic. Navarrete</v>
          </cell>
          <cell r="D402" t="str">
            <v>NCR</v>
          </cell>
          <cell r="E402" t="str">
            <v>Norte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No</v>
          </cell>
          <cell r="L402" t="str">
            <v>Si</v>
          </cell>
          <cell r="M402" t="str">
            <v>No</v>
          </cell>
          <cell r="N402" t="str">
            <v>Si</v>
          </cell>
          <cell r="O402" t="str">
            <v>Oficina</v>
          </cell>
        </row>
        <row r="403">
          <cell r="A403">
            <v>382</v>
          </cell>
          <cell r="B403" t="str">
            <v xml:space="preserve">DRBR382 </v>
          </cell>
          <cell r="C403" t="str">
            <v>Estación del Metro Maria Montes</v>
          </cell>
          <cell r="D403"/>
          <cell r="E403" t="str">
            <v>Distrito Nacional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N/A</v>
          </cell>
          <cell r="J403" t="str">
            <v>N/A</v>
          </cell>
          <cell r="K403" t="str">
            <v>N/A</v>
          </cell>
          <cell r="L403" t="str">
            <v>N/A</v>
          </cell>
          <cell r="M403" t="str">
            <v>N/A</v>
          </cell>
          <cell r="N403"/>
          <cell r="O403"/>
        </row>
        <row r="404">
          <cell r="A404">
            <v>383</v>
          </cell>
          <cell r="B404" t="str">
            <v>DRBR383</v>
          </cell>
          <cell r="C404" t="str">
            <v>S/M Daniel Dajabón</v>
          </cell>
          <cell r="D404"/>
          <cell r="E404" t="str">
            <v>Norte</v>
          </cell>
          <cell r="F404" t="str">
            <v>N/A</v>
          </cell>
          <cell r="G404" t="str">
            <v>N/A</v>
          </cell>
          <cell r="H404" t="str">
            <v>N/A</v>
          </cell>
          <cell r="I404" t="str">
            <v>N/A</v>
          </cell>
          <cell r="J404" t="str">
            <v>N/A</v>
          </cell>
          <cell r="K404" t="str">
            <v>N/A</v>
          </cell>
          <cell r="L404" t="str">
            <v>N/A</v>
          </cell>
          <cell r="M404" t="str">
            <v>N/A</v>
          </cell>
          <cell r="N404"/>
          <cell r="O404"/>
        </row>
        <row r="405">
          <cell r="A405">
            <v>384</v>
          </cell>
          <cell r="B405" t="str">
            <v>DRBR384</v>
          </cell>
          <cell r="C405" t="str">
            <v>Sótano Torre Banreservas (Reserva Zona Metro)</v>
          </cell>
          <cell r="D405"/>
          <cell r="E405" t="str">
            <v>Distrito Nacional</v>
          </cell>
          <cell r="F405" t="str">
            <v>N/A</v>
          </cell>
          <cell r="G405" t="str">
            <v>N/A</v>
          </cell>
          <cell r="H405" t="str">
            <v>N/A</v>
          </cell>
          <cell r="I405" t="str">
            <v>N/A</v>
          </cell>
          <cell r="J405" t="str">
            <v>N/A</v>
          </cell>
          <cell r="K405" t="str">
            <v>N/A</v>
          </cell>
          <cell r="L405" t="str">
            <v>N/A</v>
          </cell>
          <cell r="M405" t="str">
            <v>N/A</v>
          </cell>
          <cell r="N405" t="str">
            <v>N/A</v>
          </cell>
          <cell r="O405"/>
        </row>
        <row r="406">
          <cell r="A406">
            <v>385</v>
          </cell>
          <cell r="B406" t="str">
            <v>DRBR385</v>
          </cell>
          <cell r="C406" t="str">
            <v>OFIC. PLAZA VERON I</v>
          </cell>
          <cell r="D406" t="str">
            <v>NCR</v>
          </cell>
          <cell r="E406" t="str">
            <v>Este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Si</v>
          </cell>
          <cell r="M406" t="str">
            <v>No</v>
          </cell>
          <cell r="N406" t="str">
            <v>Si</v>
          </cell>
          <cell r="O406" t="str">
            <v>Romana-Higuey</v>
          </cell>
        </row>
        <row r="407">
          <cell r="A407">
            <v>386</v>
          </cell>
          <cell r="B407" t="str">
            <v>DRBR386</v>
          </cell>
          <cell r="C407" t="str">
            <v>OFIC. PLAZA VERON II</v>
          </cell>
          <cell r="D407" t="str">
            <v>NCR</v>
          </cell>
          <cell r="E407" t="str">
            <v>Este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No</v>
          </cell>
          <cell r="L407" t="str">
            <v>Si</v>
          </cell>
          <cell r="M407" t="str">
            <v>No</v>
          </cell>
          <cell r="N407" t="str">
            <v>Si</v>
          </cell>
          <cell r="O407" t="str">
            <v>Romana-Higuey</v>
          </cell>
        </row>
        <row r="408">
          <cell r="A408">
            <v>387</v>
          </cell>
          <cell r="B408" t="str">
            <v>DRBR387</v>
          </cell>
          <cell r="C408" t="str">
            <v>S/M La Cadena San Vicente</v>
          </cell>
          <cell r="D408" t="str">
            <v>Wincor Nixdorf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Si</v>
          </cell>
          <cell r="L408" t="str">
            <v>Si</v>
          </cell>
          <cell r="M408" t="str">
            <v>Si</v>
          </cell>
          <cell r="N408" t="str">
            <v>No</v>
          </cell>
          <cell r="O408" t="str">
            <v>Grupo 4</v>
          </cell>
        </row>
        <row r="409">
          <cell r="A409">
            <v>388</v>
          </cell>
          <cell r="B409" t="str">
            <v>DRBR388</v>
          </cell>
          <cell r="C409" t="str">
            <v>LA SIRENA PUERTO PLATA</v>
          </cell>
          <cell r="D409" t="str">
            <v>Wincor Nixdorf</v>
          </cell>
          <cell r="E409" t="str">
            <v>Norte</v>
          </cell>
          <cell r="F409" t="str">
            <v>NO</v>
          </cell>
          <cell r="G409" t="str">
            <v>Si</v>
          </cell>
          <cell r="H409" t="str">
            <v>Si</v>
          </cell>
          <cell r="I409" t="str">
            <v>No</v>
          </cell>
          <cell r="J409" t="str">
            <v>Si</v>
          </cell>
          <cell r="K409" t="str">
            <v>Si</v>
          </cell>
          <cell r="L409" t="str">
            <v>Si</v>
          </cell>
          <cell r="M409" t="str">
            <v>Si</v>
          </cell>
          <cell r="N409" t="str">
            <v>No</v>
          </cell>
          <cell r="O409" t="str">
            <v>Puerto Plata</v>
          </cell>
        </row>
        <row r="410">
          <cell r="A410">
            <v>389</v>
          </cell>
          <cell r="B410" t="str">
            <v>DRBR389</v>
          </cell>
          <cell r="C410" t="str">
            <v>HOTEL PRINCESS</v>
          </cell>
          <cell r="D410" t="str">
            <v>Diebold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Si</v>
          </cell>
          <cell r="K410" t="str">
            <v>Si</v>
          </cell>
          <cell r="L410" t="str">
            <v>Si</v>
          </cell>
          <cell r="M410" t="str">
            <v>Si</v>
          </cell>
          <cell r="N410" t="str">
            <v>Si</v>
          </cell>
          <cell r="O410" t="str">
            <v>Grupo 2</v>
          </cell>
        </row>
        <row r="411">
          <cell r="A411">
            <v>390</v>
          </cell>
          <cell r="B411" t="str">
            <v>DRBR390</v>
          </cell>
          <cell r="C411" t="str">
            <v>Ofic. Boca Chica #2</v>
          </cell>
          <cell r="D411" t="str">
            <v>Wincor Nixdorf</v>
          </cell>
          <cell r="E411" t="str">
            <v>Este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No</v>
          </cell>
          <cell r="L411" t="str">
            <v>Si</v>
          </cell>
          <cell r="M411" t="str">
            <v>No</v>
          </cell>
          <cell r="N411" t="str">
            <v>Si</v>
          </cell>
          <cell r="O411" t="str">
            <v>Oficina</v>
          </cell>
        </row>
        <row r="412">
          <cell r="A412">
            <v>391</v>
          </cell>
          <cell r="B412" t="str">
            <v>DRBR391</v>
          </cell>
          <cell r="C412" t="str">
            <v>JUMBO LUPERON</v>
          </cell>
          <cell r="D412" t="str">
            <v>Wincor Nixdorf</v>
          </cell>
          <cell r="E412" t="str">
            <v>Distrito Nacional</v>
          </cell>
          <cell r="F412" t="str">
            <v>NO</v>
          </cell>
          <cell r="G412" t="str">
            <v>Si</v>
          </cell>
          <cell r="H412" t="str">
            <v>Si</v>
          </cell>
          <cell r="I412" t="str">
            <v>No</v>
          </cell>
          <cell r="J412" t="str">
            <v>Si</v>
          </cell>
          <cell r="K412" t="str">
            <v>Si</v>
          </cell>
          <cell r="L412" t="str">
            <v>Si</v>
          </cell>
          <cell r="M412" t="str">
            <v>Si</v>
          </cell>
          <cell r="N412" t="str">
            <v>No</v>
          </cell>
          <cell r="O412" t="str">
            <v>Grupo 6</v>
          </cell>
        </row>
        <row r="413">
          <cell r="A413">
            <v>392</v>
          </cell>
          <cell r="B413" t="str">
            <v>DRBR392</v>
          </cell>
          <cell r="C413" t="str">
            <v>Ofic. San Juan De La Maguana #2</v>
          </cell>
          <cell r="D413" t="str">
            <v>Wincor Nixdorf</v>
          </cell>
          <cell r="E413" t="str">
            <v>Sur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No</v>
          </cell>
          <cell r="L413" t="str">
            <v>Si</v>
          </cell>
          <cell r="M413" t="str">
            <v>No</v>
          </cell>
          <cell r="N413" t="str">
            <v>Si</v>
          </cell>
          <cell r="O413" t="str">
            <v>Oficina</v>
          </cell>
        </row>
        <row r="414">
          <cell r="A414">
            <v>722</v>
          </cell>
          <cell r="B414" t="str">
            <v>DRBR393</v>
          </cell>
          <cell r="C414" t="str">
            <v>OFIC. CHARLE DE GAULLE III</v>
          </cell>
          <cell r="D414" t="str">
            <v>NCR</v>
          </cell>
          <cell r="E414" t="str">
            <v>Distrito Nacional</v>
          </cell>
          <cell r="F414" t="str">
            <v>SI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4</v>
          </cell>
        </row>
        <row r="415">
          <cell r="A415">
            <v>394</v>
          </cell>
          <cell r="B415" t="str">
            <v>DRBR394</v>
          </cell>
          <cell r="C415" t="str">
            <v>MULTICENTRO SIRENA LUPERON</v>
          </cell>
          <cell r="D415" t="str">
            <v>Wincor Nixdorf</v>
          </cell>
          <cell r="E415" t="str">
            <v>Distrito Nacional</v>
          </cell>
          <cell r="F415" t="str">
            <v>NO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6</v>
          </cell>
        </row>
        <row r="416">
          <cell r="A416">
            <v>395</v>
          </cell>
          <cell r="B416" t="str">
            <v>DRBR395</v>
          </cell>
          <cell r="C416" t="str">
            <v>Ofic. Sabana Iglesia</v>
          </cell>
          <cell r="D416" t="str">
            <v>NCR</v>
          </cell>
          <cell r="E416" t="str">
            <v>Norte</v>
          </cell>
          <cell r="F416" t="str">
            <v>NO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No</v>
          </cell>
          <cell r="L416" t="str">
            <v>Si</v>
          </cell>
          <cell r="M416" t="str">
            <v>No</v>
          </cell>
          <cell r="N416" t="str">
            <v>Si</v>
          </cell>
          <cell r="O416" t="str">
            <v>Oficina</v>
          </cell>
        </row>
        <row r="417">
          <cell r="A417">
            <v>396</v>
          </cell>
          <cell r="B417" t="str">
            <v>DRBR396</v>
          </cell>
          <cell r="C417" t="str">
            <v>OFIC. PLAZA ULLOA</v>
          </cell>
          <cell r="D417" t="str">
            <v>Wincor Nixdorf</v>
          </cell>
          <cell r="E417" t="str">
            <v>Norte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No</v>
          </cell>
          <cell r="L417" t="str">
            <v>No</v>
          </cell>
          <cell r="M417" t="str">
            <v>No</v>
          </cell>
          <cell r="N417" t="str">
            <v>Si</v>
          </cell>
          <cell r="O417" t="str">
            <v>Santiago 2</v>
          </cell>
        </row>
        <row r="418">
          <cell r="A418">
            <v>397</v>
          </cell>
          <cell r="B418" t="str">
            <v>DRBR397</v>
          </cell>
          <cell r="C418" t="str">
            <v>AUTOBANCO SAN FCO. MACORIS</v>
          </cell>
          <cell r="D418" t="str">
            <v>Diebold</v>
          </cell>
          <cell r="E418" t="str">
            <v>Norte</v>
          </cell>
          <cell r="F418" t="str">
            <v>NO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Si</v>
          </cell>
          <cell r="O418" t="str">
            <v>San Francisco de Macorís</v>
          </cell>
        </row>
        <row r="419">
          <cell r="A419">
            <v>399</v>
          </cell>
          <cell r="B419" t="str">
            <v>DRBR399</v>
          </cell>
          <cell r="C419" t="str">
            <v>Ofic. La Romana #2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Romana-Higuey</v>
          </cell>
        </row>
        <row r="420">
          <cell r="A420">
            <v>604</v>
          </cell>
          <cell r="B420" t="str">
            <v>DRBR401</v>
          </cell>
          <cell r="C420" t="str">
            <v>Ofic. Estancia Nueva</v>
          </cell>
          <cell r="D420" t="str">
            <v>NCR</v>
          </cell>
          <cell r="E420" t="str">
            <v>Norte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Si</v>
          </cell>
          <cell r="J420" t="str">
            <v>Si</v>
          </cell>
          <cell r="K420" t="str">
            <v>Si</v>
          </cell>
          <cell r="L420" t="str">
            <v>Si</v>
          </cell>
          <cell r="M420" t="str">
            <v>Si</v>
          </cell>
          <cell r="N420" t="str">
            <v>Si</v>
          </cell>
          <cell r="O420" t="str">
            <v>La Vega</v>
          </cell>
        </row>
        <row r="421">
          <cell r="A421">
            <v>402</v>
          </cell>
          <cell r="B421" t="str">
            <v>DRBR402</v>
          </cell>
          <cell r="C421" t="str">
            <v>LA SIRENA LA VEGA</v>
          </cell>
          <cell r="D421" t="str">
            <v>Wincor Nixdorf</v>
          </cell>
          <cell r="E421" t="str">
            <v>Norte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Si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La Vega</v>
          </cell>
        </row>
        <row r="422">
          <cell r="A422">
            <v>403</v>
          </cell>
          <cell r="B422" t="str">
            <v>DRBR403</v>
          </cell>
          <cell r="C422" t="str">
            <v>OFIC. VICENTE NOBLE</v>
          </cell>
          <cell r="D422" t="str">
            <v>NCR</v>
          </cell>
          <cell r="E422" t="str">
            <v>Sur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No</v>
          </cell>
          <cell r="L422" t="str">
            <v>Si</v>
          </cell>
          <cell r="M422" t="str">
            <v>No</v>
          </cell>
          <cell r="N422" t="str">
            <v>Si</v>
          </cell>
          <cell r="O422" t="str">
            <v>Barahona</v>
          </cell>
        </row>
        <row r="423">
          <cell r="A423">
            <v>584</v>
          </cell>
          <cell r="B423" t="str">
            <v>DRBR404</v>
          </cell>
          <cell r="C423" t="str">
            <v>Ofic. San Cristobal</v>
          </cell>
          <cell r="D423" t="str">
            <v>NCR</v>
          </cell>
          <cell r="E423" t="str">
            <v>Sur</v>
          </cell>
          <cell r="F423" t="str">
            <v>SI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5</v>
          </cell>
        </row>
        <row r="424">
          <cell r="A424">
            <v>405</v>
          </cell>
          <cell r="B424" t="str">
            <v>DRBR405</v>
          </cell>
          <cell r="C424" t="str">
            <v>SBD Loma de Cabrera</v>
          </cell>
          <cell r="D424" t="str">
            <v>NCR</v>
          </cell>
          <cell r="E424" t="str">
            <v>Norte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Si</v>
          </cell>
          <cell r="K424" t="str">
            <v>No</v>
          </cell>
          <cell r="L424" t="str">
            <v>Si</v>
          </cell>
          <cell r="M424" t="str">
            <v>No</v>
          </cell>
          <cell r="N424" t="str">
            <v>Si</v>
          </cell>
          <cell r="O424" t="str">
            <v>Oficina</v>
          </cell>
        </row>
        <row r="425">
          <cell r="A425">
            <v>406</v>
          </cell>
          <cell r="B425" t="str">
            <v>DRBR406</v>
          </cell>
          <cell r="C425" t="str">
            <v>PLAZA LAMA MAXIMO GOMEZ</v>
          </cell>
          <cell r="D425" t="str">
            <v>Wincor Nixdorf</v>
          </cell>
          <cell r="E425" t="str">
            <v>Distrito Nacional</v>
          </cell>
          <cell r="F425" t="str">
            <v>SI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Si</v>
          </cell>
          <cell r="M425" t="str">
            <v>No</v>
          </cell>
          <cell r="N425" t="str">
            <v>No</v>
          </cell>
          <cell r="O425" t="str">
            <v>Grupo 1</v>
          </cell>
        </row>
        <row r="426">
          <cell r="A426">
            <v>407</v>
          </cell>
          <cell r="B426" t="str">
            <v>DRBR407</v>
          </cell>
          <cell r="C426" t="str">
            <v>La Sirena Villa Mella</v>
          </cell>
          <cell r="D426" t="str">
            <v>Wincor Nixdorf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408</v>
          </cell>
          <cell r="B427" t="str">
            <v>DRBR408</v>
          </cell>
          <cell r="C427" t="str">
            <v>Autobanco Palmas Herreras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6</v>
          </cell>
        </row>
        <row r="428">
          <cell r="A428">
            <v>409</v>
          </cell>
          <cell r="B428" t="str">
            <v>DRBR409</v>
          </cell>
          <cell r="C428" t="str">
            <v>OFIC. PALMAS HERRERA I</v>
          </cell>
          <cell r="D428" t="str">
            <v>Wincor Nixdorf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Si</v>
          </cell>
          <cell r="O428" t="str">
            <v>Grupo 6</v>
          </cell>
        </row>
        <row r="429">
          <cell r="A429">
            <v>410</v>
          </cell>
          <cell r="B429" t="str">
            <v>DRBR410</v>
          </cell>
          <cell r="C429" t="str">
            <v>OFIC. PALMAS HERRERA II</v>
          </cell>
          <cell r="D429" t="str">
            <v>Wincor Nixdorf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Si</v>
          </cell>
          <cell r="L429" t="str">
            <v>Si</v>
          </cell>
          <cell r="M429" t="str">
            <v>Si</v>
          </cell>
          <cell r="N429" t="str">
            <v>Si</v>
          </cell>
          <cell r="O429" t="str">
            <v>Grupo 6</v>
          </cell>
        </row>
        <row r="430">
          <cell r="A430">
            <v>411</v>
          </cell>
          <cell r="B430" t="str">
            <v>DRBR411</v>
          </cell>
          <cell r="C430" t="str">
            <v>UNP Piedra Blanca</v>
          </cell>
          <cell r="D430" t="str">
            <v>Diebold</v>
          </cell>
          <cell r="E430" t="str">
            <v>Norte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No</v>
          </cell>
          <cell r="L430" t="str">
            <v>Si</v>
          </cell>
          <cell r="M430" t="str">
            <v>No</v>
          </cell>
          <cell r="N430" t="str">
            <v>Si</v>
          </cell>
          <cell r="O430" t="str">
            <v>Oficina</v>
          </cell>
        </row>
        <row r="431">
          <cell r="A431">
            <v>413</v>
          </cell>
          <cell r="B431" t="str">
            <v>DRBR413</v>
          </cell>
          <cell r="C431" t="str">
            <v>OFIC. LAS GALERAS</v>
          </cell>
          <cell r="D431" t="str">
            <v>Wincor Nixdorf</v>
          </cell>
          <cell r="E431" t="str">
            <v>Norte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Si</v>
          </cell>
          <cell r="O431" t="str">
            <v>Oficina</v>
          </cell>
        </row>
        <row r="432">
          <cell r="A432">
            <v>414</v>
          </cell>
          <cell r="B432" t="str">
            <v>DRBR414</v>
          </cell>
          <cell r="C432" t="str">
            <v>Ofic. Villa Francisca #2</v>
          </cell>
          <cell r="D432" t="str">
            <v>NCR</v>
          </cell>
          <cell r="E432" t="str">
            <v>Distrito Nacional</v>
          </cell>
          <cell r="F432" t="str">
            <v>SI</v>
          </cell>
          <cell r="G432" t="str">
            <v>Si</v>
          </cell>
          <cell r="H432" t="str">
            <v>Si</v>
          </cell>
          <cell r="I432" t="str">
            <v>No</v>
          </cell>
          <cell r="J432" t="str">
            <v>Si</v>
          </cell>
          <cell r="K432" t="str">
            <v>No</v>
          </cell>
          <cell r="L432" t="str">
            <v>Si</v>
          </cell>
          <cell r="M432" t="str">
            <v>No</v>
          </cell>
          <cell r="N432" t="str">
            <v>Si</v>
          </cell>
          <cell r="O432" t="str">
            <v>Grupo 7</v>
          </cell>
        </row>
        <row r="433">
          <cell r="A433">
            <v>415</v>
          </cell>
          <cell r="B433" t="str">
            <v>DRBR415</v>
          </cell>
          <cell r="C433" t="str">
            <v>Autobanco San Martín I</v>
          </cell>
          <cell r="D433" t="str">
            <v>NCR</v>
          </cell>
          <cell r="E433" t="str">
            <v>Distrito Nacional</v>
          </cell>
          <cell r="F433" t="str">
            <v>NO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Si</v>
          </cell>
          <cell r="O433" t="str">
            <v>Grupo 1</v>
          </cell>
        </row>
        <row r="434">
          <cell r="A434">
            <v>416</v>
          </cell>
          <cell r="B434" t="str">
            <v>DRBR416</v>
          </cell>
          <cell r="C434" t="str">
            <v>Autobanco San Martin II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Si</v>
          </cell>
          <cell r="I434" t="str">
            <v>No</v>
          </cell>
          <cell r="J434" t="str">
            <v>Si</v>
          </cell>
          <cell r="K434" t="str">
            <v>Si</v>
          </cell>
          <cell r="L434" t="str">
            <v>Si</v>
          </cell>
          <cell r="M434" t="str">
            <v>Si</v>
          </cell>
          <cell r="N434" t="str">
            <v>Si</v>
          </cell>
          <cell r="O434" t="str">
            <v>Grupo 1</v>
          </cell>
        </row>
        <row r="435">
          <cell r="A435">
            <v>631</v>
          </cell>
          <cell r="B435" t="str">
            <v>DRBR417</v>
          </cell>
          <cell r="C435" t="str">
            <v>ASOCODEQUI, QUISQUEYA</v>
          </cell>
          <cell r="D435" t="str">
            <v>NCR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No</v>
          </cell>
          <cell r="O435" t="str">
            <v>San Pedro de Macorís</v>
          </cell>
        </row>
        <row r="436">
          <cell r="A436">
            <v>615</v>
          </cell>
          <cell r="B436" t="str">
            <v>DRBR418</v>
          </cell>
          <cell r="C436" t="str">
            <v>ESTACION SUNIX CABRAL</v>
          </cell>
          <cell r="D436" t="str">
            <v>NCR</v>
          </cell>
          <cell r="E436" t="str">
            <v>Sur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Barahona</v>
          </cell>
        </row>
        <row r="437">
          <cell r="A437">
            <v>719</v>
          </cell>
          <cell r="B437" t="str">
            <v>DRBR419</v>
          </cell>
          <cell r="C437" t="str">
            <v>AYUNTAMIENTO SAN LUIS</v>
          </cell>
          <cell r="D437" t="str">
            <v>NCR</v>
          </cell>
          <cell r="E437" t="str">
            <v>Distrito Nacional</v>
          </cell>
          <cell r="F437" t="str">
            <v>NO</v>
          </cell>
          <cell r="G437" t="str">
            <v>Si</v>
          </cell>
          <cell r="H437" t="str">
            <v>Si</v>
          </cell>
          <cell r="I437" t="str">
            <v>No</v>
          </cell>
          <cell r="J437" t="str">
            <v>Si</v>
          </cell>
          <cell r="K437" t="str">
            <v>Si</v>
          </cell>
          <cell r="L437" t="str">
            <v>Si</v>
          </cell>
          <cell r="M437" t="str">
            <v>Si</v>
          </cell>
          <cell r="N437" t="str">
            <v>Si</v>
          </cell>
          <cell r="O437" t="str">
            <v>Grupo 4</v>
          </cell>
        </row>
        <row r="438">
          <cell r="A438">
            <v>420</v>
          </cell>
          <cell r="B438" t="str">
            <v>DRBR420</v>
          </cell>
          <cell r="C438" t="str">
            <v>DGII Av. Lincoln</v>
          </cell>
          <cell r="D438" t="str">
            <v>Wincor Nixdorf</v>
          </cell>
          <cell r="E438" t="str">
            <v>Distrito Nacional</v>
          </cell>
          <cell r="F438" t="str">
            <v>NO</v>
          </cell>
          <cell r="G438" t="str">
            <v>Si</v>
          </cell>
          <cell r="H438" t="str">
            <v>Si</v>
          </cell>
          <cell r="I438" t="str">
            <v>No</v>
          </cell>
          <cell r="J438" t="str">
            <v>Si</v>
          </cell>
          <cell r="K438" t="str">
            <v>Si</v>
          </cell>
          <cell r="L438" t="str">
            <v>Si</v>
          </cell>
          <cell r="M438" t="str">
            <v>Si</v>
          </cell>
          <cell r="N438" t="str">
            <v>Si</v>
          </cell>
          <cell r="O438" t="str">
            <v>Grupo 8</v>
          </cell>
        </row>
        <row r="439">
          <cell r="A439">
            <v>421</v>
          </cell>
          <cell r="B439" t="str">
            <v>DRBR421</v>
          </cell>
          <cell r="C439" t="str">
            <v>ESTACION SERV. ARRYO HONDO</v>
          </cell>
          <cell r="D439" t="str">
            <v>Wincor Nixdorf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1</v>
          </cell>
        </row>
        <row r="440">
          <cell r="A440">
            <v>422</v>
          </cell>
          <cell r="B440" t="str">
            <v>DRBR422</v>
          </cell>
          <cell r="C440" t="str">
            <v>S/M OLE MANOGUAYABO</v>
          </cell>
          <cell r="D440" t="str">
            <v>Wincor Nixdorf</v>
          </cell>
          <cell r="E440" t="str">
            <v>Distrito Nacional</v>
          </cell>
          <cell r="F440" t="str">
            <v>NO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No</v>
          </cell>
          <cell r="O440" t="str">
            <v>Grupo 6</v>
          </cell>
        </row>
        <row r="441">
          <cell r="A441">
            <v>423</v>
          </cell>
          <cell r="B441" t="str">
            <v>DRBR423</v>
          </cell>
          <cell r="C441" t="str">
            <v>FARMACIA MARIELLY</v>
          </cell>
          <cell r="D441" t="str">
            <v>Wincor Nixdorf</v>
          </cell>
          <cell r="E441" t="str">
            <v>Distrito Nacional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Si</v>
          </cell>
          <cell r="N441" t="str">
            <v>No</v>
          </cell>
          <cell r="O441" t="str">
            <v>Grupo 1</v>
          </cell>
        </row>
        <row r="442">
          <cell r="A442">
            <v>424</v>
          </cell>
          <cell r="B442" t="str">
            <v>DRBR424</v>
          </cell>
          <cell r="C442" t="str">
            <v>OFIC. JUMBO LUPERON I</v>
          </cell>
          <cell r="D442" t="str">
            <v>Wincor Nixdorf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Si</v>
          </cell>
          <cell r="M442" t="str">
            <v>Si</v>
          </cell>
          <cell r="N442" t="str">
            <v>No</v>
          </cell>
          <cell r="O442" t="str">
            <v>Grupo 6</v>
          </cell>
        </row>
        <row r="443">
          <cell r="A443">
            <v>425</v>
          </cell>
          <cell r="B443" t="str">
            <v>DRBR425</v>
          </cell>
          <cell r="C443" t="str">
            <v>OFIC. JUMBO LUPERON II</v>
          </cell>
          <cell r="D443" t="str">
            <v>Wincor Nixdorf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No</v>
          </cell>
          <cell r="L443" t="str">
            <v>Si</v>
          </cell>
          <cell r="M443" t="str">
            <v>Si</v>
          </cell>
          <cell r="N443" t="str">
            <v>No</v>
          </cell>
          <cell r="O443" t="str">
            <v>Grupo 6</v>
          </cell>
        </row>
        <row r="444">
          <cell r="A444">
            <v>581</v>
          </cell>
          <cell r="B444" t="str">
            <v>DRBR426</v>
          </cell>
          <cell r="C444" t="str">
            <v>BNV II</v>
          </cell>
          <cell r="D444" t="str">
            <v>NCR</v>
          </cell>
          <cell r="E444" t="str">
            <v>Distrito Nacional</v>
          </cell>
          <cell r="F444" t="str">
            <v/>
          </cell>
          <cell r="G444" t="str">
            <v>No</v>
          </cell>
          <cell r="H444" t="str">
            <v>No</v>
          </cell>
          <cell r="I444" t="str">
            <v>No</v>
          </cell>
          <cell r="J444" t="str">
            <v>No</v>
          </cell>
          <cell r="K444" t="str">
            <v>No</v>
          </cell>
          <cell r="L444" t="str">
            <v>No</v>
          </cell>
          <cell r="M444" t="str">
            <v>No</v>
          </cell>
          <cell r="N444" t="str">
            <v>No</v>
          </cell>
          <cell r="O444" t="str">
            <v>Grupo 8</v>
          </cell>
        </row>
        <row r="445">
          <cell r="A445">
            <v>427</v>
          </cell>
          <cell r="B445" t="str">
            <v>DRBR427</v>
          </cell>
          <cell r="C445" t="str">
            <v>Almacenes Iberia, Hato Mayor</v>
          </cell>
          <cell r="D445" t="str">
            <v>Wincor Nixdorf</v>
          </cell>
          <cell r="E445" t="str">
            <v>Este</v>
          </cell>
          <cell r="F445" t="str">
            <v>NO</v>
          </cell>
          <cell r="G445" t="str">
            <v>Si</v>
          </cell>
          <cell r="H445" t="str">
            <v>Si</v>
          </cell>
          <cell r="I445" t="str">
            <v>Si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Si</v>
          </cell>
          <cell r="N445" t="str">
            <v>No</v>
          </cell>
          <cell r="O445" t="str">
            <v>San Pedro de Macorís</v>
          </cell>
        </row>
        <row r="446">
          <cell r="A446">
            <v>428</v>
          </cell>
          <cell r="B446" t="str">
            <v>DRBR428</v>
          </cell>
          <cell r="C446" t="str">
            <v>ACROPOLIS CENTER</v>
          </cell>
          <cell r="D446" t="str">
            <v>Diebold</v>
          </cell>
          <cell r="E446" t="str">
            <v>Distrito Nacional</v>
          </cell>
          <cell r="F446" t="str">
            <v>NO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2</v>
          </cell>
        </row>
        <row r="447">
          <cell r="A447">
            <v>429</v>
          </cell>
          <cell r="B447" t="str">
            <v>DRBR429</v>
          </cell>
          <cell r="C447" t="str">
            <v>OFIC. JUMBO LA ROMANA</v>
          </cell>
          <cell r="D447" t="str">
            <v>Diebold</v>
          </cell>
          <cell r="E447" t="str">
            <v>Este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No</v>
          </cell>
          <cell r="N447" t="str">
            <v>No</v>
          </cell>
          <cell r="O447" t="str">
            <v>Romana-Higuey</v>
          </cell>
        </row>
        <row r="448">
          <cell r="A448">
            <v>583</v>
          </cell>
          <cell r="B448" t="str">
            <v>DRBR431</v>
          </cell>
          <cell r="C448" t="str">
            <v>MINISTERIO DE LA FFAA I</v>
          </cell>
          <cell r="D448" t="str">
            <v>NCR</v>
          </cell>
          <cell r="E448" t="str">
            <v>Distrito Nacional</v>
          </cell>
          <cell r="F448" t="str">
            <v>NO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432</v>
          </cell>
          <cell r="B449" t="str">
            <v>DRBR432</v>
          </cell>
          <cell r="C449" t="str">
            <v>Ofic. Puerto Plata #2</v>
          </cell>
          <cell r="D449" t="str">
            <v>NCR</v>
          </cell>
          <cell r="E449" t="str">
            <v>Norte</v>
          </cell>
          <cell r="F449" t="str">
            <v>SI</v>
          </cell>
          <cell r="G449" t="str">
            <v>Si</v>
          </cell>
          <cell r="H449" t="str">
            <v>Si</v>
          </cell>
          <cell r="I449" t="str">
            <v>Si</v>
          </cell>
          <cell r="J449" t="str">
            <v>Si</v>
          </cell>
          <cell r="K449" t="str">
            <v>No</v>
          </cell>
          <cell r="L449" t="str">
            <v>Si</v>
          </cell>
          <cell r="M449" t="str">
            <v>No</v>
          </cell>
          <cell r="N449" t="str">
            <v>Si</v>
          </cell>
          <cell r="O449" t="str">
            <v>Puerto Plata</v>
          </cell>
        </row>
        <row r="450">
          <cell r="A450">
            <v>433</v>
          </cell>
          <cell r="B450" t="str">
            <v>DRBR433</v>
          </cell>
          <cell r="C450" t="str">
            <v>CENTRO COMERC. LAS CANAS</v>
          </cell>
          <cell r="D450" t="str">
            <v>Diebold</v>
          </cell>
          <cell r="E450" t="str">
            <v>Este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Si</v>
          </cell>
          <cell r="L450" t="str">
            <v>Si</v>
          </cell>
          <cell r="M450" t="str">
            <v>Si</v>
          </cell>
          <cell r="N450" t="str">
            <v>Si</v>
          </cell>
          <cell r="O450" t="str">
            <v>Romana-Higuey</v>
          </cell>
        </row>
        <row r="451">
          <cell r="A451">
            <v>434</v>
          </cell>
          <cell r="B451" t="str">
            <v>DRBR434</v>
          </cell>
          <cell r="C451" t="str">
            <v>EGEHID</v>
          </cell>
          <cell r="D451" t="str">
            <v>Wincor Nixdorf</v>
          </cell>
          <cell r="E451" t="str">
            <v>Distrito Nacional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No</v>
          </cell>
          <cell r="L451" t="str">
            <v>Si</v>
          </cell>
          <cell r="M451" t="str">
            <v>No</v>
          </cell>
          <cell r="N451" t="str">
            <v>Si</v>
          </cell>
          <cell r="O451" t="str">
            <v>Grupo 2</v>
          </cell>
        </row>
        <row r="452">
          <cell r="A452">
            <v>435</v>
          </cell>
          <cell r="B452" t="str">
            <v>DRBR435</v>
          </cell>
          <cell r="C452" t="str">
            <v>Autobanco Torre BRRD I</v>
          </cell>
          <cell r="D452" t="str">
            <v>NCR</v>
          </cell>
          <cell r="E452" t="str">
            <v>Distrito Nacional</v>
          </cell>
          <cell r="F452" t="str">
            <v>SI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2</v>
          </cell>
        </row>
        <row r="453">
          <cell r="A453">
            <v>436</v>
          </cell>
          <cell r="B453" t="str">
            <v>DRBR436</v>
          </cell>
          <cell r="C453" t="str">
            <v>Autobanco Torre BRRD II</v>
          </cell>
          <cell r="D453" t="str">
            <v>NCR</v>
          </cell>
          <cell r="E453" t="str">
            <v>Distrito Nacional</v>
          </cell>
          <cell r="F453" t="str">
            <v>SI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Grupo 2</v>
          </cell>
        </row>
        <row r="454">
          <cell r="A454">
            <v>437</v>
          </cell>
          <cell r="B454" t="str">
            <v>DRBR437</v>
          </cell>
          <cell r="C454" t="str">
            <v>AUTOBANCO TORRE III</v>
          </cell>
          <cell r="D454" t="str">
            <v>NCR</v>
          </cell>
          <cell r="E454" t="str">
            <v>Distrito Nacional</v>
          </cell>
          <cell r="F454" t="str">
            <v>SI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Grupo 2</v>
          </cell>
        </row>
        <row r="455">
          <cell r="A455">
            <v>438</v>
          </cell>
          <cell r="B455" t="str">
            <v>DRBR438</v>
          </cell>
          <cell r="C455" t="str">
            <v>AUTOBANCO TORRE IV</v>
          </cell>
          <cell r="D455" t="str">
            <v>NCR</v>
          </cell>
          <cell r="E455" t="str">
            <v>Distrito Nacional</v>
          </cell>
          <cell r="F455" t="str">
            <v>SI</v>
          </cell>
          <cell r="G455" t="str">
            <v>Si</v>
          </cell>
          <cell r="H455" t="str">
            <v>Si</v>
          </cell>
          <cell r="I455" t="str">
            <v>No</v>
          </cell>
          <cell r="J455" t="str">
            <v>Si</v>
          </cell>
          <cell r="K455" t="str">
            <v>Si</v>
          </cell>
          <cell r="L455" t="str">
            <v>Si</v>
          </cell>
          <cell r="M455" t="str">
            <v>Si</v>
          </cell>
          <cell r="N455" t="str">
            <v>Si</v>
          </cell>
          <cell r="O455" t="str">
            <v>Grupo 2</v>
          </cell>
        </row>
        <row r="456">
          <cell r="A456">
            <v>763</v>
          </cell>
          <cell r="B456" t="str">
            <v>DRBR439</v>
          </cell>
          <cell r="C456" t="str">
            <v>OFICINA MONTELLANO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No</v>
          </cell>
          <cell r="L456" t="str">
            <v>Si</v>
          </cell>
          <cell r="M456" t="str">
            <v>No</v>
          </cell>
          <cell r="N456" t="str">
            <v>Si</v>
          </cell>
          <cell r="O456" t="str">
            <v>Puerto Plata</v>
          </cell>
        </row>
        <row r="457">
          <cell r="A457">
            <v>766</v>
          </cell>
          <cell r="B457" t="str">
            <v>DRBR440</v>
          </cell>
          <cell r="C457" t="str">
            <v>OFICINA AZUA II</v>
          </cell>
          <cell r="D457" t="str">
            <v>NCR</v>
          </cell>
          <cell r="E457" t="str">
            <v>Sur</v>
          </cell>
          <cell r="F457" t="str">
            <v>SI</v>
          </cell>
          <cell r="G457" t="str">
            <v>Si</v>
          </cell>
          <cell r="H457" t="str">
            <v>Si</v>
          </cell>
          <cell r="I457" t="str">
            <v>Si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Si</v>
          </cell>
          <cell r="O457" t="str">
            <v>Oficina</v>
          </cell>
        </row>
        <row r="458">
          <cell r="A458">
            <v>441</v>
          </cell>
          <cell r="B458" t="str">
            <v>DRBR441</v>
          </cell>
          <cell r="C458" t="str">
            <v>ESTACION TEXACO ROMULO B.</v>
          </cell>
          <cell r="D458" t="str">
            <v>NCR</v>
          </cell>
          <cell r="E458" t="str">
            <v>Distrito Nacional</v>
          </cell>
          <cell r="F458" t="str">
            <v>NO</v>
          </cell>
          <cell r="G458" t="str">
            <v>NO</v>
          </cell>
          <cell r="H458" t="str">
            <v>NO</v>
          </cell>
          <cell r="I458" t="str">
            <v/>
          </cell>
          <cell r="J458" t="str">
            <v>NO</v>
          </cell>
          <cell r="K458" t="str">
            <v/>
          </cell>
          <cell r="L458" t="str">
            <v/>
          </cell>
          <cell r="M458" t="str">
            <v/>
          </cell>
          <cell r="N458" t="str">
            <v/>
          </cell>
          <cell r="O458" t="str">
            <v/>
          </cell>
        </row>
        <row r="459">
          <cell r="A459">
            <v>443</v>
          </cell>
          <cell r="B459" t="str">
            <v>DRBR443</v>
          </cell>
          <cell r="C459" t="str">
            <v>EDIFICIO SAN RAFAEL</v>
          </cell>
          <cell r="D459" t="str">
            <v>Wincor Nixdorf</v>
          </cell>
          <cell r="E459" t="str">
            <v>Distrito Nacional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No</v>
          </cell>
          <cell r="L459" t="str">
            <v>Si</v>
          </cell>
          <cell r="M459" t="str">
            <v>No</v>
          </cell>
          <cell r="N459" t="str">
            <v>Si</v>
          </cell>
          <cell r="O459" t="str">
            <v>Grupo 8</v>
          </cell>
        </row>
        <row r="460">
          <cell r="A460">
            <v>444</v>
          </cell>
          <cell r="B460" t="str">
            <v>DRBR444</v>
          </cell>
          <cell r="C460" t="str">
            <v>HOSPITAL HOMS</v>
          </cell>
          <cell r="D460" t="str">
            <v>Wincor Nixdorf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No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Santiago 1</v>
          </cell>
        </row>
        <row r="461">
          <cell r="A461">
            <v>446</v>
          </cell>
          <cell r="B461" t="str">
            <v>DRBR446</v>
          </cell>
          <cell r="C461" t="str">
            <v>ATM Hipodromo V Centenario</v>
          </cell>
          <cell r="D461" t="str">
            <v>NCR</v>
          </cell>
          <cell r="E461" t="str">
            <v>Distrito Nacional</v>
          </cell>
          <cell r="F461" t="str">
            <v>NO</v>
          </cell>
          <cell r="G461" t="str">
            <v>Si</v>
          </cell>
          <cell r="H461" t="str">
            <v>Si</v>
          </cell>
          <cell r="I461" t="str">
            <v>No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No</v>
          </cell>
          <cell r="O461" t="str">
            <v/>
          </cell>
        </row>
        <row r="462">
          <cell r="A462">
            <v>447</v>
          </cell>
          <cell r="B462" t="str">
            <v>DRBR447</v>
          </cell>
          <cell r="C462" t="str">
            <v>PLAZA LAMA LA ROMANA</v>
          </cell>
          <cell r="D462" t="str">
            <v>Wincor Nixdorf</v>
          </cell>
          <cell r="E462" t="str">
            <v>Este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Si</v>
          </cell>
          <cell r="L462" t="str">
            <v>Si</v>
          </cell>
          <cell r="M462" t="str">
            <v>Si</v>
          </cell>
          <cell r="N462" t="str">
            <v>No</v>
          </cell>
          <cell r="O462" t="str">
            <v>Romana-Higuey</v>
          </cell>
        </row>
        <row r="463">
          <cell r="A463">
            <v>448</v>
          </cell>
          <cell r="B463" t="str">
            <v>DRBR448</v>
          </cell>
          <cell r="C463" t="str">
            <v>CLUB BANCO CENTRAL</v>
          </cell>
          <cell r="D463" t="str">
            <v>Wincor Nixdorf</v>
          </cell>
          <cell r="E463" t="str">
            <v>Distrito Nacional</v>
          </cell>
          <cell r="F463" t="str">
            <v>NO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Grupo 5</v>
          </cell>
        </row>
        <row r="464">
          <cell r="A464">
            <v>449</v>
          </cell>
          <cell r="B464" t="str">
            <v>DRBR449</v>
          </cell>
          <cell r="C464" t="str">
            <v>Autobanco Lope de Vega #2</v>
          </cell>
          <cell r="D464" t="str">
            <v>NCR</v>
          </cell>
          <cell r="E464" t="str">
            <v/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No</v>
          </cell>
          <cell r="L464" t="str">
            <v>Si</v>
          </cell>
          <cell r="M464" t="str">
            <v>No</v>
          </cell>
          <cell r="N464" t="str">
            <v>Si</v>
          </cell>
          <cell r="O464" t="str">
            <v/>
          </cell>
        </row>
        <row r="465">
          <cell r="A465">
            <v>775</v>
          </cell>
          <cell r="B465" t="str">
            <v>DRBR450</v>
          </cell>
          <cell r="C465" t="str">
            <v>SUPERMERCADO LILO</v>
          </cell>
          <cell r="D465" t="str">
            <v>NCR</v>
          </cell>
          <cell r="E465" t="str">
            <v>Norte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Si</v>
          </cell>
          <cell r="L465" t="str">
            <v>Si</v>
          </cell>
          <cell r="M465" t="str">
            <v>Si</v>
          </cell>
          <cell r="N465" t="str">
            <v>No</v>
          </cell>
          <cell r="O465" t="str">
            <v>Oficina</v>
          </cell>
        </row>
        <row r="466">
          <cell r="A466">
            <v>764</v>
          </cell>
          <cell r="B466" t="str">
            <v>DRBR451</v>
          </cell>
          <cell r="C466" t="str">
            <v>Ofic. Elias Piña</v>
          </cell>
          <cell r="D466" t="str">
            <v>NCR</v>
          </cell>
          <cell r="E466" t="str">
            <v>Sur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Si</v>
          </cell>
          <cell r="K466" t="str">
            <v>No</v>
          </cell>
          <cell r="L466" t="str">
            <v>Si</v>
          </cell>
          <cell r="M466" t="str">
            <v>No</v>
          </cell>
          <cell r="N466" t="str">
            <v>Si</v>
          </cell>
          <cell r="O466" t="str">
            <v>Oficina</v>
          </cell>
        </row>
        <row r="467">
          <cell r="A467">
            <v>788</v>
          </cell>
          <cell r="B467" t="str">
            <v>DRBR452</v>
          </cell>
          <cell r="C467" t="str">
            <v>MINIST. RELAC. EXTERIORES</v>
          </cell>
          <cell r="D467" t="str">
            <v>Wincor Nixdorf</v>
          </cell>
          <cell r="E467" t="str">
            <v>Distrito Nacional</v>
          </cell>
          <cell r="F467" t="str">
            <v>NO</v>
          </cell>
          <cell r="G467" t="str">
            <v>No</v>
          </cell>
          <cell r="H467" t="str">
            <v>No</v>
          </cell>
          <cell r="I467" t="str">
            <v>No</v>
          </cell>
          <cell r="J467" t="str">
            <v>No</v>
          </cell>
          <cell r="K467" t="str">
            <v>No</v>
          </cell>
          <cell r="L467" t="str">
            <v>No</v>
          </cell>
          <cell r="M467" t="str">
            <v>No</v>
          </cell>
          <cell r="N467" t="str">
            <v>No</v>
          </cell>
          <cell r="O467" t="str">
            <v>Grupo 3</v>
          </cell>
        </row>
        <row r="468">
          <cell r="A468">
            <v>453</v>
          </cell>
          <cell r="B468" t="str">
            <v>DRBR453</v>
          </cell>
          <cell r="C468" t="str">
            <v>Autobanco Sarasota #2</v>
          </cell>
          <cell r="D468" t="str">
            <v>NCR</v>
          </cell>
          <cell r="E468" t="str">
            <v>Distrito Nacional</v>
          </cell>
          <cell r="F468" t="str">
            <v>SI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Si</v>
          </cell>
          <cell r="O468" t="str">
            <v>Grupo 2</v>
          </cell>
        </row>
        <row r="469">
          <cell r="A469">
            <v>454</v>
          </cell>
          <cell r="B469" t="str">
            <v>DRBR454</v>
          </cell>
          <cell r="C469" t="str">
            <v>ATM UNP Partido Dajabón</v>
          </cell>
          <cell r="D469" t="str">
            <v/>
          </cell>
          <cell r="E469" t="str">
            <v/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Si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/>
          </cell>
        </row>
        <row r="470">
          <cell r="A470">
            <v>455</v>
          </cell>
          <cell r="B470" t="str">
            <v>DRBR455</v>
          </cell>
          <cell r="C470" t="str">
            <v>Oficina Baní II</v>
          </cell>
          <cell r="D470" t="str">
            <v>Diebold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Si</v>
          </cell>
          <cell r="J470" t="str">
            <v>Si</v>
          </cell>
          <cell r="K470" t="str">
            <v>No</v>
          </cell>
          <cell r="L470" t="str">
            <v>Si</v>
          </cell>
          <cell r="M470" t="str">
            <v>No</v>
          </cell>
          <cell r="N470" t="str">
            <v>Si</v>
          </cell>
          <cell r="O470" t="str">
            <v>Oficina</v>
          </cell>
        </row>
        <row r="471">
          <cell r="A471">
            <v>458</v>
          </cell>
          <cell r="B471" t="str">
            <v>DRBR458</v>
          </cell>
          <cell r="C471" t="str">
            <v>Hospital Dario Contreras</v>
          </cell>
          <cell r="D471" t="str">
            <v/>
          </cell>
          <cell r="E471" t="str">
            <v>Distrito Nacional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/>
          </cell>
        </row>
        <row r="472">
          <cell r="A472">
            <v>459</v>
          </cell>
          <cell r="B472" t="str">
            <v>DRBR459</v>
          </cell>
          <cell r="C472" t="str">
            <v>ATM MINISTERIO DE TURISMO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No</v>
          </cell>
          <cell r="L472" t="str">
            <v>Si</v>
          </cell>
          <cell r="M472" t="str">
            <v>No</v>
          </cell>
          <cell r="N472" t="str">
            <v>Si</v>
          </cell>
          <cell r="O472" t="str">
            <v/>
          </cell>
        </row>
        <row r="473">
          <cell r="A473">
            <v>741</v>
          </cell>
          <cell r="B473" t="str">
            <v>DRBR460</v>
          </cell>
          <cell r="C473" t="str">
            <v>CURNE-UASD, SAN FCO. MACORIS</v>
          </cell>
          <cell r="D473" t="str">
            <v>NCR</v>
          </cell>
          <cell r="E473" t="str">
            <v>Norte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Si</v>
          </cell>
          <cell r="K473" t="str">
            <v>Si</v>
          </cell>
          <cell r="L473" t="str">
            <v>Si</v>
          </cell>
          <cell r="M473" t="str">
            <v>Si</v>
          </cell>
          <cell r="N473" t="str">
            <v>No</v>
          </cell>
          <cell r="O473" t="str">
            <v>San Francisco de Macorís</v>
          </cell>
        </row>
        <row r="474">
          <cell r="A474">
            <v>461</v>
          </cell>
          <cell r="B474" t="str">
            <v>DRBR461</v>
          </cell>
          <cell r="C474" t="str">
            <v>Autobanco Sarasota #1</v>
          </cell>
          <cell r="D474" t="str">
            <v>NCR</v>
          </cell>
          <cell r="E474" t="str">
            <v>Distrito Nacional</v>
          </cell>
          <cell r="F474" t="str">
            <v>SI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2</v>
          </cell>
        </row>
        <row r="475">
          <cell r="A475">
            <v>462</v>
          </cell>
          <cell r="B475" t="str">
            <v>DRBR462</v>
          </cell>
          <cell r="C475" t="str">
            <v>ATM Agrocafe Del Caribe</v>
          </cell>
          <cell r="D475" t="str">
            <v>NCR</v>
          </cell>
          <cell r="E475" t="str">
            <v>Este</v>
          </cell>
          <cell r="F475" t="str">
            <v>NO</v>
          </cell>
          <cell r="G475" t="str">
            <v>Si</v>
          </cell>
          <cell r="H475" t="str">
            <v>Si</v>
          </cell>
          <cell r="I475" t="str">
            <v>No</v>
          </cell>
          <cell r="J475" t="str">
            <v>Si</v>
          </cell>
          <cell r="K475" t="str">
            <v>Si</v>
          </cell>
          <cell r="L475" t="str">
            <v>Si</v>
          </cell>
          <cell r="M475" t="str">
            <v>Si</v>
          </cell>
          <cell r="N475" t="str">
            <v>No</v>
          </cell>
          <cell r="O475" t="str">
            <v/>
          </cell>
        </row>
        <row r="476">
          <cell r="A476">
            <v>463</v>
          </cell>
          <cell r="B476" t="str">
            <v>DRBR463</v>
          </cell>
          <cell r="C476" t="str">
            <v>LA SIRENA EL EMBRUJO, STGO.</v>
          </cell>
          <cell r="D476" t="str">
            <v>Diebold</v>
          </cell>
          <cell r="E476" t="str">
            <v>Norte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No</v>
          </cell>
          <cell r="O476" t="str">
            <v>Santiago 1</v>
          </cell>
        </row>
        <row r="477">
          <cell r="A477">
            <v>465</v>
          </cell>
          <cell r="B477" t="str">
            <v>DRBR465</v>
          </cell>
          <cell r="C477" t="str">
            <v>Edif. Tarjeta de Crédito</v>
          </cell>
          <cell r="D477" t="str">
            <v>NCR</v>
          </cell>
          <cell r="E477" t="str">
            <v>Distrito Nacional</v>
          </cell>
          <cell r="F477" t="str">
            <v>SI</v>
          </cell>
          <cell r="G477" t="str">
            <v>Si</v>
          </cell>
          <cell r="H477" t="str">
            <v>No</v>
          </cell>
          <cell r="I477" t="str">
            <v>No</v>
          </cell>
          <cell r="J477" t="str">
            <v>Si</v>
          </cell>
          <cell r="K477" t="str">
            <v>Si</v>
          </cell>
          <cell r="L477" t="str">
            <v>Si</v>
          </cell>
          <cell r="M477" t="str">
            <v>Si</v>
          </cell>
          <cell r="N477" t="str">
            <v>No</v>
          </cell>
          <cell r="O477" t="str">
            <v/>
          </cell>
        </row>
        <row r="478">
          <cell r="A478">
            <v>466</v>
          </cell>
          <cell r="B478" t="str">
            <v>DRBR466</v>
          </cell>
          <cell r="C478" t="str">
            <v>Superintendencia de Valores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No</v>
          </cell>
          <cell r="O478" t="str">
            <v/>
          </cell>
        </row>
        <row r="479">
          <cell r="A479">
            <v>467</v>
          </cell>
          <cell r="B479" t="str">
            <v>DRBR467</v>
          </cell>
          <cell r="C479" t="str">
            <v>Estacion Rilix Pontezuela (puerto Plata)</v>
          </cell>
          <cell r="D479" t="str">
            <v>NCR</v>
          </cell>
          <cell r="E479" t="str">
            <v>Norte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No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No</v>
          </cell>
          <cell r="O479" t="str">
            <v/>
          </cell>
        </row>
        <row r="480">
          <cell r="A480">
            <v>468</v>
          </cell>
          <cell r="B480" t="str">
            <v>DRBR468</v>
          </cell>
          <cell r="C480" t="str">
            <v>ATM Estadio Quisqueya</v>
          </cell>
          <cell r="D480" t="str">
            <v>NCR</v>
          </cell>
          <cell r="E480" t="str">
            <v>Distrito Nacional</v>
          </cell>
          <cell r="F480" t="str">
            <v>N/A</v>
          </cell>
          <cell r="G480" t="str">
            <v>N/A</v>
          </cell>
          <cell r="H480" t="str">
            <v>N/A</v>
          </cell>
          <cell r="I480" t="str">
            <v>N/A</v>
          </cell>
          <cell r="J480" t="str">
            <v>N/A</v>
          </cell>
          <cell r="K480" t="str">
            <v>N/A</v>
          </cell>
          <cell r="L480" t="str">
            <v>N/A</v>
          </cell>
          <cell r="M480" t="str">
            <v>N/A</v>
          </cell>
          <cell r="N480"/>
          <cell r="O480"/>
        </row>
        <row r="481">
          <cell r="A481">
            <v>470</v>
          </cell>
          <cell r="B481" t="str">
            <v>DRBR470</v>
          </cell>
          <cell r="C481" t="str">
            <v>HOSPITAL REGIONAL TAIWAN, AZUA</v>
          </cell>
          <cell r="D481" t="str">
            <v>Diebold</v>
          </cell>
          <cell r="E481" t="str">
            <v>Sur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Si</v>
          </cell>
          <cell r="L481" t="str">
            <v>Si</v>
          </cell>
          <cell r="M481" t="str">
            <v>Si</v>
          </cell>
          <cell r="N481" t="str">
            <v>Si</v>
          </cell>
          <cell r="O481" t="str">
            <v>Oficina</v>
          </cell>
        </row>
        <row r="482">
          <cell r="A482">
            <v>471</v>
          </cell>
          <cell r="B482" t="str">
            <v>DRBR471</v>
          </cell>
          <cell r="C482" t="str">
            <v>Autoservicio DGT #1</v>
          </cell>
          <cell r="D482" t="str">
            <v>NCR</v>
          </cell>
          <cell r="E482" t="str">
            <v/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No</v>
          </cell>
          <cell r="O482" t="str">
            <v/>
          </cell>
        </row>
        <row r="483">
          <cell r="A483">
            <v>472</v>
          </cell>
          <cell r="B483" t="str">
            <v>DRBR472</v>
          </cell>
          <cell r="C483" t="str">
            <v>PLAZA MEGATONE, MOCA</v>
          </cell>
          <cell r="D483" t="str">
            <v>Diebold</v>
          </cell>
          <cell r="E483" t="str">
            <v>Norte</v>
          </cell>
          <cell r="F483" t="str">
            <v>NO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No</v>
          </cell>
          <cell r="N483" t="str">
            <v>No</v>
          </cell>
          <cell r="O483" t="str">
            <v>La Vega</v>
          </cell>
        </row>
        <row r="484">
          <cell r="A484">
            <v>473</v>
          </cell>
          <cell r="B484" t="str">
            <v>DRBR473</v>
          </cell>
          <cell r="C484" t="str">
            <v>S/M CARREFOUR II</v>
          </cell>
          <cell r="D484" t="str">
            <v>Diebold</v>
          </cell>
          <cell r="E484" t="str">
            <v>Distrito Nacional</v>
          </cell>
          <cell r="F484" t="str">
            <v>NO</v>
          </cell>
          <cell r="G484" t="str">
            <v>Si</v>
          </cell>
          <cell r="H484" t="str">
            <v>Si</v>
          </cell>
          <cell r="I484" t="str">
            <v>Si</v>
          </cell>
          <cell r="J484" t="str">
            <v>Si</v>
          </cell>
          <cell r="K484" t="str">
            <v>Si</v>
          </cell>
          <cell r="L484" t="str">
            <v>Si</v>
          </cell>
          <cell r="M484" t="str">
            <v>Si</v>
          </cell>
          <cell r="N484" t="str">
            <v>No</v>
          </cell>
          <cell r="O484" t="str">
            <v>Grupo 6</v>
          </cell>
        </row>
        <row r="485">
          <cell r="A485">
            <v>476</v>
          </cell>
          <cell r="B485" t="str">
            <v>DRBR476</v>
          </cell>
          <cell r="C485" t="str">
            <v>La Sirena La Caoba</v>
          </cell>
          <cell r="D485" t="str">
            <v>Diebold</v>
          </cell>
          <cell r="E485" t="str">
            <v>Distrito Nacional</v>
          </cell>
          <cell r="F485" t="str">
            <v>SI</v>
          </cell>
          <cell r="G485" t="str">
            <v>Si</v>
          </cell>
          <cell r="H485" t="str">
            <v>Si</v>
          </cell>
          <cell r="I485" t="str">
            <v>Si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Grupo 6</v>
          </cell>
        </row>
        <row r="486">
          <cell r="A486">
            <v>570</v>
          </cell>
          <cell r="B486" t="str">
            <v>DRBR478</v>
          </cell>
          <cell r="C486" t="str">
            <v>SUPERMERCADO LIVERPOOL</v>
          </cell>
          <cell r="D486" t="str">
            <v>NCR</v>
          </cell>
          <cell r="E486" t="str">
            <v>Distrito Nacional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Grupo 1</v>
          </cell>
        </row>
        <row r="487">
          <cell r="A487">
            <v>480</v>
          </cell>
          <cell r="B487" t="str">
            <v>DRBR480</v>
          </cell>
          <cell r="C487" t="str">
            <v>UNP Farmaconal Higuey</v>
          </cell>
          <cell r="D487"/>
          <cell r="E487" t="str">
            <v>Este</v>
          </cell>
          <cell r="F487" t="str">
            <v>N/A</v>
          </cell>
          <cell r="G487" t="str">
            <v>N/A</v>
          </cell>
          <cell r="H487" t="str">
            <v>N/A</v>
          </cell>
          <cell r="I487" t="str">
            <v>N/A</v>
          </cell>
          <cell r="J487" t="str">
            <v>N/A</v>
          </cell>
          <cell r="K487" t="str">
            <v>N/A</v>
          </cell>
          <cell r="L487" t="str">
            <v>N/A</v>
          </cell>
          <cell r="M487" t="str">
            <v>N/A</v>
          </cell>
          <cell r="N487"/>
          <cell r="O487"/>
        </row>
        <row r="488">
          <cell r="A488">
            <v>544</v>
          </cell>
          <cell r="B488" t="str">
            <v>DRBR481</v>
          </cell>
          <cell r="C488" t="str">
            <v>DIRECCION GENERAL TECNOLOGIA</v>
          </cell>
          <cell r="D488" t="str">
            <v>NCR</v>
          </cell>
          <cell r="E488" t="str">
            <v>Distrito Nacional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Grupo 2</v>
          </cell>
        </row>
        <row r="489">
          <cell r="A489">
            <v>482</v>
          </cell>
          <cell r="B489" t="str">
            <v>DRBR482</v>
          </cell>
          <cell r="C489" t="str">
            <v>PLAZA LAMA SANTIAGO</v>
          </cell>
          <cell r="D489" t="str">
            <v>Diebold</v>
          </cell>
          <cell r="E489" t="str">
            <v>Norte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No</v>
          </cell>
          <cell r="J489" t="str">
            <v>Si</v>
          </cell>
          <cell r="K489" t="str">
            <v>Si</v>
          </cell>
          <cell r="L489" t="str">
            <v>Si</v>
          </cell>
          <cell r="M489" t="str">
            <v>Si</v>
          </cell>
          <cell r="N489" t="str">
            <v>No</v>
          </cell>
          <cell r="O489" t="str">
            <v>Santiago 2</v>
          </cell>
        </row>
        <row r="490">
          <cell r="A490">
            <v>483</v>
          </cell>
          <cell r="B490" t="str">
            <v>DRBR483</v>
          </cell>
          <cell r="C490" t="str">
            <v>S/M KARLA, DAJABON</v>
          </cell>
          <cell r="D490" t="str">
            <v>Wincor Nixdorf</v>
          </cell>
          <cell r="E490" t="str">
            <v>Norte</v>
          </cell>
          <cell r="F490" t="str">
            <v>NO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No</v>
          </cell>
          <cell r="N490" t="str">
            <v>Si</v>
          </cell>
          <cell r="O490" t="str">
            <v>Oficina</v>
          </cell>
        </row>
        <row r="491">
          <cell r="A491">
            <v>733</v>
          </cell>
          <cell r="B491" t="str">
            <v>DRBR484</v>
          </cell>
          <cell r="C491" t="str">
            <v>Zona Franca Pedernales</v>
          </cell>
          <cell r="D491" t="str">
            <v>NCR</v>
          </cell>
          <cell r="E491" t="str">
            <v>Sur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Si</v>
          </cell>
          <cell r="O491" t="str">
            <v>Barahona</v>
          </cell>
        </row>
        <row r="492">
          <cell r="A492">
            <v>485</v>
          </cell>
          <cell r="B492" t="str">
            <v>DRBR485</v>
          </cell>
          <cell r="C492" t="str">
            <v>CEDIMAT</v>
          </cell>
          <cell r="D492" t="str">
            <v>Diebold</v>
          </cell>
          <cell r="E492" t="str">
            <v>Distrito Nacional</v>
          </cell>
          <cell r="F492" t="str">
            <v>NO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Si</v>
          </cell>
          <cell r="L492" t="str">
            <v>Si</v>
          </cell>
          <cell r="M492" t="str">
            <v>Si</v>
          </cell>
          <cell r="N492" t="str">
            <v>Si</v>
          </cell>
          <cell r="O492" t="str">
            <v>Grupo 1</v>
          </cell>
        </row>
        <row r="493">
          <cell r="A493">
            <v>486</v>
          </cell>
          <cell r="B493" t="str">
            <v>DRBR486</v>
          </cell>
          <cell r="C493" t="str">
            <v>UNP Ole La Caleta</v>
          </cell>
          <cell r="D493" t="str">
            <v>NCR</v>
          </cell>
          <cell r="E493" t="str">
            <v>Este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Si</v>
          </cell>
          <cell r="N493" t="str">
            <v>No</v>
          </cell>
          <cell r="O493" t="str">
            <v>Grupo 9</v>
          </cell>
        </row>
        <row r="494">
          <cell r="A494">
            <v>487</v>
          </cell>
          <cell r="B494" t="str">
            <v>DRBR487</v>
          </cell>
          <cell r="C494" t="str">
            <v>HIPER OLE HAINAMOSA</v>
          </cell>
          <cell r="D494" t="str">
            <v>Diebold</v>
          </cell>
          <cell r="E494" t="str">
            <v>Distrito Nacional</v>
          </cell>
          <cell r="F494" t="str">
            <v>SI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No</v>
          </cell>
          <cell r="O494" t="str">
            <v>Grupo 4</v>
          </cell>
        </row>
        <row r="495">
          <cell r="A495">
            <v>488</v>
          </cell>
          <cell r="B495" t="str">
            <v>DRBR488</v>
          </cell>
          <cell r="C495" t="str">
            <v>AEROPUERTO EL HIGUERO</v>
          </cell>
          <cell r="D495" t="str">
            <v>Diebold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Si</v>
          </cell>
          <cell r="K495" t="str">
            <v>Si</v>
          </cell>
          <cell r="L495" t="str">
            <v>Si</v>
          </cell>
          <cell r="M495" t="str">
            <v>Si</v>
          </cell>
          <cell r="N495" t="str">
            <v>Si</v>
          </cell>
          <cell r="O495" t="str">
            <v>Grupo 1</v>
          </cell>
        </row>
        <row r="496">
          <cell r="A496">
            <v>489</v>
          </cell>
          <cell r="B496" t="str">
            <v>DRBR489</v>
          </cell>
          <cell r="C496" t="str">
            <v>AEROPUERTO EL CATEY</v>
          </cell>
          <cell r="D496" t="str">
            <v>Diebold</v>
          </cell>
          <cell r="E496" t="str">
            <v>Norte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Si</v>
          </cell>
          <cell r="L496" t="str">
            <v>Si</v>
          </cell>
          <cell r="M496" t="str">
            <v>Si</v>
          </cell>
          <cell r="N496" t="str">
            <v>Si</v>
          </cell>
          <cell r="O496" t="str">
            <v>Nagua</v>
          </cell>
        </row>
        <row r="497">
          <cell r="A497">
            <v>490</v>
          </cell>
          <cell r="B497" t="str">
            <v>DRBR490</v>
          </cell>
          <cell r="C497" t="str">
            <v>HOSPITAL NEY ARIAS LORA</v>
          </cell>
          <cell r="D497" t="str">
            <v>Diebold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No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1</v>
          </cell>
        </row>
        <row r="498">
          <cell r="A498">
            <v>491</v>
          </cell>
          <cell r="B498" t="str">
            <v>DRBR491</v>
          </cell>
          <cell r="C498" t="str">
            <v>DOLHPIN EXPLORER</v>
          </cell>
          <cell r="D498" t="str">
            <v>Diebold</v>
          </cell>
          <cell r="E498" t="str">
            <v>Este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Si</v>
          </cell>
          <cell r="O498" t="str">
            <v>Romana-Higuey</v>
          </cell>
        </row>
        <row r="499">
          <cell r="A499">
            <v>492</v>
          </cell>
          <cell r="B499" t="str">
            <v>DRBR492</v>
          </cell>
          <cell r="C499" t="str">
            <v xml:space="preserve"> S/M Nacional El Dorado Santiago</v>
          </cell>
          <cell r="D499"/>
          <cell r="E499" t="str">
            <v>Norte</v>
          </cell>
          <cell r="F499" t="str">
            <v>N/A</v>
          </cell>
          <cell r="G499" t="str">
            <v>N/A</v>
          </cell>
          <cell r="H499" t="str">
            <v>N/A</v>
          </cell>
          <cell r="I499" t="str">
            <v>N/A</v>
          </cell>
          <cell r="J499" t="str">
            <v>N/A</v>
          </cell>
          <cell r="K499" t="str">
            <v>N/A</v>
          </cell>
          <cell r="L499" t="str">
            <v>N/A</v>
          </cell>
          <cell r="M499" t="str">
            <v>N/A</v>
          </cell>
          <cell r="N499" t="str">
            <v>N/A</v>
          </cell>
          <cell r="O499"/>
        </row>
        <row r="500">
          <cell r="A500">
            <v>493</v>
          </cell>
          <cell r="B500" t="str">
            <v>DRBR493</v>
          </cell>
          <cell r="C500" t="str">
            <v>OFICINA HAINA II</v>
          </cell>
          <cell r="D500" t="str">
            <v>Diebold</v>
          </cell>
          <cell r="E500" t="str">
            <v>Sur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Si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Si</v>
          </cell>
          <cell r="O500" t="str">
            <v>Grupo 5</v>
          </cell>
        </row>
        <row r="501">
          <cell r="A501">
            <v>494</v>
          </cell>
          <cell r="B501" t="str">
            <v>DRBR494</v>
          </cell>
          <cell r="C501" t="str">
            <v>OFICINA BLUE MALL I</v>
          </cell>
          <cell r="D501" t="str">
            <v>Diebold</v>
          </cell>
          <cell r="E501" t="str">
            <v>Distrito Nacional</v>
          </cell>
          <cell r="F501" t="str">
            <v>SI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Si</v>
          </cell>
          <cell r="L501" t="str">
            <v>Si</v>
          </cell>
          <cell r="M501" t="str">
            <v>Si</v>
          </cell>
          <cell r="N501" t="str">
            <v>No</v>
          </cell>
          <cell r="O501" t="str">
            <v>Grupo 8</v>
          </cell>
        </row>
        <row r="502">
          <cell r="A502">
            <v>495</v>
          </cell>
          <cell r="B502" t="str">
            <v>DRBR495</v>
          </cell>
          <cell r="C502" t="str">
            <v>ATM Cemento PANAM</v>
          </cell>
          <cell r="D502" t="str">
            <v>NCR</v>
          </cell>
          <cell r="E502" t="str">
            <v>ESTE</v>
          </cell>
          <cell r="F502" t="str">
            <v>NO</v>
          </cell>
          <cell r="G502" t="str">
            <v>SI</v>
          </cell>
          <cell r="H502" t="str">
            <v>SI</v>
          </cell>
          <cell r="I502" t="str">
            <v>NO</v>
          </cell>
          <cell r="J502" t="str">
            <v>SI</v>
          </cell>
          <cell r="K502" t="str">
            <v>SI</v>
          </cell>
          <cell r="L502" t="str">
            <v>SI</v>
          </cell>
          <cell r="M502" t="str">
            <v>SI</v>
          </cell>
          <cell r="N502" t="str">
            <v>SI</v>
          </cell>
          <cell r="O502" t="str">
            <v>San Pedro de Macorís</v>
          </cell>
        </row>
        <row r="503">
          <cell r="A503">
            <v>496</v>
          </cell>
          <cell r="B503" t="str">
            <v>DRBR496</v>
          </cell>
          <cell r="C503" t="str">
            <v>La Sirena Bonao</v>
          </cell>
          <cell r="D503" t="str">
            <v>Diebold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No</v>
          </cell>
          <cell r="O503" t="str">
            <v>La Vega</v>
          </cell>
        </row>
        <row r="504">
          <cell r="A504">
            <v>497</v>
          </cell>
          <cell r="B504" t="str">
            <v>DRBR497</v>
          </cell>
          <cell r="C504" t="str">
            <v>OFICINA EL PORTAL II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No</v>
          </cell>
          <cell r="L504" t="str">
            <v>Si</v>
          </cell>
          <cell r="M504" t="str">
            <v>No</v>
          </cell>
          <cell r="N504" t="str">
            <v>Si</v>
          </cell>
          <cell r="O504" t="str">
            <v>Santiago 2</v>
          </cell>
        </row>
        <row r="505">
          <cell r="A505">
            <v>498</v>
          </cell>
          <cell r="B505" t="str">
            <v>DRBR498</v>
          </cell>
          <cell r="C505" t="str">
            <v>SHELL 27 FEB-TIRADENTES</v>
          </cell>
          <cell r="D505" t="str">
            <v>Diebold</v>
          </cell>
          <cell r="E505" t="str">
            <v>Distrito Nacional</v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>Si</v>
          </cell>
          <cell r="L505" t="str">
            <v>Si</v>
          </cell>
          <cell r="M505" t="str">
            <v>Si</v>
          </cell>
          <cell r="N505" t="str">
            <v>Si</v>
          </cell>
          <cell r="O505" t="str">
            <v>Grupo 3</v>
          </cell>
        </row>
        <row r="506">
          <cell r="A506">
            <v>499</v>
          </cell>
          <cell r="B506" t="str">
            <v>DRBR499</v>
          </cell>
          <cell r="C506" t="str">
            <v>ESTACION ESSO TIRADENTES</v>
          </cell>
          <cell r="D506" t="str">
            <v>Diebold</v>
          </cell>
          <cell r="E506" t="str">
            <v>Distrito Nacional</v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>Grupo 8</v>
          </cell>
        </row>
        <row r="507">
          <cell r="A507">
            <v>500</v>
          </cell>
          <cell r="B507" t="str">
            <v>DRBR500</v>
          </cell>
          <cell r="C507" t="str">
            <v>OFICINA CUTUPU</v>
          </cell>
          <cell r="D507" t="str">
            <v>Wincor Nixdorf</v>
          </cell>
          <cell r="E507" t="str">
            <v>Norte</v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No</v>
          </cell>
          <cell r="L507" t="str">
            <v>Si</v>
          </cell>
          <cell r="M507" t="str">
            <v>No</v>
          </cell>
          <cell r="N507" t="str">
            <v>Si</v>
          </cell>
          <cell r="O507" t="str">
            <v>La Vega</v>
          </cell>
        </row>
        <row r="508">
          <cell r="A508">
            <v>501</v>
          </cell>
          <cell r="B508" t="str">
            <v>DRBR501</v>
          </cell>
          <cell r="C508" t="str">
            <v>OFICINA LAS CANELAS</v>
          </cell>
          <cell r="D508" t="str">
            <v>NCR</v>
          </cell>
          <cell r="E508" t="str">
            <v>Norte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Si</v>
          </cell>
          <cell r="M508" t="str">
            <v>No</v>
          </cell>
          <cell r="N508" t="str">
            <v>Si</v>
          </cell>
          <cell r="O508" t="str">
            <v>Oficina</v>
          </cell>
        </row>
        <row r="509">
          <cell r="A509">
            <v>502</v>
          </cell>
          <cell r="B509" t="str">
            <v>DRBR502</v>
          </cell>
          <cell r="C509" t="str">
            <v>CENTRO M. MATERNO INFANTIL</v>
          </cell>
          <cell r="D509" t="str">
            <v>Diebold</v>
          </cell>
          <cell r="E509" t="str">
            <v>Norte</v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Santiago 1</v>
          </cell>
        </row>
        <row r="510">
          <cell r="A510">
            <v>504</v>
          </cell>
          <cell r="B510" t="str">
            <v>DRBR504</v>
          </cell>
          <cell r="C510" t="str">
            <v>CURNA-UASD, NAGUA</v>
          </cell>
          <cell r="D510" t="str">
            <v>Diebold</v>
          </cell>
          <cell r="E510" t="str">
            <v>Norte</v>
          </cell>
          <cell r="F510" t="str">
            <v>NO</v>
          </cell>
          <cell r="G510" t="str">
            <v>Si</v>
          </cell>
          <cell r="H510" t="str">
            <v>Si</v>
          </cell>
          <cell r="I510" t="str">
            <v>No</v>
          </cell>
          <cell r="J510" t="str">
            <v>Si</v>
          </cell>
          <cell r="K510" t="str">
            <v>No</v>
          </cell>
          <cell r="L510" t="str">
            <v>Si</v>
          </cell>
          <cell r="M510" t="str">
            <v>Si</v>
          </cell>
          <cell r="N510" t="str">
            <v>No</v>
          </cell>
          <cell r="O510" t="str">
            <v>Nagua</v>
          </cell>
        </row>
        <row r="511">
          <cell r="A511">
            <v>708</v>
          </cell>
          <cell r="B511" t="str">
            <v>DRBR505</v>
          </cell>
          <cell r="C511" t="str">
            <v>EL VESTIR DE HOY</v>
          </cell>
          <cell r="D511" t="str">
            <v>NCR</v>
          </cell>
          <cell r="E511" t="str">
            <v>Distrito Nacional</v>
          </cell>
          <cell r="F511" t="str">
            <v>NO</v>
          </cell>
          <cell r="G511" t="str">
            <v>Si</v>
          </cell>
          <cell r="H511" t="str">
            <v>Si</v>
          </cell>
          <cell r="I511" t="str">
            <v>No</v>
          </cell>
          <cell r="J511" t="str">
            <v>Si</v>
          </cell>
          <cell r="K511" t="str">
            <v>Si</v>
          </cell>
          <cell r="L511" t="str">
            <v>Si</v>
          </cell>
          <cell r="M511" t="str">
            <v>Si</v>
          </cell>
          <cell r="N511" t="str">
            <v>Si</v>
          </cell>
          <cell r="O511" t="str">
            <v>Grupo 1</v>
          </cell>
        </row>
        <row r="512">
          <cell r="A512">
            <v>710</v>
          </cell>
          <cell r="B512" t="str">
            <v>DRBR506</v>
          </cell>
          <cell r="C512" t="str">
            <v>S/M SOBERANOS, SABANA PERDIDA</v>
          </cell>
          <cell r="D512" t="str">
            <v>NCR</v>
          </cell>
          <cell r="E512" t="str">
            <v>Distrito Nacional</v>
          </cell>
          <cell r="F512" t="str">
            <v>NO</v>
          </cell>
          <cell r="G512" t="str">
            <v>Si</v>
          </cell>
          <cell r="H512" t="str">
            <v>Si</v>
          </cell>
          <cell r="I512" t="str">
            <v>No</v>
          </cell>
          <cell r="J512" t="str">
            <v>Si</v>
          </cell>
          <cell r="K512" t="str">
            <v>Si</v>
          </cell>
          <cell r="L512" t="str">
            <v>Si</v>
          </cell>
          <cell r="M512" t="str">
            <v>Si</v>
          </cell>
          <cell r="N512" t="str">
            <v>No</v>
          </cell>
          <cell r="O512" t="str">
            <v>Grupo 1</v>
          </cell>
        </row>
        <row r="513">
          <cell r="A513">
            <v>507</v>
          </cell>
          <cell r="B513" t="str">
            <v>DRBR507</v>
          </cell>
          <cell r="C513" t="str">
            <v>Estacion SIGMA Boca Chica</v>
          </cell>
          <cell r="D513" t="str">
            <v/>
          </cell>
          <cell r="E513" t="str">
            <v/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Si</v>
          </cell>
          <cell r="M513" t="str">
            <v>No</v>
          </cell>
          <cell r="N513" t="str">
            <v>Si</v>
          </cell>
          <cell r="O513" t="str">
            <v/>
          </cell>
        </row>
        <row r="514">
          <cell r="A514">
            <v>566</v>
          </cell>
          <cell r="B514" t="str">
            <v>DRBR508</v>
          </cell>
          <cell r="C514" t="str">
            <v>HIPERMERCADO OLE AUT. DUARTE</v>
          </cell>
          <cell r="D514" t="str">
            <v>NCR</v>
          </cell>
          <cell r="E514" t="str">
            <v>Distrito Nacional</v>
          </cell>
          <cell r="F514" t="str">
            <v>NO</v>
          </cell>
          <cell r="G514" t="str">
            <v>Si</v>
          </cell>
          <cell r="H514" t="str">
            <v>Si</v>
          </cell>
          <cell r="I514" t="str">
            <v>No</v>
          </cell>
          <cell r="J514" t="str">
            <v>Si</v>
          </cell>
          <cell r="K514" t="str">
            <v>Si</v>
          </cell>
          <cell r="L514" t="str">
            <v>Si</v>
          </cell>
          <cell r="M514" t="str">
            <v>Si</v>
          </cell>
          <cell r="N514" t="str">
            <v>No</v>
          </cell>
          <cell r="O514" t="str">
            <v>Grupo 6</v>
          </cell>
        </row>
        <row r="515">
          <cell r="A515">
            <v>536</v>
          </cell>
          <cell r="B515" t="str">
            <v>DRBR509</v>
          </cell>
          <cell r="C515" t="str">
            <v>PLAZA LAMA SAN ISIDRO</v>
          </cell>
          <cell r="D515" t="str">
            <v>Wincor Nixdorf</v>
          </cell>
          <cell r="E515" t="str">
            <v>Distrito Nacional</v>
          </cell>
          <cell r="F515" t="str">
            <v>NO</v>
          </cell>
          <cell r="G515" t="str">
            <v>Si</v>
          </cell>
          <cell r="H515" t="str">
            <v>Si</v>
          </cell>
          <cell r="I515" t="str">
            <v>No</v>
          </cell>
          <cell r="J515" t="str">
            <v>Si</v>
          </cell>
          <cell r="K515" t="str">
            <v>Si</v>
          </cell>
          <cell r="L515" t="str">
            <v>Si</v>
          </cell>
          <cell r="M515" t="str">
            <v>Si</v>
          </cell>
          <cell r="N515" t="str">
            <v>No</v>
          </cell>
          <cell r="O515" t="str">
            <v>Grupo 4</v>
          </cell>
        </row>
        <row r="516">
          <cell r="A516">
            <v>510</v>
          </cell>
          <cell r="B516" t="str">
            <v>DRBR510</v>
          </cell>
          <cell r="C516" t="str">
            <v>FERRETERIA BELLON</v>
          </cell>
          <cell r="D516" t="str">
            <v>Diebold</v>
          </cell>
          <cell r="E516" t="str">
            <v>Norte</v>
          </cell>
          <cell r="F516" t="str">
            <v>NO</v>
          </cell>
          <cell r="G516" t="str">
            <v>Si</v>
          </cell>
          <cell r="H516" t="str">
            <v>Si</v>
          </cell>
          <cell r="I516" t="str">
            <v>No</v>
          </cell>
          <cell r="J516" t="str">
            <v>Si</v>
          </cell>
          <cell r="K516" t="str">
            <v>No</v>
          </cell>
          <cell r="L516" t="str">
            <v>Si</v>
          </cell>
          <cell r="M516" t="str">
            <v>Si</v>
          </cell>
          <cell r="N516" t="str">
            <v>No</v>
          </cell>
          <cell r="O516" t="str">
            <v>Santiago 1</v>
          </cell>
        </row>
        <row r="517">
          <cell r="A517">
            <v>511</v>
          </cell>
          <cell r="B517" t="str">
            <v>DRBR511</v>
          </cell>
          <cell r="C517" t="str">
            <v>OFICINA RIO SAN JUAN</v>
          </cell>
          <cell r="D517" t="str">
            <v>Diebold</v>
          </cell>
          <cell r="E517" t="str">
            <v>Norte</v>
          </cell>
          <cell r="F517" t="str">
            <v>NO</v>
          </cell>
          <cell r="G517" t="str">
            <v>Si</v>
          </cell>
          <cell r="H517" t="str">
            <v>Si</v>
          </cell>
          <cell r="I517" t="str">
            <v>No</v>
          </cell>
          <cell r="J517" t="str">
            <v>Si</v>
          </cell>
          <cell r="K517" t="str">
            <v>No</v>
          </cell>
          <cell r="L517" t="str">
            <v>Si</v>
          </cell>
          <cell r="M517" t="str">
            <v>No</v>
          </cell>
          <cell r="N517" t="str">
            <v>Si</v>
          </cell>
          <cell r="O517" t="str">
            <v>Nagua</v>
          </cell>
        </row>
        <row r="518">
          <cell r="A518">
            <v>512</v>
          </cell>
          <cell r="B518" t="str">
            <v>DRBR512</v>
          </cell>
          <cell r="C518" t="str">
            <v>Plaza Jesus Ferreira Municipio Guerra</v>
          </cell>
          <cell r="D518"/>
          <cell r="E518" t="str">
            <v>Este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513</v>
          </cell>
          <cell r="B519" t="str">
            <v>DRBR513</v>
          </cell>
          <cell r="C519" t="str">
            <v>OFICINA NISIBON</v>
          </cell>
          <cell r="D519" t="str">
            <v>Diebold</v>
          </cell>
          <cell r="E519" t="str">
            <v>Este</v>
          </cell>
          <cell r="F519" t="str">
            <v>NO</v>
          </cell>
          <cell r="G519" t="str">
            <v>Si</v>
          </cell>
          <cell r="H519" t="str">
            <v>Si</v>
          </cell>
          <cell r="I519" t="str">
            <v>No</v>
          </cell>
          <cell r="J519" t="str">
            <v>Si</v>
          </cell>
          <cell r="K519" t="str">
            <v>No</v>
          </cell>
          <cell r="L519" t="str">
            <v>Si</v>
          </cell>
          <cell r="M519" t="str">
            <v>No</v>
          </cell>
          <cell r="N519" t="str">
            <v>Si</v>
          </cell>
          <cell r="O519" t="str">
            <v>Oficina</v>
          </cell>
        </row>
        <row r="520">
          <cell r="A520">
            <v>514</v>
          </cell>
          <cell r="B520" t="str">
            <v>DRBR514</v>
          </cell>
          <cell r="C520" t="str">
            <v>AUTOSERVICIO C. DE GAULLE</v>
          </cell>
          <cell r="D520" t="str">
            <v>Diebold</v>
          </cell>
          <cell r="E520" t="str">
            <v>Distrito Nacional</v>
          </cell>
          <cell r="F520" t="str">
            <v>NO</v>
          </cell>
          <cell r="G520" t="str">
            <v>Si</v>
          </cell>
          <cell r="H520" t="str">
            <v>No</v>
          </cell>
          <cell r="I520" t="str">
            <v>No</v>
          </cell>
          <cell r="J520" t="str">
            <v>No</v>
          </cell>
          <cell r="K520" t="str">
            <v>No</v>
          </cell>
          <cell r="L520" t="str">
            <v>Si</v>
          </cell>
          <cell r="M520" t="str">
            <v>No</v>
          </cell>
          <cell r="N520" t="str">
            <v>No</v>
          </cell>
          <cell r="O520" t="str">
            <v>Grupo 4</v>
          </cell>
        </row>
        <row r="521">
          <cell r="A521">
            <v>515</v>
          </cell>
          <cell r="B521" t="str">
            <v>DRBR515</v>
          </cell>
          <cell r="C521" t="str">
            <v>Agora Mall #1</v>
          </cell>
          <cell r="D521" t="str">
            <v>NCR</v>
          </cell>
          <cell r="E521" t="str">
            <v>Distrito Nacional</v>
          </cell>
          <cell r="F521" t="str">
            <v>SI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Si</v>
          </cell>
          <cell r="L521" t="str">
            <v>Si</v>
          </cell>
          <cell r="M521" t="str">
            <v>Si</v>
          </cell>
          <cell r="N521" t="str">
            <v>No</v>
          </cell>
          <cell r="O521" t="str">
            <v>Grupo 8</v>
          </cell>
        </row>
        <row r="522">
          <cell r="A522">
            <v>516</v>
          </cell>
          <cell r="B522" t="str">
            <v>DRBR516</v>
          </cell>
          <cell r="C522" t="str">
            <v>OFIC GAZCUE</v>
          </cell>
          <cell r="D522" t="str">
            <v>Diebold</v>
          </cell>
          <cell r="E522" t="str">
            <v>Distrito Nacional</v>
          </cell>
          <cell r="F522" t="str">
            <v>SI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Si</v>
          </cell>
          <cell r="L522" t="str">
            <v>Si</v>
          </cell>
          <cell r="M522" t="str">
            <v>Si</v>
          </cell>
          <cell r="N522" t="str">
            <v>Si</v>
          </cell>
          <cell r="O522" t="str">
            <v>Grupo 3</v>
          </cell>
        </row>
        <row r="523">
          <cell r="A523">
            <v>517</v>
          </cell>
          <cell r="B523" t="str">
            <v>DRBR517</v>
          </cell>
          <cell r="C523" t="str">
            <v>Autobanco San Soucí</v>
          </cell>
          <cell r="D523" t="str">
            <v>Diebold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Si</v>
          </cell>
          <cell r="K523" t="str">
            <v>Si</v>
          </cell>
          <cell r="L523" t="str">
            <v>Si</v>
          </cell>
          <cell r="M523" t="str">
            <v>Si</v>
          </cell>
          <cell r="N523" t="str">
            <v>Si</v>
          </cell>
          <cell r="O523" t="str">
            <v>Grupo 7</v>
          </cell>
        </row>
        <row r="524">
          <cell r="A524">
            <v>518</v>
          </cell>
          <cell r="B524" t="str">
            <v>DRBR518</v>
          </cell>
          <cell r="C524" t="str">
            <v>OFIC LOS ALAMOS</v>
          </cell>
          <cell r="D524" t="str">
            <v>Diebold</v>
          </cell>
          <cell r="E524" t="str">
            <v>Norte</v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>Santiago 2</v>
          </cell>
        </row>
        <row r="525">
          <cell r="A525">
            <v>519</v>
          </cell>
          <cell r="B525" t="str">
            <v>DRBR519</v>
          </cell>
          <cell r="C525" t="str">
            <v>PLAZA C. ESTRELLA, BAVARO</v>
          </cell>
          <cell r="D525" t="str">
            <v>Diebold</v>
          </cell>
          <cell r="E525" t="str">
            <v>Este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Si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No</v>
          </cell>
          <cell r="O525" t="str">
            <v>Romana-Higuey</v>
          </cell>
        </row>
        <row r="526">
          <cell r="A526">
            <v>520</v>
          </cell>
          <cell r="B526" t="str">
            <v>DRBR520</v>
          </cell>
          <cell r="C526" t="str">
            <v>COOPERATIVA NAVARRETE</v>
          </cell>
          <cell r="D526" t="str">
            <v>Diebold</v>
          </cell>
          <cell r="E526" t="str">
            <v>Norte</v>
          </cell>
          <cell r="F526" t="str">
            <v>NO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Si</v>
          </cell>
          <cell r="K526" t="str">
            <v>No</v>
          </cell>
          <cell r="L526" t="str">
            <v>Si</v>
          </cell>
          <cell r="M526" t="str">
            <v>No</v>
          </cell>
          <cell r="N526" t="str">
            <v>Si</v>
          </cell>
          <cell r="O526" t="str">
            <v>Oficina</v>
          </cell>
        </row>
        <row r="527">
          <cell r="A527">
            <v>521</v>
          </cell>
          <cell r="B527" t="str">
            <v>DRBR521</v>
          </cell>
          <cell r="C527" t="str">
            <v>OFIC. BAYAHIBE</v>
          </cell>
          <cell r="D527" t="str">
            <v>Diebold</v>
          </cell>
          <cell r="E527" t="str">
            <v>Este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Si</v>
          </cell>
          <cell r="K527" t="str">
            <v>No</v>
          </cell>
          <cell r="L527" t="str">
            <v>Si</v>
          </cell>
          <cell r="M527" t="str">
            <v>No</v>
          </cell>
          <cell r="N527" t="str">
            <v>Si</v>
          </cell>
          <cell r="O527" t="str">
            <v>Romana-Higuey</v>
          </cell>
        </row>
        <row r="528">
          <cell r="A528">
            <v>522</v>
          </cell>
          <cell r="B528" t="str">
            <v>DRBR522</v>
          </cell>
          <cell r="C528" t="str">
            <v>OFIC. GALERIA 360</v>
          </cell>
          <cell r="D528" t="str">
            <v>Diebold</v>
          </cell>
          <cell r="E528" t="str">
            <v>Distrito Nacional</v>
          </cell>
          <cell r="F528" t="str">
            <v>SI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No</v>
          </cell>
          <cell r="O528" t="str">
            <v>Grupo 8</v>
          </cell>
        </row>
        <row r="529">
          <cell r="A529">
            <v>580</v>
          </cell>
          <cell r="B529" t="str">
            <v>DRBR523</v>
          </cell>
          <cell r="C529" t="str">
            <v>EDIFICIO PROPAGAS</v>
          </cell>
          <cell r="D529" t="str">
            <v>NCR</v>
          </cell>
          <cell r="E529" t="str">
            <v>Distrito Nacional</v>
          </cell>
          <cell r="F529" t="str">
            <v>NO</v>
          </cell>
          <cell r="G529" t="str">
            <v>Si</v>
          </cell>
          <cell r="H529" t="str">
            <v>Si</v>
          </cell>
          <cell r="I529" t="str">
            <v>No</v>
          </cell>
          <cell r="J529" t="str">
            <v>Si</v>
          </cell>
          <cell r="K529" t="str">
            <v>Si</v>
          </cell>
          <cell r="L529" t="str">
            <v>Si</v>
          </cell>
          <cell r="M529" t="str">
            <v>Si</v>
          </cell>
          <cell r="N529" t="str">
            <v>Si</v>
          </cell>
          <cell r="O529" t="str">
            <v>Grupo 1</v>
          </cell>
        </row>
        <row r="530">
          <cell r="A530">
            <v>524</v>
          </cell>
          <cell r="B530" t="str">
            <v>DRBR524</v>
          </cell>
          <cell r="C530" t="str">
            <v>DNCD</v>
          </cell>
          <cell r="D530" t="str">
            <v>Wincor Nixdorf</v>
          </cell>
          <cell r="E530" t="str">
            <v>Distrito Nacional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>Grupo 3</v>
          </cell>
        </row>
        <row r="531">
          <cell r="A531">
            <v>525</v>
          </cell>
          <cell r="B531" t="str">
            <v>DRBR525</v>
          </cell>
          <cell r="C531" t="str">
            <v>ATM Supermercado Bravo Las Americas</v>
          </cell>
          <cell r="D531" t="str">
            <v>NCR</v>
          </cell>
          <cell r="E531" t="str">
            <v>Distrito Nacional</v>
          </cell>
          <cell r="F531" t="str">
            <v>NO</v>
          </cell>
          <cell r="G531" t="str">
            <v>Si</v>
          </cell>
          <cell r="H531" t="str">
            <v>Si</v>
          </cell>
          <cell r="I531" t="str">
            <v>No</v>
          </cell>
          <cell r="J531" t="str">
            <v>No</v>
          </cell>
          <cell r="K531" t="str">
            <v>No</v>
          </cell>
          <cell r="L531" t="str">
            <v>No</v>
          </cell>
          <cell r="M531" t="str">
            <v>No</v>
          </cell>
          <cell r="N531" t="str">
            <v>No</v>
          </cell>
          <cell r="O531" t="str">
            <v/>
          </cell>
        </row>
        <row r="532">
          <cell r="A532">
            <v>527</v>
          </cell>
          <cell r="B532" t="str">
            <v>DRBR527</v>
          </cell>
          <cell r="C532" t="str">
            <v>Of. Zona Oriental #2</v>
          </cell>
          <cell r="D532" t="str">
            <v/>
          </cell>
          <cell r="E532" t="str">
            <v>Distrito Nacional</v>
          </cell>
          <cell r="F532" t="str">
            <v>SI</v>
          </cell>
          <cell r="G532" t="str">
            <v>Si</v>
          </cell>
          <cell r="H532" t="str">
            <v>Si</v>
          </cell>
          <cell r="I532" t="str">
            <v>No</v>
          </cell>
          <cell r="J532" t="str">
            <v>Si</v>
          </cell>
          <cell r="K532" t="str">
            <v>No</v>
          </cell>
          <cell r="L532" t="str">
            <v>Si</v>
          </cell>
          <cell r="M532" t="str">
            <v>No</v>
          </cell>
          <cell r="N532" t="str">
            <v>No</v>
          </cell>
          <cell r="O532" t="str">
            <v/>
          </cell>
        </row>
        <row r="533">
          <cell r="A533">
            <v>529</v>
          </cell>
          <cell r="B533" t="str">
            <v>DRBR529</v>
          </cell>
          <cell r="C533" t="str">
            <v>PLAN SOCIAL PRESIDENCIA</v>
          </cell>
          <cell r="D533" t="str">
            <v>Wincor Nixdorf</v>
          </cell>
          <cell r="E533" t="str">
            <v>Distrito Nacional</v>
          </cell>
          <cell r="F533" t="str">
            <v>NO</v>
          </cell>
          <cell r="G533" t="str">
            <v>Si</v>
          </cell>
          <cell r="H533" t="str">
            <v>Si</v>
          </cell>
          <cell r="I533" t="str">
            <v>No</v>
          </cell>
          <cell r="J533" t="str">
            <v>Si</v>
          </cell>
          <cell r="K533" t="str">
            <v>No</v>
          </cell>
          <cell r="L533" t="str">
            <v>No</v>
          </cell>
          <cell r="M533" t="str">
            <v>No</v>
          </cell>
          <cell r="N533" t="str">
            <v>No</v>
          </cell>
          <cell r="O533" t="str">
            <v>Grupo 7</v>
          </cell>
        </row>
        <row r="534">
          <cell r="A534">
            <v>531</v>
          </cell>
          <cell r="B534" t="str">
            <v>DRBR531</v>
          </cell>
          <cell r="C534" t="str">
            <v>ESCUELA NAC. JUDICATURA</v>
          </cell>
          <cell r="D534" t="str">
            <v>Wincor Nixdorf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No</v>
          </cell>
          <cell r="I534" t="str">
            <v>No</v>
          </cell>
          <cell r="J534" t="str">
            <v>No</v>
          </cell>
          <cell r="K534" t="str">
            <v>No</v>
          </cell>
          <cell r="L534" t="str">
            <v>No</v>
          </cell>
          <cell r="M534" t="str">
            <v>No</v>
          </cell>
          <cell r="N534" t="str">
            <v>No</v>
          </cell>
          <cell r="O534" t="str">
            <v>Grupo 3</v>
          </cell>
        </row>
        <row r="535">
          <cell r="A535">
            <v>532</v>
          </cell>
          <cell r="B535" t="str">
            <v>DRBR532</v>
          </cell>
          <cell r="C535" t="str">
            <v>OFIC. GUANABANO</v>
          </cell>
          <cell r="D535" t="str">
            <v>Wincor Nixdorf</v>
          </cell>
          <cell r="E535" t="str">
            <v>Norte</v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No</v>
          </cell>
          <cell r="L535" t="str">
            <v>Si</v>
          </cell>
          <cell r="M535" t="str">
            <v>No</v>
          </cell>
          <cell r="N535" t="str">
            <v>Si</v>
          </cell>
          <cell r="O535" t="str">
            <v>La Vega</v>
          </cell>
        </row>
        <row r="536">
          <cell r="A536">
            <v>533</v>
          </cell>
          <cell r="B536" t="str">
            <v>DRBR533</v>
          </cell>
          <cell r="C536" t="str">
            <v>Ofic. AILA II</v>
          </cell>
          <cell r="D536" t="str">
            <v>Diebold</v>
          </cell>
          <cell r="E536" t="str">
            <v>Este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Si</v>
          </cell>
          <cell r="L536" t="str">
            <v>Si</v>
          </cell>
          <cell r="M536" t="str">
            <v>Si</v>
          </cell>
          <cell r="N536" t="str">
            <v>Si</v>
          </cell>
          <cell r="O536" t="str">
            <v>Grupo 9</v>
          </cell>
        </row>
        <row r="537">
          <cell r="A537">
            <v>534</v>
          </cell>
          <cell r="B537" t="str">
            <v>DRBR534</v>
          </cell>
          <cell r="C537" t="str">
            <v>Ofic. Torre BRRD II</v>
          </cell>
          <cell r="D537" t="str">
            <v>Wincor Nixdorf</v>
          </cell>
          <cell r="E537" t="str">
            <v>Distrito Nacional</v>
          </cell>
          <cell r="F537" t="str">
            <v>SI</v>
          </cell>
          <cell r="G537" t="str">
            <v>Si</v>
          </cell>
          <cell r="H537" t="str">
            <v>No</v>
          </cell>
          <cell r="I537" t="str">
            <v>No</v>
          </cell>
          <cell r="J537" t="str">
            <v>No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No</v>
          </cell>
          <cell r="O537" t="str">
            <v>Grupo 2</v>
          </cell>
        </row>
        <row r="538">
          <cell r="A538">
            <v>535</v>
          </cell>
          <cell r="B538" t="str">
            <v>DRBR535</v>
          </cell>
          <cell r="C538" t="str">
            <v>Autoservicio Torre BR</v>
          </cell>
          <cell r="D538" t="str">
            <v>NCR</v>
          </cell>
          <cell r="E538" t="str">
            <v>Distrito Nacional</v>
          </cell>
          <cell r="F538" t="str">
            <v>SI</v>
          </cell>
          <cell r="G538" t="str">
            <v>Si</v>
          </cell>
          <cell r="H538" t="str">
            <v>No</v>
          </cell>
          <cell r="I538" t="str">
            <v>No</v>
          </cell>
          <cell r="J538" t="str">
            <v>No</v>
          </cell>
          <cell r="K538" t="str">
            <v>No</v>
          </cell>
          <cell r="L538" t="str">
            <v>Si</v>
          </cell>
          <cell r="M538" t="str">
            <v>No</v>
          </cell>
          <cell r="N538" t="str">
            <v>No</v>
          </cell>
          <cell r="O538" t="str">
            <v>Grupo 2</v>
          </cell>
        </row>
        <row r="539">
          <cell r="A539">
            <v>537</v>
          </cell>
          <cell r="B539" t="str">
            <v>DRBR537</v>
          </cell>
          <cell r="C539" t="str">
            <v>EST. TEXACO ENRIQUILLO</v>
          </cell>
          <cell r="D539" t="str">
            <v>Wincor Nixdorf</v>
          </cell>
          <cell r="E539" t="str">
            <v>Sur</v>
          </cell>
          <cell r="F539" t="str">
            <v>NO</v>
          </cell>
          <cell r="G539" t="str">
            <v>Si</v>
          </cell>
          <cell r="H539" t="str">
            <v>Si</v>
          </cell>
          <cell r="I539" t="str">
            <v>No</v>
          </cell>
          <cell r="J539" t="str">
            <v>Si</v>
          </cell>
          <cell r="K539" t="str">
            <v>Si</v>
          </cell>
          <cell r="L539" t="str">
            <v>Si</v>
          </cell>
          <cell r="M539" t="str">
            <v>Si</v>
          </cell>
          <cell r="N539" t="str">
            <v>Si</v>
          </cell>
          <cell r="O539" t="str">
            <v>Barahona</v>
          </cell>
        </row>
        <row r="540">
          <cell r="A540">
            <v>538</v>
          </cell>
          <cell r="B540" t="str">
            <v>DRBR538</v>
          </cell>
          <cell r="C540" t="str">
            <v>Autoservicios San Francisco de Macoris</v>
          </cell>
          <cell r="D540" t="str">
            <v>NCR</v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Si</v>
          </cell>
          <cell r="K540" t="str">
            <v>Si</v>
          </cell>
          <cell r="L540" t="str">
            <v>Si</v>
          </cell>
          <cell r="M540" t="str">
            <v>Si</v>
          </cell>
          <cell r="N540" t="str">
            <v>Si</v>
          </cell>
          <cell r="O540" t="str">
            <v/>
          </cell>
        </row>
        <row r="541">
          <cell r="A541">
            <v>539</v>
          </cell>
          <cell r="B541" t="str">
            <v>DRBR539</v>
          </cell>
          <cell r="C541" t="str">
            <v>S/M Cadena Los Proceres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No</v>
          </cell>
          <cell r="O541" t="str">
            <v>Grupo 6</v>
          </cell>
        </row>
        <row r="542">
          <cell r="A542">
            <v>540</v>
          </cell>
          <cell r="B542" t="str">
            <v>DRBR540</v>
          </cell>
          <cell r="C542" t="str">
            <v>Ofic. SAMBIL I</v>
          </cell>
          <cell r="D542" t="str">
            <v>Wincor Nixdorf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No</v>
          </cell>
          <cell r="O542" t="str">
            <v>Grupo 8</v>
          </cell>
        </row>
        <row r="543">
          <cell r="A543">
            <v>541</v>
          </cell>
          <cell r="B543" t="str">
            <v>DRBR541</v>
          </cell>
          <cell r="C543" t="str">
            <v>OFIC. SAMBIL II</v>
          </cell>
          <cell r="D543" t="str">
            <v>Wincor Nixdorf</v>
          </cell>
          <cell r="E543" t="str">
            <v>Distrito Nacional</v>
          </cell>
          <cell r="F543" t="str">
            <v>SI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No</v>
          </cell>
          <cell r="O543" t="str">
            <v>Grupo 8</v>
          </cell>
        </row>
        <row r="544">
          <cell r="A544">
            <v>542</v>
          </cell>
          <cell r="B544" t="str">
            <v>DRBR542</v>
          </cell>
          <cell r="C544" t="str">
            <v>S/M CADENA CARRETERA M</v>
          </cell>
          <cell r="D544" t="str">
            <v>Diebold</v>
          </cell>
          <cell r="E544" t="str">
            <v>Distrito Nacional</v>
          </cell>
          <cell r="F544" t="str">
            <v>NO</v>
          </cell>
          <cell r="G544" t="str">
            <v>NO</v>
          </cell>
          <cell r="H544" t="str">
            <v>SI</v>
          </cell>
          <cell r="I544" t="str">
            <v/>
          </cell>
          <cell r="J544" t="str">
            <v>SI</v>
          </cell>
          <cell r="K544" t="str">
            <v/>
          </cell>
          <cell r="L544" t="str">
            <v/>
          </cell>
          <cell r="M544" t="str">
            <v/>
          </cell>
          <cell r="N544" t="str">
            <v/>
          </cell>
          <cell r="O544" t="str">
            <v/>
          </cell>
        </row>
        <row r="545">
          <cell r="A545">
            <v>995</v>
          </cell>
          <cell r="B545" t="str">
            <v>DRBR545</v>
          </cell>
          <cell r="C545" t="str">
            <v>Ofic. San Cristobal #3</v>
          </cell>
          <cell r="D545" t="str">
            <v>NCR</v>
          </cell>
          <cell r="E545" t="str">
            <v>Sur</v>
          </cell>
          <cell r="F545" t="str">
            <v>NO</v>
          </cell>
          <cell r="G545" t="str">
            <v>Si</v>
          </cell>
          <cell r="H545" t="str">
            <v>No</v>
          </cell>
          <cell r="I545" t="str">
            <v>No</v>
          </cell>
          <cell r="J545" t="str">
            <v>No</v>
          </cell>
          <cell r="K545" t="str">
            <v>No</v>
          </cell>
          <cell r="L545" t="str">
            <v>Si</v>
          </cell>
          <cell r="M545" t="str">
            <v>No</v>
          </cell>
          <cell r="N545" t="str">
            <v>No</v>
          </cell>
          <cell r="O545" t="str">
            <v>Grupo 5</v>
          </cell>
        </row>
        <row r="546">
          <cell r="A546">
            <v>559</v>
          </cell>
          <cell r="B546" t="str">
            <v>DRBR559</v>
          </cell>
          <cell r="C546" t="str">
            <v>UNP Metro #1</v>
          </cell>
          <cell r="D546" t="str">
            <v>NCR</v>
          </cell>
          <cell r="E546" t="str">
            <v>Distrito Nacional</v>
          </cell>
          <cell r="F546" t="str">
            <v>SI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Si</v>
          </cell>
          <cell r="N546" t="str">
            <v>No</v>
          </cell>
          <cell r="O546" t="str">
            <v>Grupo 8</v>
          </cell>
        </row>
        <row r="547">
          <cell r="A547">
            <v>576</v>
          </cell>
          <cell r="B547" t="str">
            <v>DRBR576</v>
          </cell>
          <cell r="C547" t="str">
            <v>Nizao</v>
          </cell>
          <cell r="D547" t="str">
            <v>NCR</v>
          </cell>
          <cell r="E547" t="str">
            <v>Sur</v>
          </cell>
          <cell r="F547"/>
          <cell r="G547"/>
          <cell r="H547"/>
          <cell r="I547"/>
          <cell r="J547"/>
          <cell r="K547"/>
          <cell r="L547"/>
          <cell r="M547"/>
          <cell r="N547"/>
          <cell r="O547"/>
        </row>
        <row r="548">
          <cell r="A548">
            <v>579</v>
          </cell>
          <cell r="B548" t="str">
            <v>DRBR579</v>
          </cell>
          <cell r="C548" t="str">
            <v>ESTACION SUNIX DOWN TOWN</v>
          </cell>
          <cell r="D548" t="str">
            <v>Diebold</v>
          </cell>
          <cell r="E548" t="str">
            <v>Este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Si</v>
          </cell>
          <cell r="K548" t="str">
            <v>Si</v>
          </cell>
          <cell r="L548" t="str">
            <v>Si</v>
          </cell>
          <cell r="M548" t="str">
            <v>Si</v>
          </cell>
          <cell r="N548" t="str">
            <v>Si</v>
          </cell>
          <cell r="O548" t="str">
            <v>Romana-Higuey</v>
          </cell>
        </row>
        <row r="549">
          <cell r="A549">
            <v>582</v>
          </cell>
          <cell r="B549" t="str">
            <v xml:space="preserve">DRBR582 </v>
          </cell>
          <cell r="C549" t="str">
            <v>Estación Sabana Yegua</v>
          </cell>
          <cell r="D549"/>
          <cell r="E549" t="str">
            <v>Sur</v>
          </cell>
          <cell r="F549" t="str">
            <v>N/A</v>
          </cell>
          <cell r="G549" t="str">
            <v>N/A</v>
          </cell>
          <cell r="H549" t="str">
            <v>N/A</v>
          </cell>
          <cell r="I549" t="str">
            <v>N/A</v>
          </cell>
          <cell r="J549" t="str">
            <v>N/A</v>
          </cell>
          <cell r="K549" t="str">
            <v>N/A</v>
          </cell>
          <cell r="L549" t="str">
            <v>N/A</v>
          </cell>
          <cell r="M549" t="str">
            <v>N/A</v>
          </cell>
          <cell r="N549" t="str">
            <v>N/A</v>
          </cell>
          <cell r="O549"/>
        </row>
        <row r="550">
          <cell r="A550">
            <v>431</v>
          </cell>
          <cell r="B550" t="str">
            <v>DRBR583</v>
          </cell>
          <cell r="C550" t="str">
            <v>Autoservicio Sol Santiago</v>
          </cell>
          <cell r="D550" t="str">
            <v>NCR</v>
          </cell>
          <cell r="E550" t="str">
            <v>Norte</v>
          </cell>
          <cell r="F550" t="str">
            <v>SI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Santiago 2</v>
          </cell>
        </row>
        <row r="551">
          <cell r="A551">
            <v>594</v>
          </cell>
          <cell r="B551" t="str">
            <v>DRBR594</v>
          </cell>
          <cell r="C551" t="str">
            <v>PLAZA VENEZUELA, SANTIAGO</v>
          </cell>
          <cell r="D551" t="str">
            <v>NCR</v>
          </cell>
          <cell r="E551" t="str">
            <v>Norte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Si</v>
          </cell>
          <cell r="O551" t="str">
            <v>Santiago 1</v>
          </cell>
        </row>
        <row r="552">
          <cell r="A552">
            <v>595</v>
          </cell>
          <cell r="B552" t="str">
            <v>DRBR595</v>
          </cell>
          <cell r="C552" t="str">
            <v>SUPERMERCADO CENTRAL</v>
          </cell>
          <cell r="D552" t="str">
            <v>NCR</v>
          </cell>
          <cell r="E552" t="str">
            <v>Norte</v>
          </cell>
          <cell r="F552" t="str">
            <v>NO</v>
          </cell>
          <cell r="G552" t="str">
            <v>Si</v>
          </cell>
          <cell r="H552" t="str">
            <v>Si</v>
          </cell>
          <cell r="I552" t="str">
            <v>No</v>
          </cell>
          <cell r="J552" t="str">
            <v>Si</v>
          </cell>
          <cell r="K552" t="str">
            <v>Si</v>
          </cell>
          <cell r="L552" t="str">
            <v>Si</v>
          </cell>
          <cell r="M552" t="str">
            <v>Si</v>
          </cell>
          <cell r="N552" t="str">
            <v>Si</v>
          </cell>
          <cell r="O552" t="str">
            <v>Santiago 1</v>
          </cell>
        </row>
        <row r="553">
          <cell r="A553">
            <v>600</v>
          </cell>
          <cell r="B553" t="str">
            <v>DRBR600</v>
          </cell>
          <cell r="C553" t="str">
            <v>ATM S/M Bravo Hipica</v>
          </cell>
          <cell r="D553" t="str">
            <v>NCR</v>
          </cell>
          <cell r="E553"/>
          <cell r="F553" t="str">
            <v>N/A</v>
          </cell>
          <cell r="G553" t="str">
            <v>N/A</v>
          </cell>
          <cell r="H553" t="str">
            <v>N/A</v>
          </cell>
          <cell r="I553" t="str">
            <v>N/A</v>
          </cell>
          <cell r="J553" t="str">
            <v>N/A</v>
          </cell>
          <cell r="K553" t="str">
            <v>N/A</v>
          </cell>
          <cell r="L553" t="str">
            <v>N/A</v>
          </cell>
          <cell r="M553" t="str">
            <v>N/A</v>
          </cell>
          <cell r="N553"/>
          <cell r="O553"/>
        </row>
        <row r="554">
          <cell r="A554">
            <v>607</v>
          </cell>
          <cell r="B554" t="str">
            <v>DRBR607</v>
          </cell>
          <cell r="C554" t="str">
            <v>ONAPI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No</v>
          </cell>
          <cell r="L554" t="str">
            <v>Si</v>
          </cell>
          <cell r="M554" t="str">
            <v>No</v>
          </cell>
          <cell r="N554" t="str">
            <v>No</v>
          </cell>
          <cell r="O554" t="str">
            <v>Grupo 6</v>
          </cell>
        </row>
        <row r="555">
          <cell r="A555">
            <v>610</v>
          </cell>
          <cell r="B555" t="str">
            <v>DRBR610</v>
          </cell>
          <cell r="C555" t="str">
            <v>EDEESTE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No</v>
          </cell>
          <cell r="L555" t="str">
            <v>Si</v>
          </cell>
          <cell r="M555" t="str">
            <v>No</v>
          </cell>
          <cell r="N555" t="str">
            <v>No</v>
          </cell>
          <cell r="O555" t="str">
            <v>Grupo 7</v>
          </cell>
        </row>
        <row r="556">
          <cell r="A556">
            <v>611</v>
          </cell>
          <cell r="B556" t="str">
            <v>DRBR611</v>
          </cell>
          <cell r="C556" t="str">
            <v>DGII SEDE CENTRAL</v>
          </cell>
          <cell r="D556" t="str">
            <v>NCR</v>
          </cell>
          <cell r="E556" t="str">
            <v>Distrito Nacional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No</v>
          </cell>
          <cell r="K556" t="str">
            <v>No</v>
          </cell>
          <cell r="L556" t="str">
            <v>No</v>
          </cell>
          <cell r="M556" t="str">
            <v>No</v>
          </cell>
          <cell r="N556" t="str">
            <v>Si</v>
          </cell>
          <cell r="O556" t="str">
            <v>Grupo 3</v>
          </cell>
        </row>
        <row r="557">
          <cell r="A557">
            <v>614</v>
          </cell>
          <cell r="B557" t="str">
            <v>DRBR614</v>
          </cell>
          <cell r="C557" t="str">
            <v>ATM S/M Bravo Pontezuela</v>
          </cell>
          <cell r="D557" t="str">
            <v>NCR</v>
          </cell>
          <cell r="E557" t="str">
            <v>Norte</v>
          </cell>
          <cell r="F557" t="str">
            <v>NO</v>
          </cell>
          <cell r="G557" t="str">
            <v>SI</v>
          </cell>
          <cell r="H557" t="str">
            <v>NO</v>
          </cell>
          <cell r="I557" t="str">
            <v>NO</v>
          </cell>
          <cell r="J557" t="str">
            <v xml:space="preserve">SI </v>
          </cell>
          <cell r="K557" t="str">
            <v>SI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Santiago 1</v>
          </cell>
        </row>
        <row r="558">
          <cell r="A558">
            <v>617</v>
          </cell>
          <cell r="B558" t="str">
            <v>DRBR617</v>
          </cell>
          <cell r="C558" t="str">
            <v>Guardia Presidencial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3</v>
          </cell>
        </row>
        <row r="559">
          <cell r="A559">
            <v>618</v>
          </cell>
          <cell r="B559" t="str">
            <v>DRBR618</v>
          </cell>
          <cell r="C559" t="str">
            <v>BIENES NACIONALES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No</v>
          </cell>
          <cell r="K559" t="str">
            <v>No</v>
          </cell>
          <cell r="L559" t="str">
            <v>No</v>
          </cell>
          <cell r="M559" t="str">
            <v>No</v>
          </cell>
          <cell r="N559" t="str">
            <v>No</v>
          </cell>
          <cell r="O559" t="str">
            <v>Grupo 3</v>
          </cell>
        </row>
        <row r="560">
          <cell r="A560">
            <v>619</v>
          </cell>
          <cell r="B560" t="str">
            <v>DRBR619</v>
          </cell>
          <cell r="C560" t="str">
            <v>Academia de Hatillo</v>
          </cell>
          <cell r="D560" t="str">
            <v>NCR</v>
          </cell>
          <cell r="E560" t="str">
            <v>Sur</v>
          </cell>
          <cell r="F560" t="str">
            <v>NO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Si</v>
          </cell>
          <cell r="L560" t="str">
            <v>Si</v>
          </cell>
          <cell r="M560" t="str">
            <v>Si</v>
          </cell>
          <cell r="N560" t="str">
            <v>Si</v>
          </cell>
          <cell r="O560" t="str">
            <v>Grupo 5</v>
          </cell>
        </row>
        <row r="561">
          <cell r="A561">
            <v>620</v>
          </cell>
          <cell r="B561" t="str">
            <v>DRBR620</v>
          </cell>
          <cell r="C561" t="str">
            <v>MINISTERIO MEDIO AMBIENTE</v>
          </cell>
          <cell r="D561" t="str">
            <v>NCR</v>
          </cell>
          <cell r="E561" t="str">
            <v>Distrito Nacional</v>
          </cell>
          <cell r="F561" t="str">
            <v>NO</v>
          </cell>
          <cell r="G561" t="str">
            <v>Si</v>
          </cell>
          <cell r="H561" t="str">
            <v>No</v>
          </cell>
          <cell r="I561" t="str">
            <v>No</v>
          </cell>
          <cell r="J561" t="str">
            <v>No</v>
          </cell>
          <cell r="K561" t="str">
            <v>No</v>
          </cell>
          <cell r="L561" t="str">
            <v>No</v>
          </cell>
          <cell r="M561" t="str">
            <v>No</v>
          </cell>
          <cell r="N561" t="str">
            <v>No</v>
          </cell>
          <cell r="O561" t="str">
            <v>Grupo 5</v>
          </cell>
        </row>
        <row r="562">
          <cell r="A562">
            <v>621</v>
          </cell>
          <cell r="B562" t="str">
            <v>DRBR621</v>
          </cell>
          <cell r="C562" t="str">
            <v>CESAC</v>
          </cell>
          <cell r="D562" t="str">
            <v>NCR</v>
          </cell>
          <cell r="E562" t="str">
            <v>Este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Si</v>
          </cell>
          <cell r="O562" t="str">
            <v>Grupo 9</v>
          </cell>
        </row>
        <row r="563">
          <cell r="A563">
            <v>622</v>
          </cell>
          <cell r="B563" t="str">
            <v>DRBR622</v>
          </cell>
          <cell r="C563" t="str">
            <v>Ayuntamiento D.N.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No</v>
          </cell>
          <cell r="L563" t="str">
            <v>No</v>
          </cell>
          <cell r="M563" t="str">
            <v>No</v>
          </cell>
          <cell r="N563" t="str">
            <v>No</v>
          </cell>
          <cell r="O563" t="str">
            <v>Grupo 2</v>
          </cell>
        </row>
        <row r="564">
          <cell r="A564">
            <v>623</v>
          </cell>
          <cell r="B564" t="str">
            <v>DRBR623</v>
          </cell>
          <cell r="C564" t="str">
            <v>Operaciones Especiales</v>
          </cell>
          <cell r="D564" t="str">
            <v>NCR</v>
          </cell>
          <cell r="E564" t="str">
            <v>Distrito Nacional</v>
          </cell>
          <cell r="F564" t="str">
            <v>No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Si</v>
          </cell>
          <cell r="L564" t="str">
            <v>Si</v>
          </cell>
          <cell r="M564" t="str">
            <v>Si</v>
          </cell>
          <cell r="N564" t="str">
            <v>Si</v>
          </cell>
          <cell r="O564" t="str">
            <v>Grupo 5</v>
          </cell>
        </row>
        <row r="565">
          <cell r="A565">
            <v>624</v>
          </cell>
          <cell r="B565" t="str">
            <v>DRBR624</v>
          </cell>
          <cell r="C565" t="str">
            <v>POLICIA NACIONAL I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Si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3</v>
          </cell>
        </row>
        <row r="566">
          <cell r="A566">
            <v>625</v>
          </cell>
          <cell r="B566" t="str">
            <v>DRBR625</v>
          </cell>
          <cell r="C566" t="str">
            <v>POLICIA NACIONAL II</v>
          </cell>
          <cell r="D566" t="str">
            <v>NCR</v>
          </cell>
          <cell r="E566" t="str">
            <v>Distrito Nacional</v>
          </cell>
          <cell r="F566" t="str">
            <v>NO</v>
          </cell>
          <cell r="G566" t="str">
            <v>Si</v>
          </cell>
          <cell r="H566" t="str">
            <v>Si</v>
          </cell>
          <cell r="I566" t="str">
            <v>Si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3</v>
          </cell>
        </row>
        <row r="567">
          <cell r="A567">
            <v>626</v>
          </cell>
          <cell r="B567" t="str">
            <v>DRBR626</v>
          </cell>
          <cell r="C567" t="str">
            <v>MERCASD</v>
          </cell>
          <cell r="D567" t="str">
            <v>NCR</v>
          </cell>
          <cell r="E567" t="str">
            <v>Distrito Nacional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No</v>
          </cell>
          <cell r="L567" t="str">
            <v>Si</v>
          </cell>
          <cell r="M567" t="str">
            <v>Si</v>
          </cell>
          <cell r="N567" t="str">
            <v>No</v>
          </cell>
          <cell r="O567" t="str">
            <v>Grupo 5</v>
          </cell>
        </row>
        <row r="568">
          <cell r="A568">
            <v>637</v>
          </cell>
          <cell r="B568" t="str">
            <v>DRBR637</v>
          </cell>
          <cell r="C568" t="str">
            <v>OFICINA MONCION</v>
          </cell>
          <cell r="D568" t="str">
            <v>NCR</v>
          </cell>
          <cell r="E568" t="str">
            <v>Norte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Si</v>
          </cell>
          <cell r="M568" t="str">
            <v>No</v>
          </cell>
          <cell r="N568" t="str">
            <v>Si</v>
          </cell>
          <cell r="O568" t="str">
            <v>Oficina</v>
          </cell>
        </row>
        <row r="569">
          <cell r="A569">
            <v>638</v>
          </cell>
          <cell r="B569" t="str">
            <v>DRBR638</v>
          </cell>
          <cell r="C569" t="str">
            <v>OFIC. S/M YOMA</v>
          </cell>
          <cell r="D569" t="str">
            <v>NCR</v>
          </cell>
          <cell r="E569" t="str">
            <v>Norte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Si</v>
          </cell>
          <cell r="L569" t="str">
            <v>Si</v>
          </cell>
          <cell r="M569" t="str">
            <v>Si</v>
          </cell>
          <cell r="N569" t="str">
            <v>No</v>
          </cell>
          <cell r="O569" t="str">
            <v>San Francisco de Macorís</v>
          </cell>
        </row>
        <row r="570">
          <cell r="A570">
            <v>639</v>
          </cell>
          <cell r="B570" t="str">
            <v>DRBR639</v>
          </cell>
          <cell r="C570" t="str">
            <v>Comision Policial y Militar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Si</v>
          </cell>
          <cell r="L570" t="str">
            <v>Si</v>
          </cell>
          <cell r="M570" t="str">
            <v>Si</v>
          </cell>
          <cell r="N570" t="str">
            <v>Si</v>
          </cell>
          <cell r="O570" t="str">
            <v>Grupo 1</v>
          </cell>
        </row>
        <row r="571">
          <cell r="A571">
            <v>640</v>
          </cell>
          <cell r="B571" t="str">
            <v>DRBR640</v>
          </cell>
          <cell r="C571" t="str">
            <v>MINISTERIO OBRAS PUBLICAS</v>
          </cell>
          <cell r="D571" t="str">
            <v>NCR</v>
          </cell>
          <cell r="E571" t="str">
            <v>Distrito Nacional</v>
          </cell>
          <cell r="F571" t="str">
            <v>NO</v>
          </cell>
          <cell r="G571" t="str">
            <v>Si</v>
          </cell>
          <cell r="H571" t="str">
            <v>Si</v>
          </cell>
          <cell r="I571" t="str">
            <v>No</v>
          </cell>
          <cell r="J571" t="str">
            <v>No</v>
          </cell>
          <cell r="K571" t="str">
            <v>No</v>
          </cell>
          <cell r="L571" t="str">
            <v>No</v>
          </cell>
          <cell r="M571" t="str">
            <v>No</v>
          </cell>
          <cell r="N571" t="str">
            <v>No</v>
          </cell>
          <cell r="O571" t="str">
            <v>Grupo 1</v>
          </cell>
        </row>
        <row r="572">
          <cell r="A572">
            <v>649</v>
          </cell>
          <cell r="B572" t="str">
            <v>DRBR649</v>
          </cell>
          <cell r="C572" t="str">
            <v>OFIC. GALERIA 56</v>
          </cell>
          <cell r="D572" t="str">
            <v>NCR</v>
          </cell>
          <cell r="E572" t="str">
            <v>Norte</v>
          </cell>
          <cell r="F572" t="str">
            <v>SI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Si</v>
          </cell>
          <cell r="O572" t="str">
            <v>San Francisco de Macorís</v>
          </cell>
        </row>
        <row r="573">
          <cell r="A573">
            <v>650</v>
          </cell>
          <cell r="B573" t="str">
            <v>DRBR650</v>
          </cell>
          <cell r="C573" t="str">
            <v>Edif. 911 Santiago</v>
          </cell>
          <cell r="D573" t="str">
            <v/>
          </cell>
          <cell r="E573" t="str">
            <v>Norte</v>
          </cell>
          <cell r="F573" t="str">
            <v>NO</v>
          </cell>
          <cell r="G573" t="str">
            <v>Si</v>
          </cell>
          <cell r="H573" t="str">
            <v>Si</v>
          </cell>
          <cell r="I573" t="str">
            <v>No</v>
          </cell>
          <cell r="J573" t="str">
            <v>Si</v>
          </cell>
          <cell r="K573" t="str">
            <v>No</v>
          </cell>
          <cell r="L573" t="str">
            <v>No</v>
          </cell>
          <cell r="M573" t="str">
            <v>No</v>
          </cell>
          <cell r="N573" t="str">
            <v>No</v>
          </cell>
          <cell r="O573" t="str">
            <v/>
          </cell>
        </row>
        <row r="574">
          <cell r="A574">
            <v>651</v>
          </cell>
          <cell r="B574" t="str">
            <v>DRBR651</v>
          </cell>
          <cell r="C574" t="str">
            <v>Estación Eco La Romana</v>
          </cell>
          <cell r="D574" t="str">
            <v/>
          </cell>
          <cell r="E574" t="str">
            <v/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/>
          </cell>
          <cell r="L574" t="str">
            <v/>
          </cell>
          <cell r="M574" t="str">
            <v/>
          </cell>
          <cell r="N574" t="str">
            <v/>
          </cell>
          <cell r="O574" t="str">
            <v/>
          </cell>
        </row>
        <row r="575">
          <cell r="A575">
            <v>653</v>
          </cell>
          <cell r="B575" t="str">
            <v>DRBR653</v>
          </cell>
          <cell r="C575" t="str">
            <v>Estación Isla Jarabacoa</v>
          </cell>
          <cell r="D575" t="str">
            <v/>
          </cell>
          <cell r="E575" t="str">
            <v/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Si</v>
          </cell>
          <cell r="O575" t="str">
            <v/>
          </cell>
        </row>
        <row r="576">
          <cell r="A576">
            <v>654</v>
          </cell>
          <cell r="B576" t="str">
            <v>DRBR654</v>
          </cell>
          <cell r="C576" t="str">
            <v>Autoservicios Jumbo Puerto Plata</v>
          </cell>
          <cell r="D576" t="str">
            <v/>
          </cell>
          <cell r="E576" t="str">
            <v/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Si</v>
          </cell>
          <cell r="L576" t="str">
            <v>Si</v>
          </cell>
          <cell r="M576" t="str">
            <v>Si</v>
          </cell>
          <cell r="N576" t="str">
            <v>No</v>
          </cell>
          <cell r="O576" t="str">
            <v/>
          </cell>
        </row>
        <row r="577">
          <cell r="A577">
            <v>655</v>
          </cell>
          <cell r="B577" t="str">
            <v>DRBR655</v>
          </cell>
          <cell r="C577" t="str">
            <v>ATM 655 Farmacia Sandra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No</v>
          </cell>
          <cell r="M577" t="str">
            <v>No</v>
          </cell>
          <cell r="N577" t="str">
            <v>No</v>
          </cell>
          <cell r="O577" t="str">
            <v/>
          </cell>
        </row>
        <row r="578">
          <cell r="A578">
            <v>658</v>
          </cell>
          <cell r="B578" t="str">
            <v>DRBR658</v>
          </cell>
          <cell r="C578" t="str">
            <v>Cámara de Cuentas</v>
          </cell>
          <cell r="D578" t="str">
            <v/>
          </cell>
          <cell r="E578" t="str">
            <v/>
          </cell>
          <cell r="F578" t="str">
            <v>NO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659</v>
          </cell>
          <cell r="B579" t="str">
            <v>DRBR659</v>
          </cell>
          <cell r="C579" t="str">
            <v>Down Town Center</v>
          </cell>
          <cell r="D579"/>
          <cell r="E579" t="str">
            <v>Distrito Nacional</v>
          </cell>
          <cell r="F579" t="str">
            <v>N/A</v>
          </cell>
          <cell r="G579" t="str">
            <v>N/A</v>
          </cell>
          <cell r="H579" t="str">
            <v>N/A</v>
          </cell>
          <cell r="I579" t="str">
            <v>N/A</v>
          </cell>
          <cell r="J579" t="str">
            <v>N/A</v>
          </cell>
          <cell r="K579" t="str">
            <v>N/A</v>
          </cell>
          <cell r="L579" t="str">
            <v>N/A</v>
          </cell>
          <cell r="M579" t="str">
            <v>N/A</v>
          </cell>
          <cell r="N579"/>
          <cell r="O579"/>
        </row>
        <row r="580">
          <cell r="A580">
            <v>660</v>
          </cell>
          <cell r="B580" t="str">
            <v>DRBR660</v>
          </cell>
          <cell r="C580" t="str">
            <v>Oficina Romana Norte II</v>
          </cell>
          <cell r="D580"/>
          <cell r="E580" t="str">
            <v>Este</v>
          </cell>
          <cell r="F580" t="str">
            <v>N/A</v>
          </cell>
          <cell r="G580" t="str">
            <v>N/A</v>
          </cell>
          <cell r="H580" t="str">
            <v>N/A</v>
          </cell>
          <cell r="I580" t="str">
            <v>N/A</v>
          </cell>
          <cell r="J580" t="str">
            <v>N/A</v>
          </cell>
          <cell r="K580" t="str">
            <v>N/A</v>
          </cell>
          <cell r="L580" t="str">
            <v>N/A</v>
          </cell>
          <cell r="M580" t="str">
            <v>N/A</v>
          </cell>
          <cell r="N580"/>
          <cell r="O580"/>
        </row>
        <row r="581">
          <cell r="A581">
            <v>661</v>
          </cell>
          <cell r="B581" t="str">
            <v>DRBR661</v>
          </cell>
          <cell r="C581" t="str">
            <v>ALMACENES IBERIA SAN PEDRO</v>
          </cell>
          <cell r="D581" t="str">
            <v>NCR</v>
          </cell>
          <cell r="E581" t="str">
            <v>Este</v>
          </cell>
          <cell r="F581" t="str">
            <v>N/A</v>
          </cell>
          <cell r="G581" t="str">
            <v>N/A</v>
          </cell>
          <cell r="H581" t="str">
            <v>N/A</v>
          </cell>
          <cell r="I581" t="str">
            <v>N/A</v>
          </cell>
          <cell r="J581" t="str">
            <v>N/A</v>
          </cell>
          <cell r="K581" t="str">
            <v>N/A</v>
          </cell>
          <cell r="L581" t="str">
            <v>N/A</v>
          </cell>
          <cell r="M581" t="str">
            <v>N/A</v>
          </cell>
          <cell r="N581"/>
          <cell r="O581" t="str">
            <v>San Pedro de Macoris</v>
          </cell>
        </row>
        <row r="582">
          <cell r="A582">
            <v>662</v>
          </cell>
          <cell r="B582" t="str">
            <v>DRBR662</v>
          </cell>
          <cell r="C582" t="str">
            <v>ATM UTESA (Santiago)</v>
          </cell>
          <cell r="D582" t="str">
            <v>NCR</v>
          </cell>
          <cell r="E582" t="str">
            <v>NORTE</v>
          </cell>
          <cell r="F582" t="str">
            <v>N/A</v>
          </cell>
          <cell r="G582" t="str">
            <v>N/A</v>
          </cell>
          <cell r="H582" t="str">
            <v>N/A</v>
          </cell>
          <cell r="I582" t="str">
            <v>N/A</v>
          </cell>
          <cell r="J582" t="str">
            <v>N/A</v>
          </cell>
          <cell r="K582" t="str">
            <v>N/A</v>
          </cell>
          <cell r="L582" t="str">
            <v>N/A</v>
          </cell>
          <cell r="M582" t="str">
            <v>N/A</v>
          </cell>
          <cell r="N582"/>
          <cell r="O582"/>
        </row>
        <row r="583">
          <cell r="A583">
            <v>663</v>
          </cell>
          <cell r="B583" t="str">
            <v>DRBR663</v>
          </cell>
          <cell r="C583" t="str">
            <v>S/M Ole Ave. España</v>
          </cell>
          <cell r="D583"/>
          <cell r="E583" t="str">
            <v>Distrito Nacional</v>
          </cell>
          <cell r="F583" t="str">
            <v>N/A</v>
          </cell>
          <cell r="G583" t="str">
            <v>N/A</v>
          </cell>
          <cell r="H583" t="str">
            <v>N/A</v>
          </cell>
          <cell r="I583" t="str">
            <v>N/A</v>
          </cell>
          <cell r="J583" t="str">
            <v>N/A</v>
          </cell>
          <cell r="K583" t="str">
            <v>N/A</v>
          </cell>
          <cell r="L583" t="str">
            <v>N/A</v>
          </cell>
          <cell r="M583" t="str">
            <v>N/A</v>
          </cell>
          <cell r="N583" t="str">
            <v>N/A</v>
          </cell>
          <cell r="O583"/>
        </row>
        <row r="584">
          <cell r="A584">
            <v>664</v>
          </cell>
          <cell r="B584" t="str">
            <v>DRBR664</v>
          </cell>
          <cell r="C584" t="str">
            <v>ATM Supermercado Aster (Constanza)</v>
          </cell>
          <cell r="D584" t="str">
            <v>NCR</v>
          </cell>
          <cell r="E584" t="str">
            <v>Norte</v>
          </cell>
          <cell r="F584" t="str">
            <v>N/A</v>
          </cell>
          <cell r="G584" t="str">
            <v>N/A</v>
          </cell>
          <cell r="H584" t="str">
            <v>N/A</v>
          </cell>
          <cell r="I584" t="str">
            <v>N/A</v>
          </cell>
          <cell r="J584" t="str">
            <v>N/A</v>
          </cell>
          <cell r="K584" t="str">
            <v>N/A</v>
          </cell>
          <cell r="L584" t="str">
            <v>N/A</v>
          </cell>
          <cell r="M584" t="str">
            <v>N/A</v>
          </cell>
          <cell r="N584"/>
          <cell r="O584" t="str">
            <v>Constanza</v>
          </cell>
        </row>
        <row r="585">
          <cell r="A585">
            <v>665</v>
          </cell>
          <cell r="B585" t="str">
            <v>DRBR665</v>
          </cell>
          <cell r="C585" t="str">
            <v>ATM Huacal (Santiago)</v>
          </cell>
          <cell r="D585"/>
          <cell r="E585" t="str">
            <v>NORTE</v>
          </cell>
          <cell r="F585" t="str">
            <v>N/A</v>
          </cell>
          <cell r="G585" t="str">
            <v>N/A</v>
          </cell>
          <cell r="H585" t="str">
            <v>N/A</v>
          </cell>
          <cell r="I585" t="str">
            <v>N/A</v>
          </cell>
          <cell r="J585" t="str">
            <v>N/A</v>
          </cell>
          <cell r="K585" t="str">
            <v>N/A</v>
          </cell>
          <cell r="L585" t="str">
            <v>N/A</v>
          </cell>
          <cell r="M585" t="str">
            <v>N/A</v>
          </cell>
          <cell r="N585"/>
          <cell r="O585"/>
        </row>
        <row r="586">
          <cell r="A586">
            <v>666</v>
          </cell>
          <cell r="B586" t="str">
            <v>DRBR666</v>
          </cell>
          <cell r="C586" t="str">
            <v>ATM Supermercado El Porvernir Libert</v>
          </cell>
          <cell r="D586" t="str">
            <v>Diebold</v>
          </cell>
          <cell r="E586" t="str">
            <v>Norte</v>
          </cell>
          <cell r="F586" t="str">
            <v>N/A</v>
          </cell>
          <cell r="G586" t="str">
            <v>N/A</v>
          </cell>
          <cell r="H586" t="str">
            <v>N/A</v>
          </cell>
          <cell r="I586" t="str">
            <v>N/A</v>
          </cell>
          <cell r="J586" t="str">
            <v>N/A</v>
          </cell>
          <cell r="K586" t="str">
            <v>N/A</v>
          </cell>
          <cell r="L586" t="str">
            <v>N/A</v>
          </cell>
          <cell r="M586" t="str">
            <v>N/A</v>
          </cell>
          <cell r="N586"/>
          <cell r="O586"/>
        </row>
        <row r="587">
          <cell r="A587">
            <v>667</v>
          </cell>
          <cell r="B587" t="str">
            <v>DRBR667</v>
          </cell>
          <cell r="C587" t="str">
            <v>ATM Zona Franca Emimar Santiago</v>
          </cell>
          <cell r="D587" t="str">
            <v>NCR</v>
          </cell>
          <cell r="E587" t="str">
            <v>Norte</v>
          </cell>
          <cell r="F587" t="str">
            <v>N/A</v>
          </cell>
          <cell r="G587" t="str">
            <v>N/A</v>
          </cell>
          <cell r="H587" t="str">
            <v>N/A</v>
          </cell>
          <cell r="I587" t="str">
            <v>N/A</v>
          </cell>
          <cell r="J587" t="str">
            <v>N/A</v>
          </cell>
          <cell r="K587" t="str">
            <v>N/A</v>
          </cell>
          <cell r="L587" t="str">
            <v>N/A</v>
          </cell>
          <cell r="M587" t="str">
            <v>N/A</v>
          </cell>
          <cell r="N587"/>
          <cell r="O587"/>
        </row>
        <row r="588">
          <cell r="A588">
            <v>668</v>
          </cell>
          <cell r="B588" t="str">
            <v>DRBR668</v>
          </cell>
          <cell r="C588" t="str">
            <v>ATM Hospital HEMMI (Santiago)</v>
          </cell>
          <cell r="D588" t="str">
            <v>NCR</v>
          </cell>
          <cell r="E588" t="str">
            <v>NORTE</v>
          </cell>
          <cell r="F588" t="str">
            <v>N/A</v>
          </cell>
          <cell r="G588" t="str">
            <v>N/A</v>
          </cell>
          <cell r="H588" t="str">
            <v>N/A</v>
          </cell>
          <cell r="I588" t="str">
            <v>N/A</v>
          </cell>
          <cell r="J588" t="str">
            <v>N/A</v>
          </cell>
          <cell r="K588" t="str">
            <v>N/A</v>
          </cell>
          <cell r="L588" t="str">
            <v>N/A</v>
          </cell>
          <cell r="M588" t="str">
            <v>N/A</v>
          </cell>
          <cell r="N588"/>
          <cell r="O588"/>
        </row>
        <row r="589">
          <cell r="A589">
            <v>669</v>
          </cell>
          <cell r="B589" t="str">
            <v>DRBR669</v>
          </cell>
          <cell r="C589" t="str">
            <v>ATM Down Town Center</v>
          </cell>
          <cell r="D589" t="str">
            <v>NCR</v>
          </cell>
          <cell r="E589" t="str">
            <v>Este</v>
          </cell>
          <cell r="F589" t="str">
            <v>SI</v>
          </cell>
          <cell r="G589" t="str">
            <v>Si</v>
          </cell>
          <cell r="H589" t="str">
            <v>Si</v>
          </cell>
          <cell r="I589" t="str">
            <v>No</v>
          </cell>
          <cell r="J589" t="str">
            <v>Si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/>
          </cell>
        </row>
        <row r="590">
          <cell r="A590">
            <v>670</v>
          </cell>
          <cell r="B590" t="str">
            <v>DRBR670</v>
          </cell>
          <cell r="C590" t="str">
            <v>Estación Texaco Algodon</v>
          </cell>
          <cell r="D590" t="str">
            <v/>
          </cell>
          <cell r="E590" t="str">
            <v/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No</v>
          </cell>
          <cell r="L590" t="str">
            <v>Si</v>
          </cell>
          <cell r="M590" t="str">
            <v>No</v>
          </cell>
          <cell r="N590" t="str">
            <v>Si</v>
          </cell>
          <cell r="O590" t="str">
            <v/>
          </cell>
        </row>
        <row r="591">
          <cell r="A591">
            <v>671</v>
          </cell>
          <cell r="B591" t="str">
            <v>DRBR671</v>
          </cell>
          <cell r="C591" t="str">
            <v>Ayuntamiento Sto. Dgo. Norte</v>
          </cell>
          <cell r="D591" t="str">
            <v/>
          </cell>
          <cell r="E591" t="str">
            <v/>
          </cell>
          <cell r="F591" t="str">
            <v>NO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No</v>
          </cell>
          <cell r="M591" t="str">
            <v>No</v>
          </cell>
          <cell r="N591" t="str">
            <v>No</v>
          </cell>
          <cell r="O591" t="str">
            <v/>
          </cell>
        </row>
        <row r="592">
          <cell r="A592">
            <v>672</v>
          </cell>
          <cell r="B592" t="str">
            <v>DRBR672</v>
          </cell>
          <cell r="C592" t="str">
            <v>ATM Detacamento Policia Nacional La Victoria</v>
          </cell>
          <cell r="D592" t="str">
            <v>NCR</v>
          </cell>
          <cell r="E592" t="str">
            <v>Distrito Nacional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No</v>
          </cell>
          <cell r="K592" t="str">
            <v>No</v>
          </cell>
          <cell r="L592" t="str">
            <v>No</v>
          </cell>
          <cell r="M592" t="str">
            <v>No</v>
          </cell>
          <cell r="N592" t="str">
            <v>No</v>
          </cell>
          <cell r="O592" t="str">
            <v/>
          </cell>
        </row>
        <row r="593">
          <cell r="A593">
            <v>673</v>
          </cell>
          <cell r="B593" t="str">
            <v>DRBR673</v>
          </cell>
          <cell r="C593" t="str">
            <v>Clinica Dr. Cruz Jiminian</v>
          </cell>
          <cell r="D593" t="str">
            <v/>
          </cell>
          <cell r="E593" t="str">
            <v/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Si</v>
          </cell>
          <cell r="L593" t="str">
            <v>Si</v>
          </cell>
          <cell r="M593" t="str">
            <v>Si</v>
          </cell>
          <cell r="N593" t="str">
            <v>Si</v>
          </cell>
          <cell r="O593" t="str">
            <v/>
          </cell>
        </row>
        <row r="594">
          <cell r="A594">
            <v>676</v>
          </cell>
          <cell r="B594" t="str">
            <v>DRBR676</v>
          </cell>
          <cell r="C594" t="str">
            <v>ATM Supermercado Bravo Colina Del Oeste</v>
          </cell>
          <cell r="D594" t="str">
            <v>NCR</v>
          </cell>
          <cell r="E594" t="str">
            <v>Distrito Nacional</v>
          </cell>
          <cell r="F594" t="str">
            <v>NO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Si</v>
          </cell>
          <cell r="L594" t="str">
            <v>Si</v>
          </cell>
          <cell r="M594" t="str">
            <v>Si</v>
          </cell>
          <cell r="N594" t="str">
            <v>Si</v>
          </cell>
          <cell r="O594" t="str">
            <v/>
          </cell>
        </row>
        <row r="595">
          <cell r="A595">
            <v>677</v>
          </cell>
          <cell r="B595" t="str">
            <v>DRBR677</v>
          </cell>
          <cell r="C595" t="str">
            <v>PBG Villa jaragua</v>
          </cell>
          <cell r="D595" t="str">
            <v/>
          </cell>
          <cell r="E595" t="str">
            <v/>
          </cell>
          <cell r="F595" t="str">
            <v>SI</v>
          </cell>
          <cell r="G595" t="str">
            <v>Si</v>
          </cell>
          <cell r="H595" t="str">
            <v>Si</v>
          </cell>
          <cell r="I595" t="str">
            <v>No</v>
          </cell>
          <cell r="J595" t="str">
            <v>No</v>
          </cell>
          <cell r="K595" t="str">
            <v>No</v>
          </cell>
          <cell r="L595" t="str">
            <v>No</v>
          </cell>
          <cell r="M595" t="str">
            <v>No</v>
          </cell>
          <cell r="N595" t="str">
            <v>No</v>
          </cell>
          <cell r="O595" t="str">
            <v/>
          </cell>
        </row>
        <row r="596">
          <cell r="A596">
            <v>678</v>
          </cell>
          <cell r="B596" t="str">
            <v>DRBR678</v>
          </cell>
          <cell r="C596" t="str">
            <v>Eco Petroleo San Isidro</v>
          </cell>
          <cell r="D596" t="str">
            <v>NCR</v>
          </cell>
          <cell r="E596" t="str">
            <v>Distrito Nacional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No</v>
          </cell>
          <cell r="K596" t="str">
            <v>No</v>
          </cell>
          <cell r="L596" t="str">
            <v>No</v>
          </cell>
          <cell r="M596" t="str">
            <v>No</v>
          </cell>
          <cell r="N596" t="str">
            <v>No</v>
          </cell>
          <cell r="O596" t="str">
            <v/>
          </cell>
        </row>
        <row r="597">
          <cell r="A597">
            <v>679</v>
          </cell>
          <cell r="B597" t="str">
            <v>DRBR679</v>
          </cell>
          <cell r="C597" t="str">
            <v>Base Aerea Puerto Plata</v>
          </cell>
          <cell r="D597" t="str">
            <v/>
          </cell>
          <cell r="E597" t="str">
            <v/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Si</v>
          </cell>
          <cell r="O597" t="str">
            <v/>
          </cell>
        </row>
        <row r="598">
          <cell r="A598">
            <v>680</v>
          </cell>
          <cell r="B598" t="str">
            <v>DRBR680</v>
          </cell>
          <cell r="C598" t="str">
            <v>HOTEL ROYALTON I</v>
          </cell>
          <cell r="D598" t="str">
            <v>NCR</v>
          </cell>
          <cell r="E598" t="str">
            <v>Este</v>
          </cell>
          <cell r="F598" t="str">
            <v>NO</v>
          </cell>
          <cell r="G598" t="str">
            <v>NO</v>
          </cell>
          <cell r="H598" t="str">
            <v>NO</v>
          </cell>
          <cell r="I598" t="str">
            <v/>
          </cell>
          <cell r="J598" t="str">
            <v>NO</v>
          </cell>
          <cell r="K598" t="str">
            <v/>
          </cell>
          <cell r="L598" t="str">
            <v/>
          </cell>
          <cell r="M598" t="str">
            <v/>
          </cell>
          <cell r="N598" t="str">
            <v/>
          </cell>
          <cell r="O598" t="str">
            <v/>
          </cell>
        </row>
        <row r="599">
          <cell r="A599">
            <v>681</v>
          </cell>
          <cell r="B599" t="str">
            <v>DRBR681</v>
          </cell>
          <cell r="C599" t="str">
            <v>ATM Hotel Royalton II</v>
          </cell>
          <cell r="D599" t="str">
            <v>NCR</v>
          </cell>
          <cell r="E599" t="str">
            <v>Este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/>
          </cell>
        </row>
        <row r="600">
          <cell r="A600">
            <v>682</v>
          </cell>
          <cell r="B600" t="str">
            <v>DRBR682</v>
          </cell>
          <cell r="C600" t="str">
            <v>BLUE MALL PUNTA CANA</v>
          </cell>
          <cell r="D600" t="str">
            <v>NCR</v>
          </cell>
          <cell r="E600" t="str">
            <v>Este</v>
          </cell>
          <cell r="F600" t="str">
            <v>NO</v>
          </cell>
          <cell r="G600" t="str">
            <v>NO</v>
          </cell>
          <cell r="H600" t="str">
            <v>NO</v>
          </cell>
          <cell r="I600" t="str">
            <v/>
          </cell>
          <cell r="J600" t="str">
            <v>NO</v>
          </cell>
          <cell r="K600" t="str">
            <v/>
          </cell>
          <cell r="L600" t="str">
            <v/>
          </cell>
          <cell r="M600" t="str">
            <v/>
          </cell>
          <cell r="N600" t="str">
            <v/>
          </cell>
          <cell r="O600" t="str">
            <v/>
          </cell>
        </row>
        <row r="601">
          <cell r="A601">
            <v>683</v>
          </cell>
          <cell r="B601" t="str">
            <v>DRBR683</v>
          </cell>
          <cell r="C601" t="str">
            <v>INCARNA</v>
          </cell>
          <cell r="D601" t="str">
            <v/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No</v>
          </cell>
          <cell r="L601" t="str">
            <v>No</v>
          </cell>
          <cell r="M601" t="str">
            <v>No</v>
          </cell>
          <cell r="N601" t="str">
            <v>No</v>
          </cell>
          <cell r="O601" t="str">
            <v>La Vega</v>
          </cell>
        </row>
        <row r="602">
          <cell r="A602">
            <v>684</v>
          </cell>
          <cell r="B602" t="str">
            <v>DRBR684</v>
          </cell>
          <cell r="C602" t="str">
            <v>TEXACO PROLONGACION 27FEB</v>
          </cell>
          <cell r="D602" t="str">
            <v>NCR</v>
          </cell>
          <cell r="E602" t="str">
            <v>Distrito Nacional</v>
          </cell>
          <cell r="F602" t="str">
            <v>NO</v>
          </cell>
          <cell r="G602" t="str">
            <v>NO</v>
          </cell>
          <cell r="H602" t="str">
            <v>NO</v>
          </cell>
          <cell r="I602" t="str">
            <v/>
          </cell>
          <cell r="J602" t="str">
            <v>NO</v>
          </cell>
          <cell r="K602" t="str">
            <v/>
          </cell>
          <cell r="L602" t="str">
            <v/>
          </cell>
          <cell r="M602" t="str">
            <v/>
          </cell>
          <cell r="N602" t="str">
            <v/>
          </cell>
          <cell r="O602" t="str">
            <v/>
          </cell>
        </row>
        <row r="603">
          <cell r="A603">
            <v>685</v>
          </cell>
          <cell r="B603" t="str">
            <v>DRBR685</v>
          </cell>
          <cell r="C603" t="str">
            <v>AUTOSERV UNP UASD</v>
          </cell>
          <cell r="D603" t="str">
            <v>NCR</v>
          </cell>
          <cell r="E603" t="str">
            <v>Distrito Nacional</v>
          </cell>
          <cell r="F603" t="str">
            <v>NO</v>
          </cell>
          <cell r="G603" t="str">
            <v>NO</v>
          </cell>
          <cell r="H603" t="str">
            <v>SI</v>
          </cell>
          <cell r="I603" t="str">
            <v/>
          </cell>
          <cell r="J603" t="str">
            <v>NO</v>
          </cell>
          <cell r="K603" t="str">
            <v/>
          </cell>
          <cell r="L603" t="str">
            <v/>
          </cell>
          <cell r="M603" t="str">
            <v/>
          </cell>
          <cell r="N603" t="str">
            <v/>
          </cell>
          <cell r="O603" t="str">
            <v/>
          </cell>
        </row>
        <row r="604">
          <cell r="A604">
            <v>686</v>
          </cell>
          <cell r="B604" t="str">
            <v>DRBR686</v>
          </cell>
          <cell r="C604" t="str">
            <v>Autoservicios Maximo Gomez</v>
          </cell>
          <cell r="D604" t="str">
            <v/>
          </cell>
          <cell r="E604" t="str">
            <v/>
          </cell>
          <cell r="F604" t="str">
            <v>NO</v>
          </cell>
          <cell r="G604" t="str">
            <v>Si</v>
          </cell>
          <cell r="H604" t="str">
            <v>Si</v>
          </cell>
          <cell r="I604" t="str">
            <v>No</v>
          </cell>
          <cell r="J604" t="str">
            <v>Si</v>
          </cell>
          <cell r="K604" t="str">
            <v>Si</v>
          </cell>
          <cell r="L604" t="str">
            <v>Si</v>
          </cell>
          <cell r="M604" t="str">
            <v>Si</v>
          </cell>
          <cell r="N604" t="str">
            <v>Si</v>
          </cell>
          <cell r="O604" t="str">
            <v/>
          </cell>
        </row>
        <row r="605">
          <cell r="A605">
            <v>687</v>
          </cell>
          <cell r="B605" t="str">
            <v>DRBR687</v>
          </cell>
          <cell r="C605" t="str">
            <v>OFIC. MONTERICO II</v>
          </cell>
          <cell r="D605" t="str">
            <v>NCR</v>
          </cell>
          <cell r="E605" t="str">
            <v>Norte</v>
          </cell>
          <cell r="F605" t="str">
            <v>SI</v>
          </cell>
          <cell r="G605" t="str">
            <v>NO</v>
          </cell>
          <cell r="H605" t="str">
            <v>NO</v>
          </cell>
          <cell r="I605" t="str">
            <v/>
          </cell>
          <cell r="J605" t="str">
            <v>NO</v>
          </cell>
          <cell r="K605" t="str">
            <v/>
          </cell>
          <cell r="L605" t="str">
            <v/>
          </cell>
          <cell r="M605" t="str">
            <v/>
          </cell>
          <cell r="N605" t="str">
            <v/>
          </cell>
          <cell r="O605" t="str">
            <v/>
          </cell>
        </row>
        <row r="606">
          <cell r="A606">
            <v>688</v>
          </cell>
          <cell r="B606" t="str">
            <v>DRBR688</v>
          </cell>
          <cell r="C606" t="str">
            <v>Innova Centro Av. Kennedy</v>
          </cell>
          <cell r="D606" t="str">
            <v/>
          </cell>
          <cell r="E606" t="str">
            <v/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Si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No</v>
          </cell>
          <cell r="N606" t="str">
            <v>Si</v>
          </cell>
          <cell r="O606" t="str">
            <v>Grupo 6</v>
          </cell>
        </row>
        <row r="607">
          <cell r="A607">
            <v>689</v>
          </cell>
          <cell r="B607" t="str">
            <v>DRBR689</v>
          </cell>
          <cell r="C607" t="str">
            <v>ECO PETROLEO VILLA GONZ</v>
          </cell>
          <cell r="D607" t="str">
            <v>NCR</v>
          </cell>
          <cell r="E607" t="str">
            <v>Norte</v>
          </cell>
          <cell r="F607" t="str">
            <v>NO</v>
          </cell>
          <cell r="G607" t="str">
            <v>NO</v>
          </cell>
          <cell r="H607" t="str">
            <v>NO</v>
          </cell>
          <cell r="I607" t="str">
            <v/>
          </cell>
          <cell r="J607" t="str">
            <v>NO</v>
          </cell>
          <cell r="K607" t="str">
            <v/>
          </cell>
          <cell r="L607" t="str">
            <v/>
          </cell>
          <cell r="M607" t="str">
            <v/>
          </cell>
          <cell r="N607" t="str">
            <v/>
          </cell>
          <cell r="O607" t="str">
            <v/>
          </cell>
        </row>
        <row r="608">
          <cell r="A608">
            <v>690</v>
          </cell>
          <cell r="B608" t="str">
            <v>DRBR690</v>
          </cell>
          <cell r="C608" t="str">
            <v>ATM Eco Petroleo Esperanza</v>
          </cell>
          <cell r="D608" t="str">
            <v>NCR</v>
          </cell>
          <cell r="E608" t="str">
            <v>Norte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No</v>
          </cell>
          <cell r="J608" t="str">
            <v>No</v>
          </cell>
          <cell r="K608" t="str">
            <v>No</v>
          </cell>
          <cell r="L608" t="str">
            <v>No</v>
          </cell>
          <cell r="M608" t="str">
            <v>No</v>
          </cell>
          <cell r="N608" t="str">
            <v>No</v>
          </cell>
          <cell r="O608" t="str">
            <v/>
          </cell>
        </row>
        <row r="609">
          <cell r="A609">
            <v>691</v>
          </cell>
          <cell r="B609" t="str">
            <v>DRBR691</v>
          </cell>
          <cell r="C609" t="str">
            <v>ATM Eco Petroleo Manzanillo</v>
          </cell>
          <cell r="D609" t="str">
            <v/>
          </cell>
          <cell r="E609" t="str">
            <v/>
          </cell>
          <cell r="F609" t="str">
            <v>NO</v>
          </cell>
          <cell r="G609" t="str">
            <v>Si</v>
          </cell>
          <cell r="H609" t="str">
            <v>Si</v>
          </cell>
          <cell r="I609" t="str">
            <v>No</v>
          </cell>
          <cell r="J609" t="str">
            <v>No</v>
          </cell>
          <cell r="K609" t="str">
            <v>No</v>
          </cell>
          <cell r="L609" t="str">
            <v>No</v>
          </cell>
          <cell r="M609" t="str">
            <v>No</v>
          </cell>
          <cell r="N609" t="str">
            <v>No</v>
          </cell>
          <cell r="O609" t="str">
            <v/>
          </cell>
        </row>
        <row r="610">
          <cell r="A610">
            <v>693</v>
          </cell>
          <cell r="B610" t="str">
            <v>DRBR693</v>
          </cell>
          <cell r="C610" t="str">
            <v>INTL Medical Group</v>
          </cell>
          <cell r="D610" t="str">
            <v/>
          </cell>
          <cell r="E610" t="str">
            <v/>
          </cell>
          <cell r="F610" t="str">
            <v>NO</v>
          </cell>
          <cell r="G610" t="str">
            <v>Si</v>
          </cell>
          <cell r="H610" t="str">
            <v>Si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Si</v>
          </cell>
          <cell r="N610" t="str">
            <v>Si</v>
          </cell>
          <cell r="O610" t="str">
            <v>Grupo 4</v>
          </cell>
        </row>
        <row r="611">
          <cell r="A611">
            <v>694</v>
          </cell>
          <cell r="B611" t="str">
            <v>DRBR694</v>
          </cell>
          <cell r="C611" t="str">
            <v>ATM Optica 27 de Febrero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Si</v>
          </cell>
          <cell r="L611" t="str">
            <v>Si</v>
          </cell>
          <cell r="M611" t="str">
            <v>Si</v>
          </cell>
          <cell r="N611" t="str">
            <v>Si</v>
          </cell>
          <cell r="O611" t="str">
            <v/>
          </cell>
        </row>
        <row r="612">
          <cell r="A612">
            <v>695</v>
          </cell>
          <cell r="B612" t="str">
            <v>DRBR695</v>
          </cell>
          <cell r="C612" t="str">
            <v>Contac Center</v>
          </cell>
          <cell r="D612" t="str">
            <v/>
          </cell>
          <cell r="E612" t="str">
            <v/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Si</v>
          </cell>
          <cell r="L612" t="str">
            <v>Si</v>
          </cell>
          <cell r="M612" t="str">
            <v>Si</v>
          </cell>
          <cell r="N612" t="str">
            <v>Si</v>
          </cell>
          <cell r="O612" t="str">
            <v/>
          </cell>
        </row>
        <row r="613">
          <cell r="A613">
            <v>696</v>
          </cell>
          <cell r="B613" t="str">
            <v>DRBR696</v>
          </cell>
          <cell r="C613" t="str">
            <v>ATM Olé Jacobo Majluta</v>
          </cell>
          <cell r="D613" t="str">
            <v>NCR</v>
          </cell>
          <cell r="E613" t="str">
            <v>Distrito Nacional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/>
          </cell>
        </row>
        <row r="614">
          <cell r="A614">
            <v>697</v>
          </cell>
          <cell r="B614" t="str">
            <v>DRBR697</v>
          </cell>
          <cell r="C614" t="str">
            <v>ATM Hipermercado Olé Ciudad Juan Bosch</v>
          </cell>
          <cell r="D614" t="str">
            <v>NCRMOT</v>
          </cell>
          <cell r="E614" t="str">
            <v>Distrito Nacional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Si</v>
          </cell>
          <cell r="L614" t="str">
            <v>Si</v>
          </cell>
          <cell r="M614" t="str">
            <v>Si</v>
          </cell>
          <cell r="N614" t="str">
            <v>No</v>
          </cell>
          <cell r="O614" t="str">
            <v/>
          </cell>
        </row>
        <row r="615">
          <cell r="A615">
            <v>698</v>
          </cell>
          <cell r="B615" t="str">
            <v>DRBR698</v>
          </cell>
          <cell r="C615" t="str">
            <v>Parador Bellamar</v>
          </cell>
          <cell r="D615" t="str">
            <v>NCR</v>
          </cell>
          <cell r="E615" t="str">
            <v>Distrito Nacional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N/A</v>
          </cell>
          <cell r="N615" t="str">
            <v>N/A</v>
          </cell>
          <cell r="O615" t="str">
            <v/>
          </cell>
        </row>
        <row r="616">
          <cell r="A616">
            <v>699</v>
          </cell>
          <cell r="B616" t="str">
            <v>DRBR699</v>
          </cell>
          <cell r="C616" t="str">
            <v>SUPERMERCADO BRAVO BANI</v>
          </cell>
          <cell r="D616" t="str">
            <v>NCR</v>
          </cell>
          <cell r="E616" t="str">
            <v>Sur</v>
          </cell>
          <cell r="F616" t="str">
            <v>NO</v>
          </cell>
          <cell r="G616" t="str">
            <v>NO</v>
          </cell>
          <cell r="H616" t="str">
            <v>SI</v>
          </cell>
          <cell r="I616" t="str">
            <v/>
          </cell>
          <cell r="J616" t="str">
            <v>NO</v>
          </cell>
          <cell r="K616" t="str">
            <v/>
          </cell>
          <cell r="L616" t="str">
            <v/>
          </cell>
          <cell r="M616" t="str">
            <v/>
          </cell>
          <cell r="N616" t="str">
            <v/>
          </cell>
          <cell r="O616" t="str">
            <v/>
          </cell>
        </row>
        <row r="617">
          <cell r="A617">
            <v>701</v>
          </cell>
          <cell r="B617" t="str">
            <v>DRBR701</v>
          </cell>
          <cell r="C617" t="str">
            <v>Autoservicios Los Alcarrizos</v>
          </cell>
          <cell r="D617" t="str">
            <v/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No</v>
          </cell>
          <cell r="J617" t="str">
            <v>Si</v>
          </cell>
          <cell r="K617" t="str">
            <v>No</v>
          </cell>
          <cell r="L617" t="str">
            <v>No</v>
          </cell>
          <cell r="M617" t="str">
            <v>No</v>
          </cell>
          <cell r="N617" t="str">
            <v>No</v>
          </cell>
          <cell r="O617" t="str">
            <v/>
          </cell>
        </row>
        <row r="618">
          <cell r="A618">
            <v>703</v>
          </cell>
          <cell r="B618" t="str">
            <v>DRBR703</v>
          </cell>
          <cell r="C618" t="str">
            <v>Ofic. Los Hidalgos</v>
          </cell>
          <cell r="D618" t="str">
            <v>NCR</v>
          </cell>
          <cell r="E618" t="str">
            <v>Norte</v>
          </cell>
          <cell r="F618" t="str">
            <v>NO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Si</v>
          </cell>
          <cell r="L618" t="str">
            <v>Si</v>
          </cell>
          <cell r="M618" t="str">
            <v>Si</v>
          </cell>
          <cell r="N618" t="str">
            <v>Si</v>
          </cell>
          <cell r="O618" t="str">
            <v>Oficina</v>
          </cell>
        </row>
        <row r="619">
          <cell r="A619">
            <v>606</v>
          </cell>
          <cell r="B619" t="str">
            <v>DRBR704</v>
          </cell>
          <cell r="C619" t="str">
            <v>Ofic. Manolo Tavarez Justo</v>
          </cell>
          <cell r="D619" t="str">
            <v>NCR</v>
          </cell>
          <cell r="E619" t="str">
            <v>Norte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No</v>
          </cell>
          <cell r="L619" t="str">
            <v>Si</v>
          </cell>
          <cell r="M619" t="str">
            <v>No</v>
          </cell>
          <cell r="N619" t="str">
            <v>Si</v>
          </cell>
          <cell r="O619" t="str">
            <v>Puerto Plata</v>
          </cell>
        </row>
        <row r="620">
          <cell r="A620">
            <v>705</v>
          </cell>
          <cell r="B620" t="str">
            <v>DRBR705</v>
          </cell>
          <cell r="C620" t="str">
            <v>ISFODOSU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Santiago 1</v>
          </cell>
        </row>
        <row r="621">
          <cell r="A621">
            <v>706</v>
          </cell>
          <cell r="B621" t="str">
            <v>DRBR706</v>
          </cell>
          <cell r="C621" t="str">
            <v>Supermercado Pristine</v>
          </cell>
          <cell r="D621" t="str">
            <v>NCR</v>
          </cell>
          <cell r="E621" t="str">
            <v>Distrito Nacional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No</v>
          </cell>
          <cell r="J621" t="str">
            <v>Si</v>
          </cell>
          <cell r="K621" t="str">
            <v>Si</v>
          </cell>
          <cell r="L621" t="str">
            <v>Si</v>
          </cell>
          <cell r="M621" t="str">
            <v>Si</v>
          </cell>
          <cell r="N621" t="str">
            <v>No</v>
          </cell>
          <cell r="O621" t="str">
            <v>Grupo 4</v>
          </cell>
        </row>
        <row r="622">
          <cell r="A622">
            <v>707</v>
          </cell>
          <cell r="B622" t="str">
            <v>DRBR707</v>
          </cell>
          <cell r="C622" t="str">
            <v>IAD</v>
          </cell>
          <cell r="D622" t="str">
            <v>NCR</v>
          </cell>
          <cell r="E622" t="str">
            <v>Distrito Nacional</v>
          </cell>
          <cell r="F622" t="str">
            <v>NO</v>
          </cell>
          <cell r="G622" t="str">
            <v>No</v>
          </cell>
          <cell r="H622" t="str">
            <v>No</v>
          </cell>
          <cell r="I622" t="str">
            <v>No</v>
          </cell>
          <cell r="J622" t="str">
            <v>No</v>
          </cell>
          <cell r="K622" t="str">
            <v>No</v>
          </cell>
          <cell r="L622" t="str">
            <v>No</v>
          </cell>
          <cell r="M622" t="str">
            <v>No</v>
          </cell>
          <cell r="N622" t="str">
            <v>No</v>
          </cell>
          <cell r="O622" t="str">
            <v>Grupo 5</v>
          </cell>
        </row>
        <row r="623">
          <cell r="A623">
            <v>723</v>
          </cell>
          <cell r="B623" t="str">
            <v>DRBR723</v>
          </cell>
          <cell r="C623" t="str">
            <v xml:space="preserve">ATM Farmacia COOPINFA </v>
          </cell>
          <cell r="D623"/>
          <cell r="E623" t="str">
            <v>NORTE</v>
          </cell>
          <cell r="F623" t="str">
            <v>N/A</v>
          </cell>
          <cell r="G623" t="str">
            <v>N/A</v>
          </cell>
          <cell r="H623" t="str">
            <v>N/A</v>
          </cell>
          <cell r="I623" t="str">
            <v>N/A</v>
          </cell>
          <cell r="J623" t="str">
            <v>N/A</v>
          </cell>
          <cell r="K623" t="str">
            <v>N/A</v>
          </cell>
          <cell r="L623" t="str">
            <v>N/A</v>
          </cell>
          <cell r="M623" t="str">
            <v>N/A</v>
          </cell>
          <cell r="N623"/>
          <cell r="O623"/>
        </row>
        <row r="624">
          <cell r="A624">
            <v>56</v>
          </cell>
          <cell r="B624" t="str">
            <v>DRBR725</v>
          </cell>
          <cell r="C624" t="str">
            <v>Ofic. Villa Mella #2</v>
          </cell>
          <cell r="D624" t="str">
            <v>NCR</v>
          </cell>
          <cell r="E624" t="str">
            <v>Distrito Nacional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No</v>
          </cell>
          <cell r="J624" t="str">
            <v>No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No</v>
          </cell>
          <cell r="O624" t="str">
            <v>Grupo 1</v>
          </cell>
        </row>
        <row r="625">
          <cell r="A625">
            <v>281</v>
          </cell>
          <cell r="B625" t="str">
            <v>DRBR737</v>
          </cell>
          <cell r="C625" t="str">
            <v>S/M Pola Independencia</v>
          </cell>
          <cell r="D625" t="str">
            <v>NCR</v>
          </cell>
          <cell r="E625" t="str">
            <v>Distrito Nacional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Si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No</v>
          </cell>
          <cell r="O625" t="str">
            <v>Grupo 5</v>
          </cell>
        </row>
        <row r="626">
          <cell r="A626">
            <v>990</v>
          </cell>
          <cell r="B626" t="str">
            <v>DRBR742</v>
          </cell>
          <cell r="C626" t="str">
            <v>Ofic. Bonao #2</v>
          </cell>
          <cell r="D626" t="str">
            <v>NCR</v>
          </cell>
          <cell r="E626" t="str">
            <v>Norte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Si</v>
          </cell>
          <cell r="K626" t="str">
            <v>Si</v>
          </cell>
          <cell r="L626" t="str">
            <v>Si</v>
          </cell>
          <cell r="M626" t="str">
            <v>Si</v>
          </cell>
          <cell r="N626" t="str">
            <v>Si</v>
          </cell>
          <cell r="O626" t="str">
            <v>La Vega</v>
          </cell>
        </row>
        <row r="627">
          <cell r="A627">
            <v>751</v>
          </cell>
          <cell r="B627" t="str">
            <v>DRBR751</v>
          </cell>
          <cell r="C627" t="str">
            <v>ATM ECO PETROLEO CAMILO</v>
          </cell>
          <cell r="D627"/>
          <cell r="E627" t="str">
            <v>Sur</v>
          </cell>
          <cell r="F627" t="str">
            <v>N/A</v>
          </cell>
          <cell r="G627" t="str">
            <v>N/A</v>
          </cell>
          <cell r="H627" t="str">
            <v>N/A</v>
          </cell>
          <cell r="I627" t="str">
            <v>N/A</v>
          </cell>
          <cell r="J627" t="str">
            <v>N/A</v>
          </cell>
          <cell r="K627" t="str">
            <v>N/A</v>
          </cell>
          <cell r="L627" t="str">
            <v>N/A</v>
          </cell>
          <cell r="M627" t="str">
            <v>N/A</v>
          </cell>
          <cell r="N627"/>
          <cell r="O627"/>
        </row>
        <row r="628">
          <cell r="A628">
            <v>280</v>
          </cell>
          <cell r="B628" t="str">
            <v>DRBR752</v>
          </cell>
          <cell r="C628" t="str">
            <v>Cooperativa BR</v>
          </cell>
          <cell r="D628" t="str">
            <v>Diebold</v>
          </cell>
          <cell r="E628" t="str">
            <v>Distrito Nacional</v>
          </cell>
          <cell r="F628" t="str">
            <v>NO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No</v>
          </cell>
          <cell r="L628" t="str">
            <v>Si</v>
          </cell>
          <cell r="M628" t="str">
            <v>No</v>
          </cell>
          <cell r="N628" t="str">
            <v>No</v>
          </cell>
          <cell r="O628" t="str">
            <v>Grupo 7</v>
          </cell>
        </row>
        <row r="629">
          <cell r="A629">
            <v>753</v>
          </cell>
          <cell r="B629" t="str">
            <v>DRBR753</v>
          </cell>
          <cell r="C629" t="str">
            <v>S/M NACIONAL TIRADENTES</v>
          </cell>
          <cell r="D629" t="str">
            <v>NCR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Si</v>
          </cell>
          <cell r="L629" t="str">
            <v>Si</v>
          </cell>
          <cell r="M629" t="str">
            <v>Si</v>
          </cell>
          <cell r="N629" t="str">
            <v>No</v>
          </cell>
          <cell r="O629" t="str">
            <v>Grupo 3</v>
          </cell>
        </row>
        <row r="630">
          <cell r="A630">
            <v>754</v>
          </cell>
          <cell r="B630" t="str">
            <v>DRBR754</v>
          </cell>
          <cell r="C630" t="str">
            <v>AUTOBANCO OFIC. LICEY</v>
          </cell>
          <cell r="D630" t="str">
            <v>NCR</v>
          </cell>
          <cell r="E630" t="str">
            <v>Norte</v>
          </cell>
          <cell r="F630" t="str">
            <v>NO</v>
          </cell>
          <cell r="G630" t="str">
            <v>Si</v>
          </cell>
          <cell r="H630" t="str">
            <v>Si</v>
          </cell>
          <cell r="I630" t="str">
            <v>No</v>
          </cell>
          <cell r="J630" t="str">
            <v>Si</v>
          </cell>
          <cell r="K630" t="str">
            <v>Si</v>
          </cell>
          <cell r="L630" t="str">
            <v>Si</v>
          </cell>
          <cell r="M630" t="str">
            <v>Si</v>
          </cell>
          <cell r="N630" t="str">
            <v>Si</v>
          </cell>
          <cell r="O630" t="str">
            <v>Santiago 1</v>
          </cell>
        </row>
        <row r="631">
          <cell r="A631">
            <v>755</v>
          </cell>
          <cell r="B631" t="str">
            <v>DRBR755</v>
          </cell>
          <cell r="C631" t="str">
            <v>OFIC. GALERIA DEL ESTE</v>
          </cell>
          <cell r="D631" t="str">
            <v>NCR</v>
          </cell>
          <cell r="E631" t="str">
            <v>Distrito Nacional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 t="str">
            <v>Grupo 4</v>
          </cell>
        </row>
        <row r="632">
          <cell r="A632">
            <v>756</v>
          </cell>
          <cell r="B632" t="str">
            <v>DRBR756</v>
          </cell>
          <cell r="C632" t="str">
            <v>OFIC. VILLA LA MATA</v>
          </cell>
          <cell r="D632" t="str">
            <v>NCR</v>
          </cell>
          <cell r="E632" t="str">
            <v>Norte</v>
          </cell>
          <cell r="F632" t="str">
            <v>NO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Si</v>
          </cell>
          <cell r="O632" t="str">
            <v>Oficina</v>
          </cell>
        </row>
        <row r="633">
          <cell r="A633">
            <v>757</v>
          </cell>
          <cell r="B633" t="str">
            <v>DRBR757</v>
          </cell>
          <cell r="C633" t="str">
            <v>OFIC. PLAZA PASEO</v>
          </cell>
          <cell r="D633" t="str">
            <v>NCR</v>
          </cell>
          <cell r="E633" t="str">
            <v>Norte</v>
          </cell>
          <cell r="F633" t="str">
            <v>NO</v>
          </cell>
          <cell r="G633" t="str">
            <v>Si</v>
          </cell>
          <cell r="H633" t="str">
            <v>Si</v>
          </cell>
          <cell r="I633" t="str">
            <v>No</v>
          </cell>
          <cell r="J633" t="str">
            <v>Si</v>
          </cell>
          <cell r="K633" t="str">
            <v>Si</v>
          </cell>
          <cell r="L633" t="str">
            <v>Si</v>
          </cell>
          <cell r="M633" t="str">
            <v>Si</v>
          </cell>
          <cell r="N633" t="str">
            <v>No</v>
          </cell>
          <cell r="O633" t="str">
            <v>Santiago 2</v>
          </cell>
        </row>
        <row r="634">
          <cell r="A634">
            <v>758</v>
          </cell>
          <cell r="B634" t="str">
            <v>DRBR758</v>
          </cell>
          <cell r="C634" t="str">
            <v>ATM S/M Nacional El Embrujo</v>
          </cell>
          <cell r="D634"/>
          <cell r="E634" t="str">
            <v>NORTE</v>
          </cell>
          <cell r="F634" t="str">
            <v>N/A</v>
          </cell>
          <cell r="G634" t="str">
            <v>N/A</v>
          </cell>
          <cell r="H634" t="str">
            <v>N/A</v>
          </cell>
          <cell r="I634" t="str">
            <v>N/A</v>
          </cell>
          <cell r="J634" t="str">
            <v>N/A</v>
          </cell>
          <cell r="K634" t="str">
            <v>N/A</v>
          </cell>
          <cell r="L634" t="str">
            <v>N/A</v>
          </cell>
          <cell r="M634" t="str">
            <v>N/A</v>
          </cell>
          <cell r="N634"/>
          <cell r="O634"/>
        </row>
        <row r="635">
          <cell r="A635">
            <v>759</v>
          </cell>
          <cell r="B635" t="str">
            <v>DRBR759</v>
          </cell>
          <cell r="C635" t="str">
            <v>Ofic. BUENA VISTA</v>
          </cell>
          <cell r="D635" t="str">
            <v>NCR</v>
          </cell>
          <cell r="E635" t="str">
            <v>Distrito Nacional</v>
          </cell>
          <cell r="F635" t="str">
            <v>SI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Si</v>
          </cell>
          <cell r="M635" t="str">
            <v>No</v>
          </cell>
          <cell r="N635" t="str">
            <v>Si</v>
          </cell>
          <cell r="O635" t="str">
            <v>Grupo 1</v>
          </cell>
        </row>
        <row r="636">
          <cell r="A636">
            <v>760</v>
          </cell>
          <cell r="B636" t="str">
            <v>DRBR760</v>
          </cell>
          <cell r="C636" t="str">
            <v>OFIC. CRUCE GUAYACANES</v>
          </cell>
          <cell r="D636" t="str">
            <v>NCR</v>
          </cell>
          <cell r="E636" t="str">
            <v>Norte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Si</v>
          </cell>
          <cell r="N636" t="str">
            <v>Si</v>
          </cell>
          <cell r="O636" t="str">
            <v>Oficina</v>
          </cell>
        </row>
        <row r="637">
          <cell r="A637">
            <v>761</v>
          </cell>
          <cell r="B637" t="str">
            <v>DRBR761</v>
          </cell>
          <cell r="C637" t="str">
            <v>ISSPOL</v>
          </cell>
          <cell r="D637" t="str">
            <v>NCR</v>
          </cell>
          <cell r="E637" t="str">
            <v>Distrito Nacional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Grupo 3</v>
          </cell>
        </row>
        <row r="638">
          <cell r="A638">
            <v>784</v>
          </cell>
          <cell r="B638" t="str">
            <v>DRBR762</v>
          </cell>
          <cell r="C638" t="str">
            <v>Tribunal Superior Electoral</v>
          </cell>
          <cell r="D638" t="str">
            <v>NCR</v>
          </cell>
          <cell r="E638" t="str">
            <v>Distrito Nacional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No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Grupo 2</v>
          </cell>
        </row>
        <row r="639">
          <cell r="A639">
            <v>769</v>
          </cell>
          <cell r="B639" t="str">
            <v>DRBR769</v>
          </cell>
          <cell r="C639" t="str">
            <v>ATM UNP Pablo Mella Morales</v>
          </cell>
          <cell r="D639" t="str">
            <v>NCR</v>
          </cell>
          <cell r="E639" t="str">
            <v>Distrito Nacional</v>
          </cell>
          <cell r="F639" t="str">
            <v>NO</v>
          </cell>
          <cell r="G639" t="str">
            <v>Si</v>
          </cell>
          <cell r="H639" t="str">
            <v>Si</v>
          </cell>
          <cell r="I639" t="str">
            <v>No</v>
          </cell>
          <cell r="J639" t="str">
            <v>Si</v>
          </cell>
          <cell r="K639" t="str">
            <v>No</v>
          </cell>
          <cell r="L639" t="str">
            <v>No</v>
          </cell>
          <cell r="M639" t="str">
            <v>No</v>
          </cell>
          <cell r="N639" t="str">
            <v>Si</v>
          </cell>
          <cell r="O639"/>
        </row>
        <row r="640">
          <cell r="A640">
            <v>770</v>
          </cell>
          <cell r="B640" t="str">
            <v>DRBR770</v>
          </cell>
          <cell r="C640" t="str">
            <v>ESTACION ECO LOS HAITISES</v>
          </cell>
          <cell r="D640" t="str">
            <v>NCR</v>
          </cell>
          <cell r="E640" t="str">
            <v>Norte</v>
          </cell>
          <cell r="F640" t="str">
            <v>NO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771</v>
          </cell>
          <cell r="B641" t="str">
            <v>DRBR771</v>
          </cell>
          <cell r="C641" t="str">
            <v>UASD - MAO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No</v>
          </cell>
          <cell r="N641" t="str">
            <v>No</v>
          </cell>
          <cell r="O641" t="str">
            <v>Oficina</v>
          </cell>
        </row>
        <row r="642">
          <cell r="A642">
            <v>785</v>
          </cell>
          <cell r="B642" t="str">
            <v>DRBR785</v>
          </cell>
          <cell r="C642" t="str">
            <v>S/M Nacional Maximo Gomez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No</v>
          </cell>
          <cell r="O642" t="str">
            <v>Grupo 3</v>
          </cell>
        </row>
        <row r="643">
          <cell r="A643">
            <v>786</v>
          </cell>
          <cell r="B643" t="str">
            <v>DRBR786</v>
          </cell>
          <cell r="C643" t="str">
            <v>AGORA MALL II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789</v>
          </cell>
          <cell r="B644" t="str">
            <v>DRBR789</v>
          </cell>
          <cell r="C644" t="str">
            <v>ATM Hotel Bellevue Boca Chica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/>
        </row>
        <row r="645">
          <cell r="A645">
            <v>791</v>
          </cell>
          <cell r="B645" t="str">
            <v>DRBR791</v>
          </cell>
          <cell r="C645" t="str">
            <v>Of. San Soucí</v>
          </cell>
          <cell r="D645" t="str">
            <v>Wincor Nixdorf</v>
          </cell>
          <cell r="E645" t="str">
            <v>Distrito Nacional</v>
          </cell>
          <cell r="F645" t="str">
            <v>NO</v>
          </cell>
          <cell r="G645" t="str">
            <v>Si</v>
          </cell>
          <cell r="H645" t="str">
            <v>No</v>
          </cell>
          <cell r="I645" t="str">
            <v>No</v>
          </cell>
          <cell r="J645" t="str">
            <v>No</v>
          </cell>
          <cell r="K645" t="str">
            <v>No</v>
          </cell>
          <cell r="L645" t="str">
            <v>No</v>
          </cell>
          <cell r="M645" t="str">
            <v>No</v>
          </cell>
          <cell r="N645" t="str">
            <v>No</v>
          </cell>
          <cell r="O645" t="str">
            <v>Grupo 7</v>
          </cell>
        </row>
        <row r="646">
          <cell r="A646">
            <v>792</v>
          </cell>
          <cell r="B646" t="str">
            <v>DRBR792</v>
          </cell>
          <cell r="C646" t="str">
            <v>ATM Hospital Salvador de Gautier</v>
          </cell>
          <cell r="D646" t="str">
            <v>NCR</v>
          </cell>
          <cell r="E646" t="str">
            <v>Distrito Nacional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/>
        </row>
        <row r="647">
          <cell r="A647">
            <v>793</v>
          </cell>
          <cell r="B647" t="str">
            <v>DRBR793</v>
          </cell>
          <cell r="C647" t="str">
            <v>ATM Centro Caja Agora Mal</v>
          </cell>
          <cell r="D647" t="str">
            <v>NCR</v>
          </cell>
          <cell r="E647" t="str">
            <v>Distrito Nacional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No</v>
          </cell>
          <cell r="L647" t="str">
            <v>No</v>
          </cell>
          <cell r="M647" t="str">
            <v>No</v>
          </cell>
          <cell r="N647" t="str">
            <v>Si</v>
          </cell>
          <cell r="O647"/>
        </row>
        <row r="648">
          <cell r="A648">
            <v>794</v>
          </cell>
          <cell r="B648" t="str">
            <v>DRBR794</v>
          </cell>
          <cell r="C648" t="str">
            <v>CODIA</v>
          </cell>
          <cell r="D648" t="str">
            <v>NCR</v>
          </cell>
          <cell r="E648" t="str">
            <v>Distrito Nacional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No</v>
          </cell>
          <cell r="L648" t="str">
            <v>Si</v>
          </cell>
          <cell r="M648" t="str">
            <v>No</v>
          </cell>
          <cell r="N648" t="str">
            <v>No</v>
          </cell>
          <cell r="O648" t="str">
            <v>Grupo 7</v>
          </cell>
        </row>
        <row r="649">
          <cell r="A649">
            <v>795</v>
          </cell>
          <cell r="B649" t="str">
            <v>DRBR795</v>
          </cell>
          <cell r="C649" t="str">
            <v>SBD Guaymate</v>
          </cell>
          <cell r="D649" t="str">
            <v>Diebold</v>
          </cell>
          <cell r="E649" t="str">
            <v>Este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Si</v>
          </cell>
          <cell r="L649" t="str">
            <v>Si</v>
          </cell>
          <cell r="M649" t="str">
            <v>Si</v>
          </cell>
          <cell r="N649" t="str">
            <v>Si</v>
          </cell>
          <cell r="O649" t="str">
            <v>Romana-Higuey</v>
          </cell>
        </row>
        <row r="650">
          <cell r="A650">
            <v>797</v>
          </cell>
          <cell r="B650" t="str">
            <v xml:space="preserve">DRBR797 </v>
          </cell>
          <cell r="C650" t="str">
            <v>Dirección de Jubilaciones y Pensiones</v>
          </cell>
          <cell r="D650"/>
          <cell r="E650" t="str">
            <v>Distrito Nacional</v>
          </cell>
          <cell r="F650" t="str">
            <v>N/A</v>
          </cell>
          <cell r="G650" t="str">
            <v>N/A</v>
          </cell>
          <cell r="H650" t="str">
            <v>N/A</v>
          </cell>
          <cell r="I650" t="str">
            <v>N/A</v>
          </cell>
          <cell r="J650" t="str">
            <v>N/A</v>
          </cell>
          <cell r="K650" t="str">
            <v>N/A</v>
          </cell>
          <cell r="L650" t="str">
            <v>N/A</v>
          </cell>
          <cell r="M650" t="str">
            <v>N/A</v>
          </cell>
          <cell r="N650" t="str">
            <v>N/A</v>
          </cell>
          <cell r="O650"/>
        </row>
        <row r="651">
          <cell r="A651">
            <v>798</v>
          </cell>
          <cell r="B651" t="str">
            <v>DRBR798</v>
          </cell>
          <cell r="C651" t="str">
            <v>Hotel Grand Paradise Samaná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Si</v>
          </cell>
          <cell r="L651" t="str">
            <v>Si</v>
          </cell>
          <cell r="M651" t="str">
            <v>Si</v>
          </cell>
          <cell r="N651" t="str">
            <v>Si</v>
          </cell>
          <cell r="O651" t="str">
            <v>Nagua</v>
          </cell>
        </row>
        <row r="652">
          <cell r="A652">
            <v>799</v>
          </cell>
          <cell r="B652" t="str">
            <v>DRBR799</v>
          </cell>
          <cell r="C652" t="str">
            <v>Clínica Corominas Santiago</v>
          </cell>
          <cell r="D652" t="str">
            <v>NCR</v>
          </cell>
          <cell r="E652" t="str">
            <v>Norte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Si</v>
          </cell>
          <cell r="O652" t="str">
            <v>Santiago 2</v>
          </cell>
        </row>
        <row r="653">
          <cell r="A653">
            <v>800</v>
          </cell>
          <cell r="B653" t="str">
            <v>DRBR800</v>
          </cell>
          <cell r="C653" t="str">
            <v>Estación NEXT DIP Pedro Livio Cedeño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Si</v>
          </cell>
          <cell r="O653" t="str">
            <v>Grupo 1</v>
          </cell>
        </row>
        <row r="654">
          <cell r="A654">
            <v>801</v>
          </cell>
          <cell r="B654" t="str">
            <v>DRBR801</v>
          </cell>
          <cell r="C654" t="str">
            <v>Galeria 360 FoodCourt</v>
          </cell>
          <cell r="D654" t="str">
            <v>NCR</v>
          </cell>
          <cell r="E654" t="str">
            <v>Distrito Nacional</v>
          </cell>
          <cell r="F654" t="str">
            <v>SI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8</v>
          </cell>
        </row>
        <row r="655">
          <cell r="A655">
            <v>802</v>
          </cell>
          <cell r="B655" t="str">
            <v>DRBR802</v>
          </cell>
          <cell r="C655" t="str">
            <v>Aeropuerto La Romana</v>
          </cell>
          <cell r="D655" t="str">
            <v>NCR</v>
          </cell>
          <cell r="E655" t="str">
            <v>Este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Si</v>
          </cell>
          <cell r="L655" t="str">
            <v>Si</v>
          </cell>
          <cell r="M655" t="str">
            <v>Si</v>
          </cell>
          <cell r="N655" t="str">
            <v>Si</v>
          </cell>
          <cell r="O655" t="str">
            <v>Romana-Higuey</v>
          </cell>
        </row>
        <row r="656">
          <cell r="A656">
            <v>803</v>
          </cell>
          <cell r="B656" t="str">
            <v>DRBR803</v>
          </cell>
          <cell r="C656" t="str">
            <v>Hotel Be Live Canoa #1</v>
          </cell>
          <cell r="D656" t="str">
            <v>NCR</v>
          </cell>
          <cell r="E656" t="str">
            <v>Este</v>
          </cell>
          <cell r="F656" t="str">
            <v>NO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Romana-Higuey</v>
          </cell>
        </row>
        <row r="657">
          <cell r="A657">
            <v>804</v>
          </cell>
          <cell r="B657" t="str">
            <v>DRBR804</v>
          </cell>
          <cell r="C657" t="str">
            <v>Hotel Be Live Grand Punta Cana</v>
          </cell>
          <cell r="D657" t="str">
            <v>NCR</v>
          </cell>
          <cell r="E657" t="str">
            <v>Este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No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Romana-Higuey</v>
          </cell>
        </row>
        <row r="658">
          <cell r="A658">
            <v>805</v>
          </cell>
          <cell r="B658" t="str">
            <v>DRBR805</v>
          </cell>
          <cell r="C658" t="str">
            <v>Hotel Be Live Grand Marien, Puerto Plata</v>
          </cell>
          <cell r="D658" t="str">
            <v>NCR</v>
          </cell>
          <cell r="E658" t="str">
            <v>Norte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Si</v>
          </cell>
          <cell r="L658" t="str">
            <v>Si</v>
          </cell>
          <cell r="M658" t="str">
            <v>Si</v>
          </cell>
          <cell r="N658" t="str">
            <v>Si</v>
          </cell>
          <cell r="O658" t="str">
            <v>Puerto Plata</v>
          </cell>
        </row>
        <row r="659">
          <cell r="A659">
            <v>806</v>
          </cell>
          <cell r="B659" t="str">
            <v>DRBR806</v>
          </cell>
          <cell r="C659" t="str">
            <v>SEWNS Products ZF Santiago</v>
          </cell>
          <cell r="D659" t="str">
            <v>NCR</v>
          </cell>
          <cell r="E659" t="str">
            <v>Norte</v>
          </cell>
          <cell r="F659" t="str">
            <v>NO</v>
          </cell>
          <cell r="G659" t="str">
            <v>Si</v>
          </cell>
          <cell r="H659" t="str">
            <v>Si</v>
          </cell>
          <cell r="I659" t="str">
            <v>No</v>
          </cell>
          <cell r="J659" t="str">
            <v>Si</v>
          </cell>
          <cell r="K659" t="str">
            <v>No</v>
          </cell>
          <cell r="L659" t="str">
            <v>Si</v>
          </cell>
          <cell r="M659" t="str">
            <v>No</v>
          </cell>
          <cell r="N659" t="str">
            <v>No</v>
          </cell>
          <cell r="O659" t="str">
            <v>Santiago 2</v>
          </cell>
        </row>
        <row r="660">
          <cell r="A660">
            <v>808</v>
          </cell>
          <cell r="B660" t="str">
            <v>DRBR808</v>
          </cell>
          <cell r="C660" t="str">
            <v>Oficina Castillo</v>
          </cell>
          <cell r="D660" t="str">
            <v>NCR</v>
          </cell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Si</v>
          </cell>
          <cell r="M660" t="str">
            <v>No</v>
          </cell>
          <cell r="N660" t="str">
            <v>Si</v>
          </cell>
          <cell r="O660" t="str">
            <v>Oficina</v>
          </cell>
        </row>
        <row r="661">
          <cell r="A661">
            <v>809</v>
          </cell>
          <cell r="B661" t="str">
            <v>DRBR809</v>
          </cell>
          <cell r="C661" t="str">
            <v>ATM UNP Yoma (Cotui)</v>
          </cell>
          <cell r="D661"/>
          <cell r="E661" t="str">
            <v>Norte</v>
          </cell>
          <cell r="F661" t="str">
            <v>NO</v>
          </cell>
          <cell r="G661" t="str">
            <v>Si</v>
          </cell>
          <cell r="H661" t="str">
            <v>Si</v>
          </cell>
          <cell r="I661" t="str">
            <v>No</v>
          </cell>
          <cell r="J661" t="str">
            <v>Si</v>
          </cell>
          <cell r="K661" t="str">
            <v>No</v>
          </cell>
          <cell r="L661" t="str">
            <v>No</v>
          </cell>
          <cell r="M661" t="str">
            <v>No</v>
          </cell>
          <cell r="N661" t="str">
            <v>Si</v>
          </cell>
          <cell r="O661"/>
        </row>
        <row r="662">
          <cell r="A662">
            <v>810</v>
          </cell>
          <cell r="B662" t="str">
            <v>DRBR810</v>
          </cell>
          <cell r="C662" t="str">
            <v>Multicentro La Sirena José Contreras</v>
          </cell>
          <cell r="D662" t="str">
            <v>NCR</v>
          </cell>
          <cell r="E662" t="str">
            <v>Distrito Nacional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No</v>
          </cell>
          <cell r="O662" t="str">
            <v>Grupo 3</v>
          </cell>
        </row>
        <row r="663">
          <cell r="A663">
            <v>811</v>
          </cell>
          <cell r="B663" t="str">
            <v>DRBR811</v>
          </cell>
          <cell r="C663" t="str">
            <v>Almacenes Unidos Bella Vista</v>
          </cell>
          <cell r="D663" t="str">
            <v>NCR</v>
          </cell>
          <cell r="E663" t="str">
            <v>Distrito Nacional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Si</v>
          </cell>
          <cell r="L663" t="str">
            <v>Si</v>
          </cell>
          <cell r="M663" t="str">
            <v>Si</v>
          </cell>
          <cell r="N663" t="str">
            <v>No</v>
          </cell>
          <cell r="O663" t="str">
            <v>Grupo 2</v>
          </cell>
        </row>
        <row r="664">
          <cell r="A664">
            <v>812</v>
          </cell>
          <cell r="B664" t="str">
            <v>DRBR812</v>
          </cell>
          <cell r="C664" t="str">
            <v>La Canasta del Pueblo</v>
          </cell>
          <cell r="D664" t="str">
            <v>NCR</v>
          </cell>
          <cell r="E664" t="str">
            <v>Distrito Nacional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Grupo 6</v>
          </cell>
        </row>
        <row r="665">
          <cell r="A665">
            <v>22</v>
          </cell>
          <cell r="B665" t="str">
            <v>DRBR813</v>
          </cell>
          <cell r="C665" t="str">
            <v>ATM S/M Olimpico Santiago</v>
          </cell>
          <cell r="D665" t="str">
            <v>NCR</v>
          </cell>
          <cell r="E665" t="str">
            <v>Norte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No</v>
          </cell>
          <cell r="L665" t="str">
            <v>No</v>
          </cell>
          <cell r="M665" t="str">
            <v>No</v>
          </cell>
          <cell r="N665" t="str">
            <v>Si</v>
          </cell>
          <cell r="O665"/>
        </row>
        <row r="666">
          <cell r="A666">
            <v>813</v>
          </cell>
          <cell r="B666" t="str">
            <v>DRBR815</v>
          </cell>
          <cell r="C666" t="str">
            <v>ATM occidental Mall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No</v>
          </cell>
          <cell r="L666" t="str">
            <v>No</v>
          </cell>
          <cell r="M666" t="str">
            <v>No</v>
          </cell>
          <cell r="N666" t="str">
            <v>Si</v>
          </cell>
          <cell r="O666"/>
        </row>
        <row r="667">
          <cell r="A667">
            <v>816</v>
          </cell>
          <cell r="B667" t="str">
            <v>DRBR816</v>
          </cell>
          <cell r="C667" t="str">
            <v>Oficina Pedro Brand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Si</v>
          </cell>
          <cell r="H667" t="str">
            <v>Si</v>
          </cell>
          <cell r="I667" t="str">
            <v>Si</v>
          </cell>
          <cell r="J667" t="str">
            <v>Si</v>
          </cell>
          <cell r="K667" t="str">
            <v>Si</v>
          </cell>
          <cell r="L667" t="str">
            <v>Si</v>
          </cell>
          <cell r="M667" t="str">
            <v>Si</v>
          </cell>
          <cell r="N667" t="str">
            <v>Si</v>
          </cell>
          <cell r="O667" t="str">
            <v>Grupo 6</v>
          </cell>
        </row>
        <row r="668">
          <cell r="A668">
            <v>817</v>
          </cell>
          <cell r="B668" t="str">
            <v>DRBR817</v>
          </cell>
          <cell r="C668" t="str">
            <v>Ayuntamiento Sabana Larga San José de Ocoa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No</v>
          </cell>
          <cell r="L668" t="str">
            <v>No</v>
          </cell>
          <cell r="M668" t="str">
            <v>No</v>
          </cell>
          <cell r="N668" t="str">
            <v>Si</v>
          </cell>
          <cell r="O668" t="str">
            <v>Oficina</v>
          </cell>
        </row>
        <row r="669">
          <cell r="A669">
            <v>818</v>
          </cell>
          <cell r="B669" t="str">
            <v>DRBR818</v>
          </cell>
          <cell r="C669" t="str">
            <v>Jurisdicción Inmobiliaria Sto. Dgo.</v>
          </cell>
          <cell r="D669" t="str">
            <v>NCR</v>
          </cell>
          <cell r="E669" t="str">
            <v>Distrito Nacional</v>
          </cell>
          <cell r="F669" t="str">
            <v>NO</v>
          </cell>
          <cell r="G669" t="str">
            <v>No</v>
          </cell>
          <cell r="H669" t="str">
            <v>No</v>
          </cell>
          <cell r="I669" t="str">
            <v>No</v>
          </cell>
          <cell r="J669" t="str">
            <v>No</v>
          </cell>
          <cell r="K669" t="str">
            <v>No</v>
          </cell>
          <cell r="L669" t="str">
            <v>No</v>
          </cell>
          <cell r="M669" t="str">
            <v>No</v>
          </cell>
          <cell r="N669" t="str">
            <v>No</v>
          </cell>
          <cell r="O669" t="str">
            <v>Grupo 2</v>
          </cell>
        </row>
        <row r="670">
          <cell r="A670">
            <v>819</v>
          </cell>
          <cell r="B670" t="str">
            <v>DRBR819</v>
          </cell>
          <cell r="C670" t="str">
            <v>Jurisdicción Inmobiliaria Santiago</v>
          </cell>
          <cell r="D670" t="str">
            <v>NCR</v>
          </cell>
          <cell r="E670" t="str">
            <v>Norte</v>
          </cell>
          <cell r="F670" t="str">
            <v>NO</v>
          </cell>
          <cell r="G670" t="str">
            <v>No</v>
          </cell>
          <cell r="H670" t="str">
            <v>No</v>
          </cell>
          <cell r="I670" t="str">
            <v>No</v>
          </cell>
          <cell r="J670" t="str">
            <v>No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Santiago 2</v>
          </cell>
        </row>
        <row r="671">
          <cell r="A671">
            <v>821</v>
          </cell>
          <cell r="B671" t="str">
            <v>DRBR821</v>
          </cell>
          <cell r="C671" t="str">
            <v>S/M Bravo Ave. Churchill</v>
          </cell>
          <cell r="D671" t="str">
            <v>NCR</v>
          </cell>
          <cell r="E671" t="str">
            <v>Distrito Nacional</v>
          </cell>
          <cell r="F671" t="str">
            <v>SI</v>
          </cell>
          <cell r="G671" t="str">
            <v>Si</v>
          </cell>
          <cell r="H671" t="str">
            <v>No</v>
          </cell>
          <cell r="I671" t="str">
            <v>No</v>
          </cell>
          <cell r="J671" t="str">
            <v>Si</v>
          </cell>
          <cell r="K671" t="str">
            <v>Si</v>
          </cell>
          <cell r="L671" t="str">
            <v>Si</v>
          </cell>
          <cell r="M671" t="str">
            <v>No</v>
          </cell>
          <cell r="N671" t="str">
            <v>No</v>
          </cell>
          <cell r="O671" t="str">
            <v>Grupo 2</v>
          </cell>
        </row>
        <row r="672">
          <cell r="A672">
            <v>822</v>
          </cell>
          <cell r="B672" t="str">
            <v>DRBR822</v>
          </cell>
          <cell r="C672" t="str">
            <v>Induspalma Monte Plata</v>
          </cell>
          <cell r="D672" t="str">
            <v>NCR</v>
          </cell>
          <cell r="E672" t="str">
            <v>Este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Oficina</v>
          </cell>
        </row>
        <row r="673">
          <cell r="A673">
            <v>823</v>
          </cell>
          <cell r="B673" t="str">
            <v>DRBR823</v>
          </cell>
          <cell r="C673" t="str">
            <v>Carril de Haina</v>
          </cell>
          <cell r="D673" t="str">
            <v>NCR</v>
          </cell>
          <cell r="E673" t="str">
            <v>Sur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No</v>
          </cell>
          <cell r="L673" t="str">
            <v>No</v>
          </cell>
          <cell r="M673" t="str">
            <v>No</v>
          </cell>
          <cell r="N673" t="str">
            <v>Si</v>
          </cell>
          <cell r="O673" t="str">
            <v>Grupo 5</v>
          </cell>
        </row>
        <row r="674">
          <cell r="A674">
            <v>824</v>
          </cell>
          <cell r="B674" t="str">
            <v>DRBR824</v>
          </cell>
          <cell r="C674" t="str">
            <v>Multiplaza Higuey</v>
          </cell>
          <cell r="D674" t="str">
            <v>NCR</v>
          </cell>
          <cell r="E674" t="str">
            <v>Este</v>
          </cell>
          <cell r="F674" t="str">
            <v>NO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Romana-Higuey</v>
          </cell>
        </row>
        <row r="675">
          <cell r="A675">
            <v>825</v>
          </cell>
          <cell r="B675" t="str">
            <v>DRBR825</v>
          </cell>
          <cell r="C675" t="str">
            <v>Estación ECO CIBELES</v>
          </cell>
          <cell r="D675" t="str">
            <v>NCR</v>
          </cell>
          <cell r="E675" t="str">
            <v>Sur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Oficina</v>
          </cell>
        </row>
        <row r="676">
          <cell r="A676">
            <v>826</v>
          </cell>
          <cell r="B676" t="str">
            <v>DRBR826</v>
          </cell>
          <cell r="C676" t="str">
            <v>Diamond Plaza #2</v>
          </cell>
          <cell r="D676" t="str">
            <v>NCR</v>
          </cell>
          <cell r="E676" t="str">
            <v>Distrito Nacional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Grupo 8</v>
          </cell>
        </row>
        <row r="677">
          <cell r="A677">
            <v>828</v>
          </cell>
          <cell r="B677" t="str">
            <v>DRBR828</v>
          </cell>
          <cell r="C677" t="str">
            <v>Fiduciaria Reservas</v>
          </cell>
          <cell r="D677" t="str">
            <v>NCR</v>
          </cell>
          <cell r="E677" t="str">
            <v>Distrito Nacional</v>
          </cell>
          <cell r="F677" t="str">
            <v>NO</v>
          </cell>
          <cell r="G677" t="str">
            <v>No</v>
          </cell>
          <cell r="H677" t="str">
            <v>No</v>
          </cell>
          <cell r="I677" t="str">
            <v>No</v>
          </cell>
          <cell r="J677" t="str">
            <v>No</v>
          </cell>
          <cell r="K677" t="str">
            <v>No</v>
          </cell>
          <cell r="L677" t="str">
            <v>No</v>
          </cell>
          <cell r="M677" t="str">
            <v>No</v>
          </cell>
          <cell r="N677" t="str">
            <v>No</v>
          </cell>
          <cell r="O677" t="str">
            <v>Grupo 8</v>
          </cell>
        </row>
        <row r="678">
          <cell r="A678">
            <v>829</v>
          </cell>
          <cell r="B678" t="str">
            <v>DRBR829</v>
          </cell>
          <cell r="C678" t="str">
            <v>Multicentro La Sirena Baní</v>
          </cell>
          <cell r="D678" t="str">
            <v>NCR</v>
          </cell>
          <cell r="E678" t="str">
            <v>Sur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Si</v>
          </cell>
          <cell r="K678" t="str">
            <v>Si</v>
          </cell>
          <cell r="L678" t="str">
            <v>Si</v>
          </cell>
          <cell r="M678" t="str">
            <v>Si</v>
          </cell>
          <cell r="N678" t="str">
            <v>No</v>
          </cell>
          <cell r="O678" t="str">
            <v>Oficina</v>
          </cell>
        </row>
        <row r="679">
          <cell r="A679">
            <v>830</v>
          </cell>
          <cell r="B679" t="str">
            <v>DRBR830</v>
          </cell>
          <cell r="C679" t="str">
            <v>Sabana Grande de Boyá</v>
          </cell>
          <cell r="D679" t="str">
            <v>NCR</v>
          </cell>
          <cell r="E679" t="str">
            <v>Este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Si</v>
          </cell>
          <cell r="L679" t="str">
            <v>Si</v>
          </cell>
          <cell r="M679" t="str">
            <v>Si</v>
          </cell>
          <cell r="N679" t="str">
            <v>No</v>
          </cell>
          <cell r="O679" t="str">
            <v>Oficina</v>
          </cell>
        </row>
        <row r="680">
          <cell r="A680">
            <v>831</v>
          </cell>
          <cell r="B680" t="str">
            <v>DRBR831</v>
          </cell>
          <cell r="C680" t="str">
            <v>Politécnico Loyola San Cristobal</v>
          </cell>
          <cell r="D680" t="str">
            <v>NCR</v>
          </cell>
          <cell r="E680" t="str">
            <v>Sur</v>
          </cell>
          <cell r="F680" t="str">
            <v>NO</v>
          </cell>
          <cell r="G680" t="str">
            <v>Si</v>
          </cell>
          <cell r="H680" t="str">
            <v>Si</v>
          </cell>
          <cell r="I680" t="str">
            <v>No</v>
          </cell>
          <cell r="J680" t="str">
            <v>Si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5</v>
          </cell>
        </row>
        <row r="681">
          <cell r="A681">
            <v>832</v>
          </cell>
          <cell r="B681" t="str">
            <v>DRBR832</v>
          </cell>
          <cell r="C681" t="str">
            <v>Hospital Traumatológico y Quirúrgico Profesor Juan Bosh</v>
          </cell>
          <cell r="D681" t="str">
            <v>NCR</v>
          </cell>
          <cell r="E681" t="str">
            <v>Norte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Si</v>
          </cell>
          <cell r="O681" t="str">
            <v>La Vega</v>
          </cell>
        </row>
        <row r="682">
          <cell r="A682">
            <v>833</v>
          </cell>
          <cell r="B682" t="str">
            <v>DRBR833</v>
          </cell>
          <cell r="C682" t="str">
            <v>Cafetería CTB #1</v>
          </cell>
          <cell r="D682" t="str">
            <v>NCR</v>
          </cell>
          <cell r="E682" t="str">
            <v>Distrito Nacional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Grupo 2</v>
          </cell>
        </row>
        <row r="683">
          <cell r="A683">
            <v>834</v>
          </cell>
          <cell r="B683" t="str">
            <v>DRBR834</v>
          </cell>
          <cell r="C683" t="str">
            <v>Instituto Medicina Popular (Centro Medico Moderno)</v>
          </cell>
          <cell r="D683" t="str">
            <v>NCR</v>
          </cell>
          <cell r="E683" t="str">
            <v>Distrito Nacional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Si</v>
          </cell>
          <cell r="L683" t="str">
            <v>Si</v>
          </cell>
          <cell r="M683" t="str">
            <v>Si</v>
          </cell>
          <cell r="N683" t="str">
            <v>Si</v>
          </cell>
          <cell r="O683" t="str">
            <v>Grupo 8</v>
          </cell>
        </row>
        <row r="684">
          <cell r="A684">
            <v>835</v>
          </cell>
          <cell r="B684" t="str">
            <v>DRBR835</v>
          </cell>
          <cell r="C684" t="str">
            <v>Centro de Caja Megacentro</v>
          </cell>
          <cell r="D684" t="str">
            <v>NCR</v>
          </cell>
          <cell r="E684" t="str">
            <v>Distrito Nacional</v>
          </cell>
          <cell r="F684" t="str">
            <v>SI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4</v>
          </cell>
        </row>
        <row r="685">
          <cell r="A685">
            <v>836</v>
          </cell>
          <cell r="B685" t="str">
            <v>DRBR836</v>
          </cell>
          <cell r="C685" t="str">
            <v>Centro Comercial Plaza Luperón</v>
          </cell>
          <cell r="D685" t="str">
            <v>NCR</v>
          </cell>
          <cell r="E685" t="str">
            <v>Distrito Nacional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No</v>
          </cell>
          <cell r="O685" t="str">
            <v>Grupo 5</v>
          </cell>
        </row>
        <row r="686">
          <cell r="A686">
            <v>837</v>
          </cell>
          <cell r="B686" t="str">
            <v>DRBR837</v>
          </cell>
          <cell r="C686" t="str">
            <v>Estación Next Canabacoa</v>
          </cell>
          <cell r="D686"/>
          <cell r="E686" t="str">
            <v>Norte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No</v>
          </cell>
          <cell r="L686" t="str">
            <v>No</v>
          </cell>
          <cell r="M686" t="str">
            <v>No</v>
          </cell>
          <cell r="N686" t="str">
            <v>Si</v>
          </cell>
          <cell r="O686"/>
        </row>
        <row r="687">
          <cell r="A687">
            <v>838</v>
          </cell>
          <cell r="B687" t="str">
            <v>DRBR838</v>
          </cell>
          <cell r="C687" t="str">
            <v>Ofic. Consuelo</v>
          </cell>
          <cell r="D687" t="str">
            <v>NCR</v>
          </cell>
          <cell r="E687" t="str">
            <v>Este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Si</v>
          </cell>
          <cell r="K687" t="str">
            <v>Si</v>
          </cell>
          <cell r="L687" t="str">
            <v>Si</v>
          </cell>
          <cell r="M687" t="str">
            <v>Si</v>
          </cell>
          <cell r="N687" t="str">
            <v>Si</v>
          </cell>
          <cell r="O687" t="str">
            <v>San Pedro de Macorís</v>
          </cell>
        </row>
        <row r="688">
          <cell r="A688">
            <v>839</v>
          </cell>
          <cell r="B688" t="str">
            <v>DRBR839</v>
          </cell>
          <cell r="C688" t="str">
            <v>INAPA</v>
          </cell>
          <cell r="D688" t="str">
            <v>Wincor Nixdorf</v>
          </cell>
          <cell r="E688" t="str">
            <v>Distrito Nacional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No</v>
          </cell>
          <cell r="K688" t="str">
            <v>No</v>
          </cell>
          <cell r="L688" t="str">
            <v>No</v>
          </cell>
          <cell r="M688" t="str">
            <v>No</v>
          </cell>
          <cell r="N688" t="str">
            <v>No</v>
          </cell>
          <cell r="O688" t="str">
            <v>Grupo 6</v>
          </cell>
        </row>
        <row r="689">
          <cell r="A689">
            <v>840</v>
          </cell>
          <cell r="B689" t="str">
            <v>DRBR840</v>
          </cell>
          <cell r="C689" t="str">
            <v>PUCMM Santiago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No</v>
          </cell>
          <cell r="K689" t="str">
            <v>No</v>
          </cell>
          <cell r="L689" t="str">
            <v>Si</v>
          </cell>
          <cell r="M689" t="str">
            <v>No</v>
          </cell>
          <cell r="N689" t="str">
            <v>No</v>
          </cell>
          <cell r="O689" t="str">
            <v>Santiago 2</v>
          </cell>
        </row>
        <row r="690">
          <cell r="A690">
            <v>841</v>
          </cell>
          <cell r="B690" t="str">
            <v>DRBR841</v>
          </cell>
          <cell r="C690" t="str">
            <v>CEA [Consejo Estatal del Azúcar]</v>
          </cell>
          <cell r="D690" t="str">
            <v>NCR</v>
          </cell>
          <cell r="E690" t="str">
            <v>Distrito Nacional</v>
          </cell>
          <cell r="F690" t="str">
            <v>NO</v>
          </cell>
          <cell r="G690" t="str">
            <v>Si</v>
          </cell>
          <cell r="H690" t="str">
            <v>No</v>
          </cell>
          <cell r="I690" t="str">
            <v>No</v>
          </cell>
          <cell r="J690" t="str">
            <v>No</v>
          </cell>
          <cell r="K690" t="str">
            <v>No</v>
          </cell>
          <cell r="L690" t="str">
            <v>No</v>
          </cell>
          <cell r="M690" t="str">
            <v>No</v>
          </cell>
          <cell r="N690" t="str">
            <v>No</v>
          </cell>
          <cell r="O690" t="str">
            <v>Grupo 2</v>
          </cell>
        </row>
        <row r="691">
          <cell r="A691">
            <v>842</v>
          </cell>
          <cell r="B691" t="str">
            <v>DRBR842</v>
          </cell>
          <cell r="C691" t="str">
            <v>Plaza Orense La Romana #2</v>
          </cell>
          <cell r="D691" t="str">
            <v>NCR</v>
          </cell>
          <cell r="E691" t="str">
            <v>Este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Si</v>
          </cell>
          <cell r="L691" t="str">
            <v>Si</v>
          </cell>
          <cell r="M691" t="str">
            <v>Si</v>
          </cell>
          <cell r="N691" t="str">
            <v>No</v>
          </cell>
          <cell r="O691" t="str">
            <v>Romana-Higuey</v>
          </cell>
        </row>
        <row r="692">
          <cell r="A692">
            <v>843</v>
          </cell>
          <cell r="B692" t="str">
            <v>DRBR843</v>
          </cell>
          <cell r="C692" t="str">
            <v>Romana Centro (Building Center Park)</v>
          </cell>
          <cell r="D692" t="str">
            <v>NCR</v>
          </cell>
          <cell r="E692" t="str">
            <v>Este</v>
          </cell>
          <cell r="F692" t="str">
            <v>NO</v>
          </cell>
          <cell r="G692" t="str">
            <v>Si</v>
          </cell>
          <cell r="H692" t="str">
            <v>Si</v>
          </cell>
          <cell r="I692" t="str">
            <v>No</v>
          </cell>
          <cell r="J692" t="str">
            <v>Si</v>
          </cell>
          <cell r="K692" t="str">
            <v>Si</v>
          </cell>
          <cell r="L692" t="str">
            <v>Si</v>
          </cell>
          <cell r="M692" t="str">
            <v>Si</v>
          </cell>
          <cell r="N692" t="str">
            <v>Si</v>
          </cell>
          <cell r="O692" t="str">
            <v>Romana-Higuey</v>
          </cell>
        </row>
        <row r="693">
          <cell r="A693">
            <v>844</v>
          </cell>
          <cell r="B693" t="str">
            <v>DRBR844</v>
          </cell>
          <cell r="C693" t="str">
            <v>San Juan Shopping Center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No</v>
          </cell>
          <cell r="L693" t="str">
            <v>Si</v>
          </cell>
          <cell r="M693" t="str">
            <v>No</v>
          </cell>
          <cell r="N693" t="str">
            <v>No</v>
          </cell>
          <cell r="O693" t="str">
            <v>Romana-Higuey</v>
          </cell>
        </row>
        <row r="694">
          <cell r="A694">
            <v>845</v>
          </cell>
          <cell r="B694" t="str">
            <v>DRBR845</v>
          </cell>
          <cell r="C694" t="str">
            <v>CERTV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No</v>
          </cell>
          <cell r="O694" t="str">
            <v>Grupo 8</v>
          </cell>
        </row>
        <row r="695">
          <cell r="A695">
            <v>850</v>
          </cell>
          <cell r="B695" t="str">
            <v>DRBR850</v>
          </cell>
          <cell r="C695" t="str">
            <v>Hotel Be Live Hamaca</v>
          </cell>
          <cell r="D695" t="str">
            <v>NCR</v>
          </cell>
          <cell r="E695" t="str">
            <v>Este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Oficina</v>
          </cell>
        </row>
        <row r="696">
          <cell r="A696">
            <v>851</v>
          </cell>
          <cell r="B696" t="str">
            <v>DRBR851</v>
          </cell>
          <cell r="C696" t="str">
            <v>Hospital General Dr. Vinicio Calventi</v>
          </cell>
          <cell r="D696" t="str">
            <v>NCR</v>
          </cell>
          <cell r="E696" t="str">
            <v>Distrito Nacional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Grupo 6</v>
          </cell>
        </row>
        <row r="697">
          <cell r="A697">
            <v>852</v>
          </cell>
          <cell r="B697" t="str">
            <v>DRBR852</v>
          </cell>
          <cell r="C697" t="str">
            <v>Estación Texaco Franco Bido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No</v>
          </cell>
          <cell r="O697" t="str">
            <v>Santiago 2</v>
          </cell>
        </row>
        <row r="698">
          <cell r="A698">
            <v>853</v>
          </cell>
          <cell r="B698" t="str">
            <v>DRBR853</v>
          </cell>
          <cell r="C698" t="str">
            <v>Estación Shell Canabacoa [Inversiones JF Group]</v>
          </cell>
          <cell r="D698" t="str">
            <v>NCR</v>
          </cell>
          <cell r="E698" t="str">
            <v>Norte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Santiago 1</v>
          </cell>
        </row>
        <row r="699">
          <cell r="A699">
            <v>854</v>
          </cell>
          <cell r="B699" t="str">
            <v>DRBR854</v>
          </cell>
          <cell r="C699" t="str">
            <v>Centro Comercial Blanco Batista</v>
          </cell>
          <cell r="D699" t="str">
            <v>NCR</v>
          </cell>
          <cell r="E699" t="str">
            <v>Norte</v>
          </cell>
          <cell r="F699" t="str">
            <v>NO</v>
          </cell>
          <cell r="G699" t="str">
            <v>Si</v>
          </cell>
          <cell r="H699" t="str">
            <v>Si</v>
          </cell>
          <cell r="I699" t="str">
            <v>No</v>
          </cell>
          <cell r="J699" t="str">
            <v>Si</v>
          </cell>
          <cell r="K699" t="str">
            <v>Si</v>
          </cell>
          <cell r="L699" t="str">
            <v>Si</v>
          </cell>
          <cell r="M699" t="str">
            <v>Si</v>
          </cell>
          <cell r="N699" t="str">
            <v>Si</v>
          </cell>
          <cell r="O699" t="str">
            <v>Santiago 1</v>
          </cell>
        </row>
        <row r="700">
          <cell r="A700">
            <v>855</v>
          </cell>
          <cell r="B700" t="str">
            <v>DRBR855</v>
          </cell>
          <cell r="C700" t="str">
            <v>Palacio de Justicia La Vega</v>
          </cell>
          <cell r="D700" t="str">
            <v>NCR</v>
          </cell>
          <cell r="E700" t="str">
            <v>Norte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No</v>
          </cell>
          <cell r="L700" t="str">
            <v>No</v>
          </cell>
          <cell r="M700" t="str">
            <v>No</v>
          </cell>
          <cell r="N700" t="str">
            <v>No</v>
          </cell>
          <cell r="O700" t="str">
            <v>La Vega</v>
          </cell>
        </row>
        <row r="701">
          <cell r="A701">
            <v>857</v>
          </cell>
          <cell r="B701" t="str">
            <v>DRBR857</v>
          </cell>
          <cell r="C701" t="str">
            <v>Los Alamos</v>
          </cell>
          <cell r="D701" t="str">
            <v>NCR</v>
          </cell>
          <cell r="E701" t="str">
            <v>Norte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Santiago 2</v>
          </cell>
        </row>
        <row r="702">
          <cell r="A702">
            <v>858</v>
          </cell>
          <cell r="B702" t="str">
            <v>DRBR858</v>
          </cell>
          <cell r="C702" t="str">
            <v>COOPNAMA (Cooperativa Nac. Servicios Multiples de los Maestros)</v>
          </cell>
          <cell r="D702" t="str">
            <v>NCR</v>
          </cell>
          <cell r="E702" t="str">
            <v>Distrito Nacional</v>
          </cell>
          <cell r="F702" t="str">
            <v>NO</v>
          </cell>
          <cell r="G702" t="str">
            <v>Si</v>
          </cell>
          <cell r="H702" t="str">
            <v>No</v>
          </cell>
          <cell r="I702" t="str">
            <v>No</v>
          </cell>
          <cell r="J702" t="str">
            <v>No</v>
          </cell>
          <cell r="K702" t="str">
            <v>No</v>
          </cell>
          <cell r="L702" t="str">
            <v>Si</v>
          </cell>
          <cell r="M702" t="str">
            <v>No</v>
          </cell>
          <cell r="N702" t="str">
            <v>No</v>
          </cell>
          <cell r="O702" t="str">
            <v>Grupo 8</v>
          </cell>
        </row>
        <row r="703">
          <cell r="A703">
            <v>859</v>
          </cell>
          <cell r="B703" t="str">
            <v>DRBR859</v>
          </cell>
          <cell r="C703" t="str">
            <v>Hotel Vista Sol Punta Cana</v>
          </cell>
          <cell r="D703" t="str">
            <v>NCR</v>
          </cell>
          <cell r="E703" t="str">
            <v>Este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Romana-Higuey</v>
          </cell>
        </row>
        <row r="704">
          <cell r="A704">
            <v>860</v>
          </cell>
          <cell r="B704" t="str">
            <v>DRBR860</v>
          </cell>
          <cell r="C704" t="str">
            <v>Of. Bella Vista 27 #1</v>
          </cell>
          <cell r="D704" t="str">
            <v>NCR</v>
          </cell>
          <cell r="E704" t="str">
            <v>Distrito Nacional</v>
          </cell>
          <cell r="F704" t="str">
            <v>NO</v>
          </cell>
          <cell r="G704" t="str">
            <v>Si</v>
          </cell>
          <cell r="H704" t="str">
            <v>Si</v>
          </cell>
          <cell r="I704" t="str">
            <v>No</v>
          </cell>
          <cell r="J704" t="str">
            <v>Si</v>
          </cell>
          <cell r="K704" t="str">
            <v>Si</v>
          </cell>
          <cell r="L704" t="str">
            <v>Si</v>
          </cell>
          <cell r="M704" t="str">
            <v>Si</v>
          </cell>
          <cell r="N704" t="str">
            <v>Si</v>
          </cell>
          <cell r="O704" t="str">
            <v>Grupo 2</v>
          </cell>
        </row>
        <row r="705">
          <cell r="A705">
            <v>861</v>
          </cell>
          <cell r="B705" t="str">
            <v>DRBR861</v>
          </cell>
          <cell r="C705" t="str">
            <v>Of. Bella Vista 27 #2</v>
          </cell>
          <cell r="D705" t="str">
            <v>NCR</v>
          </cell>
          <cell r="E705" t="str">
            <v>Distrito Nacional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Grupo 2</v>
          </cell>
        </row>
        <row r="706">
          <cell r="A706">
            <v>862</v>
          </cell>
          <cell r="B706" t="str">
            <v>DRBR862</v>
          </cell>
          <cell r="C706" t="str">
            <v>Supermercado Doble A</v>
          </cell>
          <cell r="D706" t="str">
            <v>NCR</v>
          </cell>
          <cell r="E706" t="str">
            <v>Norte</v>
          </cell>
          <cell r="F706" t="str">
            <v>NO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Oficina</v>
          </cell>
        </row>
        <row r="707">
          <cell r="A707">
            <v>864</v>
          </cell>
          <cell r="B707" t="str">
            <v>DRBR864</v>
          </cell>
          <cell r="C707" t="str">
            <v>Palmares Mall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 Francisco de Macorís</v>
          </cell>
        </row>
        <row r="708">
          <cell r="A708">
            <v>865</v>
          </cell>
          <cell r="B708" t="str">
            <v>DRBR865</v>
          </cell>
          <cell r="C708" t="str">
            <v>Club Naco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8</v>
          </cell>
        </row>
        <row r="709">
          <cell r="A709">
            <v>866</v>
          </cell>
          <cell r="B709" t="str">
            <v>DRBR866</v>
          </cell>
          <cell r="C709" t="str">
            <v>Edificio Carnet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No</v>
          </cell>
          <cell r="I709" t="str">
            <v>No</v>
          </cell>
          <cell r="J709" t="str">
            <v>No</v>
          </cell>
          <cell r="K709" t="str">
            <v>No</v>
          </cell>
          <cell r="L709" t="str">
            <v>Si</v>
          </cell>
          <cell r="M709" t="str">
            <v>No</v>
          </cell>
          <cell r="N709" t="str">
            <v>No</v>
          </cell>
          <cell r="O709" t="str">
            <v>Grupo 8</v>
          </cell>
        </row>
        <row r="710">
          <cell r="A710">
            <v>867</v>
          </cell>
          <cell r="B710" t="str">
            <v>DRBR867</v>
          </cell>
          <cell r="C710" t="str">
            <v>Est. Autopista El Coral</v>
          </cell>
          <cell r="D710" t="str">
            <v>NCR</v>
          </cell>
          <cell r="E710" t="str">
            <v>Este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No</v>
          </cell>
          <cell r="O710" t="str">
            <v>Romana-Higuey</v>
          </cell>
        </row>
        <row r="711">
          <cell r="A711">
            <v>868</v>
          </cell>
          <cell r="B711" t="str">
            <v>DRBR868</v>
          </cell>
          <cell r="C711" t="str">
            <v>Casino Diamante Hotel Sheraton</v>
          </cell>
          <cell r="D711" t="str">
            <v>NCR</v>
          </cell>
          <cell r="E711" t="str">
            <v>Distrito Nacional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Si</v>
          </cell>
          <cell r="O711" t="str">
            <v>Grupo 3</v>
          </cell>
        </row>
        <row r="712">
          <cell r="A712">
            <v>869</v>
          </cell>
          <cell r="B712" t="str">
            <v>DRBR869</v>
          </cell>
          <cell r="C712" t="str">
            <v>Est. Isla La Cueva Cotui</v>
          </cell>
          <cell r="D712" t="str">
            <v>NCR</v>
          </cell>
          <cell r="E712" t="str">
            <v>Norte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Si</v>
          </cell>
          <cell r="O712" t="str">
            <v>Oficina</v>
          </cell>
        </row>
        <row r="713">
          <cell r="A713">
            <v>870</v>
          </cell>
          <cell r="B713" t="str">
            <v>DRBR870</v>
          </cell>
          <cell r="C713" t="str">
            <v>The WillBes Dominicana</v>
          </cell>
          <cell r="D713" t="str">
            <v>NCR</v>
          </cell>
          <cell r="E713" t="str">
            <v>Sur</v>
          </cell>
          <cell r="F713" t="str">
            <v>NO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Si</v>
          </cell>
          <cell r="L713" t="str">
            <v>Si</v>
          </cell>
          <cell r="M713" t="str">
            <v>Si</v>
          </cell>
          <cell r="N713" t="str">
            <v>Si</v>
          </cell>
          <cell r="O713" t="str">
            <v>Barahona</v>
          </cell>
        </row>
        <row r="714">
          <cell r="A714">
            <v>871</v>
          </cell>
          <cell r="B714" t="str">
            <v>DRBR871</v>
          </cell>
          <cell r="C714" t="str">
            <v>Plaza Cultural San Juan</v>
          </cell>
          <cell r="D714" t="str">
            <v>NCR</v>
          </cell>
          <cell r="E714" t="str">
            <v>Sur</v>
          </cell>
          <cell r="F714" t="str">
            <v>N/A</v>
          </cell>
          <cell r="G714" t="str">
            <v>N/A</v>
          </cell>
          <cell r="H714" t="str">
            <v>N/A</v>
          </cell>
          <cell r="I714" t="str">
            <v>N/A</v>
          </cell>
          <cell r="J714" t="str">
            <v>N/A</v>
          </cell>
          <cell r="K714" t="str">
            <v>N/A</v>
          </cell>
          <cell r="L714" t="str">
            <v>N/A</v>
          </cell>
          <cell r="M714" t="str">
            <v>N/A</v>
          </cell>
          <cell r="N714"/>
          <cell r="O714"/>
        </row>
        <row r="715">
          <cell r="A715">
            <v>872</v>
          </cell>
          <cell r="B715" t="str">
            <v>DRBR872</v>
          </cell>
          <cell r="C715" t="str">
            <v>ZF Pisano #2</v>
          </cell>
          <cell r="D715" t="str">
            <v>NCR</v>
          </cell>
          <cell r="E715" t="str">
            <v>Norte</v>
          </cell>
          <cell r="F715" t="str">
            <v>NO</v>
          </cell>
          <cell r="G715" t="str">
            <v>Si</v>
          </cell>
          <cell r="H715" t="str">
            <v>Si</v>
          </cell>
          <cell r="I715" t="str">
            <v>No</v>
          </cell>
          <cell r="J715" t="str">
            <v>Si</v>
          </cell>
          <cell r="K715" t="str">
            <v>Si</v>
          </cell>
          <cell r="L715" t="str">
            <v>Si</v>
          </cell>
          <cell r="M715" t="str">
            <v>Si</v>
          </cell>
          <cell r="N715" t="str">
            <v>No</v>
          </cell>
          <cell r="O715" t="str">
            <v>Santiago 2</v>
          </cell>
        </row>
        <row r="716">
          <cell r="A716">
            <v>873</v>
          </cell>
          <cell r="B716" t="str">
            <v>DRBR873</v>
          </cell>
          <cell r="C716" t="str">
            <v>Centro Caja San Cristobal #2</v>
          </cell>
          <cell r="D716" t="str">
            <v>NCR</v>
          </cell>
          <cell r="E716" t="str">
            <v>Sur</v>
          </cell>
          <cell r="F716" t="str">
            <v>SI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5</v>
          </cell>
        </row>
        <row r="717">
          <cell r="A717">
            <v>874</v>
          </cell>
          <cell r="B717" t="str">
            <v>DRBR874</v>
          </cell>
          <cell r="C717" t="str">
            <v>ZF Esperanza #2</v>
          </cell>
          <cell r="D717" t="str">
            <v>NCR</v>
          </cell>
          <cell r="E717" t="str">
            <v>Norte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Si</v>
          </cell>
          <cell r="O717" t="str">
            <v>Oficina</v>
          </cell>
        </row>
        <row r="718">
          <cell r="A718">
            <v>875</v>
          </cell>
          <cell r="B718" t="str">
            <v>DRBR875</v>
          </cell>
          <cell r="C718" t="str">
            <v>Est. Texaco Duarte Km 15</v>
          </cell>
          <cell r="D718" t="str">
            <v>NCR</v>
          </cell>
          <cell r="E718" t="str">
            <v>Distrito Nacional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No</v>
          </cell>
          <cell r="O718" t="str">
            <v>Grupo 6</v>
          </cell>
        </row>
        <row r="719">
          <cell r="A719">
            <v>876</v>
          </cell>
          <cell r="B719" t="str">
            <v>DRBR876</v>
          </cell>
          <cell r="C719" t="str">
            <v>Est. NEXT Abraham Lincoln</v>
          </cell>
          <cell r="D719" t="str">
            <v>NCR</v>
          </cell>
          <cell r="E719" t="str">
            <v>Distrito Nacional</v>
          </cell>
          <cell r="F719" t="str">
            <v>NO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Si</v>
          </cell>
          <cell r="L719" t="str">
            <v>Si</v>
          </cell>
          <cell r="M719" t="str">
            <v>Si</v>
          </cell>
          <cell r="N719" t="str">
            <v>No</v>
          </cell>
          <cell r="O719" t="str">
            <v>Grupo 8</v>
          </cell>
        </row>
        <row r="720">
          <cell r="A720">
            <v>877</v>
          </cell>
          <cell r="B720" t="str">
            <v>DRBR877</v>
          </cell>
          <cell r="C720" t="str">
            <v>Est. Los Samanes</v>
          </cell>
          <cell r="D720" t="str">
            <v>NCR</v>
          </cell>
          <cell r="E720" t="str">
            <v>Norte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Si</v>
          </cell>
          <cell r="L720" t="str">
            <v>Si</v>
          </cell>
          <cell r="M720" t="str">
            <v>Si</v>
          </cell>
          <cell r="N720" t="str">
            <v>No</v>
          </cell>
          <cell r="O720" t="str">
            <v>San Francisco de Macorís</v>
          </cell>
        </row>
        <row r="721">
          <cell r="A721">
            <v>878</v>
          </cell>
          <cell r="B721" t="str">
            <v>DRBR878</v>
          </cell>
          <cell r="C721" t="str">
            <v>PBG Hospital José María Cabral</v>
          </cell>
          <cell r="D721"/>
          <cell r="E721" t="str">
            <v>Norte</v>
          </cell>
          <cell r="F721" t="str">
            <v>N/A</v>
          </cell>
          <cell r="G721" t="str">
            <v>N/A</v>
          </cell>
          <cell r="H721" t="str">
            <v>N/A</v>
          </cell>
          <cell r="I721" t="str">
            <v>N/A</v>
          </cell>
          <cell r="J721" t="str">
            <v>N/A</v>
          </cell>
          <cell r="K721" t="str">
            <v>N/A</v>
          </cell>
          <cell r="L721" t="str">
            <v>N/A</v>
          </cell>
          <cell r="M721" t="str">
            <v>N/A</v>
          </cell>
          <cell r="N721"/>
          <cell r="O721"/>
        </row>
        <row r="722">
          <cell r="A722">
            <v>879</v>
          </cell>
          <cell r="B722" t="str">
            <v>DRBR879</v>
          </cell>
          <cell r="C722" t="str">
            <v>Plaza Metropolitana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Si</v>
          </cell>
          <cell r="L722" t="str">
            <v>Si</v>
          </cell>
          <cell r="M722" t="str">
            <v>Si</v>
          </cell>
          <cell r="N722" t="str">
            <v>No</v>
          </cell>
          <cell r="O722" t="str">
            <v>Grupo 8</v>
          </cell>
        </row>
        <row r="723">
          <cell r="A723">
            <v>880</v>
          </cell>
          <cell r="B723" t="str">
            <v>DRBR880</v>
          </cell>
          <cell r="C723" t="str">
            <v>Ofic. Barahona #2</v>
          </cell>
          <cell r="D723" t="str">
            <v>NCR</v>
          </cell>
          <cell r="E723" t="str">
            <v>Sur</v>
          </cell>
          <cell r="F723" t="str">
            <v>SI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No</v>
          </cell>
          <cell r="L723" t="str">
            <v>Si</v>
          </cell>
          <cell r="M723" t="str">
            <v>No</v>
          </cell>
          <cell r="N723" t="str">
            <v>Si</v>
          </cell>
          <cell r="O723" t="str">
            <v>Barahona</v>
          </cell>
        </row>
        <row r="724">
          <cell r="A724">
            <v>881</v>
          </cell>
          <cell r="B724" t="str">
            <v>DRBR881</v>
          </cell>
          <cell r="C724" t="str">
            <v>Ofic. Yaguate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No</v>
          </cell>
          <cell r="L724" t="str">
            <v>Si</v>
          </cell>
          <cell r="M724" t="str">
            <v>No</v>
          </cell>
          <cell r="N724" t="str">
            <v>Si</v>
          </cell>
          <cell r="O724" t="str">
            <v>Oficina</v>
          </cell>
        </row>
        <row r="725">
          <cell r="A725">
            <v>882</v>
          </cell>
          <cell r="B725" t="str">
            <v>DRBR882</v>
          </cell>
          <cell r="C725" t="str">
            <v>Ofic. Moca #2</v>
          </cell>
          <cell r="D725" t="str">
            <v>NCR</v>
          </cell>
          <cell r="E725" t="str">
            <v>Norte</v>
          </cell>
          <cell r="F725" t="str">
            <v>SI</v>
          </cell>
          <cell r="G725" t="str">
            <v>Si</v>
          </cell>
          <cell r="H725" t="str">
            <v>Si</v>
          </cell>
          <cell r="I725" t="str">
            <v>No</v>
          </cell>
          <cell r="J725" t="str">
            <v>Si</v>
          </cell>
          <cell r="K725" t="str">
            <v>No</v>
          </cell>
          <cell r="L725" t="str">
            <v>Si</v>
          </cell>
          <cell r="M725" t="str">
            <v>No</v>
          </cell>
          <cell r="N725" t="str">
            <v>Si</v>
          </cell>
          <cell r="O725" t="str">
            <v>La Vega</v>
          </cell>
        </row>
        <row r="726">
          <cell r="A726">
            <v>883</v>
          </cell>
          <cell r="B726" t="str">
            <v>DRBR883</v>
          </cell>
          <cell r="C726" t="str">
            <v>Plaza Filadelfia</v>
          </cell>
          <cell r="D726" t="str">
            <v>NCR</v>
          </cell>
          <cell r="E726" t="str">
            <v>Distrito Nacional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Grupo 9</v>
          </cell>
        </row>
        <row r="727">
          <cell r="A727">
            <v>884</v>
          </cell>
          <cell r="B727" t="str">
            <v>DRBR884</v>
          </cell>
          <cell r="C727" t="str">
            <v>Hiper Olé Sabana Perdida</v>
          </cell>
          <cell r="D727" t="str">
            <v>NCR</v>
          </cell>
          <cell r="E727" t="str">
            <v>Distrito Nacional</v>
          </cell>
          <cell r="F727" t="str">
            <v>NO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No</v>
          </cell>
          <cell r="O727" t="str">
            <v>Grupo 4</v>
          </cell>
        </row>
        <row r="728">
          <cell r="A728">
            <v>885</v>
          </cell>
          <cell r="B728" t="str">
            <v>DRBR885</v>
          </cell>
          <cell r="C728" t="str">
            <v>Ofic. Rancho Arriba</v>
          </cell>
          <cell r="D728" t="str">
            <v>NCR</v>
          </cell>
          <cell r="E728" t="str">
            <v>Sur</v>
          </cell>
          <cell r="F728" t="str">
            <v>NO</v>
          </cell>
          <cell r="G728" t="str">
            <v>Si</v>
          </cell>
          <cell r="H728" t="str">
            <v>Si</v>
          </cell>
          <cell r="I728" t="str">
            <v>No</v>
          </cell>
          <cell r="J728" t="str">
            <v>Si</v>
          </cell>
          <cell r="K728" t="str">
            <v>Si</v>
          </cell>
          <cell r="L728" t="str">
            <v>Si</v>
          </cell>
          <cell r="M728" t="str">
            <v>Si</v>
          </cell>
          <cell r="N728" t="str">
            <v>Si</v>
          </cell>
          <cell r="O728" t="str">
            <v>Oficina</v>
          </cell>
        </row>
        <row r="729">
          <cell r="A729">
            <v>886</v>
          </cell>
          <cell r="B729" t="str">
            <v>DRBR886</v>
          </cell>
          <cell r="C729" t="str">
            <v>Ofic. Guayubin</v>
          </cell>
          <cell r="D729" t="str">
            <v>NCR</v>
          </cell>
          <cell r="E729" t="str">
            <v>Norte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Oficina</v>
          </cell>
        </row>
        <row r="730">
          <cell r="A730">
            <v>887</v>
          </cell>
          <cell r="B730" t="str">
            <v>DRBR887</v>
          </cell>
          <cell r="C730" t="str">
            <v>ATM S/M. Bravo Los Proceres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No</v>
          </cell>
          <cell r="L730" t="str">
            <v>No</v>
          </cell>
          <cell r="M730" t="str">
            <v>No</v>
          </cell>
          <cell r="N730"/>
          <cell r="O730"/>
        </row>
        <row r="731">
          <cell r="A731">
            <v>888</v>
          </cell>
          <cell r="B731" t="str">
            <v>DRBR888</v>
          </cell>
          <cell r="C731" t="str">
            <v>ATM oficina galeria 56 II (SFM)</v>
          </cell>
          <cell r="D731" t="str">
            <v>NCR</v>
          </cell>
          <cell r="E731" t="str">
            <v>Norte</v>
          </cell>
          <cell r="F731" t="str">
            <v>SI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San Francisco de Macorís</v>
          </cell>
        </row>
        <row r="732">
          <cell r="A732">
            <v>889</v>
          </cell>
          <cell r="B732" t="str">
            <v>DRBR889</v>
          </cell>
          <cell r="C732" t="str">
            <v>ATM UNP Plaza Lama Máximo Gomez II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No</v>
          </cell>
          <cell r="L732" t="str">
            <v>No</v>
          </cell>
          <cell r="M732" t="str">
            <v>No</v>
          </cell>
          <cell r="N732" t="str">
            <v>Si</v>
          </cell>
          <cell r="O732"/>
        </row>
        <row r="733">
          <cell r="A733">
            <v>890</v>
          </cell>
          <cell r="B733" t="str">
            <v>DRBR890</v>
          </cell>
          <cell r="C733" t="str">
            <v>Escuela Penitenciaria San Cristobal</v>
          </cell>
          <cell r="D733" t="str">
            <v>NCR</v>
          </cell>
          <cell r="E733" t="str">
            <v>Sur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5</v>
          </cell>
        </row>
        <row r="734">
          <cell r="A734">
            <v>891</v>
          </cell>
          <cell r="B734" t="str">
            <v>DRBR891</v>
          </cell>
          <cell r="C734" t="str">
            <v>Est. Texaco Barahona</v>
          </cell>
          <cell r="D734" t="str">
            <v>NCR</v>
          </cell>
          <cell r="E734" t="str">
            <v>Sur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Si</v>
          </cell>
          <cell r="L734" t="str">
            <v>Si</v>
          </cell>
          <cell r="M734" t="str">
            <v>Si</v>
          </cell>
          <cell r="N734" t="str">
            <v>No</v>
          </cell>
          <cell r="O734" t="str">
            <v>Barahona</v>
          </cell>
        </row>
        <row r="735">
          <cell r="A735">
            <v>892</v>
          </cell>
          <cell r="B735" t="str">
            <v>DRBR892</v>
          </cell>
          <cell r="C735" t="str">
            <v>Edif. Globalia</v>
          </cell>
          <cell r="D735" t="str">
            <v>NCR</v>
          </cell>
          <cell r="E735" t="str">
            <v>Distrito Nacional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No</v>
          </cell>
          <cell r="K735" t="str">
            <v>No</v>
          </cell>
          <cell r="L735" t="str">
            <v>No</v>
          </cell>
          <cell r="M735" t="str">
            <v>No</v>
          </cell>
          <cell r="N735" t="str">
            <v>No</v>
          </cell>
          <cell r="O735" t="str">
            <v>Grupo 8</v>
          </cell>
        </row>
        <row r="736">
          <cell r="A736">
            <v>893</v>
          </cell>
          <cell r="B736" t="str">
            <v>DRBR893</v>
          </cell>
          <cell r="C736" t="str">
            <v>Hotel Be Live Canoa #2</v>
          </cell>
          <cell r="D736" t="str">
            <v>NCR</v>
          </cell>
          <cell r="E736" t="str">
            <v>Este</v>
          </cell>
          <cell r="F736" t="str">
            <v>NO</v>
          </cell>
          <cell r="G736" t="str">
            <v>Si</v>
          </cell>
          <cell r="H736" t="str">
            <v>Si</v>
          </cell>
          <cell r="I736" t="str">
            <v>No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Si</v>
          </cell>
          <cell r="O736" t="str">
            <v>Romana-Higuey</v>
          </cell>
        </row>
        <row r="737">
          <cell r="A737">
            <v>894</v>
          </cell>
          <cell r="B737" t="str">
            <v>DRBR894</v>
          </cell>
          <cell r="C737" t="str">
            <v>ATM Eco Petroleo Estero Hondo</v>
          </cell>
          <cell r="D737"/>
          <cell r="E737" t="str">
            <v>Norte</v>
          </cell>
          <cell r="F737" t="str">
            <v>NO</v>
          </cell>
          <cell r="G737" t="str">
            <v>NO</v>
          </cell>
          <cell r="H737" t="str">
            <v>NO</v>
          </cell>
          <cell r="I737" t="str">
            <v/>
          </cell>
          <cell r="J737" t="str">
            <v>NO</v>
          </cell>
          <cell r="K737" t="str">
            <v/>
          </cell>
          <cell r="L737" t="str">
            <v/>
          </cell>
          <cell r="M737" t="str">
            <v/>
          </cell>
          <cell r="N737" t="str">
            <v/>
          </cell>
          <cell r="O737" t="str">
            <v/>
          </cell>
        </row>
        <row r="738">
          <cell r="A738">
            <v>895</v>
          </cell>
          <cell r="B738" t="str">
            <v>DRBR895</v>
          </cell>
          <cell r="C738" t="str">
            <v>S/M Bravo Santiago</v>
          </cell>
          <cell r="D738" t="str">
            <v>NCR</v>
          </cell>
          <cell r="E738" t="str">
            <v>Norte</v>
          </cell>
          <cell r="F738" t="str">
            <v>NO</v>
          </cell>
          <cell r="G738" t="str">
            <v>Si</v>
          </cell>
          <cell r="H738" t="str">
            <v>No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No</v>
          </cell>
          <cell r="N738" t="str">
            <v>No</v>
          </cell>
          <cell r="O738" t="str">
            <v>Santiago 1</v>
          </cell>
        </row>
        <row r="739">
          <cell r="A739">
            <v>896</v>
          </cell>
          <cell r="B739" t="str">
            <v>DRBR896</v>
          </cell>
          <cell r="C739" t="str">
            <v>Campamento Militar 16 de Agosto #1</v>
          </cell>
          <cell r="D739" t="str">
            <v>NCR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6</v>
          </cell>
        </row>
        <row r="740">
          <cell r="A740">
            <v>897</v>
          </cell>
          <cell r="B740" t="str">
            <v>DRBR897</v>
          </cell>
          <cell r="C740" t="str">
            <v>Campamento Militar 16 de Agosto #2</v>
          </cell>
          <cell r="D740" t="str">
            <v>NCR</v>
          </cell>
          <cell r="E740" t="str">
            <v>Distrito Nacional</v>
          </cell>
          <cell r="F740" t="str">
            <v>NO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Si</v>
          </cell>
          <cell r="L740" t="str">
            <v>Si</v>
          </cell>
          <cell r="M740" t="str">
            <v>Si</v>
          </cell>
          <cell r="N740" t="str">
            <v>Si</v>
          </cell>
          <cell r="O740" t="str">
            <v>Grupo 6</v>
          </cell>
        </row>
        <row r="741">
          <cell r="A741">
            <v>899</v>
          </cell>
          <cell r="B741" t="str">
            <v>DRBR899</v>
          </cell>
          <cell r="C741" t="str">
            <v>Ofic. Punta Cana</v>
          </cell>
          <cell r="D741" t="str">
            <v>NCR</v>
          </cell>
          <cell r="E741" t="str">
            <v>Este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Romana-Higuey</v>
          </cell>
        </row>
        <row r="742">
          <cell r="A742">
            <v>900</v>
          </cell>
          <cell r="B742" t="str">
            <v>DRBR900</v>
          </cell>
          <cell r="C742" t="str">
            <v>Ofic. MERCASD</v>
          </cell>
          <cell r="D742" t="str">
            <v>NCR</v>
          </cell>
          <cell r="E742" t="str">
            <v>Distrito Nacional</v>
          </cell>
          <cell r="F742" t="str">
            <v>NO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Si</v>
          </cell>
          <cell r="L742" t="str">
            <v>Si</v>
          </cell>
          <cell r="M742" t="str">
            <v>Si</v>
          </cell>
          <cell r="N742" t="str">
            <v>No</v>
          </cell>
          <cell r="O742" t="str">
            <v>Grupo 5</v>
          </cell>
        </row>
        <row r="743">
          <cell r="A743">
            <v>903</v>
          </cell>
          <cell r="B743" t="str">
            <v>DRBR903</v>
          </cell>
          <cell r="C743" t="str">
            <v>Ofic. La Vega Real #1</v>
          </cell>
          <cell r="D743" t="str">
            <v>NCR</v>
          </cell>
          <cell r="E743" t="str">
            <v>Norte</v>
          </cell>
          <cell r="F743" t="str">
            <v>NO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Si</v>
          </cell>
          <cell r="L743" t="str">
            <v>Si</v>
          </cell>
          <cell r="M743" t="str">
            <v>Si</v>
          </cell>
          <cell r="N743" t="str">
            <v>Si</v>
          </cell>
          <cell r="O743" t="str">
            <v>La Vega</v>
          </cell>
        </row>
        <row r="744">
          <cell r="A744">
            <v>905</v>
          </cell>
          <cell r="B744" t="str">
            <v>DRBR905</v>
          </cell>
          <cell r="C744" t="str">
            <v>Ofic. La Vega Real #2</v>
          </cell>
          <cell r="D744" t="str">
            <v>NCR</v>
          </cell>
          <cell r="E744" t="str">
            <v>Norte</v>
          </cell>
          <cell r="F744" t="str">
            <v>NO</v>
          </cell>
          <cell r="G744" t="str">
            <v>Si</v>
          </cell>
          <cell r="H744" t="str">
            <v>Si</v>
          </cell>
          <cell r="I744" t="str">
            <v>No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Si</v>
          </cell>
          <cell r="O744" t="str">
            <v>La Vega</v>
          </cell>
        </row>
        <row r="745">
          <cell r="A745">
            <v>906</v>
          </cell>
          <cell r="B745" t="str">
            <v>DRBR906</v>
          </cell>
          <cell r="C745" t="str">
            <v>MESCYT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Si</v>
          </cell>
          <cell r="I745" t="str">
            <v>No</v>
          </cell>
          <cell r="J745" t="str">
            <v>Si</v>
          </cell>
          <cell r="K745" t="str">
            <v>Si</v>
          </cell>
          <cell r="L745" t="str">
            <v>Si</v>
          </cell>
          <cell r="M745" t="str">
            <v>Si</v>
          </cell>
          <cell r="N745" t="str">
            <v>Si</v>
          </cell>
          <cell r="O745" t="str">
            <v>Grupo 6</v>
          </cell>
        </row>
        <row r="746">
          <cell r="A746">
            <v>289</v>
          </cell>
          <cell r="B746" t="str">
            <v>DRBR910</v>
          </cell>
          <cell r="C746" t="str">
            <v>ATM Oficina Bavaro II</v>
          </cell>
          <cell r="D746" t="str">
            <v>Diebold</v>
          </cell>
          <cell r="E746" t="str">
            <v>Este</v>
          </cell>
          <cell r="F746" t="str">
            <v>NO</v>
          </cell>
          <cell r="G746" t="str">
            <v>Si</v>
          </cell>
          <cell r="H746" t="str">
            <v>Si</v>
          </cell>
          <cell r="I746" t="str">
            <v>No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Si</v>
          </cell>
          <cell r="O746" t="str">
            <v/>
          </cell>
        </row>
        <row r="747">
          <cell r="A747">
            <v>911</v>
          </cell>
          <cell r="B747" t="str">
            <v>DRBR911</v>
          </cell>
          <cell r="C747" t="str">
            <v>Ofic. Venezuela #2</v>
          </cell>
          <cell r="D747" t="str">
            <v>NCR</v>
          </cell>
          <cell r="E747" t="str">
            <v>Distrito Nacional</v>
          </cell>
          <cell r="F747" t="str">
            <v>SI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973</v>
          </cell>
          <cell r="B748" t="str">
            <v>DRBR912</v>
          </cell>
          <cell r="C748" t="str">
            <v>Ofic. Sabana De La Mar</v>
          </cell>
          <cell r="D748" t="str">
            <v>NCR</v>
          </cell>
          <cell r="E748" t="str">
            <v>Este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No</v>
          </cell>
          <cell r="L748" t="str">
            <v>Si</v>
          </cell>
          <cell r="M748" t="str">
            <v>No</v>
          </cell>
          <cell r="N748" t="str">
            <v>Si</v>
          </cell>
          <cell r="O748" t="str">
            <v>Oficina</v>
          </cell>
        </row>
        <row r="749">
          <cell r="A749">
            <v>914</v>
          </cell>
          <cell r="B749" t="str">
            <v>DRBR914</v>
          </cell>
          <cell r="C749" t="str">
            <v>Clínica Abreu</v>
          </cell>
          <cell r="D749" t="str">
            <v>NCR</v>
          </cell>
          <cell r="E749" t="str">
            <v>Distrito Nacional</v>
          </cell>
          <cell r="F749" t="str">
            <v>NO</v>
          </cell>
          <cell r="G749" t="str">
            <v>Si</v>
          </cell>
          <cell r="H749" t="str">
            <v>No</v>
          </cell>
          <cell r="I749" t="str">
            <v>No</v>
          </cell>
          <cell r="J749" t="str">
            <v>No</v>
          </cell>
          <cell r="K749" t="str">
            <v>No</v>
          </cell>
          <cell r="L749" t="str">
            <v>Si</v>
          </cell>
          <cell r="M749" t="str">
            <v>No</v>
          </cell>
          <cell r="N749" t="str">
            <v>No</v>
          </cell>
          <cell r="O749" t="str">
            <v>Grupo 3</v>
          </cell>
        </row>
        <row r="750">
          <cell r="A750">
            <v>918</v>
          </cell>
          <cell r="B750" t="str">
            <v>DRBR918</v>
          </cell>
          <cell r="C750" t="str">
            <v>S/M Liverpool Av. Jacobo Majluta</v>
          </cell>
          <cell r="D750" t="str">
            <v>NCR</v>
          </cell>
          <cell r="E750" t="str">
            <v>Distrito Nacional</v>
          </cell>
          <cell r="F750" t="str">
            <v>NO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No</v>
          </cell>
          <cell r="O750" t="str">
            <v>Grupo 1</v>
          </cell>
        </row>
        <row r="751">
          <cell r="A751">
            <v>901</v>
          </cell>
          <cell r="B751" t="str">
            <v>DRBR920</v>
          </cell>
          <cell r="C751" t="str">
            <v>LicorMart</v>
          </cell>
          <cell r="D751" t="str">
            <v>NCR</v>
          </cell>
          <cell r="E751" t="str">
            <v>Distrito Nacional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Grupo 8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923</v>
          </cell>
          <cell r="B753" t="str">
            <v>DRBR923</v>
          </cell>
          <cell r="C753" t="str">
            <v>Agroindustrial Los Angeles</v>
          </cell>
          <cell r="D753" t="str">
            <v>NCR</v>
          </cell>
          <cell r="E753" t="str">
            <v>Este</v>
          </cell>
          <cell r="F753" t="str">
            <v>NO</v>
          </cell>
          <cell r="G753" t="str">
            <v>Si</v>
          </cell>
          <cell r="H753" t="str">
            <v>Si</v>
          </cell>
          <cell r="I753" t="str">
            <v>No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Si</v>
          </cell>
          <cell r="O753" t="str">
            <v>San Pedro de Macorís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926</v>
          </cell>
          <cell r="B755" t="str">
            <v>DRBR926</v>
          </cell>
          <cell r="C755" t="str">
            <v xml:space="preserve"> S/M Juan Cepin Moca</v>
          </cell>
          <cell r="D755"/>
          <cell r="E755" t="str">
            <v>Norte</v>
          </cell>
          <cell r="F755" t="str">
            <v>N/A</v>
          </cell>
          <cell r="G755" t="str">
            <v>N/A</v>
          </cell>
          <cell r="H755" t="str">
            <v>N/A</v>
          </cell>
          <cell r="I755" t="str">
            <v>N/A</v>
          </cell>
          <cell r="J755" t="str">
            <v>N/A</v>
          </cell>
          <cell r="K755" t="str">
            <v>N/A</v>
          </cell>
          <cell r="L755" t="str">
            <v>N/A</v>
          </cell>
          <cell r="M755" t="str">
            <v>N/A</v>
          </cell>
          <cell r="N755"/>
          <cell r="O755"/>
        </row>
        <row r="756">
          <cell r="A756">
            <v>927</v>
          </cell>
          <cell r="B756" t="str">
            <v>DRBR927</v>
          </cell>
          <cell r="C756" t="str">
            <v>S/M Bravo la Esperilla</v>
          </cell>
          <cell r="D756" t="str">
            <v>NCR</v>
          </cell>
          <cell r="E756" t="str">
            <v>Distrito Nacional</v>
          </cell>
          <cell r="F756" t="str">
            <v>NO</v>
          </cell>
          <cell r="G756" t="str">
            <v>Si</v>
          </cell>
          <cell r="H756" t="str">
            <v>Si</v>
          </cell>
          <cell r="I756" t="str">
            <v>No</v>
          </cell>
          <cell r="J756" t="str">
            <v>Si</v>
          </cell>
          <cell r="K756" t="str">
            <v>Si</v>
          </cell>
          <cell r="L756" t="str">
            <v>Si</v>
          </cell>
          <cell r="M756" t="str">
            <v>Si</v>
          </cell>
          <cell r="N756" t="str">
            <v>No</v>
          </cell>
          <cell r="O756" t="str">
            <v/>
          </cell>
        </row>
        <row r="757">
          <cell r="A757">
            <v>928</v>
          </cell>
          <cell r="B757" t="str">
            <v>DRBR928</v>
          </cell>
          <cell r="C757" t="str">
            <v>Estación Texaco Hispanoamericana</v>
          </cell>
          <cell r="D757" t="str">
            <v>NCR</v>
          </cell>
          <cell r="E757" t="str">
            <v>Norte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No</v>
          </cell>
          <cell r="O757" t="str">
            <v/>
          </cell>
        </row>
        <row r="758">
          <cell r="A758">
            <v>929</v>
          </cell>
          <cell r="B758" t="str">
            <v>DRBR929</v>
          </cell>
          <cell r="C758" t="str">
            <v>ATM Autoservicio Nacional El Conde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Si</v>
          </cell>
          <cell r="O758" t="str">
            <v/>
          </cell>
        </row>
        <row r="759">
          <cell r="A759">
            <v>930</v>
          </cell>
          <cell r="B759" t="str">
            <v>DRBR930</v>
          </cell>
          <cell r="C759" t="str">
            <v>Oficina Plaza Spring Center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No</v>
          </cell>
          <cell r="O759" t="str">
            <v/>
          </cell>
        </row>
        <row r="760">
          <cell r="A760">
            <v>933</v>
          </cell>
          <cell r="B760" t="str">
            <v>DRBR933</v>
          </cell>
          <cell r="C760" t="str">
            <v>ATM Hotel Dreams Punta Cana II</v>
          </cell>
          <cell r="D760" t="str">
            <v>NCR</v>
          </cell>
          <cell r="E760" t="str">
            <v>Este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No</v>
          </cell>
          <cell r="J760" t="str">
            <v>Si</v>
          </cell>
          <cell r="K760" t="str">
            <v>Si</v>
          </cell>
          <cell r="L760" t="str">
            <v>Si</v>
          </cell>
          <cell r="M760" t="str">
            <v>Si</v>
          </cell>
          <cell r="N760" t="str">
            <v>Si</v>
          </cell>
          <cell r="O760" t="str">
            <v/>
          </cell>
        </row>
        <row r="761">
          <cell r="A761">
            <v>934</v>
          </cell>
          <cell r="B761" t="str">
            <v>DRBR934</v>
          </cell>
          <cell r="C761" t="str">
            <v>Hotel Dreams La Romana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/>
          </cell>
          <cell r="O761" t="str">
            <v/>
          </cell>
        </row>
        <row r="762">
          <cell r="A762">
            <v>936</v>
          </cell>
          <cell r="B762" t="str">
            <v>DRBR936</v>
          </cell>
          <cell r="C762" t="str">
            <v>Autobanco La Vega Real #1</v>
          </cell>
          <cell r="D762" t="str">
            <v>NCR</v>
          </cell>
          <cell r="E762" t="str">
            <v>Norte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>Si</v>
          </cell>
          <cell r="O762" t="str">
            <v>La Vega</v>
          </cell>
        </row>
        <row r="763">
          <cell r="A763">
            <v>937</v>
          </cell>
          <cell r="B763" t="str">
            <v>DRBR937</v>
          </cell>
          <cell r="C763" t="str">
            <v>Autobanco La Vega Real #2</v>
          </cell>
          <cell r="D763" t="str">
            <v>NCR</v>
          </cell>
          <cell r="E763" t="str">
            <v>Norte</v>
          </cell>
          <cell r="F763" t="str">
            <v>NO</v>
          </cell>
          <cell r="G763" t="str">
            <v>Si</v>
          </cell>
          <cell r="H763" t="str">
            <v>Si</v>
          </cell>
          <cell r="I763" t="str">
            <v>No</v>
          </cell>
          <cell r="J763" t="str">
            <v>Si</v>
          </cell>
          <cell r="K763" t="str">
            <v>Si</v>
          </cell>
          <cell r="L763" t="str">
            <v>Si</v>
          </cell>
          <cell r="M763" t="str">
            <v>Si</v>
          </cell>
          <cell r="N763" t="str">
            <v>Si</v>
          </cell>
          <cell r="O763" t="str">
            <v>La Vega</v>
          </cell>
        </row>
        <row r="764">
          <cell r="A764">
            <v>938</v>
          </cell>
          <cell r="B764" t="str">
            <v>DRBR938</v>
          </cell>
          <cell r="C764" t="str">
            <v>Autobanco Plaza Filadelfia</v>
          </cell>
          <cell r="D764" t="str">
            <v>NCR</v>
          </cell>
          <cell r="E764" t="str">
            <v>Distrito Nacional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Si</v>
          </cell>
          <cell r="O764" t="str">
            <v>Grupo 9</v>
          </cell>
        </row>
        <row r="765">
          <cell r="A765">
            <v>939</v>
          </cell>
          <cell r="B765" t="str">
            <v>DRBR939</v>
          </cell>
          <cell r="C765" t="str">
            <v>Estacion Texaco Maximo Gomez</v>
          </cell>
          <cell r="D765" t="str">
            <v>NCR</v>
          </cell>
          <cell r="E765" t="str">
            <v>Distrito Nacional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No</v>
          </cell>
          <cell r="O765" t="str">
            <v>Grupo 3</v>
          </cell>
        </row>
        <row r="766">
          <cell r="A766">
            <v>941</v>
          </cell>
          <cell r="B766" t="str">
            <v>DRBR941</v>
          </cell>
          <cell r="C766" t="str">
            <v>Estacion NEXT Puerto Plata</v>
          </cell>
          <cell r="D766" t="str">
            <v>NCR</v>
          </cell>
          <cell r="E766" t="str">
            <v>Norte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No</v>
          </cell>
          <cell r="O766" t="str">
            <v>Puerto Plata</v>
          </cell>
        </row>
        <row r="767">
          <cell r="A767">
            <v>942</v>
          </cell>
          <cell r="B767" t="str">
            <v>DRBR942</v>
          </cell>
          <cell r="C767" t="str">
            <v>Estacion Texaco La Vega-Jarabacoa</v>
          </cell>
          <cell r="D767" t="str">
            <v>NCR</v>
          </cell>
          <cell r="E767" t="str">
            <v>Norte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La Vega</v>
          </cell>
        </row>
        <row r="768">
          <cell r="A768">
            <v>944</v>
          </cell>
          <cell r="B768" t="str">
            <v>DRBR944</v>
          </cell>
          <cell r="C768" t="str">
            <v>UNP Mao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Oficina</v>
          </cell>
        </row>
        <row r="769">
          <cell r="A769">
            <v>945</v>
          </cell>
          <cell r="B769" t="str">
            <v>DRBR945</v>
          </cell>
          <cell r="C769" t="str">
            <v>UNP El Valle Hato Mayor</v>
          </cell>
          <cell r="D769" t="str">
            <v>NCR</v>
          </cell>
          <cell r="E769" t="str">
            <v>Este</v>
          </cell>
          <cell r="F769" t="str">
            <v>NO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Si</v>
          </cell>
          <cell r="L769" t="str">
            <v>Si</v>
          </cell>
          <cell r="M769" t="str">
            <v>Si</v>
          </cell>
          <cell r="N769" t="str">
            <v>Si</v>
          </cell>
          <cell r="O769" t="str">
            <v>San Pedro de Macorís</v>
          </cell>
        </row>
        <row r="770">
          <cell r="A770">
            <v>948</v>
          </cell>
          <cell r="B770" t="str">
            <v>DRBR948</v>
          </cell>
          <cell r="C770" t="str">
            <v>Autobanco Ofic. El Jaya</v>
          </cell>
          <cell r="D770" t="str">
            <v>Diebold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Si</v>
          </cell>
          <cell r="O770" t="str">
            <v>San Francisco de Macorís</v>
          </cell>
        </row>
        <row r="771">
          <cell r="A771">
            <v>954</v>
          </cell>
          <cell r="B771" t="str">
            <v>DRBR954</v>
          </cell>
          <cell r="C771" t="str">
            <v>LAESA Ltd</v>
          </cell>
          <cell r="D771" t="str">
            <v>NCR</v>
          </cell>
          <cell r="E771" t="str">
            <v>Norte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San Francisco de Macorís</v>
          </cell>
        </row>
        <row r="772">
          <cell r="A772">
            <v>955</v>
          </cell>
          <cell r="B772" t="str">
            <v>DRBR955</v>
          </cell>
          <cell r="C772" t="str">
            <v>Ofic. Americana Independencia #2</v>
          </cell>
          <cell r="D772" t="str">
            <v>NCR</v>
          </cell>
          <cell r="E772" t="str">
            <v>Distrito Nacional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No</v>
          </cell>
          <cell r="L772" t="str">
            <v>No</v>
          </cell>
          <cell r="M772" t="str">
            <v>No</v>
          </cell>
          <cell r="N772" t="str">
            <v>Si</v>
          </cell>
          <cell r="O772" t="str">
            <v>Grupo 5</v>
          </cell>
        </row>
        <row r="773">
          <cell r="A773">
            <v>956</v>
          </cell>
          <cell r="B773" t="str">
            <v>DRBR956</v>
          </cell>
          <cell r="C773" t="str">
            <v>Ofic. El Jaya</v>
          </cell>
          <cell r="D773" t="str">
            <v>NCR</v>
          </cell>
          <cell r="E773" t="str">
            <v>Norte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No</v>
          </cell>
          <cell r="L773" t="str">
            <v>Si</v>
          </cell>
          <cell r="M773" t="str">
            <v>No</v>
          </cell>
          <cell r="N773" t="str">
            <v>Si</v>
          </cell>
          <cell r="O773" t="str">
            <v>San Francisco de Macorís</v>
          </cell>
        </row>
        <row r="774">
          <cell r="A774">
            <v>958</v>
          </cell>
          <cell r="B774" t="str">
            <v>DRBR958</v>
          </cell>
          <cell r="C774" t="str">
            <v>Hipermercado Ole Carretera San Isidro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No</v>
          </cell>
          <cell r="O774" t="str">
            <v>Grupo 9</v>
          </cell>
        </row>
        <row r="775">
          <cell r="A775">
            <v>959</v>
          </cell>
          <cell r="B775" t="str">
            <v>DRBR959</v>
          </cell>
          <cell r="C775" t="str">
            <v>ATM Estación Next Bávaro</v>
          </cell>
          <cell r="D775" t="str">
            <v>NCR</v>
          </cell>
          <cell r="E775" t="str">
            <v>Este</v>
          </cell>
          <cell r="F775" t="str">
            <v>NO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Si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Si</v>
          </cell>
          <cell r="O775"/>
        </row>
        <row r="776">
          <cell r="A776">
            <v>960</v>
          </cell>
          <cell r="B776" t="str">
            <v>DRBR960</v>
          </cell>
          <cell r="C776" t="str">
            <v>Ofic. Villa Ofelia #1</v>
          </cell>
          <cell r="D776" t="str">
            <v>NCR</v>
          </cell>
          <cell r="E776" t="str">
            <v>Sur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962</v>
          </cell>
          <cell r="B777" t="str">
            <v>DRBR962</v>
          </cell>
          <cell r="C777" t="str">
            <v>Ofic. Villa Ofelia #2</v>
          </cell>
          <cell r="D777" t="str">
            <v>NCR</v>
          </cell>
          <cell r="E777" t="str">
            <v>Sur</v>
          </cell>
          <cell r="F777" t="str">
            <v>NO</v>
          </cell>
          <cell r="G777" t="str">
            <v>Si</v>
          </cell>
          <cell r="H777" t="str">
            <v>Si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Si</v>
          </cell>
          <cell r="N777" t="str">
            <v>Si</v>
          </cell>
          <cell r="O777" t="str">
            <v>Oficina</v>
          </cell>
        </row>
        <row r="778">
          <cell r="A778">
            <v>963</v>
          </cell>
          <cell r="B778" t="str">
            <v>DRBR963</v>
          </cell>
          <cell r="C778" t="str">
            <v>Multiplaza La Romana</v>
          </cell>
          <cell r="D778" t="str">
            <v>NCR</v>
          </cell>
          <cell r="E778" t="str">
            <v>Este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No</v>
          </cell>
          <cell r="O778" t="str">
            <v>Romana-Higuey</v>
          </cell>
        </row>
        <row r="779">
          <cell r="A779">
            <v>964</v>
          </cell>
          <cell r="B779" t="str">
            <v>DRBR964</v>
          </cell>
          <cell r="C779" t="str">
            <v>Hotel Sunscape Puerto Plata</v>
          </cell>
          <cell r="D779" t="str">
            <v>NCR</v>
          </cell>
          <cell r="E779" t="str">
            <v>Norte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No</v>
          </cell>
          <cell r="J779" t="str">
            <v>Si</v>
          </cell>
          <cell r="K779" t="str">
            <v>Si</v>
          </cell>
          <cell r="L779" t="str">
            <v>Si</v>
          </cell>
          <cell r="M779" t="str">
            <v>Si</v>
          </cell>
          <cell r="N779" t="str">
            <v>Si</v>
          </cell>
          <cell r="O779" t="str">
            <v>Puerto Plata</v>
          </cell>
        </row>
        <row r="780">
          <cell r="A780">
            <v>965</v>
          </cell>
          <cell r="B780" t="str">
            <v>DRBR965</v>
          </cell>
          <cell r="C780" t="str">
            <v>Hiper Mercado La Fuente</v>
          </cell>
          <cell r="D780" t="str">
            <v>NCR</v>
          </cell>
          <cell r="E780" t="str">
            <v>Norte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Si</v>
          </cell>
          <cell r="L780" t="str">
            <v>Si</v>
          </cell>
          <cell r="M780" t="str">
            <v>Si</v>
          </cell>
          <cell r="N780" t="str">
            <v>No</v>
          </cell>
          <cell r="O780" t="str">
            <v>Santiago</v>
          </cell>
        </row>
        <row r="781">
          <cell r="A781">
            <v>966</v>
          </cell>
          <cell r="B781" t="str">
            <v>DRBR966</v>
          </cell>
          <cell r="C781" t="str">
            <v>ATM Centro Medico Real</v>
          </cell>
          <cell r="D781" t="str">
            <v>NCR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Si</v>
          </cell>
          <cell r="L781" t="str">
            <v>Si</v>
          </cell>
          <cell r="M781" t="str">
            <v>Si</v>
          </cell>
          <cell r="N781" t="str">
            <v>Si</v>
          </cell>
          <cell r="O781"/>
        </row>
        <row r="782">
          <cell r="A782">
            <v>967</v>
          </cell>
          <cell r="B782" t="str">
            <v>DRBR967</v>
          </cell>
          <cell r="C782" t="str">
            <v>Ofic. Hiper Ole Autopista Duarte</v>
          </cell>
          <cell r="D782" t="str">
            <v>NCR</v>
          </cell>
          <cell r="E782" t="str">
            <v>Distrito Nacional</v>
          </cell>
          <cell r="F782" t="str">
            <v>NO</v>
          </cell>
          <cell r="G782" t="str">
            <v>Si</v>
          </cell>
          <cell r="H782" t="str">
            <v>Si</v>
          </cell>
          <cell r="I782" t="str">
            <v>No</v>
          </cell>
          <cell r="J782" t="str">
            <v>Si</v>
          </cell>
          <cell r="K782" t="str">
            <v>Si</v>
          </cell>
          <cell r="L782" t="str">
            <v>Si</v>
          </cell>
          <cell r="M782" t="str">
            <v>Si</v>
          </cell>
          <cell r="N782" t="str">
            <v>No</v>
          </cell>
          <cell r="O782" t="str">
            <v>Grupo 6</v>
          </cell>
        </row>
        <row r="783">
          <cell r="A783">
            <v>970</v>
          </cell>
          <cell r="B783" t="str">
            <v>DRBR970</v>
          </cell>
          <cell r="C783" t="str">
            <v>Hipermercado Ole Haina</v>
          </cell>
          <cell r="D783" t="str">
            <v>NCR</v>
          </cell>
          <cell r="E783" t="str">
            <v>Sur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Si</v>
          </cell>
          <cell r="L783" t="str">
            <v>Si</v>
          </cell>
          <cell r="M783" t="str">
            <v>Si</v>
          </cell>
          <cell r="N783" t="str">
            <v>No</v>
          </cell>
          <cell r="O783" t="str">
            <v>Grupo 5</v>
          </cell>
        </row>
        <row r="784">
          <cell r="A784">
            <v>912</v>
          </cell>
          <cell r="B784" t="str">
            <v>DRBR973</v>
          </cell>
          <cell r="C784" t="str">
            <v>Ofic. San Pedro de Macorís #2</v>
          </cell>
          <cell r="D784" t="str">
            <v>NCR</v>
          </cell>
          <cell r="E784" t="str">
            <v>Este</v>
          </cell>
          <cell r="F784" t="str">
            <v>SI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No</v>
          </cell>
          <cell r="L784" t="str">
            <v>No</v>
          </cell>
          <cell r="M784" t="str">
            <v>No</v>
          </cell>
          <cell r="N784" t="str">
            <v>Si</v>
          </cell>
          <cell r="O784" t="str">
            <v>San Pedro de Macorís</v>
          </cell>
        </row>
        <row r="785">
          <cell r="A785">
            <v>974</v>
          </cell>
          <cell r="B785" t="str">
            <v>DRBR974</v>
          </cell>
          <cell r="C785" t="str">
            <v>S/M Nacional Ave. Lope de Vega</v>
          </cell>
          <cell r="D785" t="str">
            <v>NCR</v>
          </cell>
          <cell r="E785" t="str">
            <v>Distrito Nacional</v>
          </cell>
          <cell r="F785" t="str">
            <v>NO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Si</v>
          </cell>
          <cell r="L785" t="str">
            <v>Si</v>
          </cell>
          <cell r="M785" t="str">
            <v>Si</v>
          </cell>
          <cell r="N785" t="str">
            <v>No</v>
          </cell>
          <cell r="O785" t="str">
            <v>Grupo 8</v>
          </cell>
        </row>
        <row r="786">
          <cell r="A786">
            <v>977</v>
          </cell>
          <cell r="B786" t="str">
            <v>DRBR977</v>
          </cell>
          <cell r="C786" t="str">
            <v>ATM Oficina Goico Castro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Si</v>
          </cell>
          <cell r="O786" t="str">
            <v/>
          </cell>
        </row>
        <row r="787">
          <cell r="A787">
            <v>978</v>
          </cell>
          <cell r="B787" t="str">
            <v>DRBR978</v>
          </cell>
          <cell r="C787" t="str">
            <v>Restaurante Jalao</v>
          </cell>
          <cell r="D787" t="str">
            <v>NCR</v>
          </cell>
          <cell r="E787" t="str">
            <v>Distrito Nacional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Si</v>
          </cell>
          <cell r="L787" t="str">
            <v>Si</v>
          </cell>
          <cell r="M787" t="str">
            <v>Si</v>
          </cell>
          <cell r="N787" t="str">
            <v>No</v>
          </cell>
          <cell r="O787" t="str">
            <v>Grupo 7</v>
          </cell>
        </row>
        <row r="788">
          <cell r="A788">
            <v>979</v>
          </cell>
          <cell r="B788" t="str">
            <v>DRBR979</v>
          </cell>
          <cell r="C788" t="str">
            <v>Ofic. Luperon #1</v>
          </cell>
          <cell r="D788" t="str">
            <v>NCR</v>
          </cell>
          <cell r="E788" t="str">
            <v>Distrito Nacional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No</v>
          </cell>
          <cell r="L788" t="str">
            <v>Si</v>
          </cell>
          <cell r="M788" t="str">
            <v>No</v>
          </cell>
          <cell r="N788" t="str">
            <v>No</v>
          </cell>
          <cell r="O788" t="str">
            <v>Grupo 5</v>
          </cell>
        </row>
        <row r="789">
          <cell r="A789">
            <v>980</v>
          </cell>
          <cell r="B789" t="str">
            <v>DRBR980</v>
          </cell>
          <cell r="C789" t="str">
            <v>Ofic. Bella Vista Mall #2</v>
          </cell>
          <cell r="D789" t="str">
            <v>NCR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2</v>
          </cell>
        </row>
        <row r="790">
          <cell r="A790">
            <v>981</v>
          </cell>
          <cell r="B790" t="str">
            <v>DRBR981</v>
          </cell>
          <cell r="C790" t="str">
            <v>Edificio 911</v>
          </cell>
          <cell r="D790" t="str">
            <v>NCR</v>
          </cell>
          <cell r="E790" t="str">
            <v>Distrito Nacional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No</v>
          </cell>
          <cell r="L790" t="str">
            <v>No</v>
          </cell>
          <cell r="M790" t="str">
            <v>No</v>
          </cell>
          <cell r="N790" t="str">
            <v>Si</v>
          </cell>
          <cell r="O790" t="str">
            <v>Grupo 2</v>
          </cell>
        </row>
        <row r="791">
          <cell r="A791">
            <v>983</v>
          </cell>
          <cell r="B791" t="str">
            <v>DRBR983</v>
          </cell>
          <cell r="C791" t="str">
            <v>S/M Bravo Ave. Republica de Colombia</v>
          </cell>
          <cell r="D791" t="str">
            <v>NCR</v>
          </cell>
          <cell r="E791" t="str">
            <v>Distrito Nacional</v>
          </cell>
          <cell r="F791" t="str">
            <v>NO</v>
          </cell>
          <cell r="G791" t="str">
            <v>Si</v>
          </cell>
          <cell r="H791" t="str">
            <v>No</v>
          </cell>
          <cell r="I791" t="str">
            <v>No</v>
          </cell>
          <cell r="J791" t="str">
            <v>No</v>
          </cell>
          <cell r="K791" t="str">
            <v>Si</v>
          </cell>
          <cell r="L791" t="str">
            <v>Si</v>
          </cell>
          <cell r="M791" t="str">
            <v>No</v>
          </cell>
          <cell r="N791" t="str">
            <v>No</v>
          </cell>
          <cell r="O791" t="str">
            <v>Grupo 6</v>
          </cell>
        </row>
        <row r="792">
          <cell r="A792">
            <v>984</v>
          </cell>
          <cell r="B792" t="str">
            <v>DRBR984</v>
          </cell>
          <cell r="C792" t="str">
            <v>Ofic. Neyba #2</v>
          </cell>
          <cell r="D792" t="str">
            <v>NCR</v>
          </cell>
          <cell r="E792" t="str">
            <v>Sur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No</v>
          </cell>
          <cell r="M792" t="str">
            <v>No</v>
          </cell>
          <cell r="N792" t="str">
            <v>Si</v>
          </cell>
          <cell r="O792" t="str">
            <v>Barahona</v>
          </cell>
        </row>
        <row r="793">
          <cell r="A793">
            <v>985</v>
          </cell>
          <cell r="B793" t="str">
            <v>DRBR985</v>
          </cell>
          <cell r="C793" t="str">
            <v>Ofic. Dajabon #2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No</v>
          </cell>
          <cell r="L793" t="str">
            <v>Si</v>
          </cell>
          <cell r="M793" t="str">
            <v>No</v>
          </cell>
          <cell r="N793" t="str">
            <v>Si</v>
          </cell>
          <cell r="O793" t="str">
            <v>Oficina</v>
          </cell>
        </row>
        <row r="794">
          <cell r="A794">
            <v>986</v>
          </cell>
          <cell r="B794" t="str">
            <v>DRBR986</v>
          </cell>
          <cell r="C794" t="str">
            <v>Jumbo La Vega</v>
          </cell>
          <cell r="D794" t="str">
            <v>NCR</v>
          </cell>
          <cell r="E794" t="str">
            <v>Norte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No</v>
          </cell>
          <cell r="O794" t="str">
            <v>La Vega</v>
          </cell>
        </row>
        <row r="795">
          <cell r="A795">
            <v>987</v>
          </cell>
          <cell r="B795" t="str">
            <v>DRBR987</v>
          </cell>
          <cell r="C795" t="str">
            <v>Jumbo Moca</v>
          </cell>
          <cell r="D795" t="str">
            <v>NCR</v>
          </cell>
          <cell r="E795" t="str">
            <v>Norte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La Vega</v>
          </cell>
        </row>
        <row r="796">
          <cell r="A796">
            <v>988</v>
          </cell>
          <cell r="B796" t="str">
            <v>DRBR988</v>
          </cell>
          <cell r="C796" t="str">
            <v>Estación de Combustible Sigma 27 de Febrero</v>
          </cell>
          <cell r="D796" t="str">
            <v>NCR</v>
          </cell>
          <cell r="E796" t="str">
            <v>Distrito Nacional</v>
          </cell>
          <cell r="F796" t="str">
            <v>NO</v>
          </cell>
          <cell r="G796" t="str">
            <v>Si</v>
          </cell>
          <cell r="H796" t="str">
            <v>Si</v>
          </cell>
          <cell r="I796" t="str">
            <v>No</v>
          </cell>
          <cell r="J796" t="str">
            <v>Si</v>
          </cell>
          <cell r="K796" t="str">
            <v>Si</v>
          </cell>
          <cell r="L796" t="str">
            <v>Si</v>
          </cell>
          <cell r="M796" t="str">
            <v>Si</v>
          </cell>
          <cell r="N796" t="str">
            <v>No</v>
          </cell>
          <cell r="O796" t="str">
            <v>Grupo 2</v>
          </cell>
        </row>
        <row r="797">
          <cell r="A797">
            <v>989</v>
          </cell>
          <cell r="B797" t="str">
            <v>DRBR989</v>
          </cell>
          <cell r="C797" t="str">
            <v>Ministerio de Deportes</v>
          </cell>
          <cell r="D797" t="str">
            <v>NCR</v>
          </cell>
          <cell r="E797" t="str">
            <v>Distrito Nacional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No</v>
          </cell>
          <cell r="L797" t="str">
            <v>No</v>
          </cell>
          <cell r="M797" t="str">
            <v>No</v>
          </cell>
          <cell r="N797" t="str">
            <v>No</v>
          </cell>
          <cell r="O797" t="str">
            <v>Grupo 8</v>
          </cell>
        </row>
        <row r="798">
          <cell r="A798">
            <v>742</v>
          </cell>
          <cell r="B798" t="str">
            <v>DRBR990</v>
          </cell>
          <cell r="C798" t="str">
            <v>Ofic. Plaza Rey</v>
          </cell>
          <cell r="D798" t="str">
            <v>NCR</v>
          </cell>
          <cell r="E798" t="str">
            <v>Este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No</v>
          </cell>
          <cell r="L798" t="str">
            <v>Si</v>
          </cell>
          <cell r="M798" t="str">
            <v>No</v>
          </cell>
          <cell r="N798" t="str">
            <v>Si</v>
          </cell>
          <cell r="O798" t="str">
            <v>Romana-Higuey</v>
          </cell>
        </row>
        <row r="799">
          <cell r="A799">
            <v>991</v>
          </cell>
          <cell r="B799" t="str">
            <v>DRBR991</v>
          </cell>
          <cell r="C799" t="str">
            <v>UNP Matas de Santa Cruz</v>
          </cell>
          <cell r="D799" t="str">
            <v>NCR</v>
          </cell>
          <cell r="E799" t="str">
            <v>Norte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No</v>
          </cell>
          <cell r="L799" t="str">
            <v>No</v>
          </cell>
          <cell r="M799" t="str">
            <v>No</v>
          </cell>
          <cell r="N799" t="str">
            <v>Si</v>
          </cell>
          <cell r="O799" t="str">
            <v>Oficina</v>
          </cell>
        </row>
        <row r="800">
          <cell r="A800">
            <v>715</v>
          </cell>
          <cell r="B800" t="str">
            <v>DRBR992</v>
          </cell>
          <cell r="C800" t="str">
            <v>Ofic. 27 De Febrero</v>
          </cell>
          <cell r="D800" t="str">
            <v>NCR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No</v>
          </cell>
          <cell r="L800" t="str">
            <v>Si</v>
          </cell>
          <cell r="M800" t="str">
            <v>No</v>
          </cell>
          <cell r="N800" t="str">
            <v>Si</v>
          </cell>
          <cell r="O800" t="str">
            <v>Grupo 3</v>
          </cell>
        </row>
        <row r="801">
          <cell r="A801">
            <v>993</v>
          </cell>
          <cell r="B801" t="str">
            <v>DRBR993</v>
          </cell>
          <cell r="C801" t="str">
            <v>Centro Médico Integral II</v>
          </cell>
          <cell r="D801" t="str">
            <v>NCR</v>
          </cell>
          <cell r="E801" t="str">
            <v>Distrito Nacional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Si</v>
          </cell>
          <cell r="L801" t="str">
            <v>Si</v>
          </cell>
          <cell r="M801" t="str">
            <v>Si</v>
          </cell>
          <cell r="N801" t="str">
            <v>Si</v>
          </cell>
          <cell r="O801" t="str">
            <v>Grupo 4</v>
          </cell>
        </row>
        <row r="802">
          <cell r="A802">
            <v>994</v>
          </cell>
          <cell r="B802" t="str">
            <v>DRBR994</v>
          </cell>
          <cell r="C802" t="str">
            <v>Telemicro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Si</v>
          </cell>
          <cell r="O802" t="str">
            <v/>
          </cell>
        </row>
        <row r="803">
          <cell r="A803">
            <v>545</v>
          </cell>
          <cell r="B803" t="str">
            <v>DRBR995</v>
          </cell>
          <cell r="C803" t="str">
            <v>Isabel La Católica II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7</v>
          </cell>
        </row>
        <row r="804">
          <cell r="A804">
            <v>996</v>
          </cell>
          <cell r="B804" t="str">
            <v>DRBR996</v>
          </cell>
          <cell r="C804" t="str">
            <v>Estacion Texaco Charles Summer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No</v>
          </cell>
          <cell r="L804" t="str">
            <v>No</v>
          </cell>
          <cell r="M804" t="str">
            <v>No</v>
          </cell>
          <cell r="N804" t="str">
            <v>Si</v>
          </cell>
          <cell r="O804" t="str">
            <v>Grupo 8</v>
          </cell>
        </row>
        <row r="805">
          <cell r="A805">
            <v>724</v>
          </cell>
          <cell r="B805" t="str">
            <v>DRBR997</v>
          </cell>
          <cell r="C805" t="str">
            <v>El Huacal I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No</v>
          </cell>
          <cell r="L805" t="str">
            <v>No</v>
          </cell>
          <cell r="M805" t="str">
            <v>No</v>
          </cell>
          <cell r="N805" t="str">
            <v>No</v>
          </cell>
          <cell r="O805" t="str">
            <v>Grupo 3</v>
          </cell>
        </row>
        <row r="806">
          <cell r="A806">
            <v>725</v>
          </cell>
          <cell r="B806" t="str">
            <v>DRBR998</v>
          </cell>
          <cell r="C806" t="str">
            <v>El Huacal II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No</v>
          </cell>
          <cell r="M806" t="str">
            <v>No</v>
          </cell>
          <cell r="N806" t="str">
            <v>No</v>
          </cell>
          <cell r="O806" t="str">
            <v>Grupo 3</v>
          </cell>
        </row>
        <row r="807">
          <cell r="A807">
            <v>726</v>
          </cell>
          <cell r="B807" t="str">
            <v>DRBR999</v>
          </cell>
          <cell r="C807" t="str">
            <v>El Huacal III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No</v>
          </cell>
          <cell r="L807" t="str">
            <v>No</v>
          </cell>
          <cell r="M807" t="str">
            <v>No</v>
          </cell>
          <cell r="N807" t="str">
            <v>No</v>
          </cell>
          <cell r="O807" t="str">
            <v>Grupo 3</v>
          </cell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266"/>
  <sheetViews>
    <sheetView tabSelected="1" topLeftCell="J1" zoomScale="70" zoomScaleNormal="70" workbookViewId="0">
      <pane ySplit="4" topLeftCell="A202" activePane="bottomLeft" state="frozen"/>
      <selection pane="bottomLeft" activeCell="Q161" sqref="Q161:Q253"/>
    </sheetView>
  </sheetViews>
  <sheetFormatPr baseColWidth="10" defaultColWidth="21" defaultRowHeight="14.4" x14ac:dyDescent="0.3"/>
  <cols>
    <col min="1" max="1" width="25.5546875" style="87" bestFit="1" customWidth="1"/>
    <col min="2" max="2" width="20.33203125" style="112" bestFit="1" customWidth="1"/>
    <col min="3" max="3" width="17.6640625" style="44" bestFit="1" customWidth="1"/>
    <col min="4" max="4" width="27.44140625" style="87" bestFit="1" customWidth="1"/>
    <col min="5" max="5" width="12.6640625" style="82" bestFit="1" customWidth="1"/>
    <col min="6" max="6" width="11.33203125" style="45" bestFit="1" customWidth="1"/>
    <col min="7" max="7" width="59.6640625" style="45" bestFit="1" customWidth="1"/>
    <col min="8" max="11" width="5.33203125" style="45" bestFit="1" customWidth="1"/>
    <col min="12" max="12" width="48.88671875" style="45" bestFit="1" customWidth="1"/>
    <col min="13" max="13" width="18.88671875" style="87" bestFit="1" customWidth="1"/>
    <col min="14" max="14" width="17.88671875" style="87" bestFit="1" customWidth="1"/>
    <col min="15" max="15" width="40.109375" style="87" bestFit="1" customWidth="1"/>
    <col min="16" max="16" width="22.5546875" style="89" bestFit="1" customWidth="1"/>
    <col min="17" max="17" width="49.44140625" style="75" bestFit="1" customWidth="1"/>
    <col min="18" max="18" width="3.88671875" style="43" customWidth="1"/>
    <col min="19" max="16384" width="21" style="43"/>
  </cols>
  <sheetData>
    <row r="1" spans="1:18" ht="17.399999999999999" x14ac:dyDescent="0.3">
      <c r="A1" s="162" t="s">
        <v>2154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4"/>
    </row>
    <row r="2" spans="1:18" ht="17.399999999999999" x14ac:dyDescent="0.3">
      <c r="A2" s="159" t="s">
        <v>2151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1"/>
    </row>
    <row r="3" spans="1:18" ht="18" thickBot="1" x14ac:dyDescent="0.35">
      <c r="A3" s="165" t="s">
        <v>2705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7"/>
      <c r="R3" s="87"/>
    </row>
    <row r="4" spans="1:18" s="25" customFormat="1" ht="17.399999999999999" x14ac:dyDescent="0.3">
      <c r="A4" s="145" t="s">
        <v>2395</v>
      </c>
      <c r="B4" s="144" t="s">
        <v>2216</v>
      </c>
      <c r="C4" s="145" t="s">
        <v>11</v>
      </c>
      <c r="D4" s="145" t="s">
        <v>12</v>
      </c>
      <c r="E4" s="146" t="s">
        <v>18</v>
      </c>
      <c r="F4" s="145"/>
      <c r="G4" s="145"/>
      <c r="H4" s="145"/>
      <c r="I4" s="145"/>
      <c r="J4" s="145"/>
      <c r="K4" s="145"/>
      <c r="L4" s="145" t="s">
        <v>2405</v>
      </c>
      <c r="M4" s="46" t="s">
        <v>14</v>
      </c>
      <c r="N4" s="46" t="s">
        <v>2420</v>
      </c>
      <c r="O4" s="70" t="s">
        <v>2462</v>
      </c>
      <c r="P4" s="70" t="s">
        <v>2485</v>
      </c>
      <c r="Q4" s="147" t="s">
        <v>2444</v>
      </c>
    </row>
    <row r="5" spans="1:18" ht="17.399999999999999" x14ac:dyDescent="0.3">
      <c r="A5" s="136" t="str">
        <f>VLOOKUP(E5,'LISTADO ATM'!$A$2:$C$899,3,0)</f>
        <v>DISTRITO NACIONAL</v>
      </c>
      <c r="B5" s="123" t="s">
        <v>2589</v>
      </c>
      <c r="C5" s="137">
        <v>44316.719907407409</v>
      </c>
      <c r="D5" s="137" t="s">
        <v>2181</v>
      </c>
      <c r="E5" s="114">
        <v>607</v>
      </c>
      <c r="F5" s="142" t="str">
        <f>VLOOKUP(E5,VIP!$A$2:$O12996,2,0)</f>
        <v>DRBR607</v>
      </c>
      <c r="G5" s="136" t="str">
        <f>VLOOKUP(E5,'LISTADO ATM'!$A$2:$B$898,2,0)</f>
        <v xml:space="preserve">ATM ONAPI </v>
      </c>
      <c r="H5" s="136" t="str">
        <f>VLOOKUP(E5,VIP!$A$2:$O17917,7,FALSE)</f>
        <v>Si</v>
      </c>
      <c r="I5" s="136" t="str">
        <f>VLOOKUP(E5,VIP!$A$2:$O9882,8,FALSE)</f>
        <v>Si</v>
      </c>
      <c r="J5" s="136" t="str">
        <f>VLOOKUP(E5,VIP!$A$2:$O9832,8,FALSE)</f>
        <v>Si</v>
      </c>
      <c r="K5" s="136" t="str">
        <f>VLOOKUP(E5,VIP!$A$2:$O13406,6,0)</f>
        <v>NO</v>
      </c>
      <c r="L5" s="133" t="s">
        <v>2246</v>
      </c>
      <c r="M5" s="155" t="s">
        <v>2714</v>
      </c>
      <c r="N5" s="138" t="s">
        <v>2463</v>
      </c>
      <c r="O5" s="142" t="s">
        <v>2465</v>
      </c>
      <c r="P5" s="135"/>
      <c r="Q5" s="154">
        <v>44318</v>
      </c>
    </row>
    <row r="6" spans="1:18" ht="17.399999999999999" x14ac:dyDescent="0.3">
      <c r="A6" s="136" t="str">
        <f>VLOOKUP(E6,'LISTADO ATM'!$A$2:$C$899,3,0)</f>
        <v>DISTRITO NACIONAL</v>
      </c>
      <c r="B6" s="123" t="s">
        <v>2600</v>
      </c>
      <c r="C6" s="137">
        <v>44316.851377314815</v>
      </c>
      <c r="D6" s="137" t="s">
        <v>2181</v>
      </c>
      <c r="E6" s="114">
        <v>21</v>
      </c>
      <c r="F6" s="142" t="str">
        <f>VLOOKUP(E6,VIP!$A$2:$O12982,2,0)</f>
        <v>DRBR021</v>
      </c>
      <c r="G6" s="136" t="str">
        <f>VLOOKUP(E6,'LISTADO ATM'!$A$2:$B$898,2,0)</f>
        <v xml:space="preserve">ATM Oficina Mella </v>
      </c>
      <c r="H6" s="136" t="str">
        <f>VLOOKUP(E6,VIP!$A$2:$O17903,7,FALSE)</f>
        <v>Si</v>
      </c>
      <c r="I6" s="136" t="str">
        <f>VLOOKUP(E6,VIP!$A$2:$O9868,8,FALSE)</f>
        <v>No</v>
      </c>
      <c r="J6" s="136" t="str">
        <f>VLOOKUP(E6,VIP!$A$2:$O9818,8,FALSE)</f>
        <v>No</v>
      </c>
      <c r="K6" s="136" t="str">
        <f>VLOOKUP(E6,VIP!$A$2:$O13392,6,0)</f>
        <v>NO</v>
      </c>
      <c r="L6" s="133" t="s">
        <v>2246</v>
      </c>
      <c r="M6" s="155" t="s">
        <v>2714</v>
      </c>
      <c r="N6" s="138" t="s">
        <v>2463</v>
      </c>
      <c r="O6" s="142" t="s">
        <v>2465</v>
      </c>
      <c r="P6" s="135"/>
      <c r="Q6" s="154">
        <v>44318</v>
      </c>
    </row>
    <row r="7" spans="1:18" ht="17.399999999999999" x14ac:dyDescent="0.3">
      <c r="A7" s="136" t="str">
        <f>VLOOKUP(E7,'LISTADO ATM'!$A$2:$C$899,3,0)</f>
        <v>DISTRITO NACIONAL</v>
      </c>
      <c r="B7" s="123" t="s">
        <v>2597</v>
      </c>
      <c r="C7" s="137">
        <v>44316.892731481479</v>
      </c>
      <c r="D7" s="137" t="s">
        <v>2181</v>
      </c>
      <c r="E7" s="114">
        <v>39</v>
      </c>
      <c r="F7" s="142" t="str">
        <f>VLOOKUP(E7,VIP!$A$2:$O12978,2,0)</f>
        <v>DRBR039</v>
      </c>
      <c r="G7" s="136" t="str">
        <f>VLOOKUP(E7,'LISTADO ATM'!$A$2:$B$898,2,0)</f>
        <v xml:space="preserve">ATM Oficina Ovando </v>
      </c>
      <c r="H7" s="136" t="str">
        <f>VLOOKUP(E7,VIP!$A$2:$O17899,7,FALSE)</f>
        <v>Si</v>
      </c>
      <c r="I7" s="136" t="str">
        <f>VLOOKUP(E7,VIP!$A$2:$O9864,8,FALSE)</f>
        <v>No</v>
      </c>
      <c r="J7" s="136" t="str">
        <f>VLOOKUP(E7,VIP!$A$2:$O9814,8,FALSE)</f>
        <v>No</v>
      </c>
      <c r="K7" s="136" t="str">
        <f>VLOOKUP(E7,VIP!$A$2:$O13388,6,0)</f>
        <v>NO</v>
      </c>
      <c r="L7" s="133" t="s">
        <v>2246</v>
      </c>
      <c r="M7" s="155" t="s">
        <v>2714</v>
      </c>
      <c r="N7" s="138" t="s">
        <v>2463</v>
      </c>
      <c r="O7" s="142" t="s">
        <v>2465</v>
      </c>
      <c r="P7" s="135"/>
      <c r="Q7" s="154">
        <v>44318</v>
      </c>
    </row>
    <row r="8" spans="1:18" ht="17.399999999999999" x14ac:dyDescent="0.3">
      <c r="A8" s="136" t="str">
        <f>VLOOKUP(E8,'LISTADO ATM'!$A$2:$C$899,3,0)</f>
        <v>NORTE</v>
      </c>
      <c r="B8" s="123" t="s">
        <v>2616</v>
      </c>
      <c r="C8" s="137">
        <v>44317.426701388889</v>
      </c>
      <c r="D8" s="137" t="s">
        <v>2577</v>
      </c>
      <c r="E8" s="114">
        <v>88</v>
      </c>
      <c r="F8" s="142" t="str">
        <f>VLOOKUP(E8,VIP!$A$2:$O13015,2,0)</f>
        <v>DRBR088</v>
      </c>
      <c r="G8" s="136" t="str">
        <f>VLOOKUP(E8,'LISTADO ATM'!$A$2:$B$898,2,0)</f>
        <v xml:space="preserve">ATM S/M La Fuente (Santiago) </v>
      </c>
      <c r="H8" s="136" t="str">
        <f>VLOOKUP(E8,VIP!$A$2:$O17936,7,FALSE)</f>
        <v>Si</v>
      </c>
      <c r="I8" s="136" t="str">
        <f>VLOOKUP(E8,VIP!$A$2:$O9901,8,FALSE)</f>
        <v>Si</v>
      </c>
      <c r="J8" s="136" t="str">
        <f>VLOOKUP(E8,VIP!$A$2:$O9851,8,FALSE)</f>
        <v>Si</v>
      </c>
      <c r="K8" s="136" t="str">
        <f>VLOOKUP(E8,VIP!$A$2:$O13425,6,0)</f>
        <v>NO</v>
      </c>
      <c r="L8" s="133" t="s">
        <v>2419</v>
      </c>
      <c r="M8" s="155" t="s">
        <v>2714</v>
      </c>
      <c r="N8" s="138" t="s">
        <v>2463</v>
      </c>
      <c r="O8" s="142" t="s">
        <v>2578</v>
      </c>
      <c r="P8" s="135"/>
      <c r="Q8" s="154">
        <v>44318</v>
      </c>
    </row>
    <row r="9" spans="1:18" ht="17.399999999999999" x14ac:dyDescent="0.3">
      <c r="A9" s="136" t="str">
        <f>VLOOKUP(E9,'LISTADO ATM'!$A$2:$C$899,3,0)</f>
        <v>DISTRITO NACIONAL</v>
      </c>
      <c r="B9" s="123" t="s">
        <v>2626</v>
      </c>
      <c r="C9" s="137">
        <v>44317.605185185188</v>
      </c>
      <c r="D9" s="137" t="s">
        <v>2181</v>
      </c>
      <c r="E9" s="114">
        <v>267</v>
      </c>
      <c r="F9" s="142" t="str">
        <f>VLOOKUP(E9,VIP!$A$2:$O13015,2,0)</f>
        <v>DRBR267</v>
      </c>
      <c r="G9" s="136" t="str">
        <f>VLOOKUP(E9,'LISTADO ATM'!$A$2:$B$898,2,0)</f>
        <v xml:space="preserve">ATM Centro de Caja México </v>
      </c>
      <c r="H9" s="136" t="str">
        <f>VLOOKUP(E9,VIP!$A$2:$O17936,7,FALSE)</f>
        <v>Si</v>
      </c>
      <c r="I9" s="136" t="str">
        <f>VLOOKUP(E9,VIP!$A$2:$O9901,8,FALSE)</f>
        <v>Si</v>
      </c>
      <c r="J9" s="136" t="str">
        <f>VLOOKUP(E9,VIP!$A$2:$O9851,8,FALSE)</f>
        <v>Si</v>
      </c>
      <c r="K9" s="136" t="str">
        <f>VLOOKUP(E9,VIP!$A$2:$O13425,6,0)</f>
        <v>NO</v>
      </c>
      <c r="L9" s="133" t="s">
        <v>2220</v>
      </c>
      <c r="M9" s="155" t="s">
        <v>2714</v>
      </c>
      <c r="N9" s="138" t="s">
        <v>2463</v>
      </c>
      <c r="O9" s="142" t="s">
        <v>2465</v>
      </c>
      <c r="P9" s="135"/>
      <c r="Q9" s="154">
        <v>44318</v>
      </c>
    </row>
    <row r="10" spans="1:18" ht="17.399999999999999" x14ac:dyDescent="0.3">
      <c r="A10" s="136" t="str">
        <f>VLOOKUP(E10,'LISTADO ATM'!$A$2:$C$899,3,0)</f>
        <v>NORTE</v>
      </c>
      <c r="B10" s="123">
        <v>3335871999</v>
      </c>
      <c r="C10" s="137">
        <v>44317.88071759259</v>
      </c>
      <c r="D10" s="137" t="s">
        <v>2182</v>
      </c>
      <c r="E10" s="114">
        <v>895</v>
      </c>
      <c r="F10" s="142" t="str">
        <f>VLOOKUP(E10,VIP!$A$2:$O13016,2,0)</f>
        <v>DRBR895</v>
      </c>
      <c r="G10" s="136" t="str">
        <f>VLOOKUP(E10,'LISTADO ATM'!$A$2:$B$898,2,0)</f>
        <v xml:space="preserve">ATM S/M Bravo (Santiago) </v>
      </c>
      <c r="H10" s="136" t="str">
        <f>VLOOKUP(E10,VIP!$A$2:$O17937,7,FALSE)</f>
        <v>Si</v>
      </c>
      <c r="I10" s="136" t="str">
        <f>VLOOKUP(E10,VIP!$A$2:$O9902,8,FALSE)</f>
        <v>No</v>
      </c>
      <c r="J10" s="136" t="str">
        <f>VLOOKUP(E10,VIP!$A$2:$O9852,8,FALSE)</f>
        <v>No</v>
      </c>
      <c r="K10" s="136" t="str">
        <f>VLOOKUP(E10,VIP!$A$2:$O13426,6,0)</f>
        <v>NO</v>
      </c>
      <c r="L10" s="133" t="s">
        <v>2479</v>
      </c>
      <c r="M10" s="155" t="s">
        <v>2714</v>
      </c>
      <c r="N10" s="138" t="s">
        <v>2463</v>
      </c>
      <c r="O10" s="142" t="s">
        <v>2492</v>
      </c>
      <c r="P10" s="135"/>
      <c r="Q10" s="154">
        <v>44318</v>
      </c>
    </row>
    <row r="11" spans="1:18" ht="17.399999999999999" x14ac:dyDescent="0.3">
      <c r="A11" s="136" t="str">
        <f>VLOOKUP(E11,'LISTADO ATM'!$A$2:$C$899,3,0)</f>
        <v>DISTRITO NACIONAL</v>
      </c>
      <c r="B11" s="123" t="s">
        <v>2691</v>
      </c>
      <c r="C11" s="137">
        <v>44317.977106481485</v>
      </c>
      <c r="D11" s="137" t="s">
        <v>2181</v>
      </c>
      <c r="E11" s="114">
        <v>622</v>
      </c>
      <c r="F11" s="142" t="str">
        <f>VLOOKUP(E11,VIP!$A$2:$O13018,2,0)</f>
        <v>DRBR622</v>
      </c>
      <c r="G11" s="136" t="str">
        <f>VLOOKUP(E11,'LISTADO ATM'!$A$2:$B$898,2,0)</f>
        <v xml:space="preserve">ATM Ayuntamiento D.N. </v>
      </c>
      <c r="H11" s="136" t="str">
        <f>VLOOKUP(E11,VIP!$A$2:$O17939,7,FALSE)</f>
        <v>Si</v>
      </c>
      <c r="I11" s="136" t="str">
        <f>VLOOKUP(E11,VIP!$A$2:$O9904,8,FALSE)</f>
        <v>Si</v>
      </c>
      <c r="J11" s="136" t="str">
        <f>VLOOKUP(E11,VIP!$A$2:$O9854,8,FALSE)</f>
        <v>Si</v>
      </c>
      <c r="K11" s="136" t="str">
        <f>VLOOKUP(E11,VIP!$A$2:$O13428,6,0)</f>
        <v>NO</v>
      </c>
      <c r="L11" s="133" t="s">
        <v>2246</v>
      </c>
      <c r="M11" s="155" t="s">
        <v>2714</v>
      </c>
      <c r="N11" s="138" t="s">
        <v>2463</v>
      </c>
      <c r="O11" s="142" t="s">
        <v>2465</v>
      </c>
      <c r="P11" s="135"/>
      <c r="Q11" s="154">
        <v>44318</v>
      </c>
    </row>
    <row r="12" spans="1:18" ht="17.399999999999999" x14ac:dyDescent="0.3">
      <c r="A12" s="136" t="str">
        <f>VLOOKUP(E12,'LISTADO ATM'!$A$2:$C$899,3,0)</f>
        <v>DISTRITO NACIONAL</v>
      </c>
      <c r="B12" s="123" t="s">
        <v>2690</v>
      </c>
      <c r="C12" s="137">
        <v>44317.977893518517</v>
      </c>
      <c r="D12" s="137" t="s">
        <v>2181</v>
      </c>
      <c r="E12" s="114">
        <v>443</v>
      </c>
      <c r="F12" s="142" t="str">
        <f>VLOOKUP(E12,VIP!$A$2:$O13017,2,0)</f>
        <v>DRBR443</v>
      </c>
      <c r="G12" s="136" t="str">
        <f>VLOOKUP(E12,'LISTADO ATM'!$A$2:$B$898,2,0)</f>
        <v xml:space="preserve">ATM Edificio San Rafael </v>
      </c>
      <c r="H12" s="136" t="str">
        <f>VLOOKUP(E12,VIP!$A$2:$O17938,7,FALSE)</f>
        <v>Si</v>
      </c>
      <c r="I12" s="136" t="str">
        <f>VLOOKUP(E12,VIP!$A$2:$O9903,8,FALSE)</f>
        <v>Si</v>
      </c>
      <c r="J12" s="136" t="str">
        <f>VLOOKUP(E12,VIP!$A$2:$O9853,8,FALSE)</f>
        <v>Si</v>
      </c>
      <c r="K12" s="136" t="str">
        <f>VLOOKUP(E12,VIP!$A$2:$O13427,6,0)</f>
        <v>NO</v>
      </c>
      <c r="L12" s="133" t="s">
        <v>2246</v>
      </c>
      <c r="M12" s="155" t="s">
        <v>2714</v>
      </c>
      <c r="N12" s="138" t="s">
        <v>2463</v>
      </c>
      <c r="O12" s="142" t="s">
        <v>2465</v>
      </c>
      <c r="P12" s="135"/>
      <c r="Q12" s="154">
        <v>44318</v>
      </c>
    </row>
    <row r="13" spans="1:18" ht="17.399999999999999" x14ac:dyDescent="0.3">
      <c r="A13" s="136" t="str">
        <f>VLOOKUP(E13,'LISTADO ATM'!$A$2:$C$899,3,0)</f>
        <v>SUR</v>
      </c>
      <c r="B13" s="123" t="s">
        <v>2732</v>
      </c>
      <c r="C13" s="137">
        <v>44318.377488425926</v>
      </c>
      <c r="D13" s="137" t="s">
        <v>2483</v>
      </c>
      <c r="E13" s="114">
        <v>968</v>
      </c>
      <c r="F13" s="142" t="str">
        <f>VLOOKUP(E13,VIP!$A$2:$O12903,2,0)</f>
        <v>DRBR24I</v>
      </c>
      <c r="G13" s="136" t="str">
        <f>VLOOKUP(E13,'LISTADO ATM'!$A$2:$B$898,2,0)</f>
        <v xml:space="preserve">ATM UNP Mercado Baní </v>
      </c>
      <c r="H13" s="136" t="str">
        <f>VLOOKUP(E13,VIP!$A$2:$O17824,7,FALSE)</f>
        <v>Si</v>
      </c>
      <c r="I13" s="136" t="str">
        <f>VLOOKUP(E13,VIP!$A$2:$O9789,8,FALSE)</f>
        <v>Si</v>
      </c>
      <c r="J13" s="136" t="str">
        <f>VLOOKUP(E13,VIP!$A$2:$O9739,8,FALSE)</f>
        <v>Si</v>
      </c>
      <c r="K13" s="136" t="str">
        <f>VLOOKUP(E13,VIP!$A$2:$O13313,6,0)</f>
        <v>SI</v>
      </c>
      <c r="L13" s="133" t="s">
        <v>2450</v>
      </c>
      <c r="M13" s="155" t="s">
        <v>2714</v>
      </c>
      <c r="N13" s="138" t="s">
        <v>2463</v>
      </c>
      <c r="O13" s="142" t="s">
        <v>2596</v>
      </c>
      <c r="P13" s="135"/>
      <c r="Q13" s="154">
        <v>44318</v>
      </c>
    </row>
    <row r="14" spans="1:18" ht="17.399999999999999" x14ac:dyDescent="0.3">
      <c r="A14" s="136" t="str">
        <f>VLOOKUP(E14,'LISTADO ATM'!$A$2:$C$899,3,0)</f>
        <v>ESTE</v>
      </c>
      <c r="B14" s="123" t="s">
        <v>2718</v>
      </c>
      <c r="C14" s="137">
        <v>44318.428402777776</v>
      </c>
      <c r="D14" s="137" t="s">
        <v>2181</v>
      </c>
      <c r="E14" s="114">
        <v>661</v>
      </c>
      <c r="F14" s="142" t="str">
        <f>VLOOKUP(E14,VIP!$A$2:$O12889,2,0)</f>
        <v>DRBR661</v>
      </c>
      <c r="G14" s="136" t="str">
        <f>VLOOKUP(E14,'LISTADO ATM'!$A$2:$B$898,2,0)</f>
        <v xml:space="preserve">ATM Almacenes Iberia (San Pedro) </v>
      </c>
      <c r="H14" s="136" t="str">
        <f>VLOOKUP(E14,VIP!$A$2:$O17810,7,FALSE)</f>
        <v>N/A</v>
      </c>
      <c r="I14" s="136" t="str">
        <f>VLOOKUP(E14,VIP!$A$2:$O9775,8,FALSE)</f>
        <v>N/A</v>
      </c>
      <c r="J14" s="136" t="str">
        <f>VLOOKUP(E14,VIP!$A$2:$O9725,8,FALSE)</f>
        <v>N/A</v>
      </c>
      <c r="K14" s="136" t="str">
        <f>VLOOKUP(E14,VIP!$A$2:$O13299,6,0)</f>
        <v>N/A</v>
      </c>
      <c r="L14" s="133" t="s">
        <v>2220</v>
      </c>
      <c r="M14" s="155" t="s">
        <v>2714</v>
      </c>
      <c r="N14" s="138" t="s">
        <v>2463</v>
      </c>
      <c r="O14" s="142" t="s">
        <v>2465</v>
      </c>
      <c r="P14" s="135"/>
      <c r="Q14" s="154">
        <v>44318</v>
      </c>
    </row>
    <row r="15" spans="1:18" ht="17.399999999999999" x14ac:dyDescent="0.3">
      <c r="A15" s="136" t="str">
        <f>VLOOKUP(E15,'LISTADO ATM'!$A$2:$C$899,3,0)</f>
        <v>DISTRITO NACIONAL</v>
      </c>
      <c r="B15" s="123" t="s">
        <v>2829</v>
      </c>
      <c r="C15" s="137">
        <v>44318.697430555556</v>
      </c>
      <c r="D15" s="137" t="s">
        <v>2459</v>
      </c>
      <c r="E15" s="114">
        <v>813</v>
      </c>
      <c r="F15" s="142" t="str">
        <f>VLOOKUP(E15,VIP!$A$2:$O12943,2,0)</f>
        <v>DRBR815</v>
      </c>
      <c r="G15" s="136" t="str">
        <f>VLOOKUP(E15,'LISTADO ATM'!$A$2:$B$898,2,0)</f>
        <v>ATM Occidental Mall</v>
      </c>
      <c r="H15" s="136" t="str">
        <f>VLOOKUP(E15,VIP!$A$2:$O17864,7,FALSE)</f>
        <v>Si</v>
      </c>
      <c r="I15" s="136" t="str">
        <f>VLOOKUP(E15,VIP!$A$2:$O9829,8,FALSE)</f>
        <v>Si</v>
      </c>
      <c r="J15" s="136" t="str">
        <f>VLOOKUP(E15,VIP!$A$2:$O9779,8,FALSE)</f>
        <v>Si</v>
      </c>
      <c r="K15" s="136" t="str">
        <f>VLOOKUP(E15,VIP!$A$2:$O13353,6,0)</f>
        <v>NO</v>
      </c>
      <c r="L15" s="133" t="s">
        <v>2514</v>
      </c>
      <c r="M15" s="155" t="s">
        <v>2714</v>
      </c>
      <c r="N15" s="138" t="s">
        <v>2463</v>
      </c>
      <c r="O15" s="142" t="s">
        <v>2464</v>
      </c>
      <c r="P15" s="135"/>
      <c r="Q15" s="154">
        <v>44318</v>
      </c>
    </row>
    <row r="16" spans="1:18" ht="17.399999999999999" x14ac:dyDescent="0.3">
      <c r="A16" s="136" t="str">
        <f>VLOOKUP(E16,'LISTADO ATM'!$A$2:$C$899,3,0)</f>
        <v>NORTE</v>
      </c>
      <c r="B16" s="123" t="s">
        <v>2674</v>
      </c>
      <c r="C16" s="137">
        <v>44317.848773148151</v>
      </c>
      <c r="D16" s="137" t="s">
        <v>2182</v>
      </c>
      <c r="E16" s="114">
        <v>257</v>
      </c>
      <c r="F16" s="142" t="str">
        <f>VLOOKUP(E16,VIP!$A$2:$O13025,2,0)</f>
        <v>DRBR257</v>
      </c>
      <c r="G16" s="136" t="str">
        <f>VLOOKUP(E16,'LISTADO ATM'!$A$2:$B$898,2,0)</f>
        <v xml:space="preserve">ATM S/M Pola (Santiago) </v>
      </c>
      <c r="H16" s="136" t="str">
        <f>VLOOKUP(E16,VIP!$A$2:$O17946,7,FALSE)</f>
        <v>Si</v>
      </c>
      <c r="I16" s="136" t="str">
        <f>VLOOKUP(E16,VIP!$A$2:$O9911,8,FALSE)</f>
        <v>Si</v>
      </c>
      <c r="J16" s="136" t="str">
        <f>VLOOKUP(E16,VIP!$A$2:$O9861,8,FALSE)</f>
        <v>Si</v>
      </c>
      <c r="K16" s="136" t="str">
        <f>VLOOKUP(E16,VIP!$A$2:$O13435,6,0)</f>
        <v>NO</v>
      </c>
      <c r="L16" s="133" t="s">
        <v>2220</v>
      </c>
      <c r="M16" s="155" t="s">
        <v>2714</v>
      </c>
      <c r="N16" s="138" t="s">
        <v>2463</v>
      </c>
      <c r="O16" s="142" t="s">
        <v>2492</v>
      </c>
      <c r="P16" s="135"/>
      <c r="Q16" s="154">
        <v>44318.438090277778</v>
      </c>
    </row>
    <row r="17" spans="1:17" ht="17.399999999999999" x14ac:dyDescent="0.3">
      <c r="A17" s="136" t="str">
        <f>VLOOKUP(E17,'LISTADO ATM'!$A$2:$C$899,3,0)</f>
        <v>NORTE</v>
      </c>
      <c r="B17" s="123" t="s">
        <v>2671</v>
      </c>
      <c r="C17" s="137">
        <v>44317.849918981483</v>
      </c>
      <c r="D17" s="137" t="s">
        <v>2182</v>
      </c>
      <c r="E17" s="114">
        <v>518</v>
      </c>
      <c r="F17" s="142" t="str">
        <f>VLOOKUP(E17,VIP!$A$2:$O13022,2,0)</f>
        <v>DRBR518</v>
      </c>
      <c r="G17" s="136" t="str">
        <f>VLOOKUP(E17,'LISTADO ATM'!$A$2:$B$898,2,0)</f>
        <v xml:space="preserve">ATM Autobanco Los Alamos </v>
      </c>
      <c r="H17" s="136" t="str">
        <f>VLOOKUP(E17,VIP!$A$2:$O17943,7,FALSE)</f>
        <v>Si</v>
      </c>
      <c r="I17" s="136" t="str">
        <f>VLOOKUP(E17,VIP!$A$2:$O9908,8,FALSE)</f>
        <v>Si</v>
      </c>
      <c r="J17" s="136" t="str">
        <f>VLOOKUP(E17,VIP!$A$2:$O9858,8,FALSE)</f>
        <v>Si</v>
      </c>
      <c r="K17" s="136" t="str">
        <f>VLOOKUP(E17,VIP!$A$2:$O13432,6,0)</f>
        <v>NO</v>
      </c>
      <c r="L17" s="133" t="s">
        <v>2220</v>
      </c>
      <c r="M17" s="155" t="s">
        <v>2714</v>
      </c>
      <c r="N17" s="138" t="s">
        <v>2463</v>
      </c>
      <c r="O17" s="142" t="s">
        <v>2492</v>
      </c>
      <c r="P17" s="135"/>
      <c r="Q17" s="154">
        <v>44318.438090277778</v>
      </c>
    </row>
    <row r="18" spans="1:17" ht="17.399999999999999" x14ac:dyDescent="0.3">
      <c r="A18" s="136" t="str">
        <f>VLOOKUP(E18,'LISTADO ATM'!$A$2:$C$899,3,0)</f>
        <v>SUR</v>
      </c>
      <c r="B18" s="123" t="s">
        <v>2695</v>
      </c>
      <c r="C18" s="137">
        <v>44317.950474537036</v>
      </c>
      <c r="D18" s="137" t="s">
        <v>2181</v>
      </c>
      <c r="E18" s="114">
        <v>301</v>
      </c>
      <c r="F18" s="142" t="str">
        <f>VLOOKUP(E18,VIP!$A$2:$O13023,2,0)</f>
        <v>DRBR301</v>
      </c>
      <c r="G18" s="136" t="str">
        <f>VLOOKUP(E18,'LISTADO ATM'!$A$2:$B$898,2,0)</f>
        <v xml:space="preserve">ATM UNP Alfa y Omega (Barahona) </v>
      </c>
      <c r="H18" s="136" t="str">
        <f>VLOOKUP(E18,VIP!$A$2:$O17944,7,FALSE)</f>
        <v>Si</v>
      </c>
      <c r="I18" s="136" t="str">
        <f>VLOOKUP(E18,VIP!$A$2:$O9909,8,FALSE)</f>
        <v>Si</v>
      </c>
      <c r="J18" s="136" t="str">
        <f>VLOOKUP(E18,VIP!$A$2:$O9859,8,FALSE)</f>
        <v>Si</v>
      </c>
      <c r="K18" s="136" t="str">
        <f>VLOOKUP(E18,VIP!$A$2:$O13433,6,0)</f>
        <v>NO</v>
      </c>
      <c r="L18" s="133" t="s">
        <v>2220</v>
      </c>
      <c r="M18" s="155" t="s">
        <v>2714</v>
      </c>
      <c r="N18" s="138" t="s">
        <v>2463</v>
      </c>
      <c r="O18" s="142" t="s">
        <v>2465</v>
      </c>
      <c r="P18" s="135"/>
      <c r="Q18" s="154">
        <v>44318.438090277778</v>
      </c>
    </row>
    <row r="19" spans="1:17" ht="17.399999999999999" x14ac:dyDescent="0.3">
      <c r="A19" s="136" t="str">
        <f>VLOOKUP(E19,'LISTADO ATM'!$A$2:$C$899,3,0)</f>
        <v>NORTE</v>
      </c>
      <c r="B19" s="123" t="s">
        <v>2656</v>
      </c>
      <c r="C19" s="137">
        <v>44317.717685185184</v>
      </c>
      <c r="D19" s="137" t="s">
        <v>2182</v>
      </c>
      <c r="E19" s="114">
        <v>862</v>
      </c>
      <c r="F19" s="142" t="str">
        <f>VLOOKUP(E19,VIP!$A$2:$O13026,2,0)</f>
        <v>DRBR862</v>
      </c>
      <c r="G19" s="136" t="str">
        <f>VLOOKUP(E19,'LISTADO ATM'!$A$2:$B$898,2,0)</f>
        <v xml:space="preserve">ATM S/M Doble A (Sabaneta) </v>
      </c>
      <c r="H19" s="136" t="str">
        <f>VLOOKUP(E19,VIP!$A$2:$O17947,7,FALSE)</f>
        <v>Si</v>
      </c>
      <c r="I19" s="136" t="str">
        <f>VLOOKUP(E19,VIP!$A$2:$O9912,8,FALSE)</f>
        <v>Si</v>
      </c>
      <c r="J19" s="136" t="str">
        <f>VLOOKUP(E19,VIP!$A$2:$O9862,8,FALSE)</f>
        <v>Si</v>
      </c>
      <c r="K19" s="136" t="str">
        <f>VLOOKUP(E19,VIP!$A$2:$O13436,6,0)</f>
        <v>NO</v>
      </c>
      <c r="L19" s="133" t="s">
        <v>2479</v>
      </c>
      <c r="M19" s="155" t="s">
        <v>2714</v>
      </c>
      <c r="N19" s="138" t="s">
        <v>2463</v>
      </c>
      <c r="O19" s="142" t="s">
        <v>2492</v>
      </c>
      <c r="P19" s="135"/>
      <c r="Q19" s="154">
        <v>44318.440358796295</v>
      </c>
    </row>
    <row r="20" spans="1:17" ht="17.399999999999999" x14ac:dyDescent="0.3">
      <c r="A20" s="136" t="str">
        <f>VLOOKUP(E20,'LISTADO ATM'!$A$2:$C$899,3,0)</f>
        <v>NORTE</v>
      </c>
      <c r="B20" s="123" t="s">
        <v>2614</v>
      </c>
      <c r="C20" s="137">
        <v>44317.433518518519</v>
      </c>
      <c r="D20" s="137" t="s">
        <v>2181</v>
      </c>
      <c r="E20" s="114">
        <v>136</v>
      </c>
      <c r="F20" s="142" t="str">
        <f>VLOOKUP(E20,VIP!$A$2:$O13013,2,0)</f>
        <v>DRBR136</v>
      </c>
      <c r="G20" s="136" t="str">
        <f>VLOOKUP(E20,'LISTADO ATM'!$A$2:$B$898,2,0)</f>
        <v>ATM S/M Xtra (Santiago)</v>
      </c>
      <c r="H20" s="136" t="str">
        <f>VLOOKUP(E20,VIP!$A$2:$O17934,7,FALSE)</f>
        <v>Si</v>
      </c>
      <c r="I20" s="136" t="str">
        <f>VLOOKUP(E20,VIP!$A$2:$O9899,8,FALSE)</f>
        <v>Si</v>
      </c>
      <c r="J20" s="136" t="str">
        <f>VLOOKUP(E20,VIP!$A$2:$O9849,8,FALSE)</f>
        <v>Si</v>
      </c>
      <c r="K20" s="136" t="str">
        <f>VLOOKUP(E20,VIP!$A$2:$O13423,6,0)</f>
        <v>NO</v>
      </c>
      <c r="L20" s="133" t="s">
        <v>2479</v>
      </c>
      <c r="M20" s="155" t="s">
        <v>2714</v>
      </c>
      <c r="N20" s="138" t="s">
        <v>2463</v>
      </c>
      <c r="O20" s="142" t="s">
        <v>2465</v>
      </c>
      <c r="P20" s="135"/>
      <c r="Q20" s="154">
        <v>44318.616932870369</v>
      </c>
    </row>
    <row r="21" spans="1:17" ht="17.399999999999999" x14ac:dyDescent="0.3">
      <c r="A21" s="136" t="str">
        <f>VLOOKUP(E21,'LISTADO ATM'!$A$2:$C$899,3,0)</f>
        <v>DISTRITO NACIONAL</v>
      </c>
      <c r="B21" s="123" t="s">
        <v>2612</v>
      </c>
      <c r="C21" s="137">
        <v>44317.436203703706</v>
      </c>
      <c r="D21" s="137" t="s">
        <v>2181</v>
      </c>
      <c r="E21" s="114">
        <v>527</v>
      </c>
      <c r="F21" s="142" t="str">
        <f>VLOOKUP(E21,VIP!$A$2:$O13011,2,0)</f>
        <v>DRBR527</v>
      </c>
      <c r="G21" s="136" t="str">
        <f>VLOOKUP(E21,'LISTADO ATM'!$A$2:$B$898,2,0)</f>
        <v>ATM Oficina Zona Oriental II</v>
      </c>
      <c r="H21" s="136" t="str">
        <f>VLOOKUP(E21,VIP!$A$2:$O17932,7,FALSE)</f>
        <v>Si</v>
      </c>
      <c r="I21" s="136" t="str">
        <f>VLOOKUP(E21,VIP!$A$2:$O9897,8,FALSE)</f>
        <v>Si</v>
      </c>
      <c r="J21" s="136" t="str">
        <f>VLOOKUP(E21,VIP!$A$2:$O9847,8,FALSE)</f>
        <v>Si</v>
      </c>
      <c r="K21" s="136" t="str">
        <f>VLOOKUP(E21,VIP!$A$2:$O13421,6,0)</f>
        <v>SI</v>
      </c>
      <c r="L21" s="133" t="s">
        <v>2479</v>
      </c>
      <c r="M21" s="155" t="s">
        <v>2714</v>
      </c>
      <c r="N21" s="138" t="s">
        <v>2463</v>
      </c>
      <c r="O21" s="142" t="s">
        <v>2465</v>
      </c>
      <c r="P21" s="135"/>
      <c r="Q21" s="154">
        <v>44318.616932870369</v>
      </c>
    </row>
    <row r="22" spans="1:17" ht="17.399999999999999" x14ac:dyDescent="0.3">
      <c r="A22" s="136" t="str">
        <f>VLOOKUP(E22,'LISTADO ATM'!$A$2:$C$899,3,0)</f>
        <v>DISTRITO NACIONAL</v>
      </c>
      <c r="B22" s="123" t="s">
        <v>2642</v>
      </c>
      <c r="C22" s="137">
        <v>44317.480428240742</v>
      </c>
      <c r="D22" s="137" t="s">
        <v>2459</v>
      </c>
      <c r="E22" s="114">
        <v>718</v>
      </c>
      <c r="F22" s="142" t="str">
        <f>VLOOKUP(E22,VIP!$A$2:$O13034,2,0)</f>
        <v>DRBR24Y</v>
      </c>
      <c r="G22" s="136" t="str">
        <f>VLOOKUP(E22,'LISTADO ATM'!$A$2:$B$898,2,0)</f>
        <v xml:space="preserve">ATM Feria Ganadera </v>
      </c>
      <c r="H22" s="136" t="str">
        <f>VLOOKUP(E22,VIP!$A$2:$O17955,7,FALSE)</f>
        <v>Si</v>
      </c>
      <c r="I22" s="136" t="str">
        <f>VLOOKUP(E22,VIP!$A$2:$O9920,8,FALSE)</f>
        <v>Si</v>
      </c>
      <c r="J22" s="136" t="str">
        <f>VLOOKUP(E22,VIP!$A$2:$O9870,8,FALSE)</f>
        <v>Si</v>
      </c>
      <c r="K22" s="136" t="str">
        <f>VLOOKUP(E22,VIP!$A$2:$O13444,6,0)</f>
        <v>NO</v>
      </c>
      <c r="L22" s="133" t="s">
        <v>2419</v>
      </c>
      <c r="M22" s="155" t="s">
        <v>2714</v>
      </c>
      <c r="N22" s="138" t="s">
        <v>2463</v>
      </c>
      <c r="O22" s="142" t="s">
        <v>2464</v>
      </c>
      <c r="P22" s="135"/>
      <c r="Q22" s="154">
        <v>44318.616932870369</v>
      </c>
    </row>
    <row r="23" spans="1:17" ht="17.399999999999999" x14ac:dyDescent="0.3">
      <c r="A23" s="136" t="str">
        <f>VLOOKUP(E23,'LISTADO ATM'!$A$2:$C$899,3,0)</f>
        <v>NORTE</v>
      </c>
      <c r="B23" s="123" t="s">
        <v>2633</v>
      </c>
      <c r="C23" s="137">
        <v>44317.524409722224</v>
      </c>
      <c r="D23" s="137" t="s">
        <v>2182</v>
      </c>
      <c r="E23" s="114">
        <v>937</v>
      </c>
      <c r="F23" s="142" t="str">
        <f>VLOOKUP(E23,VIP!$A$2:$O13023,2,0)</f>
        <v>DRBR937</v>
      </c>
      <c r="G23" s="136" t="str">
        <f>VLOOKUP(E23,'LISTADO ATM'!$A$2:$B$898,2,0)</f>
        <v xml:space="preserve">ATM Autobanco Oficina La Vega II </v>
      </c>
      <c r="H23" s="136" t="str">
        <f>VLOOKUP(E23,VIP!$A$2:$O17944,7,FALSE)</f>
        <v>Si</v>
      </c>
      <c r="I23" s="136" t="str">
        <f>VLOOKUP(E23,VIP!$A$2:$O9909,8,FALSE)</f>
        <v>Si</v>
      </c>
      <c r="J23" s="136" t="str">
        <f>VLOOKUP(E23,VIP!$A$2:$O9859,8,FALSE)</f>
        <v>Si</v>
      </c>
      <c r="K23" s="136" t="str">
        <f>VLOOKUP(E23,VIP!$A$2:$O13433,6,0)</f>
        <v>NO</v>
      </c>
      <c r="L23" s="133" t="s">
        <v>2220</v>
      </c>
      <c r="M23" s="155" t="s">
        <v>2714</v>
      </c>
      <c r="N23" s="138" t="s">
        <v>2463</v>
      </c>
      <c r="O23" s="142" t="s">
        <v>2492</v>
      </c>
      <c r="P23" s="135"/>
      <c r="Q23" s="154">
        <v>44318.616932870369</v>
      </c>
    </row>
    <row r="24" spans="1:17" ht="17.399999999999999" x14ac:dyDescent="0.3">
      <c r="A24" s="136" t="str">
        <f>VLOOKUP(E24,'LISTADO ATM'!$A$2:$C$899,3,0)</f>
        <v>NORTE</v>
      </c>
      <c r="B24" s="123" t="s">
        <v>2631</v>
      </c>
      <c r="C24" s="137">
        <v>44317.555694444447</v>
      </c>
      <c r="D24" s="137" t="s">
        <v>2182</v>
      </c>
      <c r="E24" s="114">
        <v>853</v>
      </c>
      <c r="F24" s="142" t="str">
        <f>VLOOKUP(E24,VIP!$A$2:$O13021,2,0)</f>
        <v>DRBR853</v>
      </c>
      <c r="G24" s="136" t="str">
        <f>VLOOKUP(E24,'LISTADO ATM'!$A$2:$B$898,2,0)</f>
        <v xml:space="preserve">ATM Inversiones JF Group (Shell Canabacoa) </v>
      </c>
      <c r="H24" s="136" t="str">
        <f>VLOOKUP(E24,VIP!$A$2:$O17942,7,FALSE)</f>
        <v>Si</v>
      </c>
      <c r="I24" s="136" t="str">
        <f>VLOOKUP(E24,VIP!$A$2:$O9907,8,FALSE)</f>
        <v>Si</v>
      </c>
      <c r="J24" s="136" t="str">
        <f>VLOOKUP(E24,VIP!$A$2:$O9857,8,FALSE)</f>
        <v>Si</v>
      </c>
      <c r="K24" s="136" t="str">
        <f>VLOOKUP(E24,VIP!$A$2:$O13431,6,0)</f>
        <v>NO</v>
      </c>
      <c r="L24" s="133" t="s">
        <v>2479</v>
      </c>
      <c r="M24" s="155" t="s">
        <v>2714</v>
      </c>
      <c r="N24" s="138" t="s">
        <v>2463</v>
      </c>
      <c r="O24" s="142" t="s">
        <v>2492</v>
      </c>
      <c r="P24" s="135"/>
      <c r="Q24" s="154">
        <v>44318.616932870369</v>
      </c>
    </row>
    <row r="25" spans="1:17" ht="17.399999999999999" x14ac:dyDescent="0.3">
      <c r="A25" s="136" t="str">
        <f>VLOOKUP(E25,'LISTADO ATM'!$A$2:$C$899,3,0)</f>
        <v>DISTRITO NACIONAL</v>
      </c>
      <c r="B25" s="123" t="s">
        <v>2630</v>
      </c>
      <c r="C25" s="137">
        <v>44317.557708333334</v>
      </c>
      <c r="D25" s="137" t="s">
        <v>2181</v>
      </c>
      <c r="E25" s="114">
        <v>845</v>
      </c>
      <c r="F25" s="142" t="str">
        <f>VLOOKUP(E25,VIP!$A$2:$O13020,2,0)</f>
        <v>DRBR845</v>
      </c>
      <c r="G25" s="136" t="str">
        <f>VLOOKUP(E25,'LISTADO ATM'!$A$2:$B$898,2,0)</f>
        <v xml:space="preserve">ATM CERTV (Canal 4) </v>
      </c>
      <c r="H25" s="136" t="str">
        <f>VLOOKUP(E25,VIP!$A$2:$O17941,7,FALSE)</f>
        <v>Si</v>
      </c>
      <c r="I25" s="136" t="str">
        <f>VLOOKUP(E25,VIP!$A$2:$O9906,8,FALSE)</f>
        <v>Si</v>
      </c>
      <c r="J25" s="136" t="str">
        <f>VLOOKUP(E25,VIP!$A$2:$O9856,8,FALSE)</f>
        <v>Si</v>
      </c>
      <c r="K25" s="136" t="str">
        <f>VLOOKUP(E25,VIP!$A$2:$O13430,6,0)</f>
        <v>NO</v>
      </c>
      <c r="L25" s="133" t="s">
        <v>2246</v>
      </c>
      <c r="M25" s="155" t="s">
        <v>2714</v>
      </c>
      <c r="N25" s="138" t="s">
        <v>2463</v>
      </c>
      <c r="O25" s="142" t="s">
        <v>2465</v>
      </c>
      <c r="P25" s="135"/>
      <c r="Q25" s="154">
        <v>44318.616932870369</v>
      </c>
    </row>
    <row r="26" spans="1:17" ht="17.399999999999999" x14ac:dyDescent="0.3">
      <c r="A26" s="136" t="str">
        <f>VLOOKUP(E26,'LISTADO ATM'!$A$2:$C$899,3,0)</f>
        <v>ESTE</v>
      </c>
      <c r="B26" s="123" t="s">
        <v>2629</v>
      </c>
      <c r="C26" s="137">
        <v>44317.558564814812</v>
      </c>
      <c r="D26" s="137" t="s">
        <v>2181</v>
      </c>
      <c r="E26" s="114">
        <v>843</v>
      </c>
      <c r="F26" s="142" t="str">
        <f>VLOOKUP(E26,VIP!$A$2:$O13019,2,0)</f>
        <v>DRBR843</v>
      </c>
      <c r="G26" s="136" t="str">
        <f>VLOOKUP(E26,'LISTADO ATM'!$A$2:$B$898,2,0)</f>
        <v xml:space="preserve">ATM Oficina Romana Centro </v>
      </c>
      <c r="H26" s="136" t="str">
        <f>VLOOKUP(E26,VIP!$A$2:$O17940,7,FALSE)</f>
        <v>Si</v>
      </c>
      <c r="I26" s="136" t="str">
        <f>VLOOKUP(E26,VIP!$A$2:$O9905,8,FALSE)</f>
        <v>Si</v>
      </c>
      <c r="J26" s="136" t="str">
        <f>VLOOKUP(E26,VIP!$A$2:$O9855,8,FALSE)</f>
        <v>Si</v>
      </c>
      <c r="K26" s="136" t="str">
        <f>VLOOKUP(E26,VIP!$A$2:$O13429,6,0)</f>
        <v>NO</v>
      </c>
      <c r="L26" s="133" t="s">
        <v>2422</v>
      </c>
      <c r="M26" s="155" t="s">
        <v>2714</v>
      </c>
      <c r="N26" s="138" t="s">
        <v>2463</v>
      </c>
      <c r="O26" s="142" t="s">
        <v>2465</v>
      </c>
      <c r="P26" s="135"/>
      <c r="Q26" s="154">
        <v>44318.616932870369</v>
      </c>
    </row>
    <row r="27" spans="1:17" ht="17.399999999999999" x14ac:dyDescent="0.3">
      <c r="A27" s="136" t="str">
        <f>VLOOKUP(E27,'LISTADO ATM'!$A$2:$C$899,3,0)</f>
        <v>DISTRITO NACIONAL</v>
      </c>
      <c r="B27" s="123" t="s">
        <v>2625</v>
      </c>
      <c r="C27" s="137">
        <v>44317.608483796299</v>
      </c>
      <c r="D27" s="137" t="s">
        <v>2181</v>
      </c>
      <c r="E27" s="114">
        <v>823</v>
      </c>
      <c r="F27" s="142" t="str">
        <f>VLOOKUP(E27,VIP!$A$2:$O13014,2,0)</f>
        <v>DRBR823</v>
      </c>
      <c r="G27" s="136" t="str">
        <f>VLOOKUP(E27,'LISTADO ATM'!$A$2:$B$898,2,0)</f>
        <v xml:space="preserve">ATM UNP El Carril (Haina) </v>
      </c>
      <c r="H27" s="136" t="str">
        <f>VLOOKUP(E27,VIP!$A$2:$O17935,7,FALSE)</f>
        <v>Si</v>
      </c>
      <c r="I27" s="136" t="str">
        <f>VLOOKUP(E27,VIP!$A$2:$O9900,8,FALSE)</f>
        <v>Si</v>
      </c>
      <c r="J27" s="136" t="str">
        <f>VLOOKUP(E27,VIP!$A$2:$O9850,8,FALSE)</f>
        <v>Si</v>
      </c>
      <c r="K27" s="136" t="str">
        <f>VLOOKUP(E27,VIP!$A$2:$O13424,6,0)</f>
        <v>NO</v>
      </c>
      <c r="L27" s="133" t="s">
        <v>2479</v>
      </c>
      <c r="M27" s="155" t="s">
        <v>2714</v>
      </c>
      <c r="N27" s="138" t="s">
        <v>2463</v>
      </c>
      <c r="O27" s="142" t="s">
        <v>2465</v>
      </c>
      <c r="P27" s="135"/>
      <c r="Q27" s="154">
        <v>44318.616932870369</v>
      </c>
    </row>
    <row r="28" spans="1:17" ht="17.399999999999999" x14ac:dyDescent="0.3">
      <c r="A28" s="136" t="str">
        <f>VLOOKUP(E28,'LISTADO ATM'!$A$2:$C$899,3,0)</f>
        <v>NORTE</v>
      </c>
      <c r="B28" s="123" t="s">
        <v>2665</v>
      </c>
      <c r="C28" s="137">
        <v>44317.61246527778</v>
      </c>
      <c r="D28" s="137" t="s">
        <v>2483</v>
      </c>
      <c r="E28" s="114">
        <v>937</v>
      </c>
      <c r="F28" s="142" t="str">
        <f>VLOOKUP(E28,VIP!$A$2:$O13034,2,0)</f>
        <v>DRBR937</v>
      </c>
      <c r="G28" s="136" t="str">
        <f>VLOOKUP(E28,'LISTADO ATM'!$A$2:$B$898,2,0)</f>
        <v xml:space="preserve">ATM Autobanco Oficina La Vega II </v>
      </c>
      <c r="H28" s="136" t="str">
        <f>VLOOKUP(E28,VIP!$A$2:$O17955,7,FALSE)</f>
        <v>Si</v>
      </c>
      <c r="I28" s="136" t="str">
        <f>VLOOKUP(E28,VIP!$A$2:$O9920,8,FALSE)</f>
        <v>Si</v>
      </c>
      <c r="J28" s="136" t="str">
        <f>VLOOKUP(E28,VIP!$A$2:$O9870,8,FALSE)</f>
        <v>Si</v>
      </c>
      <c r="K28" s="136" t="str">
        <f>VLOOKUP(E28,VIP!$A$2:$O13444,6,0)</f>
        <v>NO</v>
      </c>
      <c r="L28" s="133" t="s">
        <v>2514</v>
      </c>
      <c r="M28" s="155" t="s">
        <v>2714</v>
      </c>
      <c r="N28" s="138" t="s">
        <v>2463</v>
      </c>
      <c r="O28" s="142" t="s">
        <v>2484</v>
      </c>
      <c r="P28" s="135"/>
      <c r="Q28" s="154">
        <v>44318.616932870369</v>
      </c>
    </row>
    <row r="29" spans="1:17" ht="17.399999999999999" x14ac:dyDescent="0.3">
      <c r="A29" s="136" t="str">
        <f>VLOOKUP(E29,'LISTADO ATM'!$A$2:$C$899,3,0)</f>
        <v>NORTE</v>
      </c>
      <c r="B29" s="123" t="s">
        <v>2658</v>
      </c>
      <c r="C29" s="137">
        <v>44317.705717592595</v>
      </c>
      <c r="D29" s="137" t="s">
        <v>2577</v>
      </c>
      <c r="E29" s="114">
        <v>276</v>
      </c>
      <c r="F29" s="142" t="str">
        <f>VLOOKUP(E29,VIP!$A$2:$O13028,2,0)</f>
        <v>DRBR276</v>
      </c>
      <c r="G29" s="136" t="str">
        <f>VLOOKUP(E29,'LISTADO ATM'!$A$2:$B$898,2,0)</f>
        <v xml:space="preserve">ATM UNP Las Guáranas (San Francisco) </v>
      </c>
      <c r="H29" s="136" t="str">
        <f>VLOOKUP(E29,VIP!$A$2:$O17949,7,FALSE)</f>
        <v>Si</v>
      </c>
      <c r="I29" s="136" t="str">
        <f>VLOOKUP(E29,VIP!$A$2:$O9914,8,FALSE)</f>
        <v>Si</v>
      </c>
      <c r="J29" s="136" t="str">
        <f>VLOOKUP(E29,VIP!$A$2:$O9864,8,FALSE)</f>
        <v>Si</v>
      </c>
      <c r="K29" s="136" t="str">
        <f>VLOOKUP(E29,VIP!$A$2:$O13438,6,0)</f>
        <v>NO</v>
      </c>
      <c r="L29" s="133" t="s">
        <v>2450</v>
      </c>
      <c r="M29" s="155" t="s">
        <v>2714</v>
      </c>
      <c r="N29" s="138" t="s">
        <v>2463</v>
      </c>
      <c r="O29" s="142" t="s">
        <v>2578</v>
      </c>
      <c r="P29" s="135"/>
      <c r="Q29" s="154">
        <v>44318.616932870369</v>
      </c>
    </row>
    <row r="30" spans="1:17" ht="17.399999999999999" x14ac:dyDescent="0.3">
      <c r="A30" s="136" t="str">
        <f>VLOOKUP(E30,'LISTADO ATM'!$A$2:$C$899,3,0)</f>
        <v>DISTRITO NACIONAL</v>
      </c>
      <c r="B30" s="123" t="s">
        <v>2648</v>
      </c>
      <c r="C30" s="137">
        <v>44317.742071759261</v>
      </c>
      <c r="D30" s="137" t="s">
        <v>2181</v>
      </c>
      <c r="E30" s="114">
        <v>183</v>
      </c>
      <c r="F30" s="142" t="str">
        <f>VLOOKUP(E30,VIP!$A$2:$O13018,2,0)</f>
        <v>DRBR183</v>
      </c>
      <c r="G30" s="136" t="str">
        <f>VLOOKUP(E30,'LISTADO ATM'!$A$2:$B$898,2,0)</f>
        <v>ATM Estación Nativa Km. 22 Aut. Duarte.</v>
      </c>
      <c r="H30" s="136" t="str">
        <f>VLOOKUP(E30,VIP!$A$2:$O17939,7,FALSE)</f>
        <v>N/A</v>
      </c>
      <c r="I30" s="136" t="str">
        <f>VLOOKUP(E30,VIP!$A$2:$O9904,8,FALSE)</f>
        <v>N/A</v>
      </c>
      <c r="J30" s="136" t="str">
        <f>VLOOKUP(E30,VIP!$A$2:$O9854,8,FALSE)</f>
        <v>N/A</v>
      </c>
      <c r="K30" s="136" t="str">
        <f>VLOOKUP(E30,VIP!$A$2:$O13428,6,0)</f>
        <v>N/A</v>
      </c>
      <c r="L30" s="133" t="s">
        <v>2479</v>
      </c>
      <c r="M30" s="155" t="s">
        <v>2714</v>
      </c>
      <c r="N30" s="138" t="s">
        <v>2463</v>
      </c>
      <c r="O30" s="142" t="s">
        <v>2465</v>
      </c>
      <c r="P30" s="135"/>
      <c r="Q30" s="154">
        <v>44318.616932870369</v>
      </c>
    </row>
    <row r="31" spans="1:17" ht="17.399999999999999" x14ac:dyDescent="0.3">
      <c r="A31" s="136" t="str">
        <f>VLOOKUP(E31,'LISTADO ATM'!$A$2:$C$899,3,0)</f>
        <v>DISTRITO NACIONAL</v>
      </c>
      <c r="B31" s="123" t="s">
        <v>2667</v>
      </c>
      <c r="C31" s="137">
        <v>44317.879699074074</v>
      </c>
      <c r="D31" s="137" t="s">
        <v>2181</v>
      </c>
      <c r="E31" s="114">
        <v>20</v>
      </c>
      <c r="F31" s="142" t="str">
        <f>VLOOKUP(E31,VIP!$A$2:$O13018,2,0)</f>
        <v>DRBR049</v>
      </c>
      <c r="G31" s="136" t="str">
        <f>VLOOKUP(E31,'LISTADO ATM'!$A$2:$B$898,2,0)</f>
        <v>ATM S/M Aprezio Las Palmas</v>
      </c>
      <c r="H31" s="136" t="str">
        <f>VLOOKUP(E31,VIP!$A$2:$O17939,7,FALSE)</f>
        <v>Si</v>
      </c>
      <c r="I31" s="136" t="str">
        <f>VLOOKUP(E31,VIP!$A$2:$O9904,8,FALSE)</f>
        <v>Si</v>
      </c>
      <c r="J31" s="136" t="str">
        <f>VLOOKUP(E31,VIP!$A$2:$O9854,8,FALSE)</f>
        <v>Si</v>
      </c>
      <c r="K31" s="136" t="str">
        <f>VLOOKUP(E31,VIP!$A$2:$O13428,6,0)</f>
        <v>NO</v>
      </c>
      <c r="L31" s="133" t="s">
        <v>2479</v>
      </c>
      <c r="M31" s="155" t="s">
        <v>2714</v>
      </c>
      <c r="N31" s="138" t="s">
        <v>2463</v>
      </c>
      <c r="O31" s="142" t="s">
        <v>2465</v>
      </c>
      <c r="P31" s="135"/>
      <c r="Q31" s="154">
        <v>44318.616932870369</v>
      </c>
    </row>
    <row r="32" spans="1:17" ht="17.399999999999999" x14ac:dyDescent="0.3">
      <c r="A32" s="136" t="str">
        <f>VLOOKUP(E32,'LISTADO ATM'!$A$2:$C$899,3,0)</f>
        <v>NORTE</v>
      </c>
      <c r="B32" s="123" t="s">
        <v>2696</v>
      </c>
      <c r="C32" s="137">
        <v>44317.950138888889</v>
      </c>
      <c r="D32" s="137" t="s">
        <v>2182</v>
      </c>
      <c r="E32" s="114">
        <v>4</v>
      </c>
      <c r="F32" s="142" t="str">
        <f>VLOOKUP(E32,VIP!$A$2:$O13024,2,0)</f>
        <v>DRBR004</v>
      </c>
      <c r="G32" s="136" t="str">
        <f>VLOOKUP(E32,'LISTADO ATM'!$A$2:$B$898,2,0)</f>
        <v>ATM Avenida Rivas</v>
      </c>
      <c r="H32" s="136" t="str">
        <f>VLOOKUP(E32,VIP!$A$2:$O17945,7,FALSE)</f>
        <v>Si</v>
      </c>
      <c r="I32" s="136" t="str">
        <f>VLOOKUP(E32,VIP!$A$2:$O9910,8,FALSE)</f>
        <v>Si</v>
      </c>
      <c r="J32" s="136" t="str">
        <f>VLOOKUP(E32,VIP!$A$2:$O9860,8,FALSE)</f>
        <v>Si</v>
      </c>
      <c r="K32" s="136" t="str">
        <f>VLOOKUP(E32,VIP!$A$2:$O13434,6,0)</f>
        <v>NO</v>
      </c>
      <c r="L32" s="133" t="s">
        <v>2220</v>
      </c>
      <c r="M32" s="155" t="s">
        <v>2714</v>
      </c>
      <c r="N32" s="138" t="s">
        <v>2463</v>
      </c>
      <c r="O32" s="142" t="s">
        <v>2492</v>
      </c>
      <c r="P32" s="135"/>
      <c r="Q32" s="154">
        <v>44318.616932870369</v>
      </c>
    </row>
    <row r="33" spans="1:17" ht="17.399999999999999" x14ac:dyDescent="0.3">
      <c r="A33" s="136" t="str">
        <f>VLOOKUP(E33,'LISTADO ATM'!$A$2:$C$899,3,0)</f>
        <v>DISTRITO NACIONAL</v>
      </c>
      <c r="B33" s="123" t="s">
        <v>2693</v>
      </c>
      <c r="C33" s="137">
        <v>44317.975486111114</v>
      </c>
      <c r="D33" s="137" t="s">
        <v>2181</v>
      </c>
      <c r="E33" s="114">
        <v>967</v>
      </c>
      <c r="F33" s="142" t="str">
        <f>VLOOKUP(E33,VIP!$A$2:$O13020,2,0)</f>
        <v>DRBR967</v>
      </c>
      <c r="G33" s="136" t="str">
        <f>VLOOKUP(E33,'LISTADO ATM'!$A$2:$B$898,2,0)</f>
        <v xml:space="preserve">ATM UNP Hiper Olé Autopista Duarte </v>
      </c>
      <c r="H33" s="136" t="str">
        <f>VLOOKUP(E33,VIP!$A$2:$O17941,7,FALSE)</f>
        <v>Si</v>
      </c>
      <c r="I33" s="136" t="str">
        <f>VLOOKUP(E33,VIP!$A$2:$O9906,8,FALSE)</f>
        <v>Si</v>
      </c>
      <c r="J33" s="136" t="str">
        <f>VLOOKUP(E33,VIP!$A$2:$O9856,8,FALSE)</f>
        <v>Si</v>
      </c>
      <c r="K33" s="136" t="str">
        <f>VLOOKUP(E33,VIP!$A$2:$O13430,6,0)</f>
        <v>NO</v>
      </c>
      <c r="L33" s="133" t="s">
        <v>2479</v>
      </c>
      <c r="M33" s="155" t="s">
        <v>2714</v>
      </c>
      <c r="N33" s="138" t="s">
        <v>2463</v>
      </c>
      <c r="O33" s="142" t="s">
        <v>2465</v>
      </c>
      <c r="P33" s="135"/>
      <c r="Q33" s="154">
        <v>44318.616932870369</v>
      </c>
    </row>
    <row r="34" spans="1:17" ht="17.399999999999999" x14ac:dyDescent="0.3">
      <c r="A34" s="136" t="str">
        <f>VLOOKUP(E34,'LISTADO ATM'!$A$2:$C$899,3,0)</f>
        <v>DISTRITO NACIONAL</v>
      </c>
      <c r="B34" s="123" t="s">
        <v>2731</v>
      </c>
      <c r="C34" s="137">
        <v>44318.38008101852</v>
      </c>
      <c r="D34" s="137" t="s">
        <v>2459</v>
      </c>
      <c r="E34" s="114">
        <v>248</v>
      </c>
      <c r="F34" s="142" t="str">
        <f>VLOOKUP(E34,VIP!$A$2:$O12902,2,0)</f>
        <v>DRBR248</v>
      </c>
      <c r="G34" s="136" t="str">
        <f>VLOOKUP(E34,'LISTADO ATM'!$A$2:$B$898,2,0)</f>
        <v xml:space="preserve">ATM Shell Paraiso </v>
      </c>
      <c r="H34" s="136" t="str">
        <f>VLOOKUP(E34,VIP!$A$2:$O17823,7,FALSE)</f>
        <v>Si</v>
      </c>
      <c r="I34" s="136" t="str">
        <f>VLOOKUP(E34,VIP!$A$2:$O9788,8,FALSE)</f>
        <v>Si</v>
      </c>
      <c r="J34" s="136" t="str">
        <f>VLOOKUP(E34,VIP!$A$2:$O9738,8,FALSE)</f>
        <v>Si</v>
      </c>
      <c r="K34" s="136" t="str">
        <f>VLOOKUP(E34,VIP!$A$2:$O13312,6,0)</f>
        <v>NO</v>
      </c>
      <c r="L34" s="133" t="s">
        <v>2450</v>
      </c>
      <c r="M34" s="155" t="s">
        <v>2714</v>
      </c>
      <c r="N34" s="138" t="s">
        <v>2463</v>
      </c>
      <c r="O34" s="142" t="s">
        <v>2464</v>
      </c>
      <c r="P34" s="135"/>
      <c r="Q34" s="154">
        <v>44318.616932870369</v>
      </c>
    </row>
    <row r="35" spans="1:17" ht="17.399999999999999" x14ac:dyDescent="0.3">
      <c r="A35" s="136" t="str">
        <f>VLOOKUP(E35,'LISTADO ATM'!$A$2:$C$899,3,0)</f>
        <v>NORTE</v>
      </c>
      <c r="B35" s="123" t="s">
        <v>2728</v>
      </c>
      <c r="C35" s="137">
        <v>44318.387141203704</v>
      </c>
      <c r="D35" s="137" t="s">
        <v>2182</v>
      </c>
      <c r="E35" s="114">
        <v>304</v>
      </c>
      <c r="F35" s="142" t="str">
        <f>VLOOKUP(E35,VIP!$A$2:$O12899,2,0)</f>
        <v>DRBR304</v>
      </c>
      <c r="G35" s="136" t="str">
        <f>VLOOKUP(E35,'LISTADO ATM'!$A$2:$B$898,2,0)</f>
        <v xml:space="preserve">ATM Multicentro La Sirena Estrella Sadhala </v>
      </c>
      <c r="H35" s="136" t="str">
        <f>VLOOKUP(E35,VIP!$A$2:$O17820,7,FALSE)</f>
        <v>Si</v>
      </c>
      <c r="I35" s="136" t="str">
        <f>VLOOKUP(E35,VIP!$A$2:$O9785,8,FALSE)</f>
        <v>Si</v>
      </c>
      <c r="J35" s="136" t="str">
        <f>VLOOKUP(E35,VIP!$A$2:$O9735,8,FALSE)</f>
        <v>Si</v>
      </c>
      <c r="K35" s="136" t="str">
        <f>VLOOKUP(E35,VIP!$A$2:$O13309,6,0)</f>
        <v>NO</v>
      </c>
      <c r="L35" s="133" t="s">
        <v>2422</v>
      </c>
      <c r="M35" s="155" t="s">
        <v>2714</v>
      </c>
      <c r="N35" s="138" t="s">
        <v>2463</v>
      </c>
      <c r="O35" s="142" t="s">
        <v>2492</v>
      </c>
      <c r="P35" s="135"/>
      <c r="Q35" s="154">
        <v>44318.616932870369</v>
      </c>
    </row>
    <row r="36" spans="1:17" ht="17.399999999999999" x14ac:dyDescent="0.3">
      <c r="A36" s="136" t="str">
        <f>VLOOKUP(E36,'LISTADO ATM'!$A$2:$C$899,3,0)</f>
        <v>SUR</v>
      </c>
      <c r="B36" s="123" t="s">
        <v>2722</v>
      </c>
      <c r="C36" s="137">
        <v>44318.411122685182</v>
      </c>
      <c r="D36" s="137" t="s">
        <v>2181</v>
      </c>
      <c r="E36" s="114">
        <v>891</v>
      </c>
      <c r="F36" s="142" t="str">
        <f>VLOOKUP(E36,VIP!$A$2:$O12893,2,0)</f>
        <v>DRBR891</v>
      </c>
      <c r="G36" s="136" t="str">
        <f>VLOOKUP(E36,'LISTADO ATM'!$A$2:$B$898,2,0)</f>
        <v xml:space="preserve">ATM Estación Texaco (Barahona) </v>
      </c>
      <c r="H36" s="136" t="str">
        <f>VLOOKUP(E36,VIP!$A$2:$O17814,7,FALSE)</f>
        <v>Si</v>
      </c>
      <c r="I36" s="136" t="str">
        <f>VLOOKUP(E36,VIP!$A$2:$O9779,8,FALSE)</f>
        <v>Si</v>
      </c>
      <c r="J36" s="136" t="str">
        <f>VLOOKUP(E36,VIP!$A$2:$O9729,8,FALSE)</f>
        <v>Si</v>
      </c>
      <c r="K36" s="136" t="str">
        <f>VLOOKUP(E36,VIP!$A$2:$O13303,6,0)</f>
        <v>NO</v>
      </c>
      <c r="L36" s="133" t="s">
        <v>2479</v>
      </c>
      <c r="M36" s="155" t="s">
        <v>2714</v>
      </c>
      <c r="N36" s="138" t="s">
        <v>2463</v>
      </c>
      <c r="O36" s="142" t="s">
        <v>2465</v>
      </c>
      <c r="P36" s="135"/>
      <c r="Q36" s="154">
        <v>44318.616932870369</v>
      </c>
    </row>
    <row r="37" spans="1:17" ht="17.399999999999999" x14ac:dyDescent="0.3">
      <c r="A37" s="136" t="str">
        <f>VLOOKUP(E37,'LISTADO ATM'!$A$2:$C$899,3,0)</f>
        <v>NORTE</v>
      </c>
      <c r="B37" s="123" t="s">
        <v>2740</v>
      </c>
      <c r="C37" s="137">
        <v>44318.449305555558</v>
      </c>
      <c r="D37" s="137" t="s">
        <v>2483</v>
      </c>
      <c r="E37" s="114">
        <v>666</v>
      </c>
      <c r="F37" s="142" t="str">
        <f>VLOOKUP(E37,VIP!$A$2:$O12911,2,0)</f>
        <v>DRBR666</v>
      </c>
      <c r="G37" s="136" t="str">
        <f>VLOOKUP(E37,'LISTADO ATM'!$A$2:$B$898,2,0)</f>
        <v>ATM S/M El Porvernir Libert</v>
      </c>
      <c r="H37" s="136" t="str">
        <f>VLOOKUP(E37,VIP!$A$2:$O17832,7,FALSE)</f>
        <v>N/A</v>
      </c>
      <c r="I37" s="136" t="str">
        <f>VLOOKUP(E37,VIP!$A$2:$O9797,8,FALSE)</f>
        <v>N/A</v>
      </c>
      <c r="J37" s="136" t="str">
        <f>VLOOKUP(E37,VIP!$A$2:$O9747,8,FALSE)</f>
        <v>N/A</v>
      </c>
      <c r="K37" s="136" t="str">
        <f>VLOOKUP(E37,VIP!$A$2:$O13321,6,0)</f>
        <v>N/A</v>
      </c>
      <c r="L37" s="133" t="s">
        <v>2741</v>
      </c>
      <c r="M37" s="155" t="s">
        <v>2714</v>
      </c>
      <c r="N37" s="155" t="s">
        <v>2742</v>
      </c>
      <c r="O37" s="142" t="s">
        <v>2596</v>
      </c>
      <c r="P37" s="135" t="s">
        <v>2743</v>
      </c>
      <c r="Q37" s="154">
        <v>44318.616932870369</v>
      </c>
    </row>
    <row r="38" spans="1:17" ht="17.399999999999999" x14ac:dyDescent="0.3">
      <c r="A38" s="136" t="str">
        <f>VLOOKUP(E38,'LISTADO ATM'!$A$2:$C$899,3,0)</f>
        <v>DISTRITO NACIONAL</v>
      </c>
      <c r="B38" s="123" t="s">
        <v>2784</v>
      </c>
      <c r="C38" s="137">
        <v>44318.478541666664</v>
      </c>
      <c r="D38" s="137" t="s">
        <v>2181</v>
      </c>
      <c r="E38" s="114">
        <v>23</v>
      </c>
      <c r="F38" s="142" t="str">
        <f>VLOOKUP(E38,VIP!$A$2:$O12952,2,0)</f>
        <v>DRBR023</v>
      </c>
      <c r="G38" s="136" t="str">
        <f>VLOOKUP(E38,'LISTADO ATM'!$A$2:$B$898,2,0)</f>
        <v xml:space="preserve">ATM Oficina México </v>
      </c>
      <c r="H38" s="136" t="str">
        <f>VLOOKUP(E38,VIP!$A$2:$O17873,7,FALSE)</f>
        <v>Si</v>
      </c>
      <c r="I38" s="136" t="str">
        <f>VLOOKUP(E38,VIP!$A$2:$O9838,8,FALSE)</f>
        <v>Si</v>
      </c>
      <c r="J38" s="136" t="str">
        <f>VLOOKUP(E38,VIP!$A$2:$O9788,8,FALSE)</f>
        <v>Si</v>
      </c>
      <c r="K38" s="136" t="str">
        <f>VLOOKUP(E38,VIP!$A$2:$O13362,6,0)</f>
        <v>NO</v>
      </c>
      <c r="L38" s="133" t="s">
        <v>2246</v>
      </c>
      <c r="M38" s="155" t="s">
        <v>2714</v>
      </c>
      <c r="N38" s="138" t="s">
        <v>2463</v>
      </c>
      <c r="O38" s="142" t="s">
        <v>2465</v>
      </c>
      <c r="P38" s="135"/>
      <c r="Q38" s="154">
        <v>44318.616932870369</v>
      </c>
    </row>
    <row r="39" spans="1:17" ht="17.399999999999999" x14ac:dyDescent="0.3">
      <c r="A39" s="136" t="str">
        <f>VLOOKUP(E39,'LISTADO ATM'!$A$2:$C$899,3,0)</f>
        <v>NORTE</v>
      </c>
      <c r="B39" s="123" t="s">
        <v>2793</v>
      </c>
      <c r="C39" s="137">
        <v>44318.599618055552</v>
      </c>
      <c r="D39" s="137" t="s">
        <v>2182</v>
      </c>
      <c r="E39" s="114">
        <v>496</v>
      </c>
      <c r="F39" s="142" t="str">
        <f>VLOOKUP(E39,VIP!$A$2:$O12917,2,0)</f>
        <v>DRBR496</v>
      </c>
      <c r="G39" s="136" t="str">
        <f>VLOOKUP(E39,'LISTADO ATM'!$A$2:$B$898,2,0)</f>
        <v xml:space="preserve">ATM Multicentro La Sirena Bonao </v>
      </c>
      <c r="H39" s="136" t="str">
        <f>VLOOKUP(E39,VIP!$A$2:$O17838,7,FALSE)</f>
        <v>Si</v>
      </c>
      <c r="I39" s="136" t="str">
        <f>VLOOKUP(E39,VIP!$A$2:$O9803,8,FALSE)</f>
        <v>Si</v>
      </c>
      <c r="J39" s="136" t="str">
        <f>VLOOKUP(E39,VIP!$A$2:$O9753,8,FALSE)</f>
        <v>Si</v>
      </c>
      <c r="K39" s="136" t="str">
        <f>VLOOKUP(E39,VIP!$A$2:$O13327,6,0)</f>
        <v>NO</v>
      </c>
      <c r="L39" s="133" t="s">
        <v>2220</v>
      </c>
      <c r="M39" s="155" t="s">
        <v>2714</v>
      </c>
      <c r="N39" s="138" t="s">
        <v>2742</v>
      </c>
      <c r="O39" s="142" t="s">
        <v>2492</v>
      </c>
      <c r="P39" s="135"/>
      <c r="Q39" s="154">
        <v>44318.62222222222</v>
      </c>
    </row>
    <row r="40" spans="1:17" ht="17.399999999999999" x14ac:dyDescent="0.3">
      <c r="A40" s="136" t="str">
        <f>VLOOKUP(E40,'LISTADO ATM'!$A$2:$C$899,3,0)</f>
        <v>DISTRITO NACIONAL</v>
      </c>
      <c r="B40" s="123" t="s">
        <v>2745</v>
      </c>
      <c r="C40" s="137">
        <v>44318.599293981482</v>
      </c>
      <c r="D40" s="137" t="s">
        <v>2181</v>
      </c>
      <c r="E40" s="114">
        <v>721</v>
      </c>
      <c r="F40" s="142" t="str">
        <f>VLOOKUP(E40,VIP!$A$2:$O12913,2,0)</f>
        <v>DRBR23A</v>
      </c>
      <c r="G40" s="136" t="str">
        <f>VLOOKUP(E40,'LISTADO ATM'!$A$2:$B$898,2,0)</f>
        <v xml:space="preserve">ATM Oficina Charles de Gaulle II </v>
      </c>
      <c r="H40" s="136" t="str">
        <f>VLOOKUP(E40,VIP!$A$2:$O17834,7,FALSE)</f>
        <v>Si</v>
      </c>
      <c r="I40" s="136" t="str">
        <f>VLOOKUP(E40,VIP!$A$2:$O9799,8,FALSE)</f>
        <v>Si</v>
      </c>
      <c r="J40" s="136" t="str">
        <f>VLOOKUP(E40,VIP!$A$2:$O9749,8,FALSE)</f>
        <v>Si</v>
      </c>
      <c r="K40" s="136" t="str">
        <f>VLOOKUP(E40,VIP!$A$2:$O13323,6,0)</f>
        <v>NO</v>
      </c>
      <c r="L40" s="133" t="s">
        <v>2246</v>
      </c>
      <c r="M40" s="155" t="s">
        <v>2714</v>
      </c>
      <c r="N40" s="138" t="s">
        <v>2463</v>
      </c>
      <c r="O40" s="142" t="s">
        <v>2465</v>
      </c>
      <c r="P40" s="135"/>
      <c r="Q40" s="154">
        <v>44318.723182870373</v>
      </c>
    </row>
    <row r="41" spans="1:17" ht="17.399999999999999" x14ac:dyDescent="0.3">
      <c r="A41" s="136" t="str">
        <f>VLOOKUP(E41,'LISTADO ATM'!$A$2:$C$899,3,0)</f>
        <v>DISTRITO NACIONAL</v>
      </c>
      <c r="B41" s="123" t="s">
        <v>2730</v>
      </c>
      <c r="C41" s="137">
        <v>44318.385243055556</v>
      </c>
      <c r="D41" s="137" t="s">
        <v>2181</v>
      </c>
      <c r="E41" s="114">
        <v>549</v>
      </c>
      <c r="F41" s="142" t="str">
        <f>VLOOKUP(E41,VIP!$A$2:$O12901,2,0)</f>
        <v>DRBR026</v>
      </c>
      <c r="G41" s="136" t="str">
        <f>VLOOKUP(E41,'LISTADO ATM'!$A$2:$B$898,2,0)</f>
        <v xml:space="preserve">ATM Ministerio de Turismo (Oficinas Gubernamentales) </v>
      </c>
      <c r="H41" s="136" t="str">
        <f>VLOOKUP(E41,VIP!$A$2:$O17822,7,FALSE)</f>
        <v>Si</v>
      </c>
      <c r="I41" s="136" t="str">
        <f>VLOOKUP(E41,VIP!$A$2:$O9787,8,FALSE)</f>
        <v>Si</v>
      </c>
      <c r="J41" s="136" t="str">
        <f>VLOOKUP(E41,VIP!$A$2:$O9737,8,FALSE)</f>
        <v>Si</v>
      </c>
      <c r="K41" s="136" t="str">
        <f>VLOOKUP(E41,VIP!$A$2:$O13311,6,0)</f>
        <v>NO</v>
      </c>
      <c r="L41" s="133" t="s">
        <v>2246</v>
      </c>
      <c r="M41" s="155" t="s">
        <v>2714</v>
      </c>
      <c r="N41" s="138" t="s">
        <v>2463</v>
      </c>
      <c r="O41" s="142" t="s">
        <v>2465</v>
      </c>
      <c r="P41" s="135"/>
      <c r="Q41" s="154">
        <v>44318.739155092589</v>
      </c>
    </row>
    <row r="42" spans="1:17" ht="17.399999999999999" x14ac:dyDescent="0.3">
      <c r="A42" s="136" t="str">
        <f>VLOOKUP(E42,'[1]LISTADO ATM'!$A$2:$C$900,3,0)</f>
        <v>DISTRITO NACIONAL</v>
      </c>
      <c r="B42" s="123" t="s">
        <v>2579</v>
      </c>
      <c r="C42" s="137">
        <v>44316.378518518519</v>
      </c>
      <c r="D42" s="137" t="s">
        <v>2483</v>
      </c>
      <c r="E42" s="114">
        <v>239</v>
      </c>
      <c r="F42" s="142" t="str">
        <f>VLOOKUP(E42,[1]VIP!$A$2:$O12941,2,0)</f>
        <v>DRBR239</v>
      </c>
      <c r="G42" s="136" t="str">
        <f>VLOOKUP(E42,'[1]LISTADO ATM'!$A$2:$B$899,2,0)</f>
        <v xml:space="preserve">ATM Autobanco Charles de Gaulle </v>
      </c>
      <c r="H42" s="136" t="str">
        <f>VLOOKUP(E42,[1]VIP!$A$2:$O17862,7,FALSE)</f>
        <v>Si</v>
      </c>
      <c r="I42" s="136" t="str">
        <f>VLOOKUP(E42,[1]VIP!$A$2:$O9827,8,FALSE)</f>
        <v>Si</v>
      </c>
      <c r="J42" s="136" t="str">
        <f>VLOOKUP(E42,[1]VIP!$A$2:$O9777,8,FALSE)</f>
        <v>Si</v>
      </c>
      <c r="K42" s="136" t="str">
        <f>VLOOKUP(E42,[1]VIP!$A$2:$O13351,6,0)</f>
        <v>SI</v>
      </c>
      <c r="L42" s="133" t="s">
        <v>2450</v>
      </c>
      <c r="M42" s="155" t="s">
        <v>2714</v>
      </c>
      <c r="N42" s="138" t="s">
        <v>2463</v>
      </c>
      <c r="O42" s="142" t="s">
        <v>2484</v>
      </c>
      <c r="P42" s="135"/>
      <c r="Q42" s="154">
        <v>44318.775960648149</v>
      </c>
    </row>
    <row r="43" spans="1:17" ht="17.399999999999999" x14ac:dyDescent="0.3">
      <c r="A43" s="136" t="str">
        <f>VLOOKUP(E43,'LISTADO ATM'!$A$2:$C$899,3,0)</f>
        <v>DISTRITO NACIONAL</v>
      </c>
      <c r="B43" s="123" t="s">
        <v>2635</v>
      </c>
      <c r="C43" s="137">
        <v>44317.518310185187</v>
      </c>
      <c r="D43" s="137" t="s">
        <v>2181</v>
      </c>
      <c r="E43" s="114">
        <v>239</v>
      </c>
      <c r="F43" s="142" t="str">
        <f>VLOOKUP(E43,VIP!$A$2:$O13025,2,0)</f>
        <v>DRBR239</v>
      </c>
      <c r="G43" s="136" t="str">
        <f>VLOOKUP(E43,'LISTADO ATM'!$A$2:$B$898,2,0)</f>
        <v xml:space="preserve">ATM Autobanco Charles de Gaulle </v>
      </c>
      <c r="H43" s="136" t="str">
        <f>VLOOKUP(E43,VIP!$A$2:$O17946,7,FALSE)</f>
        <v>Si</v>
      </c>
      <c r="I43" s="136" t="str">
        <f>VLOOKUP(E43,VIP!$A$2:$O9911,8,FALSE)</f>
        <v>Si</v>
      </c>
      <c r="J43" s="136" t="str">
        <f>VLOOKUP(E43,VIP!$A$2:$O9861,8,FALSE)</f>
        <v>Si</v>
      </c>
      <c r="K43" s="136" t="str">
        <f>VLOOKUP(E43,VIP!$A$2:$O13435,6,0)</f>
        <v>SI</v>
      </c>
      <c r="L43" s="133" t="s">
        <v>2220</v>
      </c>
      <c r="M43" s="155" t="s">
        <v>2714</v>
      </c>
      <c r="N43" s="138" t="s">
        <v>2463</v>
      </c>
      <c r="O43" s="142" t="s">
        <v>2465</v>
      </c>
      <c r="P43" s="135"/>
      <c r="Q43" s="154">
        <v>44318.775960648149</v>
      </c>
    </row>
    <row r="44" spans="1:17" ht="17.399999999999999" x14ac:dyDescent="0.3">
      <c r="A44" s="136" t="str">
        <f>VLOOKUP(E44,'LISTADO ATM'!$A$2:$C$899,3,0)</f>
        <v>DISTRITO NACIONAL</v>
      </c>
      <c r="B44" s="123" t="s">
        <v>2744</v>
      </c>
      <c r="C44" s="137">
        <v>44318.599780092591</v>
      </c>
      <c r="D44" s="137" t="s">
        <v>2181</v>
      </c>
      <c r="E44" s="114">
        <v>239</v>
      </c>
      <c r="F44" s="142" t="str">
        <f>VLOOKUP(E44,VIP!$A$2:$O12912,2,0)</f>
        <v>DRBR239</v>
      </c>
      <c r="G44" s="136" t="str">
        <f>VLOOKUP(E44,'LISTADO ATM'!$A$2:$B$898,2,0)</f>
        <v xml:space="preserve">ATM Autobanco Charles de Gaulle </v>
      </c>
      <c r="H44" s="136" t="str">
        <f>VLOOKUP(E44,VIP!$A$2:$O17833,7,FALSE)</f>
        <v>Si</v>
      </c>
      <c r="I44" s="136" t="str">
        <f>VLOOKUP(E44,VIP!$A$2:$O9798,8,FALSE)</f>
        <v>Si</v>
      </c>
      <c r="J44" s="136" t="str">
        <f>VLOOKUP(E44,VIP!$A$2:$O9748,8,FALSE)</f>
        <v>Si</v>
      </c>
      <c r="K44" s="136" t="str">
        <f>VLOOKUP(E44,VIP!$A$2:$O13322,6,0)</f>
        <v>SI</v>
      </c>
      <c r="L44" s="133" t="s">
        <v>2246</v>
      </c>
      <c r="M44" s="155" t="s">
        <v>2714</v>
      </c>
      <c r="N44" s="138" t="s">
        <v>2463</v>
      </c>
      <c r="O44" s="142" t="s">
        <v>2465</v>
      </c>
      <c r="P44" s="135"/>
      <c r="Q44" s="154">
        <v>44318.775960648149</v>
      </c>
    </row>
    <row r="45" spans="1:17" ht="17.399999999999999" x14ac:dyDescent="0.3">
      <c r="A45" s="136" t="str">
        <f>VLOOKUP(E45,'LISTADO ATM'!$A$2:$C$899,3,0)</f>
        <v>SUR</v>
      </c>
      <c r="B45" s="123" t="s">
        <v>2782</v>
      </c>
      <c r="C45" s="137">
        <v>44318.480694444443</v>
      </c>
      <c r="D45" s="137" t="s">
        <v>2181</v>
      </c>
      <c r="E45" s="114">
        <v>783</v>
      </c>
      <c r="F45" s="142" t="str">
        <f>VLOOKUP(E45,VIP!$A$2:$O12950,2,0)</f>
        <v>DRBR303</v>
      </c>
      <c r="G45" s="136" t="str">
        <f>VLOOKUP(E45,'LISTADO ATM'!$A$2:$B$898,2,0)</f>
        <v xml:space="preserve">ATM Autobanco Alfa y Omega (Barahona) </v>
      </c>
      <c r="H45" s="136" t="str">
        <f>VLOOKUP(E45,VIP!$A$2:$O17871,7,FALSE)</f>
        <v>Si</v>
      </c>
      <c r="I45" s="136" t="str">
        <f>VLOOKUP(E45,VIP!$A$2:$O9836,8,FALSE)</f>
        <v>Si</v>
      </c>
      <c r="J45" s="136" t="str">
        <f>VLOOKUP(E45,VIP!$A$2:$O9786,8,FALSE)</f>
        <v>Si</v>
      </c>
      <c r="K45" s="136" t="str">
        <f>VLOOKUP(E45,VIP!$A$2:$O13360,6,0)</f>
        <v>NO</v>
      </c>
      <c r="L45" s="133" t="s">
        <v>2422</v>
      </c>
      <c r="M45" s="155" t="s">
        <v>2714</v>
      </c>
      <c r="N45" s="138" t="s">
        <v>2463</v>
      </c>
      <c r="O45" s="142" t="s">
        <v>2465</v>
      </c>
      <c r="P45" s="135"/>
      <c r="Q45" s="154">
        <v>44318.803738425922</v>
      </c>
    </row>
    <row r="46" spans="1:17" ht="17.399999999999999" x14ac:dyDescent="0.3">
      <c r="A46" s="136" t="str">
        <f>VLOOKUP(E46,'LISTADO ATM'!$A$2:$C$899,3,0)</f>
        <v>DISTRITO NACIONAL</v>
      </c>
      <c r="B46" s="123" t="s">
        <v>2792</v>
      </c>
      <c r="C46" s="137">
        <v>44318.621504629627</v>
      </c>
      <c r="D46" s="137" t="s">
        <v>2483</v>
      </c>
      <c r="E46" s="114">
        <v>710</v>
      </c>
      <c r="F46" s="142" t="str">
        <f>VLOOKUP(E46,VIP!$A$2:$O12916,2,0)</f>
        <v>DRBR506</v>
      </c>
      <c r="G46" s="136" t="str">
        <f>VLOOKUP(E46,'LISTADO ATM'!$A$2:$B$898,2,0)</f>
        <v xml:space="preserve">ATM S/M Soberano </v>
      </c>
      <c r="H46" s="136" t="str">
        <f>VLOOKUP(E46,VIP!$A$2:$O17837,7,FALSE)</f>
        <v>Si</v>
      </c>
      <c r="I46" s="136" t="str">
        <f>VLOOKUP(E46,VIP!$A$2:$O9802,8,FALSE)</f>
        <v>Si</v>
      </c>
      <c r="J46" s="136" t="str">
        <f>VLOOKUP(E46,VIP!$A$2:$O9752,8,FALSE)</f>
        <v>Si</v>
      </c>
      <c r="K46" s="136" t="str">
        <f>VLOOKUP(E46,VIP!$A$2:$O13326,6,0)</f>
        <v>NO</v>
      </c>
      <c r="L46" s="133" t="s">
        <v>2741</v>
      </c>
      <c r="M46" s="155" t="s">
        <v>2714</v>
      </c>
      <c r="N46" s="138" t="s">
        <v>2742</v>
      </c>
      <c r="O46" s="142" t="s">
        <v>2796</v>
      </c>
      <c r="P46" s="135" t="s">
        <v>2743</v>
      </c>
      <c r="Q46" s="154">
        <v>44318.803738425922</v>
      </c>
    </row>
    <row r="47" spans="1:17" ht="17.399999999999999" x14ac:dyDescent="0.3">
      <c r="A47" s="136" t="str">
        <f>VLOOKUP(E47,'LISTADO ATM'!$A$2:$C$899,3,0)</f>
        <v>DISTRITO NACIONAL</v>
      </c>
      <c r="B47" s="123" t="s">
        <v>2791</v>
      </c>
      <c r="C47" s="137">
        <v>44318.622893518521</v>
      </c>
      <c r="D47" s="137" t="s">
        <v>2483</v>
      </c>
      <c r="E47" s="114">
        <v>235</v>
      </c>
      <c r="F47" s="142" t="str">
        <f>VLOOKUP(E47,VIP!$A$2:$O12915,2,0)</f>
        <v>DRBR235</v>
      </c>
      <c r="G47" s="136" t="str">
        <f>VLOOKUP(E47,'LISTADO ATM'!$A$2:$B$898,2,0)</f>
        <v xml:space="preserve">ATM Oficina Multicentro La Sirena San Isidro </v>
      </c>
      <c r="H47" s="136" t="str">
        <f>VLOOKUP(E47,VIP!$A$2:$O17836,7,FALSE)</f>
        <v>Si</v>
      </c>
      <c r="I47" s="136" t="str">
        <f>VLOOKUP(E47,VIP!$A$2:$O9801,8,FALSE)</f>
        <v>Si</v>
      </c>
      <c r="J47" s="136" t="str">
        <f>VLOOKUP(E47,VIP!$A$2:$O9751,8,FALSE)</f>
        <v>Si</v>
      </c>
      <c r="K47" s="136" t="str">
        <f>VLOOKUP(E47,VIP!$A$2:$O13325,6,0)</f>
        <v>SI</v>
      </c>
      <c r="L47" s="133" t="s">
        <v>2741</v>
      </c>
      <c r="M47" s="155" t="s">
        <v>2714</v>
      </c>
      <c r="N47" s="138" t="s">
        <v>2742</v>
      </c>
      <c r="O47" s="142" t="s">
        <v>2796</v>
      </c>
      <c r="P47" s="135" t="s">
        <v>2743</v>
      </c>
      <c r="Q47" s="154">
        <v>44318.803738425922</v>
      </c>
    </row>
    <row r="48" spans="1:17" ht="17.399999999999999" x14ac:dyDescent="0.3">
      <c r="A48" s="136" t="str">
        <f>VLOOKUP(E48,'LISTADO ATM'!$A$2:$C$899,3,0)</f>
        <v>DISTRITO NACIONAL</v>
      </c>
      <c r="B48" s="123" t="s">
        <v>2783</v>
      </c>
      <c r="C48" s="137">
        <v>44318.479988425926</v>
      </c>
      <c r="D48" s="137" t="s">
        <v>2181</v>
      </c>
      <c r="E48" s="114">
        <v>744</v>
      </c>
      <c r="F48" s="142" t="str">
        <f>VLOOKUP(E48,VIP!$A$2:$O12951,2,0)</f>
        <v>DRBR289</v>
      </c>
      <c r="G48" s="136" t="str">
        <f>VLOOKUP(E48,'LISTADO ATM'!$A$2:$B$898,2,0)</f>
        <v xml:space="preserve">ATM Multicentro La Sirena Venezuela </v>
      </c>
      <c r="H48" s="136" t="str">
        <f>VLOOKUP(E48,VIP!$A$2:$O17872,7,FALSE)</f>
        <v>Si</v>
      </c>
      <c r="I48" s="136" t="str">
        <f>VLOOKUP(E48,VIP!$A$2:$O9837,8,FALSE)</f>
        <v>Si</v>
      </c>
      <c r="J48" s="136" t="str">
        <f>VLOOKUP(E48,VIP!$A$2:$O9787,8,FALSE)</f>
        <v>Si</v>
      </c>
      <c r="K48" s="136" t="str">
        <f>VLOOKUP(E48,VIP!$A$2:$O13361,6,0)</f>
        <v>SI</v>
      </c>
      <c r="L48" s="133" t="s">
        <v>2422</v>
      </c>
      <c r="M48" s="138" t="s">
        <v>2456</v>
      </c>
      <c r="N48" s="138" t="s">
        <v>2463</v>
      </c>
      <c r="O48" s="142" t="s">
        <v>2465</v>
      </c>
      <c r="P48" s="135"/>
      <c r="Q48" s="154">
        <v>44318.806516203702</v>
      </c>
    </row>
    <row r="49" spans="1:17" ht="17.399999999999999" x14ac:dyDescent="0.3">
      <c r="A49" s="136" t="str">
        <f>VLOOKUP(E49,'LISTADO ATM'!$A$2:$C$899,3,0)</f>
        <v>DISTRITO NACIONAL</v>
      </c>
      <c r="B49" s="123" t="s">
        <v>2583</v>
      </c>
      <c r="C49" s="137">
        <v>44316.488576388889</v>
      </c>
      <c r="D49" s="137" t="s">
        <v>2181</v>
      </c>
      <c r="E49" s="114">
        <v>663</v>
      </c>
      <c r="F49" s="142" t="str">
        <f>VLOOKUP(E49,VIP!$A$2:$O12981,2,0)</f>
        <v>DRBR663</v>
      </c>
      <c r="G49" s="136" t="str">
        <f>VLOOKUP(E49,'LISTADO ATM'!$A$2:$B$898,2,0)</f>
        <v>ATM S/M Olé Av. España</v>
      </c>
      <c r="H49" s="136" t="str">
        <f>VLOOKUP(E49,VIP!$A$2:$O17902,7,FALSE)</f>
        <v>N/A</v>
      </c>
      <c r="I49" s="136" t="str">
        <f>VLOOKUP(E49,VIP!$A$2:$O9867,8,FALSE)</f>
        <v>N/A</v>
      </c>
      <c r="J49" s="136" t="str">
        <f>VLOOKUP(E49,VIP!$A$2:$O9817,8,FALSE)</f>
        <v>N/A</v>
      </c>
      <c r="K49" s="136" t="str">
        <f>VLOOKUP(E49,VIP!$A$2:$O13391,6,0)</f>
        <v>N/A</v>
      </c>
      <c r="L49" s="133" t="s">
        <v>2220</v>
      </c>
      <c r="M49" s="138" t="s">
        <v>2456</v>
      </c>
      <c r="N49" s="138" t="s">
        <v>2463</v>
      </c>
      <c r="O49" s="142" t="s">
        <v>2465</v>
      </c>
      <c r="P49" s="135"/>
      <c r="Q49" s="138" t="s">
        <v>2220</v>
      </c>
    </row>
    <row r="50" spans="1:17" ht="17.399999999999999" x14ac:dyDescent="0.3">
      <c r="A50" s="136" t="str">
        <f>VLOOKUP(E50,'LISTADO ATM'!$A$2:$C$899,3,0)</f>
        <v>DISTRITO NACIONAL</v>
      </c>
      <c r="B50" s="123" t="s">
        <v>2581</v>
      </c>
      <c r="C50" s="137">
        <v>44316.579606481479</v>
      </c>
      <c r="D50" s="137" t="s">
        <v>2181</v>
      </c>
      <c r="E50" s="114">
        <v>240</v>
      </c>
      <c r="F50" s="142" t="str">
        <f>VLOOKUP(E50,VIP!$A$2:$O12963,2,0)</f>
        <v>DRBR24D</v>
      </c>
      <c r="G50" s="136" t="str">
        <f>VLOOKUP(E50,'LISTADO ATM'!$A$2:$B$898,2,0)</f>
        <v xml:space="preserve">ATM Oficina Carrefour I </v>
      </c>
      <c r="H50" s="136" t="str">
        <f>VLOOKUP(E50,VIP!$A$2:$O17884,7,FALSE)</f>
        <v>Si</v>
      </c>
      <c r="I50" s="136" t="str">
        <f>VLOOKUP(E50,VIP!$A$2:$O9849,8,FALSE)</f>
        <v>Si</v>
      </c>
      <c r="J50" s="136" t="str">
        <f>VLOOKUP(E50,VIP!$A$2:$O9799,8,FALSE)</f>
        <v>Si</v>
      </c>
      <c r="K50" s="136" t="str">
        <f>VLOOKUP(E50,VIP!$A$2:$O13373,6,0)</f>
        <v>SI</v>
      </c>
      <c r="L50" s="133" t="s">
        <v>2220</v>
      </c>
      <c r="M50" s="138" t="s">
        <v>2456</v>
      </c>
      <c r="N50" s="138" t="s">
        <v>2463</v>
      </c>
      <c r="O50" s="142" t="s">
        <v>2465</v>
      </c>
      <c r="P50" s="135"/>
      <c r="Q50" s="138" t="s">
        <v>2220</v>
      </c>
    </row>
    <row r="51" spans="1:17" ht="17.399999999999999" x14ac:dyDescent="0.3">
      <c r="A51" s="136" t="str">
        <f>VLOOKUP(E51,'LISTADO ATM'!$A$2:$C$899,3,0)</f>
        <v>DISTRITO NACIONAL</v>
      </c>
      <c r="B51" s="123" t="s">
        <v>2580</v>
      </c>
      <c r="C51" s="137">
        <v>44316.590416666666</v>
      </c>
      <c r="D51" s="137" t="s">
        <v>2181</v>
      </c>
      <c r="E51" s="114">
        <v>414</v>
      </c>
      <c r="F51" s="142" t="str">
        <f>VLOOKUP(E51,VIP!$A$2:$O12962,2,0)</f>
        <v>DRBR414</v>
      </c>
      <c r="G51" s="136" t="str">
        <f>VLOOKUP(E51,'LISTADO ATM'!$A$2:$B$898,2,0)</f>
        <v>ATM Villa Francisca II</v>
      </c>
      <c r="H51" s="136" t="str">
        <f>VLOOKUP(E51,VIP!$A$2:$O17883,7,FALSE)</f>
        <v>Si</v>
      </c>
      <c r="I51" s="136" t="str">
        <f>VLOOKUP(E51,VIP!$A$2:$O9848,8,FALSE)</f>
        <v>Si</v>
      </c>
      <c r="J51" s="136" t="str">
        <f>VLOOKUP(E51,VIP!$A$2:$O9798,8,FALSE)</f>
        <v>Si</v>
      </c>
      <c r="K51" s="136" t="str">
        <f>VLOOKUP(E51,VIP!$A$2:$O13372,6,0)</f>
        <v>SI</v>
      </c>
      <c r="L51" s="133" t="s">
        <v>2220</v>
      </c>
      <c r="M51" s="138" t="s">
        <v>2456</v>
      </c>
      <c r="N51" s="138" t="s">
        <v>2463</v>
      </c>
      <c r="O51" s="142" t="s">
        <v>2465</v>
      </c>
      <c r="P51" s="135"/>
      <c r="Q51" s="138" t="s">
        <v>2220</v>
      </c>
    </row>
    <row r="52" spans="1:17" ht="17.399999999999999" x14ac:dyDescent="0.3">
      <c r="A52" s="136" t="str">
        <f>VLOOKUP(E52,'LISTADO ATM'!$A$2:$C$899,3,0)</f>
        <v>DISTRITO NACIONAL</v>
      </c>
      <c r="B52" s="123" t="s">
        <v>2739</v>
      </c>
      <c r="C52" s="137">
        <v>44316.657708333332</v>
      </c>
      <c r="D52" s="137" t="s">
        <v>2181</v>
      </c>
      <c r="E52" s="114">
        <v>160</v>
      </c>
      <c r="F52" s="142" t="str">
        <f>VLOOKUP(E52,VIP!$A$2:$O12910,2,0)</f>
        <v>DRBR160</v>
      </c>
      <c r="G52" s="136" t="str">
        <f>VLOOKUP(E52,'LISTADO ATM'!$A$2:$B$898,2,0)</f>
        <v xml:space="preserve">ATM Oficina Herrera </v>
      </c>
      <c r="H52" s="136" t="str">
        <f>VLOOKUP(E52,VIP!$A$2:$O17831,7,FALSE)</f>
        <v>Si</v>
      </c>
      <c r="I52" s="136" t="str">
        <f>VLOOKUP(E52,VIP!$A$2:$O9796,8,FALSE)</f>
        <v>Si</v>
      </c>
      <c r="J52" s="136" t="str">
        <f>VLOOKUP(E52,VIP!$A$2:$O9746,8,FALSE)</f>
        <v>Si</v>
      </c>
      <c r="K52" s="136" t="str">
        <f>VLOOKUP(E52,VIP!$A$2:$O13320,6,0)</f>
        <v>NO</v>
      </c>
      <c r="L52" s="133" t="s">
        <v>2220</v>
      </c>
      <c r="M52" s="138" t="s">
        <v>2456</v>
      </c>
      <c r="N52" s="138" t="s">
        <v>2497</v>
      </c>
      <c r="O52" s="142" t="s">
        <v>2465</v>
      </c>
      <c r="P52" s="135"/>
      <c r="Q52" s="138" t="s">
        <v>2220</v>
      </c>
    </row>
    <row r="53" spans="1:17" ht="17.399999999999999" x14ac:dyDescent="0.3">
      <c r="A53" s="136" t="str">
        <f>VLOOKUP(E53,'LISTADO ATM'!$A$2:$C$899,3,0)</f>
        <v>DISTRITO NACIONAL</v>
      </c>
      <c r="B53" s="123" t="s">
        <v>2590</v>
      </c>
      <c r="C53" s="137">
        <v>44316.716747685183</v>
      </c>
      <c r="D53" s="137" t="s">
        <v>2181</v>
      </c>
      <c r="E53" s="114">
        <v>902</v>
      </c>
      <c r="F53" s="142" t="str">
        <f>VLOOKUP(E53,VIP!$A$2:$O12999,2,0)</f>
        <v>DRBR16A</v>
      </c>
      <c r="G53" s="136" t="str">
        <f>VLOOKUP(E53,'LISTADO ATM'!$A$2:$B$898,2,0)</f>
        <v xml:space="preserve">ATM Oficina Plaza Florida </v>
      </c>
      <c r="H53" s="136" t="str">
        <f>VLOOKUP(E53,VIP!$A$2:$O17920,7,FALSE)</f>
        <v>Si</v>
      </c>
      <c r="I53" s="136" t="str">
        <f>VLOOKUP(E53,VIP!$A$2:$O9885,8,FALSE)</f>
        <v>Si</v>
      </c>
      <c r="J53" s="136" t="str">
        <f>VLOOKUP(E53,VIP!$A$2:$O9835,8,FALSE)</f>
        <v>Si</v>
      </c>
      <c r="K53" s="136" t="str">
        <f>VLOOKUP(E53,VIP!$A$2:$O13409,6,0)</f>
        <v>NO</v>
      </c>
      <c r="L53" s="133" t="s">
        <v>2220</v>
      </c>
      <c r="M53" s="138" t="s">
        <v>2456</v>
      </c>
      <c r="N53" s="138" t="s">
        <v>2463</v>
      </c>
      <c r="O53" s="142" t="s">
        <v>2465</v>
      </c>
      <c r="P53" s="135"/>
      <c r="Q53" s="138" t="s">
        <v>2220</v>
      </c>
    </row>
    <row r="54" spans="1:17" ht="17.399999999999999" x14ac:dyDescent="0.3">
      <c r="A54" s="136" t="str">
        <f>VLOOKUP(E54,'LISTADO ATM'!$A$2:$C$899,3,0)</f>
        <v>DISTRITO NACIONAL</v>
      </c>
      <c r="B54" s="123" t="s">
        <v>2588</v>
      </c>
      <c r="C54" s="137">
        <v>44316.753750000003</v>
      </c>
      <c r="D54" s="137" t="s">
        <v>2181</v>
      </c>
      <c r="E54" s="114">
        <v>57</v>
      </c>
      <c r="F54" s="142" t="str">
        <f>VLOOKUP(E54,VIP!$A$2:$O12989,2,0)</f>
        <v>DRBR057</v>
      </c>
      <c r="G54" s="136" t="str">
        <f>VLOOKUP(E54,'LISTADO ATM'!$A$2:$B$898,2,0)</f>
        <v xml:space="preserve">ATM Oficina Malecon Center </v>
      </c>
      <c r="H54" s="136" t="str">
        <f>VLOOKUP(E54,VIP!$A$2:$O17910,7,FALSE)</f>
        <v>Si</v>
      </c>
      <c r="I54" s="136" t="str">
        <f>VLOOKUP(E54,VIP!$A$2:$O9875,8,FALSE)</f>
        <v>Si</v>
      </c>
      <c r="J54" s="136" t="str">
        <f>VLOOKUP(E54,VIP!$A$2:$O9825,8,FALSE)</f>
        <v>Si</v>
      </c>
      <c r="K54" s="136" t="str">
        <f>VLOOKUP(E54,VIP!$A$2:$O13399,6,0)</f>
        <v>NO</v>
      </c>
      <c r="L54" s="133" t="s">
        <v>2220</v>
      </c>
      <c r="M54" s="138" t="s">
        <v>2456</v>
      </c>
      <c r="N54" s="138" t="s">
        <v>2463</v>
      </c>
      <c r="O54" s="142" t="s">
        <v>2465</v>
      </c>
      <c r="P54" s="135"/>
      <c r="Q54" s="138" t="s">
        <v>2220</v>
      </c>
    </row>
    <row r="55" spans="1:17" ht="17.399999999999999" x14ac:dyDescent="0.3">
      <c r="A55" s="136" t="str">
        <f>VLOOKUP(E55,'LISTADO ATM'!$A$2:$C$899,3,0)</f>
        <v>ESTE</v>
      </c>
      <c r="B55" s="123" t="s">
        <v>2587</v>
      </c>
      <c r="C55" s="137">
        <v>44316.755208333336</v>
      </c>
      <c r="D55" s="137" t="s">
        <v>2181</v>
      </c>
      <c r="E55" s="114">
        <v>27</v>
      </c>
      <c r="F55" s="142" t="str">
        <f>VLOOKUP(E55,VIP!$A$2:$O12988,2,0)</f>
        <v>DRBR240</v>
      </c>
      <c r="G55" s="136" t="str">
        <f>VLOOKUP(E55,'LISTADO ATM'!$A$2:$B$898,2,0)</f>
        <v>ATM Oficina El Seibo II</v>
      </c>
      <c r="H55" s="136" t="str">
        <f>VLOOKUP(E55,VIP!$A$2:$O17909,7,FALSE)</f>
        <v>Si</v>
      </c>
      <c r="I55" s="136" t="str">
        <f>VLOOKUP(E55,VIP!$A$2:$O9874,8,FALSE)</f>
        <v>Si</v>
      </c>
      <c r="J55" s="136" t="str">
        <f>VLOOKUP(E55,VIP!$A$2:$O9824,8,FALSE)</f>
        <v>Si</v>
      </c>
      <c r="K55" s="136" t="str">
        <f>VLOOKUP(E55,VIP!$A$2:$O13398,6,0)</f>
        <v>NO</v>
      </c>
      <c r="L55" s="133" t="s">
        <v>2220</v>
      </c>
      <c r="M55" s="138" t="s">
        <v>2456</v>
      </c>
      <c r="N55" s="138" t="s">
        <v>2463</v>
      </c>
      <c r="O55" s="142" t="s">
        <v>2465</v>
      </c>
      <c r="P55" s="135"/>
      <c r="Q55" s="138" t="s">
        <v>2220</v>
      </c>
    </row>
    <row r="56" spans="1:17" ht="17.399999999999999" x14ac:dyDescent="0.3">
      <c r="A56" s="136" t="str">
        <f>VLOOKUP(E56,'LISTADO ATM'!$A$2:$C$899,3,0)</f>
        <v>DISTRITO NACIONAL</v>
      </c>
      <c r="B56" s="123" t="s">
        <v>2738</v>
      </c>
      <c r="C56" s="137">
        <v>44316.756307870368</v>
      </c>
      <c r="D56" s="137" t="s">
        <v>2181</v>
      </c>
      <c r="E56" s="114">
        <v>232</v>
      </c>
      <c r="F56" s="142" t="str">
        <f>VLOOKUP(E56,VIP!$A$2:$O12909,2,0)</f>
        <v>DRBR232</v>
      </c>
      <c r="G56" s="136" t="str">
        <f>VLOOKUP(E56,'LISTADO ATM'!$A$2:$B$898,2,0)</f>
        <v xml:space="preserve">ATM S/M Nacional Charles de Gaulle </v>
      </c>
      <c r="H56" s="136" t="str">
        <f>VLOOKUP(E56,VIP!$A$2:$O17830,7,FALSE)</f>
        <v>Si</v>
      </c>
      <c r="I56" s="136" t="str">
        <f>VLOOKUP(E56,VIP!$A$2:$O9795,8,FALSE)</f>
        <v>Si</v>
      </c>
      <c r="J56" s="136" t="str">
        <f>VLOOKUP(E56,VIP!$A$2:$O9745,8,FALSE)</f>
        <v>Si</v>
      </c>
      <c r="K56" s="136" t="str">
        <f>VLOOKUP(E56,VIP!$A$2:$O13319,6,0)</f>
        <v>SI</v>
      </c>
      <c r="L56" s="133" t="s">
        <v>2220</v>
      </c>
      <c r="M56" s="138" t="s">
        <v>2456</v>
      </c>
      <c r="N56" s="138" t="s">
        <v>2463</v>
      </c>
      <c r="O56" s="142" t="s">
        <v>2465</v>
      </c>
      <c r="P56" s="135"/>
      <c r="Q56" s="138" t="s">
        <v>2220</v>
      </c>
    </row>
    <row r="57" spans="1:17" ht="17.399999999999999" x14ac:dyDescent="0.3">
      <c r="A57" s="136" t="str">
        <f>VLOOKUP(E57,'LISTADO ATM'!$A$2:$C$899,3,0)</f>
        <v>DISTRITO NACIONAL</v>
      </c>
      <c r="B57" s="123" t="s">
        <v>2586</v>
      </c>
      <c r="C57" s="137">
        <v>44316.763831018521</v>
      </c>
      <c r="D57" s="137" t="s">
        <v>2181</v>
      </c>
      <c r="E57" s="114">
        <v>487</v>
      </c>
      <c r="F57" s="142" t="str">
        <f>VLOOKUP(E57,VIP!$A$2:$O12983,2,0)</f>
        <v>DRBR487</v>
      </c>
      <c r="G57" s="136" t="str">
        <f>VLOOKUP(E57,'LISTADO ATM'!$A$2:$B$898,2,0)</f>
        <v xml:space="preserve">ATM Olé Hainamosa </v>
      </c>
      <c r="H57" s="136" t="str">
        <f>VLOOKUP(E57,VIP!$A$2:$O17904,7,FALSE)</f>
        <v>Si</v>
      </c>
      <c r="I57" s="136" t="str">
        <f>VLOOKUP(E57,VIP!$A$2:$O9869,8,FALSE)</f>
        <v>Si</v>
      </c>
      <c r="J57" s="136" t="str">
        <f>VLOOKUP(E57,VIP!$A$2:$O9819,8,FALSE)</f>
        <v>Si</v>
      </c>
      <c r="K57" s="136" t="str">
        <f>VLOOKUP(E57,VIP!$A$2:$O13393,6,0)</f>
        <v>SI</v>
      </c>
      <c r="L57" s="133" t="s">
        <v>2220</v>
      </c>
      <c r="M57" s="138" t="s">
        <v>2456</v>
      </c>
      <c r="N57" s="138" t="s">
        <v>2463</v>
      </c>
      <c r="O57" s="142" t="s">
        <v>2465</v>
      </c>
      <c r="P57" s="135"/>
      <c r="Q57" s="138" t="s">
        <v>2220</v>
      </c>
    </row>
    <row r="58" spans="1:17" ht="17.399999999999999" x14ac:dyDescent="0.3">
      <c r="A58" s="136" t="str">
        <f>VLOOKUP(E58,'LISTADO ATM'!$A$2:$C$899,3,0)</f>
        <v>DISTRITO NACIONAL</v>
      </c>
      <c r="B58" s="123" t="s">
        <v>2585</v>
      </c>
      <c r="C58" s="137">
        <v>44316.771527777775</v>
      </c>
      <c r="D58" s="137" t="s">
        <v>2181</v>
      </c>
      <c r="E58" s="114">
        <v>640</v>
      </c>
      <c r="F58" s="142" t="str">
        <f>VLOOKUP(E58,VIP!$A$2:$O12981,2,0)</f>
        <v>DRBR640</v>
      </c>
      <c r="G58" s="136" t="str">
        <f>VLOOKUP(E58,'LISTADO ATM'!$A$2:$B$898,2,0)</f>
        <v xml:space="preserve">ATM Ministerio Obras Públicas </v>
      </c>
      <c r="H58" s="136" t="str">
        <f>VLOOKUP(E58,VIP!$A$2:$O17902,7,FALSE)</f>
        <v>Si</v>
      </c>
      <c r="I58" s="136" t="str">
        <f>VLOOKUP(E58,VIP!$A$2:$O9867,8,FALSE)</f>
        <v>Si</v>
      </c>
      <c r="J58" s="136" t="str">
        <f>VLOOKUP(E58,VIP!$A$2:$O9817,8,FALSE)</f>
        <v>Si</v>
      </c>
      <c r="K58" s="136" t="str">
        <f>VLOOKUP(E58,VIP!$A$2:$O13391,6,0)</f>
        <v>NO</v>
      </c>
      <c r="L58" s="133" t="s">
        <v>2220</v>
      </c>
      <c r="M58" s="138" t="s">
        <v>2456</v>
      </c>
      <c r="N58" s="138" t="s">
        <v>2463</v>
      </c>
      <c r="O58" s="142" t="s">
        <v>2465</v>
      </c>
      <c r="P58" s="135"/>
      <c r="Q58" s="138" t="s">
        <v>2220</v>
      </c>
    </row>
    <row r="59" spans="1:17" ht="17.399999999999999" x14ac:dyDescent="0.3">
      <c r="A59" s="136" t="str">
        <f>VLOOKUP(E59,'LISTADO ATM'!$A$2:$C$899,3,0)</f>
        <v>DISTRITO NACIONAL</v>
      </c>
      <c r="B59" s="123" t="s">
        <v>2584</v>
      </c>
      <c r="C59" s="137">
        <v>44316.772789351853</v>
      </c>
      <c r="D59" s="137" t="s">
        <v>2181</v>
      </c>
      <c r="E59" s="114">
        <v>476</v>
      </c>
      <c r="F59" s="142" t="str">
        <f>VLOOKUP(E59,VIP!$A$2:$O12980,2,0)</f>
        <v>DRBR476</v>
      </c>
      <c r="G59" s="136" t="str">
        <f>VLOOKUP(E59,'LISTADO ATM'!$A$2:$B$898,2,0)</f>
        <v xml:space="preserve">ATM Multicentro La Sirena Las Caobas </v>
      </c>
      <c r="H59" s="136" t="str">
        <f>VLOOKUP(E59,VIP!$A$2:$O17901,7,FALSE)</f>
        <v>Si</v>
      </c>
      <c r="I59" s="136" t="str">
        <f>VLOOKUP(E59,VIP!$A$2:$O9866,8,FALSE)</f>
        <v>Si</v>
      </c>
      <c r="J59" s="136" t="str">
        <f>VLOOKUP(E59,VIP!$A$2:$O9816,8,FALSE)</f>
        <v>Si</v>
      </c>
      <c r="K59" s="136" t="str">
        <f>VLOOKUP(E59,VIP!$A$2:$O13390,6,0)</f>
        <v>SI</v>
      </c>
      <c r="L59" s="133" t="s">
        <v>2220</v>
      </c>
      <c r="M59" s="138" t="s">
        <v>2456</v>
      </c>
      <c r="N59" s="138" t="s">
        <v>2463</v>
      </c>
      <c r="O59" s="142" t="s">
        <v>2465</v>
      </c>
      <c r="P59" s="135"/>
      <c r="Q59" s="138" t="s">
        <v>2220</v>
      </c>
    </row>
    <row r="60" spans="1:17" ht="17.399999999999999" x14ac:dyDescent="0.3">
      <c r="A60" s="136" t="str">
        <f>VLOOKUP(E60,'LISTADO ATM'!$A$2:$C$899,3,0)</f>
        <v>ESTE</v>
      </c>
      <c r="B60" s="123" t="s">
        <v>2602</v>
      </c>
      <c r="C60" s="137">
        <v>44316.815462962964</v>
      </c>
      <c r="D60" s="137" t="s">
        <v>2181</v>
      </c>
      <c r="E60" s="114">
        <v>68</v>
      </c>
      <c r="F60" s="142" t="str">
        <f>VLOOKUP(E60,VIP!$A$2:$O12991,2,0)</f>
        <v>DRBR068</v>
      </c>
      <c r="G60" s="136" t="str">
        <f>VLOOKUP(E60,'LISTADO ATM'!$A$2:$B$898,2,0)</f>
        <v xml:space="preserve">ATM Hotel Nickelodeon (Punta Cana) </v>
      </c>
      <c r="H60" s="136" t="str">
        <f>VLOOKUP(E60,VIP!$A$2:$O17912,7,FALSE)</f>
        <v>Si</v>
      </c>
      <c r="I60" s="136" t="str">
        <f>VLOOKUP(E60,VIP!$A$2:$O9877,8,FALSE)</f>
        <v>Si</v>
      </c>
      <c r="J60" s="136" t="str">
        <f>VLOOKUP(E60,VIP!$A$2:$O9827,8,FALSE)</f>
        <v>Si</v>
      </c>
      <c r="K60" s="136" t="str">
        <f>VLOOKUP(E60,VIP!$A$2:$O13401,6,0)</f>
        <v>NO</v>
      </c>
      <c r="L60" s="133" t="s">
        <v>2220</v>
      </c>
      <c r="M60" s="138" t="s">
        <v>2456</v>
      </c>
      <c r="N60" s="138" t="s">
        <v>2463</v>
      </c>
      <c r="O60" s="142" t="s">
        <v>2465</v>
      </c>
      <c r="P60" s="135"/>
      <c r="Q60" s="138" t="s">
        <v>2220</v>
      </c>
    </row>
    <row r="61" spans="1:17" ht="17.399999999999999" x14ac:dyDescent="0.3">
      <c r="A61" s="136" t="str">
        <f>VLOOKUP(E61,'LISTADO ATM'!$A$2:$C$899,3,0)</f>
        <v>SUR</v>
      </c>
      <c r="B61" s="123" t="s">
        <v>2603</v>
      </c>
      <c r="C61" s="137">
        <v>44316.937164351853</v>
      </c>
      <c r="D61" s="137" t="s">
        <v>2181</v>
      </c>
      <c r="E61" s="114">
        <v>84</v>
      </c>
      <c r="F61" s="142" t="str">
        <f>VLOOKUP(E61,VIP!$A$2:$O12979,2,0)</f>
        <v>DRBR084</v>
      </c>
      <c r="G61" s="136" t="str">
        <f>VLOOKUP(E61,'LISTADO ATM'!$A$2:$B$898,2,0)</f>
        <v xml:space="preserve">ATM Oficina Multicentro Sirena San Cristóbal </v>
      </c>
      <c r="H61" s="136" t="str">
        <f>VLOOKUP(E61,VIP!$A$2:$O17900,7,FALSE)</f>
        <v>Si</v>
      </c>
      <c r="I61" s="136" t="str">
        <f>VLOOKUP(E61,VIP!$A$2:$O9865,8,FALSE)</f>
        <v>Si</v>
      </c>
      <c r="J61" s="136" t="str">
        <f>VLOOKUP(E61,VIP!$A$2:$O9815,8,FALSE)</f>
        <v>Si</v>
      </c>
      <c r="K61" s="136" t="str">
        <f>VLOOKUP(E61,VIP!$A$2:$O13389,6,0)</f>
        <v>SI</v>
      </c>
      <c r="L61" s="133" t="s">
        <v>2220</v>
      </c>
      <c r="M61" s="138" t="s">
        <v>2456</v>
      </c>
      <c r="N61" s="138" t="s">
        <v>2463</v>
      </c>
      <c r="O61" s="142" t="s">
        <v>2465</v>
      </c>
      <c r="P61" s="135"/>
      <c r="Q61" s="138" t="s">
        <v>2220</v>
      </c>
    </row>
    <row r="62" spans="1:17" ht="17.399999999999999" x14ac:dyDescent="0.3">
      <c r="A62" s="136" t="str">
        <f>VLOOKUP(E62,'LISTADO ATM'!$A$2:$C$899,3,0)</f>
        <v>DISTRITO NACIONAL</v>
      </c>
      <c r="B62" s="123" t="s">
        <v>2737</v>
      </c>
      <c r="C62" s="137">
        <v>44317.133368055554</v>
      </c>
      <c r="D62" s="137" t="s">
        <v>2181</v>
      </c>
      <c r="E62" s="114">
        <v>858</v>
      </c>
      <c r="F62" s="142" t="str">
        <f>VLOOKUP(E62,VIP!$A$2:$O12908,2,0)</f>
        <v>DRBR858</v>
      </c>
      <c r="G62" s="136" t="str">
        <f>VLOOKUP(E62,'LISTADO ATM'!$A$2:$B$898,2,0)</f>
        <v xml:space="preserve">ATM Cooperativa Maestros (COOPNAMA) </v>
      </c>
      <c r="H62" s="136" t="str">
        <f>VLOOKUP(E62,VIP!$A$2:$O17829,7,FALSE)</f>
        <v>Si</v>
      </c>
      <c r="I62" s="136" t="str">
        <f>VLOOKUP(E62,VIP!$A$2:$O9794,8,FALSE)</f>
        <v>No</v>
      </c>
      <c r="J62" s="136" t="str">
        <f>VLOOKUP(E62,VIP!$A$2:$O9744,8,FALSE)</f>
        <v>No</v>
      </c>
      <c r="K62" s="136" t="str">
        <f>VLOOKUP(E62,VIP!$A$2:$O13318,6,0)</f>
        <v>NO</v>
      </c>
      <c r="L62" s="133" t="s">
        <v>2220</v>
      </c>
      <c r="M62" s="138" t="s">
        <v>2456</v>
      </c>
      <c r="N62" s="138" t="s">
        <v>2463</v>
      </c>
      <c r="O62" s="142" t="s">
        <v>2465</v>
      </c>
      <c r="P62" s="135"/>
      <c r="Q62" s="138" t="s">
        <v>2220</v>
      </c>
    </row>
    <row r="63" spans="1:17" ht="17.399999999999999" x14ac:dyDescent="0.3">
      <c r="A63" s="136" t="str">
        <f>VLOOKUP(E63,'LISTADO ATM'!$A$2:$C$899,3,0)</f>
        <v>DISTRITO NACIONAL</v>
      </c>
      <c r="B63" s="123" t="s">
        <v>2618</v>
      </c>
      <c r="C63" s="137">
        <v>44317.390787037039</v>
      </c>
      <c r="D63" s="137" t="s">
        <v>2181</v>
      </c>
      <c r="E63" s="114">
        <v>225</v>
      </c>
      <c r="F63" s="142" t="str">
        <f>VLOOKUP(E63,VIP!$A$2:$O13022,2,0)</f>
        <v>DRBR225</v>
      </c>
      <c r="G63" s="136" t="str">
        <f>VLOOKUP(E63,'LISTADO ATM'!$A$2:$B$898,2,0)</f>
        <v xml:space="preserve">ATM S/M Nacional Arroyo Hondo </v>
      </c>
      <c r="H63" s="136" t="str">
        <f>VLOOKUP(E63,VIP!$A$2:$O17943,7,FALSE)</f>
        <v>Si</v>
      </c>
      <c r="I63" s="136" t="str">
        <f>VLOOKUP(E63,VIP!$A$2:$O9908,8,FALSE)</f>
        <v>Si</v>
      </c>
      <c r="J63" s="136" t="str">
        <f>VLOOKUP(E63,VIP!$A$2:$O9858,8,FALSE)</f>
        <v>Si</v>
      </c>
      <c r="K63" s="136" t="str">
        <f>VLOOKUP(E63,VIP!$A$2:$O13432,6,0)</f>
        <v>NO</v>
      </c>
      <c r="L63" s="133" t="s">
        <v>2220</v>
      </c>
      <c r="M63" s="138" t="s">
        <v>2456</v>
      </c>
      <c r="N63" s="138" t="s">
        <v>2463</v>
      </c>
      <c r="O63" s="142" t="s">
        <v>2465</v>
      </c>
      <c r="P63" s="135"/>
      <c r="Q63" s="138" t="s">
        <v>2220</v>
      </c>
    </row>
    <row r="64" spans="1:17" ht="17.399999999999999" x14ac:dyDescent="0.3">
      <c r="A64" s="136" t="str">
        <f>VLOOKUP(E64,'LISTADO ATM'!$A$2:$C$899,3,0)</f>
        <v>NORTE</v>
      </c>
      <c r="B64" s="123" t="s">
        <v>2643</v>
      </c>
      <c r="C64" s="137">
        <v>44317.462951388887</v>
      </c>
      <c r="D64" s="137" t="s">
        <v>2182</v>
      </c>
      <c r="E64" s="114">
        <v>53</v>
      </c>
      <c r="F64" s="142" t="str">
        <f>VLOOKUP(E64,VIP!$A$2:$O13037,2,0)</f>
        <v>DRBR053</v>
      </c>
      <c r="G64" s="136" t="str">
        <f>VLOOKUP(E64,'LISTADO ATM'!$A$2:$B$898,2,0)</f>
        <v xml:space="preserve">ATM Oficina Constanza </v>
      </c>
      <c r="H64" s="136" t="str">
        <f>VLOOKUP(E64,VIP!$A$2:$O17958,7,FALSE)</f>
        <v>Si</v>
      </c>
      <c r="I64" s="136" t="str">
        <f>VLOOKUP(E64,VIP!$A$2:$O9923,8,FALSE)</f>
        <v>Si</v>
      </c>
      <c r="J64" s="136" t="str">
        <f>VLOOKUP(E64,VIP!$A$2:$O9873,8,FALSE)</f>
        <v>Si</v>
      </c>
      <c r="K64" s="136" t="str">
        <f>VLOOKUP(E64,VIP!$A$2:$O13447,6,0)</f>
        <v>NO</v>
      </c>
      <c r="L64" s="133" t="s">
        <v>2220</v>
      </c>
      <c r="M64" s="138" t="s">
        <v>2456</v>
      </c>
      <c r="N64" s="138" t="s">
        <v>2463</v>
      </c>
      <c r="O64" s="142" t="s">
        <v>2492</v>
      </c>
      <c r="P64" s="135"/>
      <c r="Q64" s="138" t="s">
        <v>2220</v>
      </c>
    </row>
    <row r="65" spans="1:17" ht="17.399999999999999" x14ac:dyDescent="0.3">
      <c r="A65" s="136" t="str">
        <f>VLOOKUP(E65,'LISTADO ATM'!$A$2:$C$899,3,0)</f>
        <v>DISTRITO NACIONAL</v>
      </c>
      <c r="B65" s="123" t="s">
        <v>2639</v>
      </c>
      <c r="C65" s="137">
        <v>44317.514502314814</v>
      </c>
      <c r="D65" s="137" t="s">
        <v>2181</v>
      </c>
      <c r="E65" s="114">
        <v>812</v>
      </c>
      <c r="F65" s="142" t="str">
        <f>VLOOKUP(E65,VIP!$A$2:$O13029,2,0)</f>
        <v>DRBR812</v>
      </c>
      <c r="G65" s="136" t="str">
        <f>VLOOKUP(E65,'LISTADO ATM'!$A$2:$B$898,2,0)</f>
        <v xml:space="preserve">ATM Canasta del Pueblo </v>
      </c>
      <c r="H65" s="136" t="str">
        <f>VLOOKUP(E65,VIP!$A$2:$O17950,7,FALSE)</f>
        <v>Si</v>
      </c>
      <c r="I65" s="136" t="str">
        <f>VLOOKUP(E65,VIP!$A$2:$O9915,8,FALSE)</f>
        <v>Si</v>
      </c>
      <c r="J65" s="136" t="str">
        <f>VLOOKUP(E65,VIP!$A$2:$O9865,8,FALSE)</f>
        <v>Si</v>
      </c>
      <c r="K65" s="136" t="str">
        <f>VLOOKUP(E65,VIP!$A$2:$O13439,6,0)</f>
        <v>NO</v>
      </c>
      <c r="L65" s="133" t="s">
        <v>2220</v>
      </c>
      <c r="M65" s="138" t="s">
        <v>2456</v>
      </c>
      <c r="N65" s="138" t="s">
        <v>2463</v>
      </c>
      <c r="O65" s="142" t="s">
        <v>2465</v>
      </c>
      <c r="P65" s="135"/>
      <c r="Q65" s="138" t="s">
        <v>2220</v>
      </c>
    </row>
    <row r="66" spans="1:17" ht="17.399999999999999" x14ac:dyDescent="0.3">
      <c r="A66" s="136" t="str">
        <f>VLOOKUP(E66,'LISTADO ATM'!$A$2:$C$899,3,0)</f>
        <v>DISTRITO NACIONAL</v>
      </c>
      <c r="B66" s="123" t="s">
        <v>2638</v>
      </c>
      <c r="C66" s="137">
        <v>44317.515196759261</v>
      </c>
      <c r="D66" s="137" t="s">
        <v>2181</v>
      </c>
      <c r="E66" s="114">
        <v>434</v>
      </c>
      <c r="F66" s="142" t="str">
        <f>VLOOKUP(E66,VIP!$A$2:$O13028,2,0)</f>
        <v>DRBR434</v>
      </c>
      <c r="G66" s="136" t="str">
        <f>VLOOKUP(E66,'LISTADO ATM'!$A$2:$B$898,2,0)</f>
        <v xml:space="preserve">ATM Generadora Hidroeléctrica Dom. (EGEHID) </v>
      </c>
      <c r="H66" s="136" t="str">
        <f>VLOOKUP(E66,VIP!$A$2:$O17949,7,FALSE)</f>
        <v>Si</v>
      </c>
      <c r="I66" s="136" t="str">
        <f>VLOOKUP(E66,VIP!$A$2:$O9914,8,FALSE)</f>
        <v>Si</v>
      </c>
      <c r="J66" s="136" t="str">
        <f>VLOOKUP(E66,VIP!$A$2:$O9864,8,FALSE)</f>
        <v>Si</v>
      </c>
      <c r="K66" s="136" t="str">
        <f>VLOOKUP(E66,VIP!$A$2:$O13438,6,0)</f>
        <v>NO</v>
      </c>
      <c r="L66" s="133" t="s">
        <v>2220</v>
      </c>
      <c r="M66" s="138" t="s">
        <v>2456</v>
      </c>
      <c r="N66" s="138" t="s">
        <v>2463</v>
      </c>
      <c r="O66" s="142" t="s">
        <v>2465</v>
      </c>
      <c r="P66" s="135"/>
      <c r="Q66" s="138" t="s">
        <v>2220</v>
      </c>
    </row>
    <row r="67" spans="1:17" ht="17.399999999999999" x14ac:dyDescent="0.3">
      <c r="A67" s="136" t="str">
        <f>VLOOKUP(E67,'LISTADO ATM'!$A$2:$C$899,3,0)</f>
        <v>DISTRITO NACIONAL</v>
      </c>
      <c r="B67" s="123" t="s">
        <v>2634</v>
      </c>
      <c r="C67" s="137">
        <v>44317.519050925926</v>
      </c>
      <c r="D67" s="137" t="s">
        <v>2181</v>
      </c>
      <c r="E67" s="114">
        <v>244</v>
      </c>
      <c r="F67" s="142" t="str">
        <f>VLOOKUP(E67,VIP!$A$2:$O13024,2,0)</f>
        <v>DRBR244</v>
      </c>
      <c r="G67" s="136" t="str">
        <f>VLOOKUP(E67,'LISTADO ATM'!$A$2:$B$898,2,0)</f>
        <v xml:space="preserve">ATM Ministerio de Hacienda (antiguo Finanzas) </v>
      </c>
      <c r="H67" s="136" t="str">
        <f>VLOOKUP(E67,VIP!$A$2:$O17945,7,FALSE)</f>
        <v>Si</v>
      </c>
      <c r="I67" s="136" t="str">
        <f>VLOOKUP(E67,VIP!$A$2:$O9910,8,FALSE)</f>
        <v>Si</v>
      </c>
      <c r="J67" s="136" t="str">
        <f>VLOOKUP(E67,VIP!$A$2:$O9860,8,FALSE)</f>
        <v>Si</v>
      </c>
      <c r="K67" s="136" t="str">
        <f>VLOOKUP(E67,VIP!$A$2:$O13434,6,0)</f>
        <v>NO</v>
      </c>
      <c r="L67" s="133" t="s">
        <v>2220</v>
      </c>
      <c r="M67" s="138" t="s">
        <v>2456</v>
      </c>
      <c r="N67" s="138" t="s">
        <v>2463</v>
      </c>
      <c r="O67" s="142" t="s">
        <v>2465</v>
      </c>
      <c r="P67" s="135"/>
      <c r="Q67" s="138" t="s">
        <v>2220</v>
      </c>
    </row>
    <row r="68" spans="1:17" ht="17.399999999999999" x14ac:dyDescent="0.3">
      <c r="A68" s="136" t="str">
        <f>VLOOKUP(E68,'LISTADO ATM'!$A$2:$C$899,3,0)</f>
        <v>DISTRITO NACIONAL</v>
      </c>
      <c r="B68" s="123" t="s">
        <v>2624</v>
      </c>
      <c r="C68" s="137">
        <v>44317.609525462962</v>
      </c>
      <c r="D68" s="137" t="s">
        <v>2181</v>
      </c>
      <c r="E68" s="114">
        <v>446</v>
      </c>
      <c r="F68" s="142" t="str">
        <f>VLOOKUP(E68,VIP!$A$2:$O13013,2,0)</f>
        <v>DRBR446</v>
      </c>
      <c r="G68" s="136" t="str">
        <f>VLOOKUP(E68,'LISTADO ATM'!$A$2:$B$898,2,0)</f>
        <v>ATM Hipodromo V Centenario</v>
      </c>
      <c r="H68" s="136" t="str">
        <f>VLOOKUP(E68,VIP!$A$2:$O17934,7,FALSE)</f>
        <v>Si</v>
      </c>
      <c r="I68" s="136" t="str">
        <f>VLOOKUP(E68,VIP!$A$2:$O9899,8,FALSE)</f>
        <v>Si</v>
      </c>
      <c r="J68" s="136" t="str">
        <f>VLOOKUP(E68,VIP!$A$2:$O9849,8,FALSE)</f>
        <v>Si</v>
      </c>
      <c r="K68" s="136" t="str">
        <f>VLOOKUP(E68,VIP!$A$2:$O13423,6,0)</f>
        <v>NO</v>
      </c>
      <c r="L68" s="133" t="s">
        <v>2220</v>
      </c>
      <c r="M68" s="138" t="s">
        <v>2456</v>
      </c>
      <c r="N68" s="138" t="s">
        <v>2463</v>
      </c>
      <c r="O68" s="142" t="s">
        <v>2465</v>
      </c>
      <c r="P68" s="135"/>
      <c r="Q68" s="138" t="s">
        <v>2220</v>
      </c>
    </row>
    <row r="69" spans="1:17" ht="17.399999999999999" x14ac:dyDescent="0.3">
      <c r="A69" s="136" t="str">
        <f>VLOOKUP(E69,'LISTADO ATM'!$A$2:$C$899,3,0)</f>
        <v>DISTRITO NACIONAL</v>
      </c>
      <c r="B69" s="123" t="s">
        <v>2663</v>
      </c>
      <c r="C69" s="137">
        <v>44317.671990740739</v>
      </c>
      <c r="D69" s="137" t="s">
        <v>2181</v>
      </c>
      <c r="E69" s="114">
        <v>473</v>
      </c>
      <c r="F69" s="142" t="str">
        <f>VLOOKUP(E69,VIP!$A$2:$O13033,2,0)</f>
        <v>DRBR473</v>
      </c>
      <c r="G69" s="136" t="str">
        <f>VLOOKUP(E69,'LISTADO ATM'!$A$2:$B$898,2,0)</f>
        <v xml:space="preserve">ATM Oficina Carrefour II </v>
      </c>
      <c r="H69" s="136" t="str">
        <f>VLOOKUP(E69,VIP!$A$2:$O17954,7,FALSE)</f>
        <v>Si</v>
      </c>
      <c r="I69" s="136" t="str">
        <f>VLOOKUP(E69,VIP!$A$2:$O9919,8,FALSE)</f>
        <v>Si</v>
      </c>
      <c r="J69" s="136" t="str">
        <f>VLOOKUP(E69,VIP!$A$2:$O9869,8,FALSE)</f>
        <v>Si</v>
      </c>
      <c r="K69" s="136" t="str">
        <f>VLOOKUP(E69,VIP!$A$2:$O13443,6,0)</f>
        <v>NO</v>
      </c>
      <c r="L69" s="133" t="s">
        <v>2220</v>
      </c>
      <c r="M69" s="138" t="s">
        <v>2456</v>
      </c>
      <c r="N69" s="138" t="s">
        <v>2463</v>
      </c>
      <c r="O69" s="142" t="s">
        <v>2465</v>
      </c>
      <c r="P69" s="135"/>
      <c r="Q69" s="138" t="s">
        <v>2220</v>
      </c>
    </row>
    <row r="70" spans="1:17" ht="17.399999999999999" x14ac:dyDescent="0.3">
      <c r="A70" s="136" t="str">
        <f>VLOOKUP(E70,'LISTADO ATM'!$A$2:$C$899,3,0)</f>
        <v>NORTE</v>
      </c>
      <c r="B70" s="123" t="s">
        <v>2677</v>
      </c>
      <c r="C70" s="137">
        <v>44317.84238425926</v>
      </c>
      <c r="D70" s="137" t="s">
        <v>2182</v>
      </c>
      <c r="E70" s="114">
        <v>62</v>
      </c>
      <c r="F70" s="142" t="str">
        <f>VLOOKUP(E70,VIP!$A$2:$O13029,2,0)</f>
        <v>DRBR062</v>
      </c>
      <c r="G70" s="136" t="str">
        <f>VLOOKUP(E70,'LISTADO ATM'!$A$2:$B$898,2,0)</f>
        <v xml:space="preserve">ATM Oficina Dajabón </v>
      </c>
      <c r="H70" s="136" t="str">
        <f>VLOOKUP(E70,VIP!$A$2:$O17950,7,FALSE)</f>
        <v>Si</v>
      </c>
      <c r="I70" s="136" t="str">
        <f>VLOOKUP(E70,VIP!$A$2:$O9915,8,FALSE)</f>
        <v>Si</v>
      </c>
      <c r="J70" s="136" t="str">
        <f>VLOOKUP(E70,VIP!$A$2:$O9865,8,FALSE)</f>
        <v>Si</v>
      </c>
      <c r="K70" s="136" t="str">
        <f>VLOOKUP(E70,VIP!$A$2:$O13439,6,0)</f>
        <v>SI</v>
      </c>
      <c r="L70" s="133" t="s">
        <v>2220</v>
      </c>
      <c r="M70" s="138" t="s">
        <v>2456</v>
      </c>
      <c r="N70" s="138" t="s">
        <v>2463</v>
      </c>
      <c r="O70" s="142" t="s">
        <v>2492</v>
      </c>
      <c r="P70" s="135"/>
      <c r="Q70" s="138" t="s">
        <v>2220</v>
      </c>
    </row>
    <row r="71" spans="1:17" ht="17.399999999999999" x14ac:dyDescent="0.3">
      <c r="A71" s="136" t="str">
        <f>VLOOKUP(E71,'LISTADO ATM'!$A$2:$C$899,3,0)</f>
        <v>DISTRITO NACIONAL</v>
      </c>
      <c r="B71" s="123" t="s">
        <v>2676</v>
      </c>
      <c r="C71" s="137">
        <v>44317.846064814818</v>
      </c>
      <c r="D71" s="137" t="s">
        <v>2181</v>
      </c>
      <c r="E71" s="114">
        <v>34</v>
      </c>
      <c r="F71" s="142" t="str">
        <f>VLOOKUP(E71,VIP!$A$2:$O13028,2,0)</f>
        <v>DRBR034</v>
      </c>
      <c r="G71" s="136" t="str">
        <f>VLOOKUP(E71,'LISTADO ATM'!$A$2:$B$898,2,0)</f>
        <v xml:space="preserve">ATM Plaza de la Salud </v>
      </c>
      <c r="H71" s="136" t="str">
        <f>VLOOKUP(E71,VIP!$A$2:$O17949,7,FALSE)</f>
        <v>Si</v>
      </c>
      <c r="I71" s="136" t="str">
        <f>VLOOKUP(E71,VIP!$A$2:$O9914,8,FALSE)</f>
        <v>Si</v>
      </c>
      <c r="J71" s="136" t="str">
        <f>VLOOKUP(E71,VIP!$A$2:$O9864,8,FALSE)</f>
        <v>Si</v>
      </c>
      <c r="K71" s="136" t="str">
        <f>VLOOKUP(E71,VIP!$A$2:$O13438,6,0)</f>
        <v>NO</v>
      </c>
      <c r="L71" s="133" t="s">
        <v>2220</v>
      </c>
      <c r="M71" s="138" t="s">
        <v>2456</v>
      </c>
      <c r="N71" s="138" t="s">
        <v>2463</v>
      </c>
      <c r="O71" s="142" t="s">
        <v>2465</v>
      </c>
      <c r="P71" s="135"/>
      <c r="Q71" s="138" t="s">
        <v>2220</v>
      </c>
    </row>
    <row r="72" spans="1:17" ht="17.399999999999999" x14ac:dyDescent="0.3">
      <c r="A72" s="136" t="str">
        <f>VLOOKUP(E72,'LISTADO ATM'!$A$2:$C$899,3,0)</f>
        <v>SUR</v>
      </c>
      <c r="B72" s="123" t="s">
        <v>2675</v>
      </c>
      <c r="C72" s="137">
        <v>44317.848090277781</v>
      </c>
      <c r="D72" s="137" t="s">
        <v>2181</v>
      </c>
      <c r="E72" s="114">
        <v>134</v>
      </c>
      <c r="F72" s="142" t="str">
        <f>VLOOKUP(E72,VIP!$A$2:$O13026,2,0)</f>
        <v>DRBR134</v>
      </c>
      <c r="G72" s="136" t="str">
        <f>VLOOKUP(E72,'LISTADO ATM'!$A$2:$B$898,2,0)</f>
        <v xml:space="preserve">ATM Oficina San José de Ocoa </v>
      </c>
      <c r="H72" s="136" t="str">
        <f>VLOOKUP(E72,VIP!$A$2:$O17947,7,FALSE)</f>
        <v>Si</v>
      </c>
      <c r="I72" s="136" t="str">
        <f>VLOOKUP(E72,VIP!$A$2:$O9912,8,FALSE)</f>
        <v>Si</v>
      </c>
      <c r="J72" s="136" t="str">
        <f>VLOOKUP(E72,VIP!$A$2:$O9862,8,FALSE)</f>
        <v>Si</v>
      </c>
      <c r="K72" s="136" t="str">
        <f>VLOOKUP(E72,VIP!$A$2:$O13436,6,0)</f>
        <v>SI</v>
      </c>
      <c r="L72" s="133" t="s">
        <v>2220</v>
      </c>
      <c r="M72" s="138" t="s">
        <v>2456</v>
      </c>
      <c r="N72" s="138" t="s">
        <v>2463</v>
      </c>
      <c r="O72" s="142" t="s">
        <v>2465</v>
      </c>
      <c r="P72" s="135"/>
      <c r="Q72" s="138" t="s">
        <v>2220</v>
      </c>
    </row>
    <row r="73" spans="1:17" ht="17.399999999999999" x14ac:dyDescent="0.3">
      <c r="A73" s="136" t="str">
        <f>VLOOKUP(E73,'LISTADO ATM'!$A$2:$C$899,3,0)</f>
        <v>DISTRITO NACIONAL</v>
      </c>
      <c r="B73" s="123" t="s">
        <v>2673</v>
      </c>
      <c r="C73" s="137">
        <v>44317.849305555559</v>
      </c>
      <c r="D73" s="137" t="s">
        <v>2181</v>
      </c>
      <c r="E73" s="114">
        <v>517</v>
      </c>
      <c r="F73" s="142" t="str">
        <f>VLOOKUP(E73,VIP!$A$2:$O13024,2,0)</f>
        <v>DRBR517</v>
      </c>
      <c r="G73" s="136" t="str">
        <f>VLOOKUP(E73,'LISTADO ATM'!$A$2:$B$898,2,0)</f>
        <v xml:space="preserve">ATM Autobanco Oficina Sans Soucí </v>
      </c>
      <c r="H73" s="136" t="str">
        <f>VLOOKUP(E73,VIP!$A$2:$O17945,7,FALSE)</f>
        <v>Si</v>
      </c>
      <c r="I73" s="136" t="str">
        <f>VLOOKUP(E73,VIP!$A$2:$O9910,8,FALSE)</f>
        <v>Si</v>
      </c>
      <c r="J73" s="136" t="str">
        <f>VLOOKUP(E73,VIP!$A$2:$O9860,8,FALSE)</f>
        <v>Si</v>
      </c>
      <c r="K73" s="136" t="str">
        <f>VLOOKUP(E73,VIP!$A$2:$O13434,6,0)</f>
        <v>SI</v>
      </c>
      <c r="L73" s="133" t="s">
        <v>2220</v>
      </c>
      <c r="M73" s="138" t="s">
        <v>2456</v>
      </c>
      <c r="N73" s="138" t="s">
        <v>2463</v>
      </c>
      <c r="O73" s="142" t="s">
        <v>2465</v>
      </c>
      <c r="P73" s="135"/>
      <c r="Q73" s="138" t="s">
        <v>2220</v>
      </c>
    </row>
    <row r="74" spans="1:17" ht="17.399999999999999" x14ac:dyDescent="0.3">
      <c r="A74" s="136" t="str">
        <f>VLOOKUP(E74,'LISTADO ATM'!$A$2:$C$899,3,0)</f>
        <v>ESTE</v>
      </c>
      <c r="B74" s="123" t="s">
        <v>2707</v>
      </c>
      <c r="C74" s="137">
        <v>44318.322013888886</v>
      </c>
      <c r="D74" s="137" t="s">
        <v>2181</v>
      </c>
      <c r="E74" s="114">
        <v>519</v>
      </c>
      <c r="F74" s="142" t="str">
        <f>VLOOKUP(E74,VIP!$A$2:$O12885,2,0)</f>
        <v>DRBR519</v>
      </c>
      <c r="G74" s="136" t="str">
        <f>VLOOKUP(E74,'LISTADO ATM'!$A$2:$B$898,2,0)</f>
        <v xml:space="preserve">ATM Plaza Estrella (Bávaro) </v>
      </c>
      <c r="H74" s="136" t="str">
        <f>VLOOKUP(E74,VIP!$A$2:$O17806,7,FALSE)</f>
        <v>Si</v>
      </c>
      <c r="I74" s="136" t="str">
        <f>VLOOKUP(E74,VIP!$A$2:$O9771,8,FALSE)</f>
        <v>Si</v>
      </c>
      <c r="J74" s="136" t="str">
        <f>VLOOKUP(E74,VIP!$A$2:$O9721,8,FALSE)</f>
        <v>Si</v>
      </c>
      <c r="K74" s="136" t="str">
        <f>VLOOKUP(E74,VIP!$A$2:$O13295,6,0)</f>
        <v>NO</v>
      </c>
      <c r="L74" s="133" t="s">
        <v>2220</v>
      </c>
      <c r="M74" s="138" t="s">
        <v>2456</v>
      </c>
      <c r="N74" s="138" t="s">
        <v>2463</v>
      </c>
      <c r="O74" s="142" t="s">
        <v>2465</v>
      </c>
      <c r="P74" s="135"/>
      <c r="Q74" s="138" t="s">
        <v>2220</v>
      </c>
    </row>
    <row r="75" spans="1:17" ht="17.399999999999999" x14ac:dyDescent="0.3">
      <c r="A75" s="136" t="str">
        <f>VLOOKUP(E75,'LISTADO ATM'!$A$2:$C$899,3,0)</f>
        <v>DISTRITO NACIONAL</v>
      </c>
      <c r="B75" s="123" t="s">
        <v>2734</v>
      </c>
      <c r="C75" s="137">
        <v>44318.374490740738</v>
      </c>
      <c r="D75" s="137" t="s">
        <v>2181</v>
      </c>
      <c r="E75" s="114">
        <v>237</v>
      </c>
      <c r="F75" s="142" t="str">
        <f>VLOOKUP(E75,VIP!$A$2:$O12905,2,0)</f>
        <v>DRBR237</v>
      </c>
      <c r="G75" s="136" t="str">
        <f>VLOOKUP(E75,'LISTADO ATM'!$A$2:$B$898,2,0)</f>
        <v xml:space="preserve">ATM UNP Plaza Vásquez </v>
      </c>
      <c r="H75" s="136" t="str">
        <f>VLOOKUP(E75,VIP!$A$2:$O17826,7,FALSE)</f>
        <v>Si</v>
      </c>
      <c r="I75" s="136" t="str">
        <f>VLOOKUP(E75,VIP!$A$2:$O9791,8,FALSE)</f>
        <v>Si</v>
      </c>
      <c r="J75" s="136" t="str">
        <f>VLOOKUP(E75,VIP!$A$2:$O9741,8,FALSE)</f>
        <v>Si</v>
      </c>
      <c r="K75" s="136" t="str">
        <f>VLOOKUP(E75,VIP!$A$2:$O13315,6,0)</f>
        <v>SI</v>
      </c>
      <c r="L75" s="133" t="s">
        <v>2220</v>
      </c>
      <c r="M75" s="138" t="s">
        <v>2456</v>
      </c>
      <c r="N75" s="138" t="s">
        <v>2463</v>
      </c>
      <c r="O75" s="142" t="s">
        <v>2465</v>
      </c>
      <c r="P75" s="135"/>
      <c r="Q75" s="138" t="s">
        <v>2220</v>
      </c>
    </row>
    <row r="76" spans="1:17" ht="17.399999999999999" x14ac:dyDescent="0.3">
      <c r="A76" s="136" t="str">
        <f>VLOOKUP(E76,'LISTADO ATM'!$A$2:$C$899,3,0)</f>
        <v>ESTE</v>
      </c>
      <c r="B76" s="123" t="s">
        <v>2729</v>
      </c>
      <c r="C76" s="137">
        <v>44318.386053240742</v>
      </c>
      <c r="D76" s="137" t="s">
        <v>2181</v>
      </c>
      <c r="E76" s="114">
        <v>867</v>
      </c>
      <c r="F76" s="142" t="str">
        <f>VLOOKUP(E76,VIP!$A$2:$O12900,2,0)</f>
        <v>DRBR867</v>
      </c>
      <c r="G76" s="136" t="str">
        <f>VLOOKUP(E76,'LISTADO ATM'!$A$2:$B$898,2,0)</f>
        <v xml:space="preserve">ATM Estación Combustible Autopista El Coral </v>
      </c>
      <c r="H76" s="136" t="str">
        <f>VLOOKUP(E76,VIP!$A$2:$O17821,7,FALSE)</f>
        <v>Si</v>
      </c>
      <c r="I76" s="136" t="str">
        <f>VLOOKUP(E76,VIP!$A$2:$O9786,8,FALSE)</f>
        <v>Si</v>
      </c>
      <c r="J76" s="136" t="str">
        <f>VLOOKUP(E76,VIP!$A$2:$O9736,8,FALSE)</f>
        <v>Si</v>
      </c>
      <c r="K76" s="136" t="str">
        <f>VLOOKUP(E76,VIP!$A$2:$O13310,6,0)</f>
        <v>NO</v>
      </c>
      <c r="L76" s="133" t="s">
        <v>2220</v>
      </c>
      <c r="M76" s="138" t="s">
        <v>2456</v>
      </c>
      <c r="N76" s="138" t="s">
        <v>2463</v>
      </c>
      <c r="O76" s="142" t="s">
        <v>2465</v>
      </c>
      <c r="P76" s="135"/>
      <c r="Q76" s="138" t="s">
        <v>2220</v>
      </c>
    </row>
    <row r="77" spans="1:17" ht="17.399999999999999" x14ac:dyDescent="0.3">
      <c r="A77" s="136" t="str">
        <f>VLOOKUP(E77,'LISTADO ATM'!$A$2:$C$899,3,0)</f>
        <v>NORTE</v>
      </c>
      <c r="B77" s="123" t="s">
        <v>2725</v>
      </c>
      <c r="C77" s="137">
        <v>44318.392569444448</v>
      </c>
      <c r="D77" s="137" t="s">
        <v>2182</v>
      </c>
      <c r="E77" s="114">
        <v>411</v>
      </c>
      <c r="F77" s="142" t="str">
        <f>VLOOKUP(E77,VIP!$A$2:$O12896,2,0)</f>
        <v>DRBR411</v>
      </c>
      <c r="G77" s="136" t="str">
        <f>VLOOKUP(E77,'LISTADO ATM'!$A$2:$B$898,2,0)</f>
        <v xml:space="preserve">ATM UNP Piedra Blanca </v>
      </c>
      <c r="H77" s="136" t="str">
        <f>VLOOKUP(E77,VIP!$A$2:$O17817,7,FALSE)</f>
        <v>Si</v>
      </c>
      <c r="I77" s="136" t="str">
        <f>VLOOKUP(E77,VIP!$A$2:$O9782,8,FALSE)</f>
        <v>Si</v>
      </c>
      <c r="J77" s="136" t="str">
        <f>VLOOKUP(E77,VIP!$A$2:$O9732,8,FALSE)</f>
        <v>Si</v>
      </c>
      <c r="K77" s="136" t="str">
        <f>VLOOKUP(E77,VIP!$A$2:$O13306,6,0)</f>
        <v>NO</v>
      </c>
      <c r="L77" s="133" t="s">
        <v>2220</v>
      </c>
      <c r="M77" s="138" t="s">
        <v>2456</v>
      </c>
      <c r="N77" s="138" t="s">
        <v>2463</v>
      </c>
      <c r="O77" s="142" t="s">
        <v>2492</v>
      </c>
      <c r="P77" s="135"/>
      <c r="Q77" s="138" t="s">
        <v>2220</v>
      </c>
    </row>
    <row r="78" spans="1:17" ht="17.399999999999999" x14ac:dyDescent="0.3">
      <c r="A78" s="136" t="str">
        <f>VLOOKUP(E78,'LISTADO ATM'!$A$2:$C$899,3,0)</f>
        <v>DISTRITO NACIONAL</v>
      </c>
      <c r="B78" s="123" t="s">
        <v>2787</v>
      </c>
      <c r="C78" s="137">
        <v>44318.460925925923</v>
      </c>
      <c r="D78" s="137" t="s">
        <v>2181</v>
      </c>
      <c r="E78" s="114">
        <v>18</v>
      </c>
      <c r="F78" s="142" t="str">
        <f>VLOOKUP(E78,VIP!$A$2:$O12955,2,0)</f>
        <v>DRBR018</v>
      </c>
      <c r="G78" s="136" t="str">
        <f>VLOOKUP(E78,'LISTADO ATM'!$A$2:$B$898,2,0)</f>
        <v xml:space="preserve">ATM Oficina Haina Occidental I </v>
      </c>
      <c r="H78" s="136" t="str">
        <f>VLOOKUP(E78,VIP!$A$2:$O17876,7,FALSE)</f>
        <v>Si</v>
      </c>
      <c r="I78" s="136" t="str">
        <f>VLOOKUP(E78,VIP!$A$2:$O9841,8,FALSE)</f>
        <v>Si</v>
      </c>
      <c r="J78" s="136" t="str">
        <f>VLOOKUP(E78,VIP!$A$2:$O9791,8,FALSE)</f>
        <v>Si</v>
      </c>
      <c r="K78" s="136" t="str">
        <f>VLOOKUP(E78,VIP!$A$2:$O13365,6,0)</f>
        <v>SI</v>
      </c>
      <c r="L78" s="133" t="s">
        <v>2220</v>
      </c>
      <c r="M78" s="138" t="s">
        <v>2456</v>
      </c>
      <c r="N78" s="138" t="s">
        <v>2463</v>
      </c>
      <c r="O78" s="142" t="s">
        <v>2465</v>
      </c>
      <c r="P78" s="135"/>
      <c r="Q78" s="138" t="s">
        <v>2220</v>
      </c>
    </row>
    <row r="79" spans="1:17" ht="17.399999999999999" x14ac:dyDescent="0.3">
      <c r="A79" s="136" t="str">
        <f>VLOOKUP(E79,'LISTADO ATM'!$A$2:$C$899,3,0)</f>
        <v>ESTE</v>
      </c>
      <c r="B79" s="123" t="s">
        <v>2786</v>
      </c>
      <c r="C79" s="137">
        <v>44318.4687037037</v>
      </c>
      <c r="D79" s="137" t="s">
        <v>2181</v>
      </c>
      <c r="E79" s="114">
        <v>899</v>
      </c>
      <c r="F79" s="142" t="str">
        <f>VLOOKUP(E79,VIP!$A$2:$O12954,2,0)</f>
        <v>DRBR899</v>
      </c>
      <c r="G79" s="136" t="str">
        <f>VLOOKUP(E79,'LISTADO ATM'!$A$2:$B$898,2,0)</f>
        <v xml:space="preserve">ATM Oficina Punta Cana </v>
      </c>
      <c r="H79" s="136" t="str">
        <f>VLOOKUP(E79,VIP!$A$2:$O17875,7,FALSE)</f>
        <v>Si</v>
      </c>
      <c r="I79" s="136" t="str">
        <f>VLOOKUP(E79,VIP!$A$2:$O9840,8,FALSE)</f>
        <v>Si</v>
      </c>
      <c r="J79" s="136" t="str">
        <f>VLOOKUP(E79,VIP!$A$2:$O9790,8,FALSE)</f>
        <v>Si</v>
      </c>
      <c r="K79" s="136" t="str">
        <f>VLOOKUP(E79,VIP!$A$2:$O13364,6,0)</f>
        <v>NO</v>
      </c>
      <c r="L79" s="133" t="s">
        <v>2220</v>
      </c>
      <c r="M79" s="138" t="s">
        <v>2456</v>
      </c>
      <c r="N79" s="138" t="s">
        <v>2463</v>
      </c>
      <c r="O79" s="142" t="s">
        <v>2465</v>
      </c>
      <c r="P79" s="135"/>
      <c r="Q79" s="138" t="s">
        <v>2220</v>
      </c>
    </row>
    <row r="80" spans="1:17" ht="17.399999999999999" x14ac:dyDescent="0.3">
      <c r="A80" s="136" t="str">
        <f>VLOOKUP(E80,'LISTADO ATM'!$A$2:$C$899,3,0)</f>
        <v>NORTE</v>
      </c>
      <c r="B80" s="123" t="s">
        <v>2795</v>
      </c>
      <c r="C80" s="137">
        <v>44318.475624999999</v>
      </c>
      <c r="D80" s="137" t="s">
        <v>2182</v>
      </c>
      <c r="E80" s="114">
        <v>306</v>
      </c>
      <c r="F80" s="142" t="str">
        <f>VLOOKUP(E80,VIP!$A$2:$O12919,2,0)</f>
        <v>DRBR306</v>
      </c>
      <c r="G80" s="136" t="str">
        <f>VLOOKUP(E80,'LISTADO ATM'!$A$2:$B$898,2,0)</f>
        <v>ATM Hospital Dr. Toribio</v>
      </c>
      <c r="H80" s="136" t="str">
        <f>VLOOKUP(E80,VIP!$A$2:$O17840,7,FALSE)</f>
        <v>Si</v>
      </c>
      <c r="I80" s="136" t="str">
        <f>VLOOKUP(E80,VIP!$A$2:$O9805,8,FALSE)</f>
        <v>Si</v>
      </c>
      <c r="J80" s="136" t="str">
        <f>VLOOKUP(E80,VIP!$A$2:$O9755,8,FALSE)</f>
        <v>Si</v>
      </c>
      <c r="K80" s="136" t="str">
        <f>VLOOKUP(E80,VIP!$A$2:$O13329,6,0)</f>
        <v>NO</v>
      </c>
      <c r="L80" s="133" t="s">
        <v>2220</v>
      </c>
      <c r="M80" s="138" t="s">
        <v>2456</v>
      </c>
      <c r="N80" s="138" t="s">
        <v>2742</v>
      </c>
      <c r="O80" s="142" t="s">
        <v>2797</v>
      </c>
      <c r="P80" s="135"/>
      <c r="Q80" s="138" t="s">
        <v>2220</v>
      </c>
    </row>
    <row r="81" spans="1:17" ht="17.399999999999999" x14ac:dyDescent="0.3">
      <c r="A81" s="136" t="str">
        <f>VLOOKUP(E81,'LISTADO ATM'!$A$2:$C$899,3,0)</f>
        <v>DISTRITO NACIONAL</v>
      </c>
      <c r="B81" s="123" t="s">
        <v>2777</v>
      </c>
      <c r="C81" s="137">
        <v>44318.512245370373</v>
      </c>
      <c r="D81" s="137" t="s">
        <v>2181</v>
      </c>
      <c r="E81" s="114">
        <v>146</v>
      </c>
      <c r="F81" s="142" t="str">
        <f>VLOOKUP(E81,VIP!$A$2:$O12945,2,0)</f>
        <v>DRBR146</v>
      </c>
      <c r="G81" s="136" t="str">
        <f>VLOOKUP(E81,'LISTADO ATM'!$A$2:$B$898,2,0)</f>
        <v xml:space="preserve">ATM Tribunal Superior Constitucional </v>
      </c>
      <c r="H81" s="136" t="str">
        <f>VLOOKUP(E81,VIP!$A$2:$O17866,7,FALSE)</f>
        <v>Si</v>
      </c>
      <c r="I81" s="136" t="str">
        <f>VLOOKUP(E81,VIP!$A$2:$O9831,8,FALSE)</f>
        <v>Si</v>
      </c>
      <c r="J81" s="136" t="str">
        <f>VLOOKUP(E81,VIP!$A$2:$O9781,8,FALSE)</f>
        <v>Si</v>
      </c>
      <c r="K81" s="136" t="str">
        <f>VLOOKUP(E81,VIP!$A$2:$O13355,6,0)</f>
        <v>NO</v>
      </c>
      <c r="L81" s="133" t="s">
        <v>2220</v>
      </c>
      <c r="M81" s="138" t="s">
        <v>2456</v>
      </c>
      <c r="N81" s="138" t="s">
        <v>2463</v>
      </c>
      <c r="O81" s="142" t="s">
        <v>2465</v>
      </c>
      <c r="P81" s="135"/>
      <c r="Q81" s="138" t="s">
        <v>2220</v>
      </c>
    </row>
    <row r="82" spans="1:17" ht="17.399999999999999" x14ac:dyDescent="0.3">
      <c r="A82" s="136" t="str">
        <f>VLOOKUP(E82,'LISTADO ATM'!$A$2:$C$899,3,0)</f>
        <v>NORTE</v>
      </c>
      <c r="B82" s="123" t="s">
        <v>2776</v>
      </c>
      <c r="C82" s="137">
        <v>44318.515324074076</v>
      </c>
      <c r="D82" s="137" t="s">
        <v>2182</v>
      </c>
      <c r="E82" s="114">
        <v>208</v>
      </c>
      <c r="F82" s="142" t="str">
        <f>VLOOKUP(E82,VIP!$A$2:$O12944,2,0)</f>
        <v>DRBR208</v>
      </c>
      <c r="G82" s="136" t="str">
        <f>VLOOKUP(E82,'LISTADO ATM'!$A$2:$B$898,2,0)</f>
        <v xml:space="preserve">ATM UNP Tireo </v>
      </c>
      <c r="H82" s="136" t="str">
        <f>VLOOKUP(E82,VIP!$A$2:$O17865,7,FALSE)</f>
        <v>Si</v>
      </c>
      <c r="I82" s="136" t="str">
        <f>VLOOKUP(E82,VIP!$A$2:$O9830,8,FALSE)</f>
        <v>Si</v>
      </c>
      <c r="J82" s="136" t="str">
        <f>VLOOKUP(E82,VIP!$A$2:$O9780,8,FALSE)</f>
        <v>Si</v>
      </c>
      <c r="K82" s="136" t="str">
        <f>VLOOKUP(E82,VIP!$A$2:$O13354,6,0)</f>
        <v>NO</v>
      </c>
      <c r="L82" s="133" t="s">
        <v>2220</v>
      </c>
      <c r="M82" s="138" t="s">
        <v>2456</v>
      </c>
      <c r="N82" s="138" t="s">
        <v>2463</v>
      </c>
      <c r="O82" s="142" t="s">
        <v>2492</v>
      </c>
      <c r="P82" s="135"/>
      <c r="Q82" s="138" t="s">
        <v>2220</v>
      </c>
    </row>
    <row r="83" spans="1:17" ht="17.399999999999999" x14ac:dyDescent="0.3">
      <c r="A83" s="136" t="str">
        <f>VLOOKUP(E83,'LISTADO ATM'!$A$2:$C$899,3,0)</f>
        <v>NORTE</v>
      </c>
      <c r="B83" s="123" t="s">
        <v>2775</v>
      </c>
      <c r="C83" s="137">
        <v>44318.517847222225</v>
      </c>
      <c r="D83" s="137" t="s">
        <v>2182</v>
      </c>
      <c r="E83" s="114">
        <v>261</v>
      </c>
      <c r="F83" s="142" t="str">
        <f>VLOOKUP(E83,VIP!$A$2:$O12943,2,0)</f>
        <v>DRBR261</v>
      </c>
      <c r="G83" s="136" t="str">
        <f>VLOOKUP(E83,'LISTADO ATM'!$A$2:$B$898,2,0)</f>
        <v xml:space="preserve">ATM UNP Aeropuerto Cibao (Santiago) </v>
      </c>
      <c r="H83" s="136" t="str">
        <f>VLOOKUP(E83,VIP!$A$2:$O17864,7,FALSE)</f>
        <v>Si</v>
      </c>
      <c r="I83" s="136" t="str">
        <f>VLOOKUP(E83,VIP!$A$2:$O9829,8,FALSE)</f>
        <v>Si</v>
      </c>
      <c r="J83" s="136" t="str">
        <f>VLOOKUP(E83,VIP!$A$2:$O9779,8,FALSE)</f>
        <v>Si</v>
      </c>
      <c r="K83" s="136" t="str">
        <f>VLOOKUP(E83,VIP!$A$2:$O13353,6,0)</f>
        <v>NO</v>
      </c>
      <c r="L83" s="133" t="s">
        <v>2220</v>
      </c>
      <c r="M83" s="138" t="s">
        <v>2456</v>
      </c>
      <c r="N83" s="138" t="s">
        <v>2463</v>
      </c>
      <c r="O83" s="142" t="s">
        <v>2492</v>
      </c>
      <c r="P83" s="135"/>
      <c r="Q83" s="138" t="s">
        <v>2220</v>
      </c>
    </row>
    <row r="84" spans="1:17" ht="17.399999999999999" x14ac:dyDescent="0.3">
      <c r="A84" s="136" t="str">
        <f>VLOOKUP(E84,'LISTADO ATM'!$A$2:$C$899,3,0)</f>
        <v>DISTRITO NACIONAL</v>
      </c>
      <c r="B84" s="123" t="s">
        <v>2764</v>
      </c>
      <c r="C84" s="137">
        <v>44318.572488425925</v>
      </c>
      <c r="D84" s="137" t="s">
        <v>2181</v>
      </c>
      <c r="E84" s="114">
        <v>248</v>
      </c>
      <c r="F84" s="142" t="str">
        <f>VLOOKUP(E84,VIP!$A$2:$O12932,2,0)</f>
        <v>DRBR248</v>
      </c>
      <c r="G84" s="136" t="str">
        <f>VLOOKUP(E84,'LISTADO ATM'!$A$2:$B$898,2,0)</f>
        <v xml:space="preserve">ATM Shell Paraiso </v>
      </c>
      <c r="H84" s="136" t="str">
        <f>VLOOKUP(E84,VIP!$A$2:$O17853,7,FALSE)</f>
        <v>Si</v>
      </c>
      <c r="I84" s="136" t="str">
        <f>VLOOKUP(E84,VIP!$A$2:$O9818,8,FALSE)</f>
        <v>Si</v>
      </c>
      <c r="J84" s="136" t="str">
        <f>VLOOKUP(E84,VIP!$A$2:$O9768,8,FALSE)</f>
        <v>Si</v>
      </c>
      <c r="K84" s="136" t="str">
        <f>VLOOKUP(E84,VIP!$A$2:$O13342,6,0)</f>
        <v>NO</v>
      </c>
      <c r="L84" s="133" t="s">
        <v>2220</v>
      </c>
      <c r="M84" s="138" t="s">
        <v>2456</v>
      </c>
      <c r="N84" s="138" t="s">
        <v>2463</v>
      </c>
      <c r="O84" s="142" t="s">
        <v>2465</v>
      </c>
      <c r="P84" s="135"/>
      <c r="Q84" s="138" t="s">
        <v>2220</v>
      </c>
    </row>
    <row r="85" spans="1:17" ht="17.399999999999999" x14ac:dyDescent="0.3">
      <c r="A85" s="136" t="str">
        <f>VLOOKUP(E85,'LISTADO ATM'!$A$2:$C$899,3,0)</f>
        <v>NORTE</v>
      </c>
      <c r="B85" s="123" t="s">
        <v>2794</v>
      </c>
      <c r="C85" s="137">
        <v>44318.597326388888</v>
      </c>
      <c r="D85" s="137" t="s">
        <v>2182</v>
      </c>
      <c r="E85" s="114">
        <v>74</v>
      </c>
      <c r="F85" s="142" t="str">
        <f>VLOOKUP(E85,VIP!$A$2:$O12918,2,0)</f>
        <v>DRBR074</v>
      </c>
      <c r="G85" s="136" t="str">
        <f>VLOOKUP(E85,'LISTADO ATM'!$A$2:$B$898,2,0)</f>
        <v xml:space="preserve">ATM Oficina Sosúa </v>
      </c>
      <c r="H85" s="136" t="str">
        <f>VLOOKUP(E85,VIP!$A$2:$O17839,7,FALSE)</f>
        <v>Si</v>
      </c>
      <c r="I85" s="136" t="str">
        <f>VLOOKUP(E85,VIP!$A$2:$O9804,8,FALSE)</f>
        <v>Si</v>
      </c>
      <c r="J85" s="136" t="str">
        <f>VLOOKUP(E85,VIP!$A$2:$O9754,8,FALSE)</f>
        <v>Si</v>
      </c>
      <c r="K85" s="136" t="str">
        <f>VLOOKUP(E85,VIP!$A$2:$O13328,6,0)</f>
        <v>NO</v>
      </c>
      <c r="L85" s="133" t="s">
        <v>2220</v>
      </c>
      <c r="M85" s="138" t="s">
        <v>2456</v>
      </c>
      <c r="N85" s="138" t="s">
        <v>2742</v>
      </c>
      <c r="O85" s="142" t="s">
        <v>2492</v>
      </c>
      <c r="P85" s="135"/>
      <c r="Q85" s="138" t="s">
        <v>2220</v>
      </c>
    </row>
    <row r="86" spans="1:17" ht="17.399999999999999" x14ac:dyDescent="0.3">
      <c r="A86" s="136" t="str">
        <f>VLOOKUP(E86,'LISTADO ATM'!$A$2:$C$899,3,0)</f>
        <v>DISTRITO NACIONAL</v>
      </c>
      <c r="B86" s="123" t="s">
        <v>2828</v>
      </c>
      <c r="C86" s="137">
        <v>44318.698148148149</v>
      </c>
      <c r="D86" s="137" t="s">
        <v>2181</v>
      </c>
      <c r="E86" s="114">
        <v>391</v>
      </c>
      <c r="F86" s="142" t="str">
        <f>VLOOKUP(E86,VIP!$A$2:$O12940,2,0)</f>
        <v>DRBR391</v>
      </c>
      <c r="G86" s="136" t="str">
        <f>VLOOKUP(E86,'LISTADO ATM'!$A$2:$B$898,2,0)</f>
        <v xml:space="preserve">ATM S/M Jumbo Luperón </v>
      </c>
      <c r="H86" s="136" t="str">
        <f>VLOOKUP(E86,VIP!$A$2:$O17861,7,FALSE)</f>
        <v>Si</v>
      </c>
      <c r="I86" s="136" t="str">
        <f>VLOOKUP(E86,VIP!$A$2:$O9826,8,FALSE)</f>
        <v>Si</v>
      </c>
      <c r="J86" s="136" t="str">
        <f>VLOOKUP(E86,VIP!$A$2:$O9776,8,FALSE)</f>
        <v>Si</v>
      </c>
      <c r="K86" s="136" t="str">
        <f>VLOOKUP(E86,VIP!$A$2:$O13350,6,0)</f>
        <v>NO</v>
      </c>
      <c r="L86" s="133" t="s">
        <v>2220</v>
      </c>
      <c r="M86" s="138" t="s">
        <v>2456</v>
      </c>
      <c r="N86" s="138" t="s">
        <v>2463</v>
      </c>
      <c r="O86" s="142" t="s">
        <v>2465</v>
      </c>
      <c r="P86" s="135"/>
      <c r="Q86" s="138" t="s">
        <v>2220</v>
      </c>
    </row>
    <row r="87" spans="1:17" ht="17.399999999999999" x14ac:dyDescent="0.3">
      <c r="A87" s="136" t="str">
        <f>VLOOKUP(E87,'LISTADO ATM'!$A$2:$C$899,3,0)</f>
        <v>NORTE</v>
      </c>
      <c r="B87" s="123" t="s">
        <v>2827</v>
      </c>
      <c r="C87" s="137">
        <v>44318.698692129627</v>
      </c>
      <c r="D87" s="137" t="s">
        <v>2182</v>
      </c>
      <c r="E87" s="114">
        <v>532</v>
      </c>
      <c r="F87" s="142" t="str">
        <f>VLOOKUP(E87,VIP!$A$2:$O12941,2,0)</f>
        <v>DRBR532</v>
      </c>
      <c r="G87" s="136" t="str">
        <f>VLOOKUP(E87,'LISTADO ATM'!$A$2:$B$898,2,0)</f>
        <v xml:space="preserve">ATM UNP Guanábano (Moca) </v>
      </c>
      <c r="H87" s="136" t="str">
        <f>VLOOKUP(E87,VIP!$A$2:$O17862,7,FALSE)</f>
        <v>Si</v>
      </c>
      <c r="I87" s="136" t="str">
        <f>VLOOKUP(E87,VIP!$A$2:$O9827,8,FALSE)</f>
        <v>Si</v>
      </c>
      <c r="J87" s="136" t="str">
        <f>VLOOKUP(E87,VIP!$A$2:$O9777,8,FALSE)</f>
        <v>Si</v>
      </c>
      <c r="K87" s="136" t="str">
        <f>VLOOKUP(E87,VIP!$A$2:$O13351,6,0)</f>
        <v>NO</v>
      </c>
      <c r="L87" s="133" t="s">
        <v>2220</v>
      </c>
      <c r="M87" s="138" t="s">
        <v>2456</v>
      </c>
      <c r="N87" s="138" t="s">
        <v>2463</v>
      </c>
      <c r="O87" s="142" t="s">
        <v>2492</v>
      </c>
      <c r="P87" s="135"/>
      <c r="Q87" s="138" t="s">
        <v>2220</v>
      </c>
    </row>
    <row r="88" spans="1:17" ht="17.399999999999999" x14ac:dyDescent="0.3">
      <c r="A88" s="136" t="str">
        <f>VLOOKUP(E88,'LISTADO ATM'!$A$2:$C$899,3,0)</f>
        <v>NORTE</v>
      </c>
      <c r="B88" s="123" t="s">
        <v>2812</v>
      </c>
      <c r="C88" s="137">
        <v>44318.743923611109</v>
      </c>
      <c r="D88" s="137" t="s">
        <v>2182</v>
      </c>
      <c r="E88" s="114">
        <v>496</v>
      </c>
      <c r="F88" s="142" t="str">
        <f>VLOOKUP(E88,VIP!$A$2:$O12924,2,0)</f>
        <v>DRBR496</v>
      </c>
      <c r="G88" s="136" t="str">
        <f>VLOOKUP(E88,'LISTADO ATM'!$A$2:$B$898,2,0)</f>
        <v xml:space="preserve">ATM Multicentro La Sirena Bonao </v>
      </c>
      <c r="H88" s="136" t="str">
        <f>VLOOKUP(E88,VIP!$A$2:$O17845,7,FALSE)</f>
        <v>Si</v>
      </c>
      <c r="I88" s="136" t="str">
        <f>VLOOKUP(E88,VIP!$A$2:$O9810,8,FALSE)</f>
        <v>Si</v>
      </c>
      <c r="J88" s="136" t="str">
        <f>VLOOKUP(E88,VIP!$A$2:$O9760,8,FALSE)</f>
        <v>Si</v>
      </c>
      <c r="K88" s="136" t="str">
        <f>VLOOKUP(E88,VIP!$A$2:$O13334,6,0)</f>
        <v>NO</v>
      </c>
      <c r="L88" s="133" t="s">
        <v>2220</v>
      </c>
      <c r="M88" s="138" t="s">
        <v>2456</v>
      </c>
      <c r="N88" s="138" t="s">
        <v>2463</v>
      </c>
      <c r="O88" s="142" t="s">
        <v>2492</v>
      </c>
      <c r="P88" s="135"/>
      <c r="Q88" s="138" t="s">
        <v>2220</v>
      </c>
    </row>
    <row r="89" spans="1:17" ht="17.399999999999999" x14ac:dyDescent="0.3">
      <c r="A89" s="136" t="str">
        <f>VLOOKUP(E89,'LISTADO ATM'!$A$2:$C$899,3,0)</f>
        <v>NORTE</v>
      </c>
      <c r="B89" s="123" t="s">
        <v>2811</v>
      </c>
      <c r="C89" s="137">
        <v>44318.744432870371</v>
      </c>
      <c r="D89" s="137" t="s">
        <v>2182</v>
      </c>
      <c r="E89" s="114">
        <v>502</v>
      </c>
      <c r="F89" s="143" t="str">
        <f>VLOOKUP(E89,VIP!$A$2:$O12925,2,0)</f>
        <v>DRBR502</v>
      </c>
      <c r="G89" s="136" t="str">
        <f>VLOOKUP(E89,'LISTADO ATM'!$A$2:$B$898,2,0)</f>
        <v xml:space="preserve">ATM Materno Infantil de (Santiago) </v>
      </c>
      <c r="H89" s="136" t="str">
        <f>VLOOKUP(E89,VIP!$A$2:$O17846,7,FALSE)</f>
        <v>Si</v>
      </c>
      <c r="I89" s="136" t="str">
        <f>VLOOKUP(E89,VIP!$A$2:$O9811,8,FALSE)</f>
        <v>Si</v>
      </c>
      <c r="J89" s="136" t="str">
        <f>VLOOKUP(E89,VIP!$A$2:$O9761,8,FALSE)</f>
        <v>Si</v>
      </c>
      <c r="K89" s="136" t="str">
        <f>VLOOKUP(E89,VIP!$A$2:$O13335,6,0)</f>
        <v>NO</v>
      </c>
      <c r="L89" s="133" t="s">
        <v>2220</v>
      </c>
      <c r="M89" s="138" t="s">
        <v>2456</v>
      </c>
      <c r="N89" s="138" t="s">
        <v>2463</v>
      </c>
      <c r="O89" s="143" t="s">
        <v>2492</v>
      </c>
      <c r="P89" s="135"/>
      <c r="Q89" s="138" t="s">
        <v>2220</v>
      </c>
    </row>
    <row r="90" spans="1:17" ht="17.399999999999999" x14ac:dyDescent="0.3">
      <c r="A90" s="136" t="str">
        <f>VLOOKUP(E90,'LISTADO ATM'!$A$2:$C$899,3,0)</f>
        <v>DISTRITO NACIONAL</v>
      </c>
      <c r="B90" s="123" t="s">
        <v>2839</v>
      </c>
      <c r="C90" s="137">
        <v>44318.902106481481</v>
      </c>
      <c r="D90" s="137" t="s">
        <v>2181</v>
      </c>
      <c r="E90" s="114">
        <v>585</v>
      </c>
      <c r="F90" s="143" t="str">
        <f>VLOOKUP(E90,VIP!$A$2:$O12924,2,0)</f>
        <v>DRBR083</v>
      </c>
      <c r="G90" s="136" t="str">
        <f>VLOOKUP(E90,'LISTADO ATM'!$A$2:$B$898,2,0)</f>
        <v xml:space="preserve">ATM Oficina Haina Oriental </v>
      </c>
      <c r="H90" s="136" t="str">
        <f>VLOOKUP(E90,VIP!$A$2:$O17845,7,FALSE)</f>
        <v>Si</v>
      </c>
      <c r="I90" s="136" t="str">
        <f>VLOOKUP(E90,VIP!$A$2:$O9810,8,FALSE)</f>
        <v>Si</v>
      </c>
      <c r="J90" s="136" t="str">
        <f>VLOOKUP(E90,VIP!$A$2:$O9760,8,FALSE)</f>
        <v>Si</v>
      </c>
      <c r="K90" s="136" t="str">
        <f>VLOOKUP(E90,VIP!$A$2:$O13334,6,0)</f>
        <v>NO</v>
      </c>
      <c r="L90" s="133" t="s">
        <v>2220</v>
      </c>
      <c r="M90" s="138" t="s">
        <v>2456</v>
      </c>
      <c r="N90" s="138" t="s">
        <v>2463</v>
      </c>
      <c r="O90" s="143" t="s">
        <v>2465</v>
      </c>
      <c r="P90" s="135"/>
      <c r="Q90" s="138" t="s">
        <v>2220</v>
      </c>
    </row>
    <row r="91" spans="1:17" ht="17.399999999999999" x14ac:dyDescent="0.3">
      <c r="A91" s="136" t="str">
        <f>VLOOKUP(E91,'LISTADO ATM'!$A$2:$C$899,3,0)</f>
        <v>DISTRITO NACIONAL</v>
      </c>
      <c r="B91" s="123" t="s">
        <v>2838</v>
      </c>
      <c r="C91" s="137">
        <v>44318.90252314815</v>
      </c>
      <c r="D91" s="137" t="s">
        <v>2181</v>
      </c>
      <c r="E91" s="114">
        <v>31</v>
      </c>
      <c r="F91" s="143" t="str">
        <f>VLOOKUP(E91,VIP!$A$2:$O12923,2,0)</f>
        <v>DRBR031</v>
      </c>
      <c r="G91" s="136" t="str">
        <f>VLOOKUP(E91,'LISTADO ATM'!$A$2:$B$898,2,0)</f>
        <v xml:space="preserve">ATM Oficina San Martín I </v>
      </c>
      <c r="H91" s="136" t="str">
        <f>VLOOKUP(E91,VIP!$A$2:$O17844,7,FALSE)</f>
        <v>Si</v>
      </c>
      <c r="I91" s="136" t="str">
        <f>VLOOKUP(E91,VIP!$A$2:$O9809,8,FALSE)</f>
        <v>Si</v>
      </c>
      <c r="J91" s="136" t="str">
        <f>VLOOKUP(E91,VIP!$A$2:$O9759,8,FALSE)</f>
        <v>Si</v>
      </c>
      <c r="K91" s="136" t="str">
        <f>VLOOKUP(E91,VIP!$A$2:$O13333,6,0)</f>
        <v>NO</v>
      </c>
      <c r="L91" s="133" t="s">
        <v>2220</v>
      </c>
      <c r="M91" s="138" t="s">
        <v>2456</v>
      </c>
      <c r="N91" s="138" t="s">
        <v>2463</v>
      </c>
      <c r="O91" s="143" t="s">
        <v>2465</v>
      </c>
      <c r="P91" s="135"/>
      <c r="Q91" s="138" t="s">
        <v>2220</v>
      </c>
    </row>
    <row r="92" spans="1:17" ht="17.399999999999999" x14ac:dyDescent="0.3">
      <c r="A92" s="136" t="str">
        <f>VLOOKUP(E92,'LISTADO ATM'!$A$2:$C$899,3,0)</f>
        <v>DISTRITO NACIONAL</v>
      </c>
      <c r="B92" s="123" t="s">
        <v>2836</v>
      </c>
      <c r="C92" s="137">
        <v>44318.903437499997</v>
      </c>
      <c r="D92" s="137" t="s">
        <v>2181</v>
      </c>
      <c r="E92" s="114">
        <v>570</v>
      </c>
      <c r="F92" s="143" t="str">
        <f>VLOOKUP(E92,VIP!$A$2:$O12921,2,0)</f>
        <v>DRBR478</v>
      </c>
      <c r="G92" s="136" t="str">
        <f>VLOOKUP(E92,'LISTADO ATM'!$A$2:$B$898,2,0)</f>
        <v xml:space="preserve">ATM S/M Liverpool Villa Mella </v>
      </c>
      <c r="H92" s="136" t="str">
        <f>VLOOKUP(E92,VIP!$A$2:$O17842,7,FALSE)</f>
        <v>Si</v>
      </c>
      <c r="I92" s="136" t="str">
        <f>VLOOKUP(E92,VIP!$A$2:$O9807,8,FALSE)</f>
        <v>Si</v>
      </c>
      <c r="J92" s="136" t="str">
        <f>VLOOKUP(E92,VIP!$A$2:$O9757,8,FALSE)</f>
        <v>Si</v>
      </c>
      <c r="K92" s="136" t="str">
        <f>VLOOKUP(E92,VIP!$A$2:$O13331,6,0)</f>
        <v>NO</v>
      </c>
      <c r="L92" s="133" t="s">
        <v>2220</v>
      </c>
      <c r="M92" s="138" t="s">
        <v>2456</v>
      </c>
      <c r="N92" s="138" t="s">
        <v>2463</v>
      </c>
      <c r="O92" s="143" t="s">
        <v>2465</v>
      </c>
      <c r="P92" s="135"/>
      <c r="Q92" s="138" t="s">
        <v>2220</v>
      </c>
    </row>
    <row r="93" spans="1:17" ht="17.399999999999999" x14ac:dyDescent="0.3">
      <c r="A93" s="136" t="str">
        <f>VLOOKUP(E93,'LISTADO ATM'!$A$2:$C$899,3,0)</f>
        <v>NORTE</v>
      </c>
      <c r="B93" s="123" t="s">
        <v>2833</v>
      </c>
      <c r="C93" s="137">
        <v>44318.922500000001</v>
      </c>
      <c r="D93" s="137" t="s">
        <v>2182</v>
      </c>
      <c r="E93" s="114">
        <v>854</v>
      </c>
      <c r="F93" s="143" t="str">
        <f>VLOOKUP(E93,VIP!$A$2:$O12918,2,0)</f>
        <v>DRBR854</v>
      </c>
      <c r="G93" s="136" t="str">
        <f>VLOOKUP(E93,'LISTADO ATM'!$A$2:$B$898,2,0)</f>
        <v xml:space="preserve">ATM Centro Comercial Blanco Batista </v>
      </c>
      <c r="H93" s="136" t="str">
        <f>VLOOKUP(E93,VIP!$A$2:$O17839,7,FALSE)</f>
        <v>Si</v>
      </c>
      <c r="I93" s="136" t="str">
        <f>VLOOKUP(E93,VIP!$A$2:$O9804,8,FALSE)</f>
        <v>Si</v>
      </c>
      <c r="J93" s="136" t="str">
        <f>VLOOKUP(E93,VIP!$A$2:$O9754,8,FALSE)</f>
        <v>Si</v>
      </c>
      <c r="K93" s="136" t="str">
        <f>VLOOKUP(E93,VIP!$A$2:$O13328,6,0)</f>
        <v>NO</v>
      </c>
      <c r="L93" s="133" t="s">
        <v>2220</v>
      </c>
      <c r="M93" s="138" t="s">
        <v>2456</v>
      </c>
      <c r="N93" s="138" t="s">
        <v>2463</v>
      </c>
      <c r="O93" s="143" t="s">
        <v>2492</v>
      </c>
      <c r="P93" s="135"/>
      <c r="Q93" s="138" t="s">
        <v>2220</v>
      </c>
    </row>
    <row r="94" spans="1:17" ht="17.399999999999999" x14ac:dyDescent="0.3">
      <c r="A94" s="136" t="str">
        <f>VLOOKUP(E94,'LISTADO ATM'!$A$2:$C$899,3,0)</f>
        <v>DISTRITO NACIONAL</v>
      </c>
      <c r="B94" s="123" t="s">
        <v>2637</v>
      </c>
      <c r="C94" s="137">
        <v>44317.516053240739</v>
      </c>
      <c r="D94" s="137" t="s">
        <v>2181</v>
      </c>
      <c r="E94" s="114">
        <v>118</v>
      </c>
      <c r="F94" s="143" t="str">
        <f>VLOOKUP(E94,VIP!$A$2:$O13027,2,0)</f>
        <v>DRBR118</v>
      </c>
      <c r="G94" s="136" t="str">
        <f>VLOOKUP(E94,'LISTADO ATM'!$A$2:$B$898,2,0)</f>
        <v>ATM Plaza Torino</v>
      </c>
      <c r="H94" s="136" t="str">
        <f>VLOOKUP(E94,VIP!$A$2:$O17948,7,FALSE)</f>
        <v>N/A</v>
      </c>
      <c r="I94" s="136" t="str">
        <f>VLOOKUP(E94,VIP!$A$2:$O9913,8,FALSE)</f>
        <v>N/A</v>
      </c>
      <c r="J94" s="136" t="str">
        <f>VLOOKUP(E94,VIP!$A$2:$O9863,8,FALSE)</f>
        <v>N/A</v>
      </c>
      <c r="K94" s="136" t="str">
        <f>VLOOKUP(E94,VIP!$A$2:$O13437,6,0)</f>
        <v>N/A</v>
      </c>
      <c r="L94" s="133" t="s">
        <v>2246</v>
      </c>
      <c r="M94" s="138" t="s">
        <v>2456</v>
      </c>
      <c r="N94" s="138" t="s">
        <v>2463</v>
      </c>
      <c r="O94" s="143" t="s">
        <v>2465</v>
      </c>
      <c r="P94" s="135"/>
      <c r="Q94" s="138" t="s">
        <v>2246</v>
      </c>
    </row>
    <row r="95" spans="1:17" ht="17.399999999999999" x14ac:dyDescent="0.3">
      <c r="A95" s="136" t="str">
        <f>VLOOKUP(E95,'LISTADO ATM'!$A$2:$C$899,3,0)</f>
        <v>ESTE</v>
      </c>
      <c r="B95" s="123" t="s">
        <v>2636</v>
      </c>
      <c r="C95" s="137">
        <v>44317.517569444448</v>
      </c>
      <c r="D95" s="137" t="s">
        <v>2181</v>
      </c>
      <c r="E95" s="114">
        <v>289</v>
      </c>
      <c r="F95" s="143" t="str">
        <f>VLOOKUP(E95,VIP!$A$2:$O13026,2,0)</f>
        <v>DRBR910</v>
      </c>
      <c r="G95" s="136" t="str">
        <f>VLOOKUP(E95,'LISTADO ATM'!$A$2:$B$898,2,0)</f>
        <v>ATM Oficina Bávaro II</v>
      </c>
      <c r="H95" s="136" t="str">
        <f>VLOOKUP(E95,VIP!$A$2:$O17947,7,FALSE)</f>
        <v>Si</v>
      </c>
      <c r="I95" s="136" t="str">
        <f>VLOOKUP(E95,VIP!$A$2:$O9912,8,FALSE)</f>
        <v>Si</v>
      </c>
      <c r="J95" s="136" t="str">
        <f>VLOOKUP(E95,VIP!$A$2:$O9862,8,FALSE)</f>
        <v>Si</v>
      </c>
      <c r="K95" s="136" t="str">
        <f>VLOOKUP(E95,VIP!$A$2:$O13436,6,0)</f>
        <v>NO</v>
      </c>
      <c r="L95" s="133" t="s">
        <v>2246</v>
      </c>
      <c r="M95" s="138" t="s">
        <v>2456</v>
      </c>
      <c r="N95" s="138" t="s">
        <v>2463</v>
      </c>
      <c r="O95" s="143" t="s">
        <v>2465</v>
      </c>
      <c r="P95" s="135"/>
      <c r="Q95" s="138" t="s">
        <v>2246</v>
      </c>
    </row>
    <row r="96" spans="1:17" ht="17.399999999999999" x14ac:dyDescent="0.3">
      <c r="A96" s="136" t="str">
        <f>VLOOKUP(E96,'LISTADO ATM'!$A$2:$C$899,3,0)</f>
        <v>SUR</v>
      </c>
      <c r="B96" s="123" t="s">
        <v>2622</v>
      </c>
      <c r="C96" s="137">
        <v>44317.611319444448</v>
      </c>
      <c r="D96" s="137" t="s">
        <v>2181</v>
      </c>
      <c r="E96" s="114">
        <v>103</v>
      </c>
      <c r="F96" s="143" t="str">
        <f>VLOOKUP(E96,VIP!$A$2:$O13010,2,0)</f>
        <v>DRBR103</v>
      </c>
      <c r="G96" s="136" t="str">
        <f>VLOOKUP(E96,'LISTADO ATM'!$A$2:$B$898,2,0)</f>
        <v xml:space="preserve">ATM Oficina Las Matas de Farfán </v>
      </c>
      <c r="H96" s="136" t="str">
        <f>VLOOKUP(E96,VIP!$A$2:$O17931,7,FALSE)</f>
        <v>Si</v>
      </c>
      <c r="I96" s="136" t="str">
        <f>VLOOKUP(E96,VIP!$A$2:$O9896,8,FALSE)</f>
        <v>Si</v>
      </c>
      <c r="J96" s="136" t="str">
        <f>VLOOKUP(E96,VIP!$A$2:$O9846,8,FALSE)</f>
        <v>Si</v>
      </c>
      <c r="K96" s="136" t="str">
        <f>VLOOKUP(E96,VIP!$A$2:$O13420,6,0)</f>
        <v>NO</v>
      </c>
      <c r="L96" s="133" t="s">
        <v>2246</v>
      </c>
      <c r="M96" s="138" t="s">
        <v>2456</v>
      </c>
      <c r="N96" s="138" t="s">
        <v>2463</v>
      </c>
      <c r="O96" s="143" t="s">
        <v>2465</v>
      </c>
      <c r="P96" s="135"/>
      <c r="Q96" s="138" t="s">
        <v>2246</v>
      </c>
    </row>
    <row r="97" spans="1:17" ht="17.399999999999999" x14ac:dyDescent="0.3">
      <c r="A97" s="136" t="str">
        <f>VLOOKUP(E97,'LISTADO ATM'!$A$2:$C$899,3,0)</f>
        <v>NORTE</v>
      </c>
      <c r="B97" s="123" t="s">
        <v>2692</v>
      </c>
      <c r="C97" s="137">
        <v>44317.97587962963</v>
      </c>
      <c r="D97" s="137" t="s">
        <v>2182</v>
      </c>
      <c r="E97" s="114">
        <v>747</v>
      </c>
      <c r="F97" s="143" t="str">
        <f>VLOOKUP(E97,VIP!$A$2:$O13019,2,0)</f>
        <v>DRBR200</v>
      </c>
      <c r="G97" s="136" t="str">
        <f>VLOOKUP(E97,'LISTADO ATM'!$A$2:$B$898,2,0)</f>
        <v xml:space="preserve">ATM Club BR (Santiago) </v>
      </c>
      <c r="H97" s="136" t="str">
        <f>VLOOKUP(E97,VIP!$A$2:$O17940,7,FALSE)</f>
        <v>Si</v>
      </c>
      <c r="I97" s="136" t="str">
        <f>VLOOKUP(E97,VIP!$A$2:$O9905,8,FALSE)</f>
        <v>Si</v>
      </c>
      <c r="J97" s="136" t="str">
        <f>VLOOKUP(E97,VIP!$A$2:$O9855,8,FALSE)</f>
        <v>Si</v>
      </c>
      <c r="K97" s="136" t="str">
        <f>VLOOKUP(E97,VIP!$A$2:$O13429,6,0)</f>
        <v>SI</v>
      </c>
      <c r="L97" s="133" t="s">
        <v>2246</v>
      </c>
      <c r="M97" s="138" t="s">
        <v>2456</v>
      </c>
      <c r="N97" s="138" t="s">
        <v>2463</v>
      </c>
      <c r="O97" s="143" t="s">
        <v>2610</v>
      </c>
      <c r="P97" s="135"/>
      <c r="Q97" s="138" t="s">
        <v>2246</v>
      </c>
    </row>
    <row r="98" spans="1:17" ht="17.399999999999999" x14ac:dyDescent="0.3">
      <c r="A98" s="136" t="str">
        <f>VLOOKUP(E98,'LISTADO ATM'!$A$2:$C$899,3,0)</f>
        <v>ESTE</v>
      </c>
      <c r="B98" s="123" t="s">
        <v>2706</v>
      </c>
      <c r="C98" s="137">
        <v>44318.18340277778</v>
      </c>
      <c r="D98" s="137" t="s">
        <v>2181</v>
      </c>
      <c r="E98" s="114">
        <v>822</v>
      </c>
      <c r="F98" s="143" t="str">
        <f>VLOOKUP(E98,VIP!$A$2:$O12884,2,0)</f>
        <v>DRBR822</v>
      </c>
      <c r="G98" s="136" t="str">
        <f>VLOOKUP(E98,'LISTADO ATM'!$A$2:$B$898,2,0)</f>
        <v xml:space="preserve">ATM INDUSPALMA </v>
      </c>
      <c r="H98" s="136" t="str">
        <f>VLOOKUP(E98,VIP!$A$2:$O17805,7,FALSE)</f>
        <v>Si</v>
      </c>
      <c r="I98" s="136" t="str">
        <f>VLOOKUP(E98,VIP!$A$2:$O9770,8,FALSE)</f>
        <v>Si</v>
      </c>
      <c r="J98" s="136" t="str">
        <f>VLOOKUP(E98,VIP!$A$2:$O9720,8,FALSE)</f>
        <v>Si</v>
      </c>
      <c r="K98" s="136" t="str">
        <f>VLOOKUP(E98,VIP!$A$2:$O13294,6,0)</f>
        <v>NO</v>
      </c>
      <c r="L98" s="133" t="s">
        <v>2246</v>
      </c>
      <c r="M98" s="138" t="s">
        <v>2456</v>
      </c>
      <c r="N98" s="138" t="s">
        <v>2463</v>
      </c>
      <c r="O98" s="143" t="s">
        <v>2465</v>
      </c>
      <c r="P98" s="135"/>
      <c r="Q98" s="138" t="s">
        <v>2246</v>
      </c>
    </row>
    <row r="99" spans="1:17" ht="17.399999999999999" x14ac:dyDescent="0.3">
      <c r="A99" s="136" t="str">
        <f>VLOOKUP(E99,'LISTADO ATM'!$A$2:$C$899,3,0)</f>
        <v>NORTE</v>
      </c>
      <c r="B99" s="123" t="s">
        <v>2780</v>
      </c>
      <c r="C99" s="137">
        <v>44318.48238425926</v>
      </c>
      <c r="D99" s="137" t="s">
        <v>2182</v>
      </c>
      <c r="E99" s="114">
        <v>990</v>
      </c>
      <c r="F99" s="143" t="str">
        <f>VLOOKUP(E99,VIP!$A$2:$O12948,2,0)</f>
        <v>DRBR742</v>
      </c>
      <c r="G99" s="136" t="str">
        <f>VLOOKUP(E99,'LISTADO ATM'!$A$2:$B$898,2,0)</f>
        <v xml:space="preserve">ATM Autoservicio Bonao II </v>
      </c>
      <c r="H99" s="136" t="str">
        <f>VLOOKUP(E99,VIP!$A$2:$O17869,7,FALSE)</f>
        <v>Si</v>
      </c>
      <c r="I99" s="136" t="str">
        <f>VLOOKUP(E99,VIP!$A$2:$O9834,8,FALSE)</f>
        <v>Si</v>
      </c>
      <c r="J99" s="136" t="str">
        <f>VLOOKUP(E99,VIP!$A$2:$O9784,8,FALSE)</f>
        <v>Si</v>
      </c>
      <c r="K99" s="136" t="str">
        <f>VLOOKUP(E99,VIP!$A$2:$O13358,6,0)</f>
        <v>NO</v>
      </c>
      <c r="L99" s="133" t="s">
        <v>2246</v>
      </c>
      <c r="M99" s="138" t="s">
        <v>2456</v>
      </c>
      <c r="N99" s="138" t="s">
        <v>2463</v>
      </c>
      <c r="O99" s="143" t="s">
        <v>2492</v>
      </c>
      <c r="P99" s="135"/>
      <c r="Q99" s="138" t="s">
        <v>2246</v>
      </c>
    </row>
    <row r="100" spans="1:17" ht="17.399999999999999" x14ac:dyDescent="0.3">
      <c r="A100" s="136" t="str">
        <f>VLOOKUP(E100,'LISTADO ATM'!$A$2:$C$899,3,0)</f>
        <v>DISTRITO NACIONAL</v>
      </c>
      <c r="B100" s="123" t="s">
        <v>2746</v>
      </c>
      <c r="C100" s="137">
        <v>44318.598773148151</v>
      </c>
      <c r="D100" s="137" t="s">
        <v>2181</v>
      </c>
      <c r="E100" s="114">
        <v>514</v>
      </c>
      <c r="F100" s="143" t="str">
        <f>VLOOKUP(E100,VIP!$A$2:$O12914,2,0)</f>
        <v>DRBR514</v>
      </c>
      <c r="G100" s="136" t="str">
        <f>VLOOKUP(E100,'LISTADO ATM'!$A$2:$B$898,2,0)</f>
        <v>ATM Autoservicio Charles de Gaulle</v>
      </c>
      <c r="H100" s="136" t="str">
        <f>VLOOKUP(E100,VIP!$A$2:$O17835,7,FALSE)</f>
        <v>Si</v>
      </c>
      <c r="I100" s="136" t="str">
        <f>VLOOKUP(E100,VIP!$A$2:$O9800,8,FALSE)</f>
        <v>No</v>
      </c>
      <c r="J100" s="136" t="str">
        <f>VLOOKUP(E100,VIP!$A$2:$O9750,8,FALSE)</f>
        <v>No</v>
      </c>
      <c r="K100" s="136" t="str">
        <f>VLOOKUP(E100,VIP!$A$2:$O13324,6,0)</f>
        <v>NO</v>
      </c>
      <c r="L100" s="133" t="s">
        <v>2246</v>
      </c>
      <c r="M100" s="138" t="s">
        <v>2456</v>
      </c>
      <c r="N100" s="138" t="s">
        <v>2463</v>
      </c>
      <c r="O100" s="143" t="s">
        <v>2465</v>
      </c>
      <c r="P100" s="135"/>
      <c r="Q100" s="138" t="s">
        <v>2246</v>
      </c>
    </row>
    <row r="101" spans="1:17" ht="17.399999999999999" x14ac:dyDescent="0.3">
      <c r="A101" s="136" t="str">
        <f>VLOOKUP(E101,'LISTADO ATM'!$A$2:$C$899,3,0)</f>
        <v>ESTE</v>
      </c>
      <c r="B101" s="123" t="s">
        <v>2826</v>
      </c>
      <c r="C101" s="137">
        <v>44318.702118055553</v>
      </c>
      <c r="D101" s="137" t="s">
        <v>2181</v>
      </c>
      <c r="E101" s="114">
        <v>368</v>
      </c>
      <c r="F101" s="143" t="str">
        <f>VLOOKUP(E101,VIP!$A$2:$O12938,2,0)</f>
        <v xml:space="preserve">DRBR368 </v>
      </c>
      <c r="G101" s="136" t="str">
        <f>VLOOKUP(E101,'LISTADO ATM'!$A$2:$B$898,2,0)</f>
        <v>ATM Ayuntamiento Peralvillo</v>
      </c>
      <c r="H101" s="136" t="str">
        <f>VLOOKUP(E101,VIP!$A$2:$O17859,7,FALSE)</f>
        <v>N/A</v>
      </c>
      <c r="I101" s="136" t="str">
        <f>VLOOKUP(E101,VIP!$A$2:$O9824,8,FALSE)</f>
        <v>N/A</v>
      </c>
      <c r="J101" s="136" t="str">
        <f>VLOOKUP(E101,VIP!$A$2:$O9774,8,FALSE)</f>
        <v>N/A</v>
      </c>
      <c r="K101" s="136" t="str">
        <f>VLOOKUP(E101,VIP!$A$2:$O13348,6,0)</f>
        <v>N/A</v>
      </c>
      <c r="L101" s="133" t="s">
        <v>2246</v>
      </c>
      <c r="M101" s="138" t="s">
        <v>2456</v>
      </c>
      <c r="N101" s="138" t="s">
        <v>2463</v>
      </c>
      <c r="O101" s="143" t="s">
        <v>2465</v>
      </c>
      <c r="P101" s="135"/>
      <c r="Q101" s="138" t="s">
        <v>2246</v>
      </c>
    </row>
    <row r="102" spans="1:17" ht="17.399999999999999" x14ac:dyDescent="0.3">
      <c r="A102" s="136" t="str">
        <f>VLOOKUP(E102,'LISTADO ATM'!$A$2:$C$899,3,0)</f>
        <v>NORTE</v>
      </c>
      <c r="B102" s="123" t="s">
        <v>2619</v>
      </c>
      <c r="C102" s="137">
        <v>44317.3830787037</v>
      </c>
      <c r="D102" s="137" t="s">
        <v>2483</v>
      </c>
      <c r="E102" s="114">
        <v>8</v>
      </c>
      <c r="F102" s="143" t="str">
        <f>VLOOKUP(E102,VIP!$A$2:$O13024,2,0)</f>
        <v>DRBR008</v>
      </c>
      <c r="G102" s="136" t="str">
        <f>VLOOKUP(E102,'LISTADO ATM'!$A$2:$B$898,2,0)</f>
        <v>ATM Autoservicio Yaque</v>
      </c>
      <c r="H102" s="136" t="str">
        <f>VLOOKUP(E102,VIP!$A$2:$O17945,7,FALSE)</f>
        <v>Si</v>
      </c>
      <c r="I102" s="136" t="str">
        <f>VLOOKUP(E102,VIP!$A$2:$O9910,8,FALSE)</f>
        <v>Si</v>
      </c>
      <c r="J102" s="136" t="str">
        <f>VLOOKUP(E102,VIP!$A$2:$O9860,8,FALSE)</f>
        <v>Si</v>
      </c>
      <c r="K102" s="136" t="str">
        <f>VLOOKUP(E102,VIP!$A$2:$O13434,6,0)</f>
        <v>NO</v>
      </c>
      <c r="L102" s="133" t="s">
        <v>2620</v>
      </c>
      <c r="M102" s="138" t="s">
        <v>2456</v>
      </c>
      <c r="N102" s="138" t="s">
        <v>2463</v>
      </c>
      <c r="O102" s="143" t="s">
        <v>2484</v>
      </c>
      <c r="P102" s="135"/>
      <c r="Q102" s="138" t="s">
        <v>2620</v>
      </c>
    </row>
    <row r="103" spans="1:17" ht="17.399999999999999" x14ac:dyDescent="0.3">
      <c r="A103" s="136" t="str">
        <f>VLOOKUP(E103,'LISTADO ATM'!$A$2:$C$899,3,0)</f>
        <v>DISTRITO NACIONAL</v>
      </c>
      <c r="B103" s="123" t="s">
        <v>2613</v>
      </c>
      <c r="C103" s="137">
        <v>44317.434791666667</v>
      </c>
      <c r="D103" s="137" t="s">
        <v>2459</v>
      </c>
      <c r="E103" s="114">
        <v>70</v>
      </c>
      <c r="F103" s="143" t="str">
        <f>VLOOKUP(E103,VIP!$A$2:$O13012,2,0)</f>
        <v>DRBR070</v>
      </c>
      <c r="G103" s="136" t="str">
        <f>VLOOKUP(E103,'LISTADO ATM'!$A$2:$B$898,2,0)</f>
        <v xml:space="preserve">ATM Autoservicio Plaza Lama Zona Oriental </v>
      </c>
      <c r="H103" s="136" t="str">
        <f>VLOOKUP(E103,VIP!$A$2:$O17933,7,FALSE)</f>
        <v>Si</v>
      </c>
      <c r="I103" s="136" t="str">
        <f>VLOOKUP(E103,VIP!$A$2:$O9898,8,FALSE)</f>
        <v>Si</v>
      </c>
      <c r="J103" s="136" t="str">
        <f>VLOOKUP(E103,VIP!$A$2:$O9848,8,FALSE)</f>
        <v>Si</v>
      </c>
      <c r="K103" s="136" t="str">
        <f>VLOOKUP(E103,VIP!$A$2:$O13422,6,0)</f>
        <v>NO</v>
      </c>
      <c r="L103" s="133" t="s">
        <v>2620</v>
      </c>
      <c r="M103" s="138" t="s">
        <v>2456</v>
      </c>
      <c r="N103" s="138" t="s">
        <v>2463</v>
      </c>
      <c r="O103" s="143" t="s">
        <v>2464</v>
      </c>
      <c r="P103" s="135"/>
      <c r="Q103" s="138" t="s">
        <v>2620</v>
      </c>
    </row>
    <row r="104" spans="1:17" ht="17.399999999999999" x14ac:dyDescent="0.3">
      <c r="A104" s="136" t="str">
        <f>VLOOKUP(E104,'LISTADO ATM'!$A$2:$C$899,3,0)</f>
        <v>NORTE</v>
      </c>
      <c r="B104" s="123" t="s">
        <v>2632</v>
      </c>
      <c r="C104" s="137">
        <v>44317.552164351851</v>
      </c>
      <c r="D104" s="137" t="s">
        <v>2577</v>
      </c>
      <c r="E104" s="114">
        <v>654</v>
      </c>
      <c r="F104" s="143" t="str">
        <f>VLOOKUP(E104,VIP!$A$2:$O13022,2,0)</f>
        <v>DRBR654</v>
      </c>
      <c r="G104" s="136" t="str">
        <f>VLOOKUP(E104,'LISTADO ATM'!$A$2:$B$898,2,0)</f>
        <v>ATM Autoservicio S/M Jumbo Puerto Plata</v>
      </c>
      <c r="H104" s="136" t="str">
        <f>VLOOKUP(E104,VIP!$A$2:$O17943,7,FALSE)</f>
        <v>Si</v>
      </c>
      <c r="I104" s="136" t="str">
        <f>VLOOKUP(E104,VIP!$A$2:$O9908,8,FALSE)</f>
        <v>Si</v>
      </c>
      <c r="J104" s="136" t="str">
        <f>VLOOKUP(E104,VIP!$A$2:$O9858,8,FALSE)</f>
        <v>Si</v>
      </c>
      <c r="K104" s="136" t="str">
        <f>VLOOKUP(E104,VIP!$A$2:$O13432,6,0)</f>
        <v>NO</v>
      </c>
      <c r="L104" s="133" t="s">
        <v>2620</v>
      </c>
      <c r="M104" s="138" t="s">
        <v>2456</v>
      </c>
      <c r="N104" s="138" t="s">
        <v>2463</v>
      </c>
      <c r="O104" s="143" t="s">
        <v>2578</v>
      </c>
      <c r="P104" s="135"/>
      <c r="Q104" s="138" t="s">
        <v>2620</v>
      </c>
    </row>
    <row r="105" spans="1:17" ht="17.399999999999999" x14ac:dyDescent="0.3">
      <c r="A105" s="136" t="str">
        <f>VLOOKUP(E105,'LISTADO ATM'!$A$2:$C$899,3,0)</f>
        <v>SUR</v>
      </c>
      <c r="B105" s="123" t="s">
        <v>2825</v>
      </c>
      <c r="C105" s="137">
        <v>44318.713680555556</v>
      </c>
      <c r="D105" s="137" t="s">
        <v>2459</v>
      </c>
      <c r="E105" s="114">
        <v>360</v>
      </c>
      <c r="F105" s="143" t="str">
        <f>VLOOKUP(E105,VIP!$A$2:$O12939,2,0)</f>
        <v>DRBR360</v>
      </c>
      <c r="G105" s="136" t="str">
        <f>VLOOKUP(E105,'LISTADO ATM'!$A$2:$B$898,2,0)</f>
        <v>ATM Ayuntamiento Guayabal</v>
      </c>
      <c r="H105" s="136" t="str">
        <f>VLOOKUP(E105,VIP!$A$2:$O17860,7,FALSE)</f>
        <v>si</v>
      </c>
      <c r="I105" s="136" t="str">
        <f>VLOOKUP(E105,VIP!$A$2:$O9825,8,FALSE)</f>
        <v>si</v>
      </c>
      <c r="J105" s="136" t="str">
        <f>VLOOKUP(E105,VIP!$A$2:$O9775,8,FALSE)</f>
        <v>si</v>
      </c>
      <c r="K105" s="136" t="str">
        <f>VLOOKUP(E105,VIP!$A$2:$O13349,6,0)</f>
        <v>NO</v>
      </c>
      <c r="L105" s="133" t="s">
        <v>2620</v>
      </c>
      <c r="M105" s="138" t="s">
        <v>2456</v>
      </c>
      <c r="N105" s="138" t="s">
        <v>2463</v>
      </c>
      <c r="O105" s="143" t="s">
        <v>2464</v>
      </c>
      <c r="P105" s="135"/>
      <c r="Q105" s="138" t="s">
        <v>2620</v>
      </c>
    </row>
    <row r="106" spans="1:17" ht="17.399999999999999" x14ac:dyDescent="0.3">
      <c r="A106" s="136" t="str">
        <f>VLOOKUP(E106,'LISTADO ATM'!$A$2:$C$899,3,0)</f>
        <v>SUR</v>
      </c>
      <c r="B106" s="123" t="s">
        <v>2593</v>
      </c>
      <c r="C106" s="137">
        <v>44316.688321759262</v>
      </c>
      <c r="D106" s="137" t="s">
        <v>2459</v>
      </c>
      <c r="E106" s="114">
        <v>252</v>
      </c>
      <c r="F106" s="143" t="str">
        <f>VLOOKUP(E106,VIP!$A$2:$O13008,2,0)</f>
        <v>DRBR252</v>
      </c>
      <c r="G106" s="136" t="str">
        <f>VLOOKUP(E106,'LISTADO ATM'!$A$2:$B$898,2,0)</f>
        <v xml:space="preserve">ATM Banco Agrícola (Barahona) </v>
      </c>
      <c r="H106" s="136" t="str">
        <f>VLOOKUP(E106,VIP!$A$2:$O17929,7,FALSE)</f>
        <v>Si</v>
      </c>
      <c r="I106" s="136" t="str">
        <f>VLOOKUP(E106,VIP!$A$2:$O9894,8,FALSE)</f>
        <v>Si</v>
      </c>
      <c r="J106" s="136" t="str">
        <f>VLOOKUP(E106,VIP!$A$2:$O9844,8,FALSE)</f>
        <v>Si</v>
      </c>
      <c r="K106" s="136" t="str">
        <f>VLOOKUP(E106,VIP!$A$2:$O13418,6,0)</f>
        <v>NO</v>
      </c>
      <c r="L106" s="133" t="s">
        <v>2514</v>
      </c>
      <c r="M106" s="138" t="s">
        <v>2456</v>
      </c>
      <c r="N106" s="138" t="s">
        <v>2463</v>
      </c>
      <c r="O106" s="143" t="s">
        <v>2464</v>
      </c>
      <c r="P106" s="135"/>
      <c r="Q106" s="138" t="s">
        <v>2514</v>
      </c>
    </row>
    <row r="107" spans="1:17" ht="17.399999999999999" x14ac:dyDescent="0.3">
      <c r="A107" s="136" t="str">
        <f>VLOOKUP(E107,'LISTADO ATM'!$A$2:$C$899,3,0)</f>
        <v>SUR</v>
      </c>
      <c r="B107" s="123" t="s">
        <v>2664</v>
      </c>
      <c r="C107" s="137">
        <v>44316.861608796295</v>
      </c>
      <c r="D107" s="137" t="s">
        <v>2483</v>
      </c>
      <c r="E107" s="114">
        <v>5</v>
      </c>
      <c r="F107" s="143" t="str">
        <f>VLOOKUP(E107,VIP!$A$2:$O12981,2,0)</f>
        <v>DRBR005</v>
      </c>
      <c r="G107" s="136" t="str">
        <f>VLOOKUP(E107,'LISTADO ATM'!$A$2:$B$898,2,0)</f>
        <v>ATM Oficina Autoservicio Villa Ofelia (San Juan)</v>
      </c>
      <c r="H107" s="136" t="str">
        <f>VLOOKUP(E107,VIP!$A$2:$O17902,7,FALSE)</f>
        <v>Si</v>
      </c>
      <c r="I107" s="136" t="str">
        <f>VLOOKUP(E107,VIP!$A$2:$O9867,8,FALSE)</f>
        <v>Si</v>
      </c>
      <c r="J107" s="136" t="str">
        <f>VLOOKUP(E107,VIP!$A$2:$O9817,8,FALSE)</f>
        <v>Si</v>
      </c>
      <c r="K107" s="136" t="str">
        <f>VLOOKUP(E107,VIP!$A$2:$O13391,6,0)</f>
        <v>NO</v>
      </c>
      <c r="L107" s="133" t="s">
        <v>2514</v>
      </c>
      <c r="M107" s="138" t="s">
        <v>2456</v>
      </c>
      <c r="N107" s="138" t="s">
        <v>2463</v>
      </c>
      <c r="O107" s="143" t="s">
        <v>2484</v>
      </c>
      <c r="P107" s="135"/>
      <c r="Q107" s="138" t="s">
        <v>2514</v>
      </c>
    </row>
    <row r="108" spans="1:17" ht="17.399999999999999" x14ac:dyDescent="0.3">
      <c r="A108" s="136" t="str">
        <f>VLOOKUP(E108,'LISTADO ATM'!$A$2:$C$899,3,0)</f>
        <v>DISTRITO NACIONAL</v>
      </c>
      <c r="B108" s="123" t="s">
        <v>2599</v>
      </c>
      <c r="C108" s="137">
        <v>44316.863298611112</v>
      </c>
      <c r="D108" s="137" t="s">
        <v>2181</v>
      </c>
      <c r="E108" s="114">
        <v>355</v>
      </c>
      <c r="F108" s="143" t="str">
        <f>VLOOKUP(E108,VIP!$A$2:$O12980,2,0)</f>
        <v>DRBR355</v>
      </c>
      <c r="G108" s="136" t="str">
        <f>VLOOKUP(E108,'LISTADO ATM'!$A$2:$B$898,2,0)</f>
        <v xml:space="preserve">ATM UNP Metro II </v>
      </c>
      <c r="H108" s="136" t="str">
        <f>VLOOKUP(E108,VIP!$A$2:$O17901,7,FALSE)</f>
        <v>Si</v>
      </c>
      <c r="I108" s="136" t="str">
        <f>VLOOKUP(E108,VIP!$A$2:$O9866,8,FALSE)</f>
        <v>Si</v>
      </c>
      <c r="J108" s="136" t="str">
        <f>VLOOKUP(E108,VIP!$A$2:$O9816,8,FALSE)</f>
        <v>Si</v>
      </c>
      <c r="K108" s="136" t="str">
        <f>VLOOKUP(E108,VIP!$A$2:$O13390,6,0)</f>
        <v>SI</v>
      </c>
      <c r="L108" s="133" t="s">
        <v>2514</v>
      </c>
      <c r="M108" s="138" t="s">
        <v>2456</v>
      </c>
      <c r="N108" s="138" t="s">
        <v>2463</v>
      </c>
      <c r="O108" s="143" t="s">
        <v>2465</v>
      </c>
      <c r="P108" s="135"/>
      <c r="Q108" s="138" t="s">
        <v>2514</v>
      </c>
    </row>
    <row r="109" spans="1:17" ht="17.399999999999999" x14ac:dyDescent="0.3">
      <c r="A109" s="136" t="str">
        <f>VLOOKUP(E109,'LISTADO ATM'!$A$2:$C$899,3,0)</f>
        <v>DISTRITO NACIONAL</v>
      </c>
      <c r="B109" s="123" t="s">
        <v>2598</v>
      </c>
      <c r="C109" s="137">
        <v>44316.891087962962</v>
      </c>
      <c r="D109" s="137" t="s">
        <v>2459</v>
      </c>
      <c r="E109" s="114">
        <v>816</v>
      </c>
      <c r="F109" s="143" t="str">
        <f>VLOOKUP(E109,VIP!$A$2:$O12957,2,0)</f>
        <v>DRBR816</v>
      </c>
      <c r="G109" s="136" t="str">
        <f>VLOOKUP(E109,'LISTADO ATM'!$A$2:$B$898,2,0)</f>
        <v xml:space="preserve">ATM Oficina Pedro Brand </v>
      </c>
      <c r="H109" s="136" t="str">
        <f>VLOOKUP(E109,VIP!$A$2:$O17878,7,FALSE)</f>
        <v>Si</v>
      </c>
      <c r="I109" s="136" t="str">
        <f>VLOOKUP(E109,VIP!$A$2:$O9843,8,FALSE)</f>
        <v>Si</v>
      </c>
      <c r="J109" s="136" t="str">
        <f>VLOOKUP(E109,VIP!$A$2:$O9793,8,FALSE)</f>
        <v>Si</v>
      </c>
      <c r="K109" s="136" t="str">
        <f>VLOOKUP(E109,VIP!$A$2:$O13367,6,0)</f>
        <v>NO</v>
      </c>
      <c r="L109" s="133" t="s">
        <v>2514</v>
      </c>
      <c r="M109" s="138" t="s">
        <v>2456</v>
      </c>
      <c r="N109" s="138" t="s">
        <v>2463</v>
      </c>
      <c r="O109" s="143" t="s">
        <v>2464</v>
      </c>
      <c r="P109" s="135"/>
      <c r="Q109" s="138" t="s">
        <v>2514</v>
      </c>
    </row>
    <row r="110" spans="1:17" ht="17.399999999999999" x14ac:dyDescent="0.3">
      <c r="A110" s="136" t="str">
        <f>VLOOKUP(E110,'LISTADO ATM'!$A$2:$C$899,3,0)</f>
        <v>NORTE</v>
      </c>
      <c r="B110" s="123" t="s">
        <v>2623</v>
      </c>
      <c r="C110" s="137">
        <v>44317.610555555555</v>
      </c>
      <c r="D110" s="137" t="s">
        <v>2182</v>
      </c>
      <c r="E110" s="114">
        <v>857</v>
      </c>
      <c r="F110" s="143" t="str">
        <f>VLOOKUP(E110,VIP!$A$2:$O13011,2,0)</f>
        <v>DRBR857</v>
      </c>
      <c r="G110" s="136" t="str">
        <f>VLOOKUP(E110,'LISTADO ATM'!$A$2:$B$898,2,0)</f>
        <v xml:space="preserve">ATM Oficina Los Alamos </v>
      </c>
      <c r="H110" s="136" t="str">
        <f>VLOOKUP(E110,VIP!$A$2:$O17932,7,FALSE)</f>
        <v>Si</v>
      </c>
      <c r="I110" s="136" t="str">
        <f>VLOOKUP(E110,VIP!$A$2:$O9897,8,FALSE)</f>
        <v>Si</v>
      </c>
      <c r="J110" s="136" t="str">
        <f>VLOOKUP(E110,VIP!$A$2:$O9847,8,FALSE)</f>
        <v>Si</v>
      </c>
      <c r="K110" s="136" t="str">
        <f>VLOOKUP(E110,VIP!$A$2:$O13421,6,0)</f>
        <v>NO</v>
      </c>
      <c r="L110" s="133" t="s">
        <v>2514</v>
      </c>
      <c r="M110" s="138" t="s">
        <v>2456</v>
      </c>
      <c r="N110" s="138" t="s">
        <v>2463</v>
      </c>
      <c r="O110" s="143" t="s">
        <v>2492</v>
      </c>
      <c r="P110" s="135"/>
      <c r="Q110" s="138" t="s">
        <v>2514</v>
      </c>
    </row>
    <row r="111" spans="1:17" ht="17.399999999999999" x14ac:dyDescent="0.3">
      <c r="A111" s="136" t="str">
        <f>VLOOKUP(E111,'LISTADO ATM'!$A$2:$C$899,3,0)</f>
        <v>ESTE</v>
      </c>
      <c r="B111" s="123" t="s">
        <v>2647</v>
      </c>
      <c r="C111" s="137">
        <v>44317.744687500002</v>
      </c>
      <c r="D111" s="137" t="s">
        <v>2181</v>
      </c>
      <c r="E111" s="114">
        <v>104</v>
      </c>
      <c r="F111" s="143" t="str">
        <f>VLOOKUP(E111,VIP!$A$2:$O13017,2,0)</f>
        <v>DRBR104</v>
      </c>
      <c r="G111" s="136" t="str">
        <f>VLOOKUP(E111,'LISTADO ATM'!$A$2:$B$898,2,0)</f>
        <v xml:space="preserve">ATM Jumbo Higuey </v>
      </c>
      <c r="H111" s="136" t="str">
        <f>VLOOKUP(E111,VIP!$A$2:$O17938,7,FALSE)</f>
        <v>Si</v>
      </c>
      <c r="I111" s="136" t="str">
        <f>VLOOKUP(E111,VIP!$A$2:$O9903,8,FALSE)</f>
        <v>Si</v>
      </c>
      <c r="J111" s="136" t="str">
        <f>VLOOKUP(E111,VIP!$A$2:$O9853,8,FALSE)</f>
        <v>Si</v>
      </c>
      <c r="K111" s="136" t="str">
        <f>VLOOKUP(E111,VIP!$A$2:$O13427,6,0)</f>
        <v>NO</v>
      </c>
      <c r="L111" s="133" t="s">
        <v>2514</v>
      </c>
      <c r="M111" s="138" t="s">
        <v>2456</v>
      </c>
      <c r="N111" s="138" t="s">
        <v>2463</v>
      </c>
      <c r="O111" s="143" t="s">
        <v>2465</v>
      </c>
      <c r="P111" s="135"/>
      <c r="Q111" s="138" t="s">
        <v>2514</v>
      </c>
    </row>
    <row r="112" spans="1:17" ht="17.399999999999999" x14ac:dyDescent="0.3">
      <c r="A112" s="136" t="str">
        <f>VLOOKUP(E112,'LISTADO ATM'!$A$2:$C$899,3,0)</f>
        <v>DISTRITO NACIONAL</v>
      </c>
      <c r="B112" s="123" t="s">
        <v>2688</v>
      </c>
      <c r="C112" s="137">
        <v>44317.758449074077</v>
      </c>
      <c r="D112" s="137" t="s">
        <v>2459</v>
      </c>
      <c r="E112" s="114">
        <v>87</v>
      </c>
      <c r="F112" s="143" t="str">
        <f>VLOOKUP(E112,VIP!$A$2:$O13040,2,0)</f>
        <v>DRBR087</v>
      </c>
      <c r="G112" s="136" t="str">
        <f>VLOOKUP(E112,'LISTADO ATM'!$A$2:$B$898,2,0)</f>
        <v xml:space="preserve">ATM Autoservicio Sarasota </v>
      </c>
      <c r="H112" s="136" t="str">
        <f>VLOOKUP(E112,VIP!$A$2:$O17961,7,FALSE)</f>
        <v>Si</v>
      </c>
      <c r="I112" s="136" t="str">
        <f>VLOOKUP(E112,VIP!$A$2:$O9926,8,FALSE)</f>
        <v>Si</v>
      </c>
      <c r="J112" s="136" t="str">
        <f>VLOOKUP(E112,VIP!$A$2:$O9876,8,FALSE)</f>
        <v>Si</v>
      </c>
      <c r="K112" s="136" t="str">
        <f>VLOOKUP(E112,VIP!$A$2:$O13450,6,0)</f>
        <v>NO</v>
      </c>
      <c r="L112" s="133" t="s">
        <v>2514</v>
      </c>
      <c r="M112" s="138" t="s">
        <v>2456</v>
      </c>
      <c r="N112" s="138" t="s">
        <v>2463</v>
      </c>
      <c r="O112" s="143" t="s">
        <v>2464</v>
      </c>
      <c r="P112" s="135"/>
      <c r="Q112" s="138" t="s">
        <v>2514</v>
      </c>
    </row>
    <row r="113" spans="1:17" ht="17.399999999999999" x14ac:dyDescent="0.3">
      <c r="A113" s="136" t="str">
        <f>VLOOKUP(E113,'LISTADO ATM'!$A$2:$C$899,3,0)</f>
        <v>NORTE</v>
      </c>
      <c r="B113" s="123" t="s">
        <v>2810</v>
      </c>
      <c r="C113" s="137">
        <v>44318.745150462964</v>
      </c>
      <c r="D113" s="137" t="s">
        <v>2577</v>
      </c>
      <c r="E113" s="114">
        <v>88</v>
      </c>
      <c r="F113" s="148" t="str">
        <f>VLOOKUP(E113,VIP!$A$2:$O12922,2,0)</f>
        <v>DRBR088</v>
      </c>
      <c r="G113" s="136" t="str">
        <f>VLOOKUP(E113,'LISTADO ATM'!$A$2:$B$898,2,0)</f>
        <v xml:space="preserve">ATM S/M La Fuente (Santiago) </v>
      </c>
      <c r="H113" s="136" t="str">
        <f>VLOOKUP(E113,VIP!$A$2:$O17843,7,FALSE)</f>
        <v>Si</v>
      </c>
      <c r="I113" s="136" t="str">
        <f>VLOOKUP(E113,VIP!$A$2:$O9808,8,FALSE)</f>
        <v>Si</v>
      </c>
      <c r="J113" s="136" t="str">
        <f>VLOOKUP(E113,VIP!$A$2:$O9758,8,FALSE)</f>
        <v>Si</v>
      </c>
      <c r="K113" s="136" t="str">
        <f>VLOOKUP(E113,VIP!$A$2:$O13332,6,0)</f>
        <v>NO</v>
      </c>
      <c r="L113" s="133" t="s">
        <v>2514</v>
      </c>
      <c r="M113" s="138" t="s">
        <v>2456</v>
      </c>
      <c r="N113" s="138" t="s">
        <v>2463</v>
      </c>
      <c r="O113" s="148" t="s">
        <v>2578</v>
      </c>
      <c r="P113" s="135"/>
      <c r="Q113" s="138" t="s">
        <v>2514</v>
      </c>
    </row>
    <row r="114" spans="1:17" ht="17.399999999999999" x14ac:dyDescent="0.3">
      <c r="A114" s="136" t="str">
        <f>VLOOKUP(E114,'LISTADO ATM'!$A$2:$C$899,3,0)</f>
        <v>DISTRITO NACIONAL</v>
      </c>
      <c r="B114" s="123">
        <v>3335871472</v>
      </c>
      <c r="C114" s="137">
        <v>44316.62777777778</v>
      </c>
      <c r="D114" s="137" t="s">
        <v>2459</v>
      </c>
      <c r="E114" s="114">
        <v>642</v>
      </c>
      <c r="F114" s="148" t="str">
        <f>VLOOKUP(E114,VIP!$A$2:$O12986,2,0)</f>
        <v>DRBR24O</v>
      </c>
      <c r="G114" s="136" t="str">
        <f>VLOOKUP(E114,'LISTADO ATM'!$A$2:$B$898,2,0)</f>
        <v xml:space="preserve">ATM OMSA Sto. Dgo. </v>
      </c>
      <c r="H114" s="136" t="str">
        <f>VLOOKUP(E114,VIP!$A$2:$O17907,7,FALSE)</f>
        <v>Si</v>
      </c>
      <c r="I114" s="136" t="str">
        <f>VLOOKUP(E114,VIP!$A$2:$O9872,8,FALSE)</f>
        <v>Si</v>
      </c>
      <c r="J114" s="136" t="str">
        <f>VLOOKUP(E114,VIP!$A$2:$O9822,8,FALSE)</f>
        <v>Si</v>
      </c>
      <c r="K114" s="136" t="str">
        <f>VLOOKUP(E114,VIP!$A$2:$O13396,6,0)</f>
        <v>NO</v>
      </c>
      <c r="L114" s="133" t="s">
        <v>2450</v>
      </c>
      <c r="M114" s="138" t="s">
        <v>2456</v>
      </c>
      <c r="N114" s="138" t="s">
        <v>2463</v>
      </c>
      <c r="O114" s="148" t="s">
        <v>2464</v>
      </c>
      <c r="P114" s="135"/>
      <c r="Q114" s="138" t="s">
        <v>2450</v>
      </c>
    </row>
    <row r="115" spans="1:17" ht="17.399999999999999" x14ac:dyDescent="0.3">
      <c r="A115" s="136" t="str">
        <f>VLOOKUP(E115,'LISTADO ATM'!$A$2:$C$899,3,0)</f>
        <v>NORTE</v>
      </c>
      <c r="B115" s="123" t="s">
        <v>2608</v>
      </c>
      <c r="C115" s="137">
        <v>44317.244293981479</v>
      </c>
      <c r="D115" s="137" t="s">
        <v>2483</v>
      </c>
      <c r="E115" s="114">
        <v>638</v>
      </c>
      <c r="F115" s="148" t="str">
        <f>VLOOKUP(E115,VIP!$A$2:$O13016,2,0)</f>
        <v>DRBR638</v>
      </c>
      <c r="G115" s="136" t="str">
        <f>VLOOKUP(E115,'LISTADO ATM'!$A$2:$B$898,2,0)</f>
        <v xml:space="preserve">ATM S/M Yoma </v>
      </c>
      <c r="H115" s="136" t="str">
        <f>VLOOKUP(E115,VIP!$A$2:$O17937,7,FALSE)</f>
        <v>Si</v>
      </c>
      <c r="I115" s="136" t="str">
        <f>VLOOKUP(E115,VIP!$A$2:$O9902,8,FALSE)</f>
        <v>Si</v>
      </c>
      <c r="J115" s="136" t="str">
        <f>VLOOKUP(E115,VIP!$A$2:$O9852,8,FALSE)</f>
        <v>Si</v>
      </c>
      <c r="K115" s="136" t="str">
        <f>VLOOKUP(E115,VIP!$A$2:$O13426,6,0)</f>
        <v>NO</v>
      </c>
      <c r="L115" s="133" t="s">
        <v>2450</v>
      </c>
      <c r="M115" s="138" t="s">
        <v>2456</v>
      </c>
      <c r="N115" s="138" t="s">
        <v>2463</v>
      </c>
      <c r="O115" s="148" t="s">
        <v>2484</v>
      </c>
      <c r="P115" s="135"/>
      <c r="Q115" s="138" t="s">
        <v>2450</v>
      </c>
    </row>
    <row r="116" spans="1:17" ht="17.399999999999999" x14ac:dyDescent="0.3">
      <c r="A116" s="136" t="str">
        <f>VLOOKUP(E116,'LISTADO ATM'!$A$2:$C$899,3,0)</f>
        <v>ESTE</v>
      </c>
      <c r="B116" s="123" t="s">
        <v>2609</v>
      </c>
      <c r="C116" s="137">
        <v>44317.244305555556</v>
      </c>
      <c r="D116" s="137" t="s">
        <v>2459</v>
      </c>
      <c r="E116" s="114">
        <v>673</v>
      </c>
      <c r="F116" s="148" t="str">
        <f>VLOOKUP(E116,VIP!$A$2:$O13015,2,0)</f>
        <v>DRBR673</v>
      </c>
      <c r="G116" s="136" t="str">
        <f>VLOOKUP(E116,'LISTADO ATM'!$A$2:$B$898,2,0)</f>
        <v>ATM Clínica Dr. Cruz Jiminián</v>
      </c>
      <c r="H116" s="136" t="str">
        <f>VLOOKUP(E116,VIP!$A$2:$O17936,7,FALSE)</f>
        <v>Si</v>
      </c>
      <c r="I116" s="136" t="str">
        <f>VLOOKUP(E116,VIP!$A$2:$O9901,8,FALSE)</f>
        <v>Si</v>
      </c>
      <c r="J116" s="136" t="str">
        <f>VLOOKUP(E116,VIP!$A$2:$O9851,8,FALSE)</f>
        <v>Si</v>
      </c>
      <c r="K116" s="136" t="str">
        <f>VLOOKUP(E116,VIP!$A$2:$O13425,6,0)</f>
        <v>NO</v>
      </c>
      <c r="L116" s="133" t="s">
        <v>2450</v>
      </c>
      <c r="M116" s="138" t="s">
        <v>2456</v>
      </c>
      <c r="N116" s="138" t="s">
        <v>2463</v>
      </c>
      <c r="O116" s="148" t="s">
        <v>2464</v>
      </c>
      <c r="P116" s="135"/>
      <c r="Q116" s="138" t="s">
        <v>2450</v>
      </c>
    </row>
    <row r="117" spans="1:17" ht="17.399999999999999" x14ac:dyDescent="0.3">
      <c r="A117" s="136" t="str">
        <f>VLOOKUP(E117,'LISTADO ATM'!$A$2:$C$899,3,0)</f>
        <v>DISTRITO NACIONAL</v>
      </c>
      <c r="B117" s="123" t="s">
        <v>2615</v>
      </c>
      <c r="C117" s="137">
        <v>44317.427384259259</v>
      </c>
      <c r="D117" s="137" t="s">
        <v>2459</v>
      </c>
      <c r="E117" s="114">
        <v>443</v>
      </c>
      <c r="F117" s="148" t="str">
        <f>VLOOKUP(E117,VIP!$A$2:$O13014,2,0)</f>
        <v>DRBR443</v>
      </c>
      <c r="G117" s="136" t="str">
        <f>VLOOKUP(E117,'LISTADO ATM'!$A$2:$B$898,2,0)</f>
        <v xml:space="preserve">ATM Edificio San Rafael </v>
      </c>
      <c r="H117" s="136" t="str">
        <f>VLOOKUP(E117,VIP!$A$2:$O17935,7,FALSE)</f>
        <v>Si</v>
      </c>
      <c r="I117" s="136" t="str">
        <f>VLOOKUP(E117,VIP!$A$2:$O9900,8,FALSE)</f>
        <v>Si</v>
      </c>
      <c r="J117" s="136" t="str">
        <f>VLOOKUP(E117,VIP!$A$2:$O9850,8,FALSE)</f>
        <v>Si</v>
      </c>
      <c r="K117" s="136" t="str">
        <f>VLOOKUP(E117,VIP!$A$2:$O13424,6,0)</f>
        <v>NO</v>
      </c>
      <c r="L117" s="133" t="s">
        <v>2450</v>
      </c>
      <c r="M117" s="138" t="s">
        <v>2456</v>
      </c>
      <c r="N117" s="138" t="s">
        <v>2463</v>
      </c>
      <c r="O117" s="148" t="s">
        <v>2464</v>
      </c>
      <c r="P117" s="135"/>
      <c r="Q117" s="138" t="s">
        <v>2450</v>
      </c>
    </row>
    <row r="118" spans="1:17" ht="17.399999999999999" x14ac:dyDescent="0.3">
      <c r="A118" s="136" t="str">
        <f>VLOOKUP(E118,'LISTADO ATM'!$A$2:$C$899,3,0)</f>
        <v>NORTE</v>
      </c>
      <c r="B118" s="123" t="s">
        <v>2661</v>
      </c>
      <c r="C118" s="137">
        <v>44317.696168981478</v>
      </c>
      <c r="D118" s="137" t="s">
        <v>2483</v>
      </c>
      <c r="E118" s="114">
        <v>119</v>
      </c>
      <c r="F118" s="148" t="str">
        <f>VLOOKUP(E118,VIP!$A$2:$O13031,2,0)</f>
        <v>DRBR119</v>
      </c>
      <c r="G118" s="136" t="str">
        <f>VLOOKUP(E118,'LISTADO ATM'!$A$2:$B$898,2,0)</f>
        <v>ATM Oficina La Barranquita</v>
      </c>
      <c r="H118" s="136" t="str">
        <f>VLOOKUP(E118,VIP!$A$2:$O17952,7,FALSE)</f>
        <v>N/A</v>
      </c>
      <c r="I118" s="136" t="str">
        <f>VLOOKUP(E118,VIP!$A$2:$O9917,8,FALSE)</f>
        <v>N/A</v>
      </c>
      <c r="J118" s="136" t="str">
        <f>VLOOKUP(E118,VIP!$A$2:$O9867,8,FALSE)</f>
        <v>N/A</v>
      </c>
      <c r="K118" s="136" t="str">
        <f>VLOOKUP(E118,VIP!$A$2:$O13441,6,0)</f>
        <v>N/A</v>
      </c>
      <c r="L118" s="133" t="s">
        <v>2450</v>
      </c>
      <c r="M118" s="138" t="s">
        <v>2456</v>
      </c>
      <c r="N118" s="138" t="s">
        <v>2463</v>
      </c>
      <c r="O118" s="148" t="s">
        <v>2484</v>
      </c>
      <c r="P118" s="135"/>
      <c r="Q118" s="138" t="s">
        <v>2450</v>
      </c>
    </row>
    <row r="119" spans="1:17" ht="17.399999999999999" x14ac:dyDescent="0.3">
      <c r="A119" s="136" t="str">
        <f>VLOOKUP(E119,'LISTADO ATM'!$A$2:$C$899,3,0)</f>
        <v>DISTRITO NACIONAL</v>
      </c>
      <c r="B119" s="123" t="s">
        <v>2659</v>
      </c>
      <c r="C119" s="137">
        <v>44317.704108796293</v>
      </c>
      <c r="D119" s="137" t="s">
        <v>2459</v>
      </c>
      <c r="E119" s="114">
        <v>267</v>
      </c>
      <c r="F119" s="148" t="str">
        <f>VLOOKUP(E119,VIP!$A$2:$O13029,2,0)</f>
        <v>DRBR267</v>
      </c>
      <c r="G119" s="136" t="str">
        <f>VLOOKUP(E119,'LISTADO ATM'!$A$2:$B$898,2,0)</f>
        <v xml:space="preserve">ATM Centro de Caja México </v>
      </c>
      <c r="H119" s="136" t="str">
        <f>VLOOKUP(E119,VIP!$A$2:$O17950,7,FALSE)</f>
        <v>Si</v>
      </c>
      <c r="I119" s="136" t="str">
        <f>VLOOKUP(E119,VIP!$A$2:$O9915,8,FALSE)</f>
        <v>Si</v>
      </c>
      <c r="J119" s="136" t="str">
        <f>VLOOKUP(E119,VIP!$A$2:$O9865,8,FALSE)</f>
        <v>Si</v>
      </c>
      <c r="K119" s="136" t="str">
        <f>VLOOKUP(E119,VIP!$A$2:$O13439,6,0)</f>
        <v>NO</v>
      </c>
      <c r="L119" s="133" t="s">
        <v>2450</v>
      </c>
      <c r="M119" s="138" t="s">
        <v>2456</v>
      </c>
      <c r="N119" s="138" t="s">
        <v>2463</v>
      </c>
      <c r="O119" s="148" t="s">
        <v>2464</v>
      </c>
      <c r="P119" s="135"/>
      <c r="Q119" s="138" t="s">
        <v>2450</v>
      </c>
    </row>
    <row r="120" spans="1:17" ht="17.399999999999999" x14ac:dyDescent="0.3">
      <c r="A120" s="136" t="str">
        <f>VLOOKUP(E120,'LISTADO ATM'!$A$2:$C$899,3,0)</f>
        <v>NORTE</v>
      </c>
      <c r="B120" s="123" t="s">
        <v>2657</v>
      </c>
      <c r="C120" s="137">
        <v>44317.707592592589</v>
      </c>
      <c r="D120" s="137" t="s">
        <v>2577</v>
      </c>
      <c r="E120" s="114">
        <v>315</v>
      </c>
      <c r="F120" s="148" t="str">
        <f>VLOOKUP(E120,VIP!$A$2:$O13027,2,0)</f>
        <v>DRBR315</v>
      </c>
      <c r="G120" s="136" t="str">
        <f>VLOOKUP(E120,'LISTADO ATM'!$A$2:$B$898,2,0)</f>
        <v xml:space="preserve">ATM Oficina Estrella Sadalá </v>
      </c>
      <c r="H120" s="136" t="str">
        <f>VLOOKUP(E120,VIP!$A$2:$O17948,7,FALSE)</f>
        <v>Si</v>
      </c>
      <c r="I120" s="136" t="str">
        <f>VLOOKUP(E120,VIP!$A$2:$O9913,8,FALSE)</f>
        <v>Si</v>
      </c>
      <c r="J120" s="136" t="str">
        <f>VLOOKUP(E120,VIP!$A$2:$O9863,8,FALSE)</f>
        <v>Si</v>
      </c>
      <c r="K120" s="136" t="str">
        <f>VLOOKUP(E120,VIP!$A$2:$O13437,6,0)</f>
        <v>NO</v>
      </c>
      <c r="L120" s="133" t="s">
        <v>2450</v>
      </c>
      <c r="M120" s="138" t="s">
        <v>2456</v>
      </c>
      <c r="N120" s="138" t="s">
        <v>2463</v>
      </c>
      <c r="O120" s="148" t="s">
        <v>2578</v>
      </c>
      <c r="P120" s="135"/>
      <c r="Q120" s="138" t="s">
        <v>2450</v>
      </c>
    </row>
    <row r="121" spans="1:17" ht="17.399999999999999" x14ac:dyDescent="0.3">
      <c r="A121" s="136" t="str">
        <f>VLOOKUP(E121,'LISTADO ATM'!$A$2:$C$899,3,0)</f>
        <v>ESTE</v>
      </c>
      <c r="B121" s="123" t="s">
        <v>2655</v>
      </c>
      <c r="C121" s="137">
        <v>44317.731099537035</v>
      </c>
      <c r="D121" s="137" t="s">
        <v>2459</v>
      </c>
      <c r="E121" s="114">
        <v>385</v>
      </c>
      <c r="F121" s="148" t="str">
        <f>VLOOKUP(E121,VIP!$A$2:$O13025,2,0)</f>
        <v>DRBR385</v>
      </c>
      <c r="G121" s="136" t="str">
        <f>VLOOKUP(E121,'LISTADO ATM'!$A$2:$B$898,2,0)</f>
        <v xml:space="preserve">ATM Plaza Verón I </v>
      </c>
      <c r="H121" s="136" t="str">
        <f>VLOOKUP(E121,VIP!$A$2:$O17946,7,FALSE)</f>
        <v>Si</v>
      </c>
      <c r="I121" s="136" t="str">
        <f>VLOOKUP(E121,VIP!$A$2:$O9911,8,FALSE)</f>
        <v>Si</v>
      </c>
      <c r="J121" s="136" t="str">
        <f>VLOOKUP(E121,VIP!$A$2:$O9861,8,FALSE)</f>
        <v>Si</v>
      </c>
      <c r="K121" s="136" t="str">
        <f>VLOOKUP(E121,VIP!$A$2:$O13435,6,0)</f>
        <v>NO</v>
      </c>
      <c r="L121" s="133" t="s">
        <v>2450</v>
      </c>
      <c r="M121" s="138" t="s">
        <v>2456</v>
      </c>
      <c r="N121" s="138" t="s">
        <v>2463</v>
      </c>
      <c r="O121" s="148" t="s">
        <v>2464</v>
      </c>
      <c r="P121" s="135"/>
      <c r="Q121" s="138" t="s">
        <v>2450</v>
      </c>
    </row>
    <row r="122" spans="1:17" ht="17.399999999999999" x14ac:dyDescent="0.3">
      <c r="A122" s="136" t="str">
        <f>VLOOKUP(E122,'LISTADO ATM'!$A$2:$C$899,3,0)</f>
        <v>SUR</v>
      </c>
      <c r="B122" s="123" t="s">
        <v>2684</v>
      </c>
      <c r="C122" s="137">
        <v>44317.782581018517</v>
      </c>
      <c r="D122" s="137" t="s">
        <v>2483</v>
      </c>
      <c r="E122" s="114">
        <v>699</v>
      </c>
      <c r="F122" s="148" t="str">
        <f>VLOOKUP(E122,VIP!$A$2:$O13036,2,0)</f>
        <v>DRBR699</v>
      </c>
      <c r="G122" s="136" t="str">
        <f>VLOOKUP(E122,'LISTADO ATM'!$A$2:$B$898,2,0)</f>
        <v>ATM S/M Bravo Bani</v>
      </c>
      <c r="H122" s="136" t="str">
        <f>VLOOKUP(E122,VIP!$A$2:$O17957,7,FALSE)</f>
        <v>NO</v>
      </c>
      <c r="I122" s="136" t="str">
        <f>VLOOKUP(E122,VIP!$A$2:$O9922,8,FALSE)</f>
        <v>SI</v>
      </c>
      <c r="J122" s="136" t="str">
        <f>VLOOKUP(E122,VIP!$A$2:$O9872,8,FALSE)</f>
        <v>SI</v>
      </c>
      <c r="K122" s="136" t="str">
        <f>VLOOKUP(E122,VIP!$A$2:$O13446,6,0)</f>
        <v>NO</v>
      </c>
      <c r="L122" s="133" t="s">
        <v>2450</v>
      </c>
      <c r="M122" s="138" t="s">
        <v>2456</v>
      </c>
      <c r="N122" s="138" t="s">
        <v>2463</v>
      </c>
      <c r="O122" s="148" t="s">
        <v>2484</v>
      </c>
      <c r="P122" s="135"/>
      <c r="Q122" s="138" t="s">
        <v>2450</v>
      </c>
    </row>
    <row r="123" spans="1:17" ht="17.399999999999999" x14ac:dyDescent="0.3">
      <c r="A123" s="136" t="str">
        <f>VLOOKUP(E123,'LISTADO ATM'!$A$2:$C$899,3,0)</f>
        <v>SUR</v>
      </c>
      <c r="B123" s="123" t="s">
        <v>2680</v>
      </c>
      <c r="C123" s="137">
        <v>44317.800567129627</v>
      </c>
      <c r="D123" s="137" t="s">
        <v>2483</v>
      </c>
      <c r="E123" s="114">
        <v>765</v>
      </c>
      <c r="F123" s="148" t="str">
        <f>VLOOKUP(E123,VIP!$A$2:$O13032,2,0)</f>
        <v>DRBR191</v>
      </c>
      <c r="G123" s="136" t="str">
        <f>VLOOKUP(E123,'LISTADO ATM'!$A$2:$B$898,2,0)</f>
        <v xml:space="preserve">ATM Oficina Azua I </v>
      </c>
      <c r="H123" s="136" t="str">
        <f>VLOOKUP(E123,VIP!$A$2:$O17953,7,FALSE)</f>
        <v>Si</v>
      </c>
      <c r="I123" s="136" t="str">
        <f>VLOOKUP(E123,VIP!$A$2:$O9918,8,FALSE)</f>
        <v>Si</v>
      </c>
      <c r="J123" s="136" t="str">
        <f>VLOOKUP(E123,VIP!$A$2:$O9868,8,FALSE)</f>
        <v>Si</v>
      </c>
      <c r="K123" s="136" t="str">
        <f>VLOOKUP(E123,VIP!$A$2:$O13442,6,0)</f>
        <v>NO</v>
      </c>
      <c r="L123" s="133" t="s">
        <v>2450</v>
      </c>
      <c r="M123" s="138" t="s">
        <v>2456</v>
      </c>
      <c r="N123" s="138" t="s">
        <v>2463</v>
      </c>
      <c r="O123" s="148" t="s">
        <v>2484</v>
      </c>
      <c r="P123" s="135"/>
      <c r="Q123" s="138" t="s">
        <v>2450</v>
      </c>
    </row>
    <row r="124" spans="1:17" ht="17.399999999999999" x14ac:dyDescent="0.3">
      <c r="A124" s="136" t="str">
        <f>VLOOKUP(E124,'LISTADO ATM'!$A$2:$C$899,3,0)</f>
        <v>ESTE</v>
      </c>
      <c r="B124" s="123" t="s">
        <v>2672</v>
      </c>
      <c r="C124" s="137">
        <v>44317.849444444444</v>
      </c>
      <c r="D124" s="137" t="s">
        <v>2459</v>
      </c>
      <c r="E124" s="114">
        <v>844</v>
      </c>
      <c r="F124" s="148" t="str">
        <f>VLOOKUP(E124,VIP!$A$2:$O13023,2,0)</f>
        <v>DRBR844</v>
      </c>
      <c r="G124" s="136" t="str">
        <f>VLOOKUP(E124,'LISTADO ATM'!$A$2:$B$898,2,0)</f>
        <v xml:space="preserve">ATM San Juan Shopping Center (Bávaro) </v>
      </c>
      <c r="H124" s="136" t="str">
        <f>VLOOKUP(E124,VIP!$A$2:$O17944,7,FALSE)</f>
        <v>Si</v>
      </c>
      <c r="I124" s="136" t="str">
        <f>VLOOKUP(E124,VIP!$A$2:$O9909,8,FALSE)</f>
        <v>Si</v>
      </c>
      <c r="J124" s="136" t="str">
        <f>VLOOKUP(E124,VIP!$A$2:$O9859,8,FALSE)</f>
        <v>Si</v>
      </c>
      <c r="K124" s="136" t="str">
        <f>VLOOKUP(E124,VIP!$A$2:$O13433,6,0)</f>
        <v>NO</v>
      </c>
      <c r="L124" s="133" t="s">
        <v>2450</v>
      </c>
      <c r="M124" s="138" t="s">
        <v>2456</v>
      </c>
      <c r="N124" s="138" t="s">
        <v>2463</v>
      </c>
      <c r="O124" s="148" t="s">
        <v>2464</v>
      </c>
      <c r="P124" s="135"/>
      <c r="Q124" s="138" t="s">
        <v>2450</v>
      </c>
    </row>
    <row r="125" spans="1:17" ht="17.399999999999999" x14ac:dyDescent="0.3">
      <c r="A125" s="136" t="str">
        <f>VLOOKUP(E125,'LISTADO ATM'!$A$2:$C$899,3,0)</f>
        <v>NORTE</v>
      </c>
      <c r="B125" s="123" t="s">
        <v>2708</v>
      </c>
      <c r="C125" s="137">
        <v>44318.313692129632</v>
      </c>
      <c r="D125" s="137" t="s">
        <v>2483</v>
      </c>
      <c r="E125" s="114">
        <v>636</v>
      </c>
      <c r="F125" s="148" t="str">
        <f>VLOOKUP(E125,VIP!$A$2:$O12886,2,0)</f>
        <v>DRBR110</v>
      </c>
      <c r="G125" s="136" t="str">
        <f>VLOOKUP(E125,'LISTADO ATM'!$A$2:$B$898,2,0)</f>
        <v xml:space="preserve">ATM Oficina Tamboríl </v>
      </c>
      <c r="H125" s="136" t="str">
        <f>VLOOKUP(E125,VIP!$A$2:$O17807,7,FALSE)</f>
        <v>Si</v>
      </c>
      <c r="I125" s="136" t="str">
        <f>VLOOKUP(E125,VIP!$A$2:$O9772,8,FALSE)</f>
        <v>Si</v>
      </c>
      <c r="J125" s="136" t="str">
        <f>VLOOKUP(E125,VIP!$A$2:$O9722,8,FALSE)</f>
        <v>Si</v>
      </c>
      <c r="K125" s="136" t="str">
        <f>VLOOKUP(E125,VIP!$A$2:$O13296,6,0)</f>
        <v>SI</v>
      </c>
      <c r="L125" s="133" t="s">
        <v>2450</v>
      </c>
      <c r="M125" s="138" t="s">
        <v>2456</v>
      </c>
      <c r="N125" s="138" t="s">
        <v>2463</v>
      </c>
      <c r="O125" s="148" t="s">
        <v>2596</v>
      </c>
      <c r="P125" s="135"/>
      <c r="Q125" s="138" t="s">
        <v>2450</v>
      </c>
    </row>
    <row r="126" spans="1:17" ht="17.399999999999999" x14ac:dyDescent="0.3">
      <c r="A126" s="136" t="str">
        <f>VLOOKUP(E126,'LISTADO ATM'!$A$2:$C$899,3,0)</f>
        <v>ESTE</v>
      </c>
      <c r="B126" s="123" t="s">
        <v>2736</v>
      </c>
      <c r="C126" s="137">
        <v>44318.371620370373</v>
      </c>
      <c r="D126" s="137" t="s">
        <v>2459</v>
      </c>
      <c r="E126" s="114">
        <v>217</v>
      </c>
      <c r="F126" s="148" t="str">
        <f>VLOOKUP(E126,VIP!$A$2:$O12907,2,0)</f>
        <v>DRBR217</v>
      </c>
      <c r="G126" s="136" t="str">
        <f>VLOOKUP(E126,'LISTADO ATM'!$A$2:$B$898,2,0)</f>
        <v xml:space="preserve">ATM Oficina Bávaro </v>
      </c>
      <c r="H126" s="136" t="str">
        <f>VLOOKUP(E126,VIP!$A$2:$O17828,7,FALSE)</f>
        <v>Si</v>
      </c>
      <c r="I126" s="136" t="str">
        <f>VLOOKUP(E126,VIP!$A$2:$O9793,8,FALSE)</f>
        <v>Si</v>
      </c>
      <c r="J126" s="136" t="str">
        <f>VLOOKUP(E126,VIP!$A$2:$O9743,8,FALSE)</f>
        <v>Si</v>
      </c>
      <c r="K126" s="136" t="str">
        <f>VLOOKUP(E126,VIP!$A$2:$O13317,6,0)</f>
        <v>NO</v>
      </c>
      <c r="L126" s="133" t="s">
        <v>2450</v>
      </c>
      <c r="M126" s="138" t="s">
        <v>2456</v>
      </c>
      <c r="N126" s="138" t="s">
        <v>2463</v>
      </c>
      <c r="O126" s="148" t="s">
        <v>2464</v>
      </c>
      <c r="P126" s="135"/>
      <c r="Q126" s="138" t="s">
        <v>2450</v>
      </c>
    </row>
    <row r="127" spans="1:17" ht="17.399999999999999" x14ac:dyDescent="0.3">
      <c r="A127" s="136" t="str">
        <f>VLOOKUP(E127,'LISTADO ATM'!$A$2:$C$899,3,0)</f>
        <v>DISTRITO NACIONAL</v>
      </c>
      <c r="B127" s="123" t="s">
        <v>2735</v>
      </c>
      <c r="C127" s="137">
        <v>44318.374444444446</v>
      </c>
      <c r="D127" s="137" t="s">
        <v>2459</v>
      </c>
      <c r="E127" s="114">
        <v>915</v>
      </c>
      <c r="F127" s="148" t="str">
        <f>VLOOKUP(E127,VIP!$A$2:$O12906,2,0)</f>
        <v>DRBR24F</v>
      </c>
      <c r="G127" s="136" t="str">
        <f>VLOOKUP(E127,'LISTADO ATM'!$A$2:$B$898,2,0)</f>
        <v xml:space="preserve">ATM Multicentro La Sirena Aut. Duarte </v>
      </c>
      <c r="H127" s="136" t="str">
        <f>VLOOKUP(E127,VIP!$A$2:$O17827,7,FALSE)</f>
        <v>Si</v>
      </c>
      <c r="I127" s="136" t="str">
        <f>VLOOKUP(E127,VIP!$A$2:$O9792,8,FALSE)</f>
        <v>Si</v>
      </c>
      <c r="J127" s="136" t="str">
        <f>VLOOKUP(E127,VIP!$A$2:$O9742,8,FALSE)</f>
        <v>Si</v>
      </c>
      <c r="K127" s="136" t="str">
        <f>VLOOKUP(E127,VIP!$A$2:$O13316,6,0)</f>
        <v>SI</v>
      </c>
      <c r="L127" s="133" t="s">
        <v>2450</v>
      </c>
      <c r="M127" s="138" t="s">
        <v>2456</v>
      </c>
      <c r="N127" s="138" t="s">
        <v>2463</v>
      </c>
      <c r="O127" s="148" t="s">
        <v>2464</v>
      </c>
      <c r="P127" s="135"/>
      <c r="Q127" s="138" t="s">
        <v>2450</v>
      </c>
    </row>
    <row r="128" spans="1:17" ht="17.399999999999999" x14ac:dyDescent="0.3">
      <c r="A128" s="136" t="str">
        <f>VLOOKUP(E128,'LISTADO ATM'!$A$2:$C$899,3,0)</f>
        <v>NORTE</v>
      </c>
      <c r="B128" s="123" t="s">
        <v>2733</v>
      </c>
      <c r="C128" s="137">
        <v>44318.376122685186</v>
      </c>
      <c r="D128" s="137" t="s">
        <v>2483</v>
      </c>
      <c r="E128" s="114">
        <v>262</v>
      </c>
      <c r="F128" s="148" t="str">
        <f>VLOOKUP(E128,VIP!$A$2:$O12904,2,0)</f>
        <v>DRBR262</v>
      </c>
      <c r="G128" s="136" t="str">
        <f>VLOOKUP(E128,'LISTADO ATM'!$A$2:$B$898,2,0)</f>
        <v xml:space="preserve">ATM Oficina Obras Públicas (Santiago) </v>
      </c>
      <c r="H128" s="136" t="str">
        <f>VLOOKUP(E128,VIP!$A$2:$O17825,7,FALSE)</f>
        <v>Si</v>
      </c>
      <c r="I128" s="136" t="str">
        <f>VLOOKUP(E128,VIP!$A$2:$O9790,8,FALSE)</f>
        <v>Si</v>
      </c>
      <c r="J128" s="136" t="str">
        <f>VLOOKUP(E128,VIP!$A$2:$O9740,8,FALSE)</f>
        <v>Si</v>
      </c>
      <c r="K128" s="136" t="str">
        <f>VLOOKUP(E128,VIP!$A$2:$O13314,6,0)</f>
        <v>SI</v>
      </c>
      <c r="L128" s="133" t="s">
        <v>2450</v>
      </c>
      <c r="M128" s="138" t="s">
        <v>2456</v>
      </c>
      <c r="N128" s="138" t="s">
        <v>2463</v>
      </c>
      <c r="O128" s="148" t="s">
        <v>2596</v>
      </c>
      <c r="P128" s="135"/>
      <c r="Q128" s="138" t="s">
        <v>2450</v>
      </c>
    </row>
    <row r="129" spans="1:17" s="96" customFormat="1" ht="17.399999999999999" x14ac:dyDescent="0.3">
      <c r="A129" s="136" t="str">
        <f>VLOOKUP(E129,'LISTADO ATM'!$A$2:$C$899,3,0)</f>
        <v>DISTRITO NACIONAL</v>
      </c>
      <c r="B129" s="123" t="s">
        <v>2727</v>
      </c>
      <c r="C129" s="137">
        <v>44318.38890046296</v>
      </c>
      <c r="D129" s="137" t="s">
        <v>2483</v>
      </c>
      <c r="E129" s="114">
        <v>37</v>
      </c>
      <c r="F129" s="149" t="str">
        <f>VLOOKUP(E129,VIP!$A$2:$O12898,2,0)</f>
        <v>DRBR037</v>
      </c>
      <c r="G129" s="136" t="str">
        <f>VLOOKUP(E129,'LISTADO ATM'!$A$2:$B$898,2,0)</f>
        <v xml:space="preserve">ATM Oficina Villa Mella </v>
      </c>
      <c r="H129" s="136" t="str">
        <f>VLOOKUP(E129,VIP!$A$2:$O17819,7,FALSE)</f>
        <v>Si</v>
      </c>
      <c r="I129" s="136" t="str">
        <f>VLOOKUP(E129,VIP!$A$2:$O9784,8,FALSE)</f>
        <v>Si</v>
      </c>
      <c r="J129" s="136" t="str">
        <f>VLOOKUP(E129,VIP!$A$2:$O9734,8,FALSE)</f>
        <v>Si</v>
      </c>
      <c r="K129" s="136" t="str">
        <f>VLOOKUP(E129,VIP!$A$2:$O13308,6,0)</f>
        <v>SI</v>
      </c>
      <c r="L129" s="133" t="s">
        <v>2450</v>
      </c>
      <c r="M129" s="138" t="s">
        <v>2456</v>
      </c>
      <c r="N129" s="138" t="s">
        <v>2463</v>
      </c>
      <c r="O129" s="149" t="s">
        <v>2596</v>
      </c>
      <c r="P129" s="135"/>
      <c r="Q129" s="138" t="s">
        <v>2450</v>
      </c>
    </row>
    <row r="130" spans="1:17" s="96" customFormat="1" ht="17.399999999999999" x14ac:dyDescent="0.3">
      <c r="A130" s="136" t="str">
        <f>VLOOKUP(E130,'LISTADO ATM'!$A$2:$C$899,3,0)</f>
        <v>ESTE</v>
      </c>
      <c r="B130" s="123" t="s">
        <v>2726</v>
      </c>
      <c r="C130" s="137">
        <v>44318.392407407409</v>
      </c>
      <c r="D130" s="137" t="s">
        <v>2459</v>
      </c>
      <c r="E130" s="114">
        <v>366</v>
      </c>
      <c r="F130" s="150" t="str">
        <f>VLOOKUP(E130,VIP!$A$2:$O12897,2,0)</f>
        <v>DRBR366</v>
      </c>
      <c r="G130" s="136" t="str">
        <f>VLOOKUP(E130,'LISTADO ATM'!$A$2:$B$898,2,0)</f>
        <v>ATM Oficina Boulevard (Higuey) II</v>
      </c>
      <c r="H130" s="136" t="str">
        <f>VLOOKUP(E130,VIP!$A$2:$O17818,7,FALSE)</f>
        <v>N/A</v>
      </c>
      <c r="I130" s="136" t="str">
        <f>VLOOKUP(E130,VIP!$A$2:$O9783,8,FALSE)</f>
        <v>N/A</v>
      </c>
      <c r="J130" s="136" t="str">
        <f>VLOOKUP(E130,VIP!$A$2:$O9733,8,FALSE)</f>
        <v>N/A</v>
      </c>
      <c r="K130" s="136" t="str">
        <f>VLOOKUP(E130,VIP!$A$2:$O13307,6,0)</f>
        <v>N/A</v>
      </c>
      <c r="L130" s="133" t="s">
        <v>2450</v>
      </c>
      <c r="M130" s="138" t="s">
        <v>2456</v>
      </c>
      <c r="N130" s="138" t="s">
        <v>2463</v>
      </c>
      <c r="O130" s="150" t="s">
        <v>2464</v>
      </c>
      <c r="P130" s="135"/>
      <c r="Q130" s="138" t="s">
        <v>2450</v>
      </c>
    </row>
    <row r="131" spans="1:17" s="96" customFormat="1" ht="17.399999999999999" x14ac:dyDescent="0.3">
      <c r="A131" s="136" t="str">
        <f>VLOOKUP(E131,'LISTADO ATM'!$A$2:$C$899,3,0)</f>
        <v>DISTRITO NACIONAL</v>
      </c>
      <c r="B131" s="123" t="s">
        <v>2724</v>
      </c>
      <c r="C131" s="137">
        <v>44318.402488425927</v>
      </c>
      <c r="D131" s="137" t="s">
        <v>2459</v>
      </c>
      <c r="E131" s="114">
        <v>542</v>
      </c>
      <c r="F131" s="150" t="str">
        <f>VLOOKUP(E131,VIP!$A$2:$O12895,2,0)</f>
        <v>DRBR542</v>
      </c>
      <c r="G131" s="136" t="str">
        <f>VLOOKUP(E131,'LISTADO ATM'!$A$2:$B$898,2,0)</f>
        <v>ATM S/M la Cadena Carretera Mella</v>
      </c>
      <c r="H131" s="136" t="str">
        <f>VLOOKUP(E131,VIP!$A$2:$O17816,7,FALSE)</f>
        <v>NO</v>
      </c>
      <c r="I131" s="136" t="str">
        <f>VLOOKUP(E131,VIP!$A$2:$O9781,8,FALSE)</f>
        <v>SI</v>
      </c>
      <c r="J131" s="136" t="str">
        <f>VLOOKUP(E131,VIP!$A$2:$O9731,8,FALSE)</f>
        <v>SI</v>
      </c>
      <c r="K131" s="136" t="str">
        <f>VLOOKUP(E131,VIP!$A$2:$O13305,6,0)</f>
        <v>NO</v>
      </c>
      <c r="L131" s="133" t="s">
        <v>2450</v>
      </c>
      <c r="M131" s="138" t="s">
        <v>2456</v>
      </c>
      <c r="N131" s="138" t="s">
        <v>2463</v>
      </c>
      <c r="O131" s="150" t="s">
        <v>2464</v>
      </c>
      <c r="P131" s="135"/>
      <c r="Q131" s="138" t="s">
        <v>2450</v>
      </c>
    </row>
    <row r="132" spans="1:17" s="96" customFormat="1" ht="17.399999999999999" x14ac:dyDescent="0.3">
      <c r="A132" s="136" t="str">
        <f>VLOOKUP(E132,'LISTADO ATM'!$A$2:$C$899,3,0)</f>
        <v>DISTRITO NACIONAL</v>
      </c>
      <c r="B132" s="123" t="s">
        <v>2721</v>
      </c>
      <c r="C132" s="137">
        <v>44318.4140625</v>
      </c>
      <c r="D132" s="137" t="s">
        <v>2459</v>
      </c>
      <c r="E132" s="114">
        <v>678</v>
      </c>
      <c r="F132" s="150" t="str">
        <f>VLOOKUP(E132,VIP!$A$2:$O12892,2,0)</f>
        <v>DRBR678</v>
      </c>
      <c r="G132" s="136" t="str">
        <f>VLOOKUP(E132,'LISTADO ATM'!$A$2:$B$898,2,0)</f>
        <v>ATM Eco Petroleo San Isidro</v>
      </c>
      <c r="H132" s="136" t="str">
        <f>VLOOKUP(E132,VIP!$A$2:$O17813,7,FALSE)</f>
        <v>Si</v>
      </c>
      <c r="I132" s="136" t="str">
        <f>VLOOKUP(E132,VIP!$A$2:$O9778,8,FALSE)</f>
        <v>Si</v>
      </c>
      <c r="J132" s="136" t="str">
        <f>VLOOKUP(E132,VIP!$A$2:$O9728,8,FALSE)</f>
        <v>Si</v>
      </c>
      <c r="K132" s="136" t="str">
        <f>VLOOKUP(E132,VIP!$A$2:$O13302,6,0)</f>
        <v>NO</v>
      </c>
      <c r="L132" s="133" t="s">
        <v>2450</v>
      </c>
      <c r="M132" s="138" t="s">
        <v>2456</v>
      </c>
      <c r="N132" s="138" t="s">
        <v>2463</v>
      </c>
      <c r="O132" s="150" t="s">
        <v>2464</v>
      </c>
      <c r="P132" s="135"/>
      <c r="Q132" s="138" t="s">
        <v>2450</v>
      </c>
    </row>
    <row r="133" spans="1:17" s="96" customFormat="1" ht="17.399999999999999" x14ac:dyDescent="0.3">
      <c r="A133" s="136" t="str">
        <f>VLOOKUP(E133,'LISTADO ATM'!$A$2:$C$899,3,0)</f>
        <v>DISTRITO NACIONAL</v>
      </c>
      <c r="B133" s="123" t="s">
        <v>2717</v>
      </c>
      <c r="C133" s="137">
        <v>44318.429537037038</v>
      </c>
      <c r="D133" s="137" t="s">
        <v>2459</v>
      </c>
      <c r="E133" s="114">
        <v>149</v>
      </c>
      <c r="F133" s="150" t="str">
        <f>VLOOKUP(E133,VIP!$A$2:$O12888,2,0)</f>
        <v>DRBR149</v>
      </c>
      <c r="G133" s="136" t="str">
        <f>VLOOKUP(E133,'LISTADO ATM'!$A$2:$B$898,2,0)</f>
        <v>ATM Estación Metro Concepción</v>
      </c>
      <c r="H133" s="136" t="str">
        <f>VLOOKUP(E133,VIP!$A$2:$O17809,7,FALSE)</f>
        <v>N/A</v>
      </c>
      <c r="I133" s="136" t="str">
        <f>VLOOKUP(E133,VIP!$A$2:$O9774,8,FALSE)</f>
        <v>N/A</v>
      </c>
      <c r="J133" s="136" t="str">
        <f>VLOOKUP(E133,VIP!$A$2:$O9724,8,FALSE)</f>
        <v>N/A</v>
      </c>
      <c r="K133" s="136" t="str">
        <f>VLOOKUP(E133,VIP!$A$2:$O13298,6,0)</f>
        <v>N/A</v>
      </c>
      <c r="L133" s="133" t="s">
        <v>2450</v>
      </c>
      <c r="M133" s="138" t="s">
        <v>2456</v>
      </c>
      <c r="N133" s="138" t="s">
        <v>2463</v>
      </c>
      <c r="O133" s="150" t="s">
        <v>2464</v>
      </c>
      <c r="P133" s="135"/>
      <c r="Q133" s="138" t="s">
        <v>2450</v>
      </c>
    </row>
    <row r="134" spans="1:17" s="96" customFormat="1" ht="17.399999999999999" x14ac:dyDescent="0.3">
      <c r="A134" s="136" t="str">
        <f>VLOOKUP(E134,'LISTADO ATM'!$A$2:$C$899,3,0)</f>
        <v>NORTE</v>
      </c>
      <c r="B134" s="123" t="s">
        <v>2715</v>
      </c>
      <c r="C134" s="137">
        <v>44318.434861111113</v>
      </c>
      <c r="D134" s="137" t="s">
        <v>2577</v>
      </c>
      <c r="E134" s="114">
        <v>142</v>
      </c>
      <c r="F134" s="150" t="str">
        <f>VLOOKUP(E134,VIP!$A$2:$O12886,2,0)</f>
        <v>DRBR142</v>
      </c>
      <c r="G134" s="136" t="str">
        <f>VLOOKUP(E134,'LISTADO ATM'!$A$2:$B$898,2,0)</f>
        <v xml:space="preserve">ATM Centro de Caja Galerías Bonao </v>
      </c>
      <c r="H134" s="136" t="str">
        <f>VLOOKUP(E134,VIP!$A$2:$O17807,7,FALSE)</f>
        <v>Si</v>
      </c>
      <c r="I134" s="136" t="str">
        <f>VLOOKUP(E134,VIP!$A$2:$O9772,8,FALSE)</f>
        <v>Si</v>
      </c>
      <c r="J134" s="136" t="str">
        <f>VLOOKUP(E134,VIP!$A$2:$O9722,8,FALSE)</f>
        <v>Si</v>
      </c>
      <c r="K134" s="136" t="str">
        <f>VLOOKUP(E134,VIP!$A$2:$O13296,6,0)</f>
        <v>SI</v>
      </c>
      <c r="L134" s="133" t="s">
        <v>2450</v>
      </c>
      <c r="M134" s="138" t="s">
        <v>2456</v>
      </c>
      <c r="N134" s="138" t="s">
        <v>2463</v>
      </c>
      <c r="O134" s="150" t="s">
        <v>2578</v>
      </c>
      <c r="P134" s="135"/>
      <c r="Q134" s="138" t="s">
        <v>2450</v>
      </c>
    </row>
    <row r="135" spans="1:17" s="96" customFormat="1" ht="17.399999999999999" x14ac:dyDescent="0.3">
      <c r="A135" s="136" t="str">
        <f>VLOOKUP(E135,'LISTADO ATM'!$A$2:$C$899,3,0)</f>
        <v>DISTRITO NACIONAL</v>
      </c>
      <c r="B135" s="123" t="s">
        <v>2785</v>
      </c>
      <c r="C135" s="137">
        <v>44318.472395833334</v>
      </c>
      <c r="D135" s="137" t="s">
        <v>2483</v>
      </c>
      <c r="E135" s="114">
        <v>231</v>
      </c>
      <c r="F135" s="150" t="str">
        <f>VLOOKUP(E135,VIP!$A$2:$O12953,2,0)</f>
        <v>DRBR231</v>
      </c>
      <c r="G135" s="136" t="str">
        <f>VLOOKUP(E135,'LISTADO ATM'!$A$2:$B$898,2,0)</f>
        <v xml:space="preserve">ATM Oficina Zona Oriental </v>
      </c>
      <c r="H135" s="136" t="str">
        <f>VLOOKUP(E135,VIP!$A$2:$O17874,7,FALSE)</f>
        <v>Si</v>
      </c>
      <c r="I135" s="136" t="str">
        <f>VLOOKUP(E135,VIP!$A$2:$O9839,8,FALSE)</f>
        <v>Si</v>
      </c>
      <c r="J135" s="136" t="str">
        <f>VLOOKUP(E135,VIP!$A$2:$O9789,8,FALSE)</f>
        <v>Si</v>
      </c>
      <c r="K135" s="136" t="str">
        <f>VLOOKUP(E135,VIP!$A$2:$O13363,6,0)</f>
        <v>SI</v>
      </c>
      <c r="L135" s="133" t="s">
        <v>2450</v>
      </c>
      <c r="M135" s="138" t="s">
        <v>2456</v>
      </c>
      <c r="N135" s="138" t="s">
        <v>2463</v>
      </c>
      <c r="O135" s="150" t="s">
        <v>2596</v>
      </c>
      <c r="P135" s="135"/>
      <c r="Q135" s="138" t="s">
        <v>2450</v>
      </c>
    </row>
    <row r="136" spans="1:17" s="96" customFormat="1" ht="17.399999999999999" x14ac:dyDescent="0.3">
      <c r="A136" s="136" t="str">
        <f>VLOOKUP(E136,'LISTADO ATM'!$A$2:$C$899,3,0)</f>
        <v>DISTRITO NACIONAL</v>
      </c>
      <c r="B136" s="123" t="s">
        <v>2763</v>
      </c>
      <c r="C136" s="137">
        <v>44318.574074074073</v>
      </c>
      <c r="D136" s="137" t="s">
        <v>2459</v>
      </c>
      <c r="E136" s="114">
        <v>85</v>
      </c>
      <c r="F136" s="150" t="str">
        <f>VLOOKUP(E136,VIP!$A$2:$O12931,2,0)</f>
        <v>DRBR085</v>
      </c>
      <c r="G136" s="136" t="str">
        <f>VLOOKUP(E136,'LISTADO ATM'!$A$2:$B$898,2,0)</f>
        <v xml:space="preserve">ATM Oficina San Isidro (Fuerza Aérea) </v>
      </c>
      <c r="H136" s="136" t="str">
        <f>VLOOKUP(E136,VIP!$A$2:$O17852,7,FALSE)</f>
        <v>Si</v>
      </c>
      <c r="I136" s="136" t="str">
        <f>VLOOKUP(E136,VIP!$A$2:$O9817,8,FALSE)</f>
        <v>Si</v>
      </c>
      <c r="J136" s="136" t="str">
        <f>VLOOKUP(E136,VIP!$A$2:$O9767,8,FALSE)</f>
        <v>Si</v>
      </c>
      <c r="K136" s="136" t="str">
        <f>VLOOKUP(E136,VIP!$A$2:$O13341,6,0)</f>
        <v>NO</v>
      </c>
      <c r="L136" s="133" t="s">
        <v>2450</v>
      </c>
      <c r="M136" s="138" t="s">
        <v>2456</v>
      </c>
      <c r="N136" s="138" t="s">
        <v>2463</v>
      </c>
      <c r="O136" s="150" t="s">
        <v>2464</v>
      </c>
      <c r="P136" s="135"/>
      <c r="Q136" s="138" t="s">
        <v>2450</v>
      </c>
    </row>
    <row r="137" spans="1:17" s="96" customFormat="1" ht="17.399999999999999" x14ac:dyDescent="0.3">
      <c r="A137" s="136" t="str">
        <f>VLOOKUP(E137,'LISTADO ATM'!$A$2:$C$899,3,0)</f>
        <v>DISTRITO NACIONAL</v>
      </c>
      <c r="B137" s="123" t="s">
        <v>2758</v>
      </c>
      <c r="C137" s="137">
        <v>44318.582048611112</v>
      </c>
      <c r="D137" s="137" t="s">
        <v>2459</v>
      </c>
      <c r="E137" s="114">
        <v>152</v>
      </c>
      <c r="F137" s="150" t="str">
        <f>VLOOKUP(E137,VIP!$A$2:$O12926,2,0)</f>
        <v>DRBR152</v>
      </c>
      <c r="G137" s="136" t="str">
        <f>VLOOKUP(E137,'LISTADO ATM'!$A$2:$B$898,2,0)</f>
        <v xml:space="preserve">ATM Kiosco Megacentro II </v>
      </c>
      <c r="H137" s="136" t="str">
        <f>VLOOKUP(E137,VIP!$A$2:$O17847,7,FALSE)</f>
        <v>Si</v>
      </c>
      <c r="I137" s="136" t="str">
        <f>VLOOKUP(E137,VIP!$A$2:$O9812,8,FALSE)</f>
        <v>Si</v>
      </c>
      <c r="J137" s="136" t="str">
        <f>VLOOKUP(E137,VIP!$A$2:$O9762,8,FALSE)</f>
        <v>Si</v>
      </c>
      <c r="K137" s="136" t="str">
        <f>VLOOKUP(E137,VIP!$A$2:$O13336,6,0)</f>
        <v>NO</v>
      </c>
      <c r="L137" s="133" t="s">
        <v>2450</v>
      </c>
      <c r="M137" s="138" t="s">
        <v>2456</v>
      </c>
      <c r="N137" s="138" t="s">
        <v>2463</v>
      </c>
      <c r="O137" s="150" t="s">
        <v>2464</v>
      </c>
      <c r="P137" s="135"/>
      <c r="Q137" s="138" t="s">
        <v>2450</v>
      </c>
    </row>
    <row r="138" spans="1:17" s="96" customFormat="1" ht="17.399999999999999" x14ac:dyDescent="0.3">
      <c r="A138" s="136" t="str">
        <f>VLOOKUP(E138,'LISTADO ATM'!$A$2:$C$899,3,0)</f>
        <v>DISTRITO NACIONAL</v>
      </c>
      <c r="B138" s="123" t="s">
        <v>2752</v>
      </c>
      <c r="C138" s="137">
        <v>44318.590104166666</v>
      </c>
      <c r="D138" s="137" t="s">
        <v>2459</v>
      </c>
      <c r="E138" s="114">
        <v>566</v>
      </c>
      <c r="F138" s="150" t="str">
        <f>VLOOKUP(E138,VIP!$A$2:$O12920,2,0)</f>
        <v>DRBR508</v>
      </c>
      <c r="G138" s="136" t="str">
        <f>VLOOKUP(E138,'LISTADO ATM'!$A$2:$B$898,2,0)</f>
        <v xml:space="preserve">ATM Hiper Olé Aut. Duarte </v>
      </c>
      <c r="H138" s="136" t="str">
        <f>VLOOKUP(E138,VIP!$A$2:$O17841,7,FALSE)</f>
        <v>Si</v>
      </c>
      <c r="I138" s="136" t="str">
        <f>VLOOKUP(E138,VIP!$A$2:$O9806,8,FALSE)</f>
        <v>Si</v>
      </c>
      <c r="J138" s="136" t="str">
        <f>VLOOKUP(E138,VIP!$A$2:$O9756,8,FALSE)</f>
        <v>Si</v>
      </c>
      <c r="K138" s="136" t="str">
        <f>VLOOKUP(E138,VIP!$A$2:$O13330,6,0)</f>
        <v>NO</v>
      </c>
      <c r="L138" s="133" t="s">
        <v>2450</v>
      </c>
      <c r="M138" s="138" t="s">
        <v>2456</v>
      </c>
      <c r="N138" s="138" t="s">
        <v>2463</v>
      </c>
      <c r="O138" s="150" t="s">
        <v>2464</v>
      </c>
      <c r="P138" s="135"/>
      <c r="Q138" s="138" t="s">
        <v>2450</v>
      </c>
    </row>
    <row r="139" spans="1:17" s="96" customFormat="1" ht="17.399999999999999" x14ac:dyDescent="0.3">
      <c r="A139" s="136" t="str">
        <f>VLOOKUP(E139,'LISTADO ATM'!$A$2:$C$899,3,0)</f>
        <v>DISTRITO NACIONAL</v>
      </c>
      <c r="B139" s="123" t="s">
        <v>2789</v>
      </c>
      <c r="C139" s="137">
        <v>44318.629502314812</v>
      </c>
      <c r="D139" s="137" t="s">
        <v>2459</v>
      </c>
      <c r="E139" s="114">
        <v>224</v>
      </c>
      <c r="F139" s="150" t="str">
        <f>VLOOKUP(E139,VIP!$A$2:$O12913,2,0)</f>
        <v>DRBR224</v>
      </c>
      <c r="G139" s="136" t="str">
        <f>VLOOKUP(E139,'LISTADO ATM'!$A$2:$B$898,2,0)</f>
        <v xml:space="preserve">ATM S/M Nacional El Millón (Núñez de Cáceres) </v>
      </c>
      <c r="H139" s="136" t="str">
        <f>VLOOKUP(E139,VIP!$A$2:$O17834,7,FALSE)</f>
        <v>Si</v>
      </c>
      <c r="I139" s="136" t="str">
        <f>VLOOKUP(E139,VIP!$A$2:$O9799,8,FALSE)</f>
        <v>Si</v>
      </c>
      <c r="J139" s="136" t="str">
        <f>VLOOKUP(E139,VIP!$A$2:$O9749,8,FALSE)</f>
        <v>Si</v>
      </c>
      <c r="K139" s="136" t="str">
        <f>VLOOKUP(E139,VIP!$A$2:$O13323,6,0)</f>
        <v>SI</v>
      </c>
      <c r="L139" s="133" t="s">
        <v>2450</v>
      </c>
      <c r="M139" s="138" t="s">
        <v>2456</v>
      </c>
      <c r="N139" s="138" t="s">
        <v>2463</v>
      </c>
      <c r="O139" s="150" t="s">
        <v>2464</v>
      </c>
      <c r="P139" s="135"/>
      <c r="Q139" s="138" t="s">
        <v>2450</v>
      </c>
    </row>
    <row r="140" spans="1:17" s="96" customFormat="1" ht="17.399999999999999" x14ac:dyDescent="0.3">
      <c r="A140" s="136" t="str">
        <f>VLOOKUP(E140,'LISTADO ATM'!$A$2:$C$899,3,0)</f>
        <v>NORTE</v>
      </c>
      <c r="B140" s="123" t="s">
        <v>2801</v>
      </c>
      <c r="C140" s="137">
        <v>44318.647662037038</v>
      </c>
      <c r="D140" s="137" t="s">
        <v>2483</v>
      </c>
      <c r="E140" s="114">
        <v>75</v>
      </c>
      <c r="F140" s="150" t="str">
        <f>VLOOKUP(E140,VIP!$A$2:$O12917,2,0)</f>
        <v>DRBR075</v>
      </c>
      <c r="G140" s="136" t="str">
        <f>VLOOKUP(E140,'LISTADO ATM'!$A$2:$B$898,2,0)</f>
        <v xml:space="preserve">ATM Oficina Gaspar Hernández </v>
      </c>
      <c r="H140" s="136" t="str">
        <f>VLOOKUP(E140,VIP!$A$2:$O17838,7,FALSE)</f>
        <v>Si</v>
      </c>
      <c r="I140" s="136" t="str">
        <f>VLOOKUP(E140,VIP!$A$2:$O9803,8,FALSE)</f>
        <v>Si</v>
      </c>
      <c r="J140" s="136" t="str">
        <f>VLOOKUP(E140,VIP!$A$2:$O9753,8,FALSE)</f>
        <v>Si</v>
      </c>
      <c r="K140" s="136" t="str">
        <f>VLOOKUP(E140,VIP!$A$2:$O13327,6,0)</f>
        <v>NO</v>
      </c>
      <c r="L140" s="133" t="s">
        <v>2450</v>
      </c>
      <c r="M140" s="138" t="s">
        <v>2456</v>
      </c>
      <c r="N140" s="138" t="s">
        <v>2463</v>
      </c>
      <c r="O140" s="150" t="s">
        <v>2596</v>
      </c>
      <c r="P140" s="135"/>
      <c r="Q140" s="138" t="s">
        <v>2450</v>
      </c>
    </row>
    <row r="141" spans="1:17" s="96" customFormat="1" ht="17.399999999999999" x14ac:dyDescent="0.3">
      <c r="A141" s="136" t="str">
        <f>VLOOKUP(E141,'LISTADO ATM'!$A$2:$C$899,3,0)</f>
        <v>DISTRITO NACIONAL</v>
      </c>
      <c r="B141" s="123" t="s">
        <v>2832</v>
      </c>
      <c r="C141" s="137">
        <v>44318.682476851849</v>
      </c>
      <c r="D141" s="137" t="s">
        <v>2459</v>
      </c>
      <c r="E141" s="114">
        <v>60</v>
      </c>
      <c r="F141" s="150" t="str">
        <f>VLOOKUP(E141,VIP!$A$2:$O12944,2,0)</f>
        <v>DRBR060</v>
      </c>
      <c r="G141" s="136" t="str">
        <f>VLOOKUP(E141,'LISTADO ATM'!$A$2:$B$898,2,0)</f>
        <v xml:space="preserve">ATM Autobanco 27 de Febrero </v>
      </c>
      <c r="H141" s="136" t="str">
        <f>VLOOKUP(E141,VIP!$A$2:$O17865,7,FALSE)</f>
        <v>Si</v>
      </c>
      <c r="I141" s="136" t="str">
        <f>VLOOKUP(E141,VIP!$A$2:$O9830,8,FALSE)</f>
        <v>Si</v>
      </c>
      <c r="J141" s="136" t="str">
        <f>VLOOKUP(E141,VIP!$A$2:$O9780,8,FALSE)</f>
        <v>Si</v>
      </c>
      <c r="K141" s="136" t="str">
        <f>VLOOKUP(E141,VIP!$A$2:$O13354,6,0)</f>
        <v>NO</v>
      </c>
      <c r="L141" s="133" t="s">
        <v>2450</v>
      </c>
      <c r="M141" s="138" t="s">
        <v>2456</v>
      </c>
      <c r="N141" s="138" t="s">
        <v>2463</v>
      </c>
      <c r="O141" s="150" t="s">
        <v>2464</v>
      </c>
      <c r="P141" s="135"/>
      <c r="Q141" s="138" t="s">
        <v>2450</v>
      </c>
    </row>
    <row r="142" spans="1:17" s="96" customFormat="1" ht="17.399999999999999" x14ac:dyDescent="0.3">
      <c r="A142" s="136" t="str">
        <f>VLOOKUP(E142,'LISTADO ATM'!$A$2:$C$899,3,0)</f>
        <v>NORTE</v>
      </c>
      <c r="B142" s="123" t="s">
        <v>2823</v>
      </c>
      <c r="C142" s="137">
        <v>44318.719143518516</v>
      </c>
      <c r="D142" s="137" t="s">
        <v>2483</v>
      </c>
      <c r="E142" s="114">
        <v>333</v>
      </c>
      <c r="F142" s="150" t="str">
        <f>VLOOKUP(E142,VIP!$A$2:$O12937,2,0)</f>
        <v>DRBR333</v>
      </c>
      <c r="G142" s="136" t="str">
        <f>VLOOKUP(E142,'LISTADO ATM'!$A$2:$B$898,2,0)</f>
        <v>ATM Oficina Turey Maimón</v>
      </c>
      <c r="H142" s="136" t="str">
        <f>VLOOKUP(E142,VIP!$A$2:$O17858,7,FALSE)</f>
        <v>Si</v>
      </c>
      <c r="I142" s="136" t="str">
        <f>VLOOKUP(E142,VIP!$A$2:$O9823,8,FALSE)</f>
        <v>Si</v>
      </c>
      <c r="J142" s="136" t="str">
        <f>VLOOKUP(E142,VIP!$A$2:$O9773,8,FALSE)</f>
        <v>Si</v>
      </c>
      <c r="K142" s="136" t="str">
        <f>VLOOKUP(E142,VIP!$A$2:$O13347,6,0)</f>
        <v>NO</v>
      </c>
      <c r="L142" s="133" t="s">
        <v>2450</v>
      </c>
      <c r="M142" s="138" t="s">
        <v>2456</v>
      </c>
      <c r="N142" s="138" t="s">
        <v>2463</v>
      </c>
      <c r="O142" s="150" t="s">
        <v>2484</v>
      </c>
      <c r="P142" s="135"/>
      <c r="Q142" s="138" t="s">
        <v>2450</v>
      </c>
    </row>
    <row r="143" spans="1:17" s="96" customFormat="1" ht="17.399999999999999" x14ac:dyDescent="0.3">
      <c r="A143" s="136" t="str">
        <f>VLOOKUP(E143,'LISTADO ATM'!$A$2:$C$899,3,0)</f>
        <v>DISTRITO NACIONAL</v>
      </c>
      <c r="B143" s="123" t="s">
        <v>2821</v>
      </c>
      <c r="C143" s="137">
        <v>44318.720231481479</v>
      </c>
      <c r="D143" s="137" t="s">
        <v>2459</v>
      </c>
      <c r="E143" s="114">
        <v>300</v>
      </c>
      <c r="F143" s="150" t="str">
        <f>VLOOKUP(E143,VIP!$A$2:$O12935,2,0)</f>
        <v>DRBR300</v>
      </c>
      <c r="G143" s="136" t="str">
        <f>VLOOKUP(E143,'LISTADO ATM'!$A$2:$B$898,2,0)</f>
        <v xml:space="preserve">ATM S/M Aprezio Los Guaricanos </v>
      </c>
      <c r="H143" s="136" t="str">
        <f>VLOOKUP(E143,VIP!$A$2:$O17856,7,FALSE)</f>
        <v>Si</v>
      </c>
      <c r="I143" s="136" t="str">
        <f>VLOOKUP(E143,VIP!$A$2:$O9821,8,FALSE)</f>
        <v>Si</v>
      </c>
      <c r="J143" s="136" t="str">
        <f>VLOOKUP(E143,VIP!$A$2:$O9771,8,FALSE)</f>
        <v>Si</v>
      </c>
      <c r="K143" s="136" t="str">
        <f>VLOOKUP(E143,VIP!$A$2:$O13345,6,0)</f>
        <v>NO</v>
      </c>
      <c r="L143" s="133" t="s">
        <v>2450</v>
      </c>
      <c r="M143" s="138" t="s">
        <v>2456</v>
      </c>
      <c r="N143" s="138" t="s">
        <v>2463</v>
      </c>
      <c r="O143" s="150" t="s">
        <v>2464</v>
      </c>
      <c r="P143" s="135"/>
      <c r="Q143" s="138" t="s">
        <v>2450</v>
      </c>
    </row>
    <row r="144" spans="1:17" s="96" customFormat="1" ht="17.399999999999999" x14ac:dyDescent="0.3">
      <c r="A144" s="136" t="str">
        <f>VLOOKUP(E144,'LISTADO ATM'!$A$2:$C$899,3,0)</f>
        <v>DISTRITO NACIONAL</v>
      </c>
      <c r="B144" s="123" t="s">
        <v>2817</v>
      </c>
      <c r="C144" s="137">
        <v>44318.723576388889</v>
      </c>
      <c r="D144" s="137" t="s">
        <v>2459</v>
      </c>
      <c r="E144" s="114">
        <v>735</v>
      </c>
      <c r="F144" s="150" t="str">
        <f>VLOOKUP(E144,VIP!$A$2:$O12931,2,0)</f>
        <v>DRBR179</v>
      </c>
      <c r="G144" s="136" t="str">
        <f>VLOOKUP(E144,'LISTADO ATM'!$A$2:$B$898,2,0)</f>
        <v xml:space="preserve">ATM Oficina Independencia II  </v>
      </c>
      <c r="H144" s="136" t="str">
        <f>VLOOKUP(E144,VIP!$A$2:$O17852,7,FALSE)</f>
        <v>Si</v>
      </c>
      <c r="I144" s="136" t="str">
        <f>VLOOKUP(E144,VIP!$A$2:$O9817,8,FALSE)</f>
        <v>Si</v>
      </c>
      <c r="J144" s="136" t="str">
        <f>VLOOKUP(E144,VIP!$A$2:$O9767,8,FALSE)</f>
        <v>Si</v>
      </c>
      <c r="K144" s="136" t="str">
        <f>VLOOKUP(E144,VIP!$A$2:$O13341,6,0)</f>
        <v>NO</v>
      </c>
      <c r="L144" s="133" t="s">
        <v>2450</v>
      </c>
      <c r="M144" s="138" t="s">
        <v>2456</v>
      </c>
      <c r="N144" s="138" t="s">
        <v>2463</v>
      </c>
      <c r="O144" s="150" t="s">
        <v>2464</v>
      </c>
      <c r="P144" s="135"/>
      <c r="Q144" s="138" t="s">
        <v>2450</v>
      </c>
    </row>
    <row r="145" spans="1:17" s="96" customFormat="1" ht="17.399999999999999" x14ac:dyDescent="0.3">
      <c r="A145" s="136" t="str">
        <f>VLOOKUP(E145,'LISTADO ATM'!$A$2:$C$899,3,0)</f>
        <v>SUR</v>
      </c>
      <c r="B145" s="123" t="s">
        <v>2816</v>
      </c>
      <c r="C145" s="137">
        <v>44318.730416666665</v>
      </c>
      <c r="D145" s="137" t="s">
        <v>2483</v>
      </c>
      <c r="E145" s="114">
        <v>135</v>
      </c>
      <c r="F145" s="150" t="str">
        <f>VLOOKUP(E145,VIP!$A$2:$O12928,2,0)</f>
        <v>DRBR135</v>
      </c>
      <c r="G145" s="136" t="str">
        <f>VLOOKUP(E145,'LISTADO ATM'!$A$2:$B$898,2,0)</f>
        <v xml:space="preserve">ATM Oficina Las Dunas Baní </v>
      </c>
      <c r="H145" s="136" t="str">
        <f>VLOOKUP(E145,VIP!$A$2:$O17849,7,FALSE)</f>
        <v>Si</v>
      </c>
      <c r="I145" s="136" t="str">
        <f>VLOOKUP(E145,VIP!$A$2:$O9814,8,FALSE)</f>
        <v>Si</v>
      </c>
      <c r="J145" s="136" t="str">
        <f>VLOOKUP(E145,VIP!$A$2:$O9764,8,FALSE)</f>
        <v>Si</v>
      </c>
      <c r="K145" s="136" t="str">
        <f>VLOOKUP(E145,VIP!$A$2:$O13338,6,0)</f>
        <v>SI</v>
      </c>
      <c r="L145" s="133" t="s">
        <v>2450</v>
      </c>
      <c r="M145" s="138" t="s">
        <v>2456</v>
      </c>
      <c r="N145" s="138" t="s">
        <v>2463</v>
      </c>
      <c r="O145" s="150" t="s">
        <v>2484</v>
      </c>
      <c r="P145" s="135"/>
      <c r="Q145" s="138" t="s">
        <v>2450</v>
      </c>
    </row>
    <row r="146" spans="1:17" s="96" customFormat="1" ht="17.399999999999999" x14ac:dyDescent="0.3">
      <c r="A146" s="136" t="str">
        <f>VLOOKUP(E146,'LISTADO ATM'!$A$2:$C$899,3,0)</f>
        <v>NORTE</v>
      </c>
      <c r="B146" s="123" t="s">
        <v>2814</v>
      </c>
      <c r="C146" s="137">
        <v>44318.738009259258</v>
      </c>
      <c r="D146" s="137" t="s">
        <v>2577</v>
      </c>
      <c r="E146" s="114">
        <v>500</v>
      </c>
      <c r="F146" s="150" t="str">
        <f>VLOOKUP(E146,VIP!$A$2:$O12926,2,0)</f>
        <v>DRBR500</v>
      </c>
      <c r="G146" s="136" t="str">
        <f>VLOOKUP(E146,'LISTADO ATM'!$A$2:$B$898,2,0)</f>
        <v xml:space="preserve">ATM UNP Cutupú </v>
      </c>
      <c r="H146" s="136" t="str">
        <f>VLOOKUP(E146,VIP!$A$2:$O17847,7,FALSE)</f>
        <v>Si</v>
      </c>
      <c r="I146" s="136" t="str">
        <f>VLOOKUP(E146,VIP!$A$2:$O9812,8,FALSE)</f>
        <v>Si</v>
      </c>
      <c r="J146" s="136" t="str">
        <f>VLOOKUP(E146,VIP!$A$2:$O9762,8,FALSE)</f>
        <v>Si</v>
      </c>
      <c r="K146" s="136" t="str">
        <f>VLOOKUP(E146,VIP!$A$2:$O13336,6,0)</f>
        <v>NO</v>
      </c>
      <c r="L146" s="133" t="s">
        <v>2450</v>
      </c>
      <c r="M146" s="138" t="s">
        <v>2456</v>
      </c>
      <c r="N146" s="138" t="s">
        <v>2463</v>
      </c>
      <c r="O146" s="150" t="s">
        <v>2578</v>
      </c>
      <c r="P146" s="135"/>
      <c r="Q146" s="138" t="s">
        <v>2450</v>
      </c>
    </row>
    <row r="147" spans="1:17" s="96" customFormat="1" ht="17.399999999999999" x14ac:dyDescent="0.3">
      <c r="A147" s="136" t="str">
        <f>VLOOKUP(E147,'LISTADO ATM'!$A$2:$C$899,3,0)</f>
        <v>DISTRITO NACIONAL</v>
      </c>
      <c r="B147" s="123" t="s">
        <v>2813</v>
      </c>
      <c r="C147" s="137">
        <v>44318.74322916667</v>
      </c>
      <c r="D147" s="137" t="s">
        <v>2483</v>
      </c>
      <c r="E147" s="114">
        <v>56</v>
      </c>
      <c r="F147" s="150" t="str">
        <f>VLOOKUP(E147,VIP!$A$2:$O12927,2,0)</f>
        <v>DRBR725</v>
      </c>
      <c r="G147" s="136" t="str">
        <f>VLOOKUP(E147,'LISTADO ATM'!$A$2:$B$898,2,0)</f>
        <v xml:space="preserve">ATM Oficina Villa Mella II </v>
      </c>
      <c r="H147" s="136" t="str">
        <f>VLOOKUP(E147,VIP!$A$2:$O17848,7,FALSE)</f>
        <v>Si</v>
      </c>
      <c r="I147" s="136" t="str">
        <f>VLOOKUP(E147,VIP!$A$2:$O9813,8,FALSE)</f>
        <v>Si</v>
      </c>
      <c r="J147" s="136" t="str">
        <f>VLOOKUP(E147,VIP!$A$2:$O9763,8,FALSE)</f>
        <v>Si</v>
      </c>
      <c r="K147" s="136" t="str">
        <f>VLOOKUP(E147,VIP!$A$2:$O13337,6,0)</f>
        <v>NO</v>
      </c>
      <c r="L147" s="133" t="s">
        <v>2450</v>
      </c>
      <c r="M147" s="138" t="s">
        <v>2456</v>
      </c>
      <c r="N147" s="138" t="s">
        <v>2463</v>
      </c>
      <c r="O147" s="150" t="s">
        <v>2484</v>
      </c>
      <c r="P147" s="135"/>
      <c r="Q147" s="138" t="s">
        <v>2450</v>
      </c>
    </row>
    <row r="148" spans="1:17" s="96" customFormat="1" ht="17.399999999999999" x14ac:dyDescent="0.3">
      <c r="A148" s="136" t="str">
        <f>VLOOKUP(E148,'LISTADO ATM'!$A$2:$C$899,3,0)</f>
        <v>DISTRITO NACIONAL</v>
      </c>
      <c r="B148" s="123" t="s">
        <v>2808</v>
      </c>
      <c r="C148" s="137">
        <v>44318.759016203701</v>
      </c>
      <c r="D148" s="137" t="s">
        <v>2459</v>
      </c>
      <c r="E148" s="114">
        <v>938</v>
      </c>
      <c r="F148" s="150" t="str">
        <f>VLOOKUP(E148,VIP!$A$2:$O12920,2,0)</f>
        <v>DRBR938</v>
      </c>
      <c r="G148" s="136" t="str">
        <f>VLOOKUP(E148,'LISTADO ATM'!$A$2:$B$898,2,0)</f>
        <v xml:space="preserve">ATM Autobanco Oficina Filadelfia Plaza </v>
      </c>
      <c r="H148" s="136" t="str">
        <f>VLOOKUP(E148,VIP!$A$2:$O17841,7,FALSE)</f>
        <v>Si</v>
      </c>
      <c r="I148" s="136" t="str">
        <f>VLOOKUP(E148,VIP!$A$2:$O9806,8,FALSE)</f>
        <v>Si</v>
      </c>
      <c r="J148" s="136" t="str">
        <f>VLOOKUP(E148,VIP!$A$2:$O9756,8,FALSE)</f>
        <v>Si</v>
      </c>
      <c r="K148" s="136" t="str">
        <f>VLOOKUP(E148,VIP!$A$2:$O13330,6,0)</f>
        <v>NO</v>
      </c>
      <c r="L148" s="133" t="s">
        <v>2450</v>
      </c>
      <c r="M148" s="138" t="s">
        <v>2456</v>
      </c>
      <c r="N148" s="138" t="s">
        <v>2463</v>
      </c>
      <c r="O148" s="150" t="s">
        <v>2464</v>
      </c>
      <c r="P148" s="135"/>
      <c r="Q148" s="138" t="s">
        <v>2450</v>
      </c>
    </row>
    <row r="149" spans="1:17" s="96" customFormat="1" ht="17.399999999999999" x14ac:dyDescent="0.3">
      <c r="A149" s="136" t="str">
        <f>VLOOKUP(E149,'LISTADO ATM'!$A$2:$C$899,3,0)</f>
        <v>SUR</v>
      </c>
      <c r="B149" s="123" t="s">
        <v>2804</v>
      </c>
      <c r="C149" s="137">
        <v>44318.777962962966</v>
      </c>
      <c r="D149" s="137" t="s">
        <v>2483</v>
      </c>
      <c r="E149" s="114">
        <v>766</v>
      </c>
      <c r="F149" s="150" t="str">
        <f>VLOOKUP(E149,VIP!$A$2:$O12916,2,0)</f>
        <v>DRBR440</v>
      </c>
      <c r="G149" s="136" t="str">
        <f>VLOOKUP(E149,'LISTADO ATM'!$A$2:$B$898,2,0)</f>
        <v xml:space="preserve">ATM Oficina Azua II </v>
      </c>
      <c r="H149" s="136" t="str">
        <f>VLOOKUP(E149,VIP!$A$2:$O17837,7,FALSE)</f>
        <v>Si</v>
      </c>
      <c r="I149" s="136" t="str">
        <f>VLOOKUP(E149,VIP!$A$2:$O9802,8,FALSE)</f>
        <v>Si</v>
      </c>
      <c r="J149" s="136" t="str">
        <f>VLOOKUP(E149,VIP!$A$2:$O9752,8,FALSE)</f>
        <v>Si</v>
      </c>
      <c r="K149" s="136" t="str">
        <f>VLOOKUP(E149,VIP!$A$2:$O13326,6,0)</f>
        <v>SI</v>
      </c>
      <c r="L149" s="133" t="s">
        <v>2450</v>
      </c>
      <c r="M149" s="138" t="s">
        <v>2456</v>
      </c>
      <c r="N149" s="138" t="s">
        <v>2463</v>
      </c>
      <c r="O149" s="150" t="s">
        <v>2484</v>
      </c>
      <c r="P149" s="135"/>
      <c r="Q149" s="138" t="s">
        <v>2450</v>
      </c>
    </row>
    <row r="150" spans="1:17" s="96" customFormat="1" ht="17.399999999999999" x14ac:dyDescent="0.3">
      <c r="A150" s="136" t="str">
        <f>VLOOKUP(E150,'LISTADO ATM'!$A$2:$C$899,3,0)</f>
        <v>NORTE</v>
      </c>
      <c r="B150" s="123" t="s">
        <v>2803</v>
      </c>
      <c r="C150" s="137">
        <v>44318.781099537038</v>
      </c>
      <c r="D150" s="137" t="s">
        <v>2483</v>
      </c>
      <c r="E150" s="114">
        <v>752</v>
      </c>
      <c r="F150" s="150" t="str">
        <f>VLOOKUP(E150,VIP!$A$2:$O12917,2,0)</f>
        <v>DRBR280</v>
      </c>
      <c r="G150" s="136" t="str">
        <f>VLOOKUP(E150,'LISTADO ATM'!$A$2:$B$898,2,0)</f>
        <v xml:space="preserve">ATM UNP Las Carolinas (La Vega) </v>
      </c>
      <c r="H150" s="136" t="str">
        <f>VLOOKUP(E150,VIP!$A$2:$O17838,7,FALSE)</f>
        <v>Si</v>
      </c>
      <c r="I150" s="136" t="str">
        <f>VLOOKUP(E150,VIP!$A$2:$O9803,8,FALSE)</f>
        <v>Si</v>
      </c>
      <c r="J150" s="136" t="str">
        <f>VLOOKUP(E150,VIP!$A$2:$O9753,8,FALSE)</f>
        <v>Si</v>
      </c>
      <c r="K150" s="136" t="str">
        <f>VLOOKUP(E150,VIP!$A$2:$O13327,6,0)</f>
        <v>SI</v>
      </c>
      <c r="L150" s="133" t="s">
        <v>2450</v>
      </c>
      <c r="M150" s="138" t="s">
        <v>2456</v>
      </c>
      <c r="N150" s="138" t="s">
        <v>2463</v>
      </c>
      <c r="O150" s="150" t="s">
        <v>2484</v>
      </c>
      <c r="P150" s="135"/>
      <c r="Q150" s="138" t="s">
        <v>2450</v>
      </c>
    </row>
    <row r="151" spans="1:17" s="96" customFormat="1" ht="17.399999999999999" x14ac:dyDescent="0.3">
      <c r="A151" s="136" t="str">
        <f>VLOOKUP(E151,'LISTADO ATM'!$A$2:$C$899,3,0)</f>
        <v>ESTE</v>
      </c>
      <c r="B151" s="123" t="s">
        <v>2851</v>
      </c>
      <c r="C151" s="137">
        <v>44318.842534722222</v>
      </c>
      <c r="D151" s="137" t="s">
        <v>2459</v>
      </c>
      <c r="E151" s="114">
        <v>661</v>
      </c>
      <c r="F151" s="150" t="str">
        <f>VLOOKUP(E151,VIP!$A$2:$O12936,2,0)</f>
        <v>DRBR661</v>
      </c>
      <c r="G151" s="136" t="str">
        <f>VLOOKUP(E151,'LISTADO ATM'!$A$2:$B$898,2,0)</f>
        <v xml:space="preserve">ATM Almacenes Iberia (San Pedro) </v>
      </c>
      <c r="H151" s="136" t="str">
        <f>VLOOKUP(E151,VIP!$A$2:$O17857,7,FALSE)</f>
        <v>N/A</v>
      </c>
      <c r="I151" s="136" t="str">
        <f>VLOOKUP(E151,VIP!$A$2:$O9822,8,FALSE)</f>
        <v>N/A</v>
      </c>
      <c r="J151" s="136" t="str">
        <f>VLOOKUP(E151,VIP!$A$2:$O9772,8,FALSE)</f>
        <v>N/A</v>
      </c>
      <c r="K151" s="136" t="str">
        <f>VLOOKUP(E151,VIP!$A$2:$O13346,6,0)</f>
        <v>N/A</v>
      </c>
      <c r="L151" s="133" t="s">
        <v>2450</v>
      </c>
      <c r="M151" s="138" t="s">
        <v>2456</v>
      </c>
      <c r="N151" s="138" t="s">
        <v>2463</v>
      </c>
      <c r="O151" s="150" t="s">
        <v>2464</v>
      </c>
      <c r="P151" s="135"/>
      <c r="Q151" s="138" t="s">
        <v>2450</v>
      </c>
    </row>
    <row r="152" spans="1:17" s="96" customFormat="1" ht="17.399999999999999" x14ac:dyDescent="0.3">
      <c r="A152" s="136" t="str">
        <f>VLOOKUP(E152,'LISTADO ATM'!$A$2:$C$899,3,0)</f>
        <v>DISTRITO NACIONAL</v>
      </c>
      <c r="B152" s="123" t="s">
        <v>2850</v>
      </c>
      <c r="C152" s="137">
        <v>44318.858900462961</v>
      </c>
      <c r="D152" s="137" t="s">
        <v>2459</v>
      </c>
      <c r="E152" s="114">
        <v>577</v>
      </c>
      <c r="F152" s="150" t="str">
        <f>VLOOKUP(E152,VIP!$A$2:$O12935,2,0)</f>
        <v>DRBR173</v>
      </c>
      <c r="G152" s="136" t="str">
        <f>VLOOKUP(E152,'LISTADO ATM'!$A$2:$B$898,2,0)</f>
        <v xml:space="preserve">ATM Olé Ave. Duarte </v>
      </c>
      <c r="H152" s="136" t="str">
        <f>VLOOKUP(E152,VIP!$A$2:$O17856,7,FALSE)</f>
        <v>Si</v>
      </c>
      <c r="I152" s="136" t="str">
        <f>VLOOKUP(E152,VIP!$A$2:$O9821,8,FALSE)</f>
        <v>Si</v>
      </c>
      <c r="J152" s="136" t="str">
        <f>VLOOKUP(E152,VIP!$A$2:$O9771,8,FALSE)</f>
        <v>Si</v>
      </c>
      <c r="K152" s="136" t="str">
        <f>VLOOKUP(E152,VIP!$A$2:$O13345,6,0)</f>
        <v>SI</v>
      </c>
      <c r="L152" s="133" t="s">
        <v>2450</v>
      </c>
      <c r="M152" s="138" t="s">
        <v>2456</v>
      </c>
      <c r="N152" s="138" t="s">
        <v>2463</v>
      </c>
      <c r="O152" s="150" t="s">
        <v>2464</v>
      </c>
      <c r="P152" s="135"/>
      <c r="Q152" s="138" t="s">
        <v>2450</v>
      </c>
    </row>
    <row r="153" spans="1:17" s="96" customFormat="1" ht="17.399999999999999" x14ac:dyDescent="0.3">
      <c r="A153" s="136" t="str">
        <f>VLOOKUP(E153,'LISTADO ATM'!$A$2:$C$899,3,0)</f>
        <v>NORTE</v>
      </c>
      <c r="B153" s="123" t="s">
        <v>2846</v>
      </c>
      <c r="C153" s="137">
        <v>44318.877118055556</v>
      </c>
      <c r="D153" s="137" t="s">
        <v>2459</v>
      </c>
      <c r="E153" s="114">
        <v>888</v>
      </c>
      <c r="F153" s="150" t="str">
        <f>VLOOKUP(E153,VIP!$A$2:$O12931,2,0)</f>
        <v>DRBR888</v>
      </c>
      <c r="G153" s="136" t="str">
        <f>VLOOKUP(E153,'LISTADO ATM'!$A$2:$B$898,2,0)</f>
        <v>ATM Oficina galeria 56 II (SFM)</v>
      </c>
      <c r="H153" s="136" t="str">
        <f>VLOOKUP(E153,VIP!$A$2:$O17852,7,FALSE)</f>
        <v>Si</v>
      </c>
      <c r="I153" s="136" t="str">
        <f>VLOOKUP(E153,VIP!$A$2:$O9817,8,FALSE)</f>
        <v>Si</v>
      </c>
      <c r="J153" s="136" t="str">
        <f>VLOOKUP(E153,VIP!$A$2:$O9767,8,FALSE)</f>
        <v>Si</v>
      </c>
      <c r="K153" s="136" t="str">
        <f>VLOOKUP(E153,VIP!$A$2:$O13341,6,0)</f>
        <v>SI</v>
      </c>
      <c r="L153" s="133" t="s">
        <v>2450</v>
      </c>
      <c r="M153" s="138" t="s">
        <v>2456</v>
      </c>
      <c r="N153" s="138" t="s">
        <v>2463</v>
      </c>
      <c r="O153" s="150" t="s">
        <v>2464</v>
      </c>
      <c r="P153" s="135"/>
      <c r="Q153" s="138" t="s">
        <v>2450</v>
      </c>
    </row>
    <row r="154" spans="1:17" s="96" customFormat="1" ht="17.399999999999999" x14ac:dyDescent="0.3">
      <c r="A154" s="136" t="str">
        <f>VLOOKUP(E154,'LISTADO ATM'!$A$2:$C$899,3,0)</f>
        <v>NORTE</v>
      </c>
      <c r="B154" s="123" t="s">
        <v>2841</v>
      </c>
      <c r="C154" s="137">
        <v>44318.898645833331</v>
      </c>
      <c r="D154" s="137" t="s">
        <v>2483</v>
      </c>
      <c r="E154" s="114">
        <v>380</v>
      </c>
      <c r="F154" s="150" t="str">
        <f>VLOOKUP(E154,VIP!$A$2:$O12926,2,0)</f>
        <v>DRBR380</v>
      </c>
      <c r="G154" s="136" t="str">
        <f>VLOOKUP(E154,'LISTADO ATM'!$A$2:$B$898,2,0)</f>
        <v xml:space="preserve">ATM Oficina Navarrete </v>
      </c>
      <c r="H154" s="136" t="str">
        <f>VLOOKUP(E154,VIP!$A$2:$O17847,7,FALSE)</f>
        <v>Si</v>
      </c>
      <c r="I154" s="136" t="str">
        <f>VLOOKUP(E154,VIP!$A$2:$O9812,8,FALSE)</f>
        <v>Si</v>
      </c>
      <c r="J154" s="136" t="str">
        <f>VLOOKUP(E154,VIP!$A$2:$O9762,8,FALSE)</f>
        <v>Si</v>
      </c>
      <c r="K154" s="136" t="str">
        <f>VLOOKUP(E154,VIP!$A$2:$O13336,6,0)</f>
        <v>NO</v>
      </c>
      <c r="L154" s="133" t="s">
        <v>2450</v>
      </c>
      <c r="M154" s="138" t="s">
        <v>2456</v>
      </c>
      <c r="N154" s="138" t="s">
        <v>2463</v>
      </c>
      <c r="O154" s="150" t="s">
        <v>2484</v>
      </c>
      <c r="P154" s="135"/>
      <c r="Q154" s="138" t="s">
        <v>2450</v>
      </c>
    </row>
    <row r="155" spans="1:17" s="96" customFormat="1" ht="17.399999999999999" x14ac:dyDescent="0.3">
      <c r="A155" s="136" t="str">
        <f>VLOOKUP(E155,'LISTADO ATM'!$A$2:$C$899,3,0)</f>
        <v>DISTRITO NACIONAL</v>
      </c>
      <c r="B155" s="123" t="s">
        <v>2835</v>
      </c>
      <c r="C155" s="137">
        <v>44318.906921296293</v>
      </c>
      <c r="D155" s="137" t="s">
        <v>2483</v>
      </c>
      <c r="E155" s="114">
        <v>194</v>
      </c>
      <c r="F155" s="150" t="str">
        <f>VLOOKUP(E155,VIP!$A$2:$O12920,2,0)</f>
        <v>DRBR194</v>
      </c>
      <c r="G155" s="136" t="str">
        <f>VLOOKUP(E155,'LISTADO ATM'!$A$2:$B$898,2,0)</f>
        <v xml:space="preserve">ATM UNP Pantoja </v>
      </c>
      <c r="H155" s="136" t="str">
        <f>VLOOKUP(E155,VIP!$A$2:$O17841,7,FALSE)</f>
        <v>Si</v>
      </c>
      <c r="I155" s="136" t="str">
        <f>VLOOKUP(E155,VIP!$A$2:$O9806,8,FALSE)</f>
        <v>No</v>
      </c>
      <c r="J155" s="136" t="str">
        <f>VLOOKUP(E155,VIP!$A$2:$O9756,8,FALSE)</f>
        <v>No</v>
      </c>
      <c r="K155" s="136" t="str">
        <f>VLOOKUP(E155,VIP!$A$2:$O13330,6,0)</f>
        <v>NO</v>
      </c>
      <c r="L155" s="133" t="s">
        <v>2450</v>
      </c>
      <c r="M155" s="138" t="s">
        <v>2456</v>
      </c>
      <c r="N155" s="138" t="s">
        <v>2463</v>
      </c>
      <c r="O155" s="150" t="s">
        <v>2484</v>
      </c>
      <c r="P155" s="135"/>
      <c r="Q155" s="138" t="s">
        <v>2450</v>
      </c>
    </row>
    <row r="156" spans="1:17" s="96" customFormat="1" ht="17.399999999999999" x14ac:dyDescent="0.3">
      <c r="A156" s="136" t="str">
        <f>VLOOKUP(E156,'LISTADO ATM'!$A$2:$C$899,3,0)</f>
        <v>DISTRITO NACIONAL</v>
      </c>
      <c r="B156" s="123" t="s">
        <v>2837</v>
      </c>
      <c r="C156" s="137">
        <v>44318.902685185189</v>
      </c>
      <c r="D156" s="137" t="s">
        <v>2459</v>
      </c>
      <c r="E156" s="114">
        <v>580</v>
      </c>
      <c r="F156" s="150" t="str">
        <f>VLOOKUP(E156,VIP!$A$2:$O12922,2,0)</f>
        <v>DRBR523</v>
      </c>
      <c r="G156" s="136" t="str">
        <f>VLOOKUP(E156,'LISTADO ATM'!$A$2:$B$898,2,0)</f>
        <v xml:space="preserve">ATM Edificio Propagas </v>
      </c>
      <c r="H156" s="136" t="str">
        <f>VLOOKUP(E156,VIP!$A$2:$O17843,7,FALSE)</f>
        <v>Si</v>
      </c>
      <c r="I156" s="136" t="str">
        <f>VLOOKUP(E156,VIP!$A$2:$O9808,8,FALSE)</f>
        <v>Si</v>
      </c>
      <c r="J156" s="136" t="str">
        <f>VLOOKUP(E156,VIP!$A$2:$O9758,8,FALSE)</f>
        <v>Si</v>
      </c>
      <c r="K156" s="136" t="str">
        <f>VLOOKUP(E156,VIP!$A$2:$O13332,6,0)</f>
        <v>NO</v>
      </c>
      <c r="L156" s="133" t="s">
        <v>2853</v>
      </c>
      <c r="M156" s="138" t="s">
        <v>2456</v>
      </c>
      <c r="N156" s="138" t="s">
        <v>2463</v>
      </c>
      <c r="O156" s="150" t="s">
        <v>2464</v>
      </c>
      <c r="P156" s="135"/>
      <c r="Q156" s="138" t="s">
        <v>2853</v>
      </c>
    </row>
    <row r="157" spans="1:17" s="96" customFormat="1" ht="17.399999999999999" x14ac:dyDescent="0.3">
      <c r="A157" s="136" t="str">
        <f>VLOOKUP(E157,'LISTADO ATM'!$A$2:$C$899,3,0)</f>
        <v>ESTE</v>
      </c>
      <c r="B157" s="123">
        <v>3335871661</v>
      </c>
      <c r="C157" s="137">
        <v>44316.707337962966</v>
      </c>
      <c r="D157" s="137" t="s">
        <v>2181</v>
      </c>
      <c r="E157" s="114">
        <v>513</v>
      </c>
      <c r="F157" s="150" t="str">
        <f>VLOOKUP(E157,VIP!$A$2:$O13002,2,0)</f>
        <v>DRBR513</v>
      </c>
      <c r="G157" s="136" t="str">
        <f>VLOOKUP(E157,'LISTADO ATM'!$A$2:$B$898,2,0)</f>
        <v xml:space="preserve">ATM UNP Lagunas de Nisibón </v>
      </c>
      <c r="H157" s="136" t="str">
        <f>VLOOKUP(E157,VIP!$A$2:$O17923,7,FALSE)</f>
        <v>Si</v>
      </c>
      <c r="I157" s="136" t="str">
        <f>VLOOKUP(E157,VIP!$A$2:$O9888,8,FALSE)</f>
        <v>Si</v>
      </c>
      <c r="J157" s="136" t="str">
        <f>VLOOKUP(E157,VIP!$A$2:$O9838,8,FALSE)</f>
        <v>Si</v>
      </c>
      <c r="K157" s="136" t="str">
        <f>VLOOKUP(E157,VIP!$A$2:$O13412,6,0)</f>
        <v>NO</v>
      </c>
      <c r="L157" s="133" t="s">
        <v>2428</v>
      </c>
      <c r="M157" s="138" t="s">
        <v>2456</v>
      </c>
      <c r="N157" s="138" t="s">
        <v>2497</v>
      </c>
      <c r="O157" s="150" t="s">
        <v>2465</v>
      </c>
      <c r="P157" s="135"/>
      <c r="Q157" s="138" t="s">
        <v>2428</v>
      </c>
    </row>
    <row r="158" spans="1:17" s="96" customFormat="1" ht="17.399999999999999" x14ac:dyDescent="0.3">
      <c r="A158" s="136" t="str">
        <f>VLOOKUP(E158,'LISTADO ATM'!$A$2:$C$899,3,0)</f>
        <v>SUR</v>
      </c>
      <c r="B158" s="123" t="s">
        <v>2779</v>
      </c>
      <c r="C158" s="137">
        <v>44318.494780092595</v>
      </c>
      <c r="D158" s="137" t="s">
        <v>2181</v>
      </c>
      <c r="E158" s="114">
        <v>677</v>
      </c>
      <c r="F158" s="150" t="str">
        <f>VLOOKUP(E158,VIP!$A$2:$O12947,2,0)</f>
        <v>DRBR677</v>
      </c>
      <c r="G158" s="136" t="str">
        <f>VLOOKUP(E158,'LISTADO ATM'!$A$2:$B$898,2,0)</f>
        <v>ATM PBG Villa Jaragua</v>
      </c>
      <c r="H158" s="136" t="str">
        <f>VLOOKUP(E158,VIP!$A$2:$O17868,7,FALSE)</f>
        <v>Si</v>
      </c>
      <c r="I158" s="136" t="str">
        <f>VLOOKUP(E158,VIP!$A$2:$O9833,8,FALSE)</f>
        <v>Si</v>
      </c>
      <c r="J158" s="136" t="str">
        <f>VLOOKUP(E158,VIP!$A$2:$O9783,8,FALSE)</f>
        <v>Si</v>
      </c>
      <c r="K158" s="136" t="str">
        <f>VLOOKUP(E158,VIP!$A$2:$O13357,6,0)</f>
        <v>SI</v>
      </c>
      <c r="L158" s="133" t="s">
        <v>2428</v>
      </c>
      <c r="M158" s="138" t="s">
        <v>2456</v>
      </c>
      <c r="N158" s="138" t="s">
        <v>2463</v>
      </c>
      <c r="O158" s="150" t="s">
        <v>2465</v>
      </c>
      <c r="P158" s="135"/>
      <c r="Q158" s="138" t="s">
        <v>2428</v>
      </c>
    </row>
    <row r="159" spans="1:17" s="96" customFormat="1" ht="17.399999999999999" x14ac:dyDescent="0.3">
      <c r="A159" s="136" t="str">
        <f>VLOOKUP(E159,'LISTADO ATM'!$A$2:$C$899,3,0)</f>
        <v>NORTE</v>
      </c>
      <c r="B159" s="123" t="s">
        <v>2788</v>
      </c>
      <c r="C159" s="137">
        <v>44318.459918981483</v>
      </c>
      <c r="D159" s="137" t="s">
        <v>2182</v>
      </c>
      <c r="E159" s="114">
        <v>731</v>
      </c>
      <c r="F159" s="150" t="str">
        <f>VLOOKUP(E159,VIP!$A$2:$O12956,2,0)</f>
        <v>DRBR311</v>
      </c>
      <c r="G159" s="136" t="str">
        <f>VLOOKUP(E159,'LISTADO ATM'!$A$2:$B$898,2,0)</f>
        <v xml:space="preserve">ATM UNP Villa González </v>
      </c>
      <c r="H159" s="136" t="str">
        <f>VLOOKUP(E159,VIP!$A$2:$O17877,7,FALSE)</f>
        <v>Si</v>
      </c>
      <c r="I159" s="136" t="str">
        <f>VLOOKUP(E159,VIP!$A$2:$O9842,8,FALSE)</f>
        <v>Si</v>
      </c>
      <c r="J159" s="136" t="str">
        <f>VLOOKUP(E159,VIP!$A$2:$O9792,8,FALSE)</f>
        <v>Si</v>
      </c>
      <c r="K159" s="136" t="str">
        <f>VLOOKUP(E159,VIP!$A$2:$O13366,6,0)</f>
        <v>NO</v>
      </c>
      <c r="L159" s="133" t="s">
        <v>2422</v>
      </c>
      <c r="M159" s="138" t="s">
        <v>2456</v>
      </c>
      <c r="N159" s="138" t="s">
        <v>2463</v>
      </c>
      <c r="O159" s="150" t="s">
        <v>2492</v>
      </c>
      <c r="P159" s="135" t="s">
        <v>2621</v>
      </c>
      <c r="Q159" s="138" t="s">
        <v>2422</v>
      </c>
    </row>
    <row r="160" spans="1:17" s="96" customFormat="1" ht="17.399999999999999" x14ac:dyDescent="0.3">
      <c r="A160" s="136" t="str">
        <f>VLOOKUP(E160,'LISTADO ATM'!$A$2:$C$899,3,0)</f>
        <v>NORTE</v>
      </c>
      <c r="B160" s="123" t="s">
        <v>2778</v>
      </c>
      <c r="C160" s="137">
        <v>44318.503599537034</v>
      </c>
      <c r="D160" s="137" t="s">
        <v>2182</v>
      </c>
      <c r="E160" s="114">
        <v>956</v>
      </c>
      <c r="F160" s="150" t="str">
        <f>VLOOKUP(E160,VIP!$A$2:$O12946,2,0)</f>
        <v>DRBR956</v>
      </c>
      <c r="G160" s="136" t="str">
        <f>VLOOKUP(E160,'LISTADO ATM'!$A$2:$B$898,2,0)</f>
        <v xml:space="preserve">ATM Autoservicio El Jaya (SFM) </v>
      </c>
      <c r="H160" s="136" t="str">
        <f>VLOOKUP(E160,VIP!$A$2:$O17867,7,FALSE)</f>
        <v>Si</v>
      </c>
      <c r="I160" s="136" t="str">
        <f>VLOOKUP(E160,VIP!$A$2:$O9832,8,FALSE)</f>
        <v>Si</v>
      </c>
      <c r="J160" s="136" t="str">
        <f>VLOOKUP(E160,VIP!$A$2:$O9782,8,FALSE)</f>
        <v>Si</v>
      </c>
      <c r="K160" s="136" t="str">
        <f>VLOOKUP(E160,VIP!$A$2:$O13356,6,0)</f>
        <v>NO</v>
      </c>
      <c r="L160" s="133" t="s">
        <v>2422</v>
      </c>
      <c r="M160" s="138" t="s">
        <v>2456</v>
      </c>
      <c r="N160" s="138" t="s">
        <v>2463</v>
      </c>
      <c r="O160" s="150" t="s">
        <v>2492</v>
      </c>
      <c r="P160" s="135"/>
      <c r="Q160" s="138" t="s">
        <v>2422</v>
      </c>
    </row>
    <row r="161" spans="1:17" s="96" customFormat="1" ht="17.399999999999999" x14ac:dyDescent="0.3">
      <c r="A161" s="136" t="str">
        <f>VLOOKUP(E161,'LISTADO ATM'!$A$2:$C$899,3,0)</f>
        <v>DISTRITO NACIONAL</v>
      </c>
      <c r="B161" s="123" t="s">
        <v>2848</v>
      </c>
      <c r="C161" s="137">
        <v>44318.869108796294</v>
      </c>
      <c r="D161" s="137" t="s">
        <v>2459</v>
      </c>
      <c r="E161" s="114">
        <v>719</v>
      </c>
      <c r="F161" s="150" t="str">
        <f>VLOOKUP(E161,VIP!$A$2:$O12933,2,0)</f>
        <v>DRBR419</v>
      </c>
      <c r="G161" s="136" t="str">
        <f>VLOOKUP(E161,'LISTADO ATM'!$A$2:$B$898,2,0)</f>
        <v xml:space="preserve">ATM Ayuntamiento Municipal San Luís </v>
      </c>
      <c r="H161" s="136" t="str">
        <f>VLOOKUP(E161,VIP!$A$2:$O17854,7,FALSE)</f>
        <v>Si</v>
      </c>
      <c r="I161" s="136" t="str">
        <f>VLOOKUP(E161,VIP!$A$2:$O9819,8,FALSE)</f>
        <v>Si</v>
      </c>
      <c r="J161" s="136" t="str">
        <f>VLOOKUP(E161,VIP!$A$2:$O9769,8,FALSE)</f>
        <v>Si</v>
      </c>
      <c r="K161" s="136" t="str">
        <f>VLOOKUP(E161,VIP!$A$2:$O13343,6,0)</f>
        <v>NO</v>
      </c>
      <c r="L161" s="133" t="s">
        <v>2854</v>
      </c>
      <c r="M161" s="138" t="s">
        <v>2456</v>
      </c>
      <c r="N161" s="138" t="s">
        <v>2463</v>
      </c>
      <c r="O161" s="150" t="s">
        <v>2464</v>
      </c>
      <c r="P161" s="135"/>
      <c r="Q161" s="138" t="s">
        <v>2854</v>
      </c>
    </row>
    <row r="162" spans="1:17" s="96" customFormat="1" ht="17.399999999999999" x14ac:dyDescent="0.3">
      <c r="A162" s="136" t="str">
        <f>VLOOKUP(E162,'LISTADO ATM'!$A$2:$C$899,3,0)</f>
        <v>DISTRITO NACIONAL</v>
      </c>
      <c r="B162" s="123" t="s">
        <v>2575</v>
      </c>
      <c r="C162" s="137">
        <v>44312.928263888891</v>
      </c>
      <c r="D162" s="137" t="s">
        <v>2459</v>
      </c>
      <c r="E162" s="114">
        <v>486</v>
      </c>
      <c r="F162" s="150" t="str">
        <f>VLOOKUP(E162,VIP!$A$2:$O12883,2,0)</f>
        <v>DRBR486</v>
      </c>
      <c r="G162" s="136" t="str">
        <f>VLOOKUP(E162,'LISTADO ATM'!$A$2:$B$898,2,0)</f>
        <v xml:space="preserve">ATM Olé La Caleta </v>
      </c>
      <c r="H162" s="136" t="str">
        <f>VLOOKUP(E162,VIP!$A$2:$O17804,7,FALSE)</f>
        <v>Si</v>
      </c>
      <c r="I162" s="136" t="str">
        <f>VLOOKUP(E162,VIP!$A$2:$O9769,8,FALSE)</f>
        <v>Si</v>
      </c>
      <c r="J162" s="136" t="str">
        <f>VLOOKUP(E162,VIP!$A$2:$O9719,8,FALSE)</f>
        <v>Si</v>
      </c>
      <c r="K162" s="136" t="str">
        <f>VLOOKUP(E162,VIP!$A$2:$O13293,6,0)</f>
        <v>NO</v>
      </c>
      <c r="L162" s="133" t="s">
        <v>2419</v>
      </c>
      <c r="M162" s="138" t="s">
        <v>2456</v>
      </c>
      <c r="N162" s="138" t="s">
        <v>2463</v>
      </c>
      <c r="O162" s="150" t="s">
        <v>2464</v>
      </c>
      <c r="P162" s="135"/>
      <c r="Q162" s="138" t="s">
        <v>2419</v>
      </c>
    </row>
    <row r="163" spans="1:17" s="96" customFormat="1" ht="17.399999999999999" x14ac:dyDescent="0.3">
      <c r="A163" s="136" t="str">
        <f>VLOOKUP(E163,'LISTADO ATM'!$A$2:$C$899,3,0)</f>
        <v>ESTE</v>
      </c>
      <c r="B163" s="123" t="s">
        <v>2582</v>
      </c>
      <c r="C163" s="137">
        <v>44316.508750000001</v>
      </c>
      <c r="D163" s="137" t="s">
        <v>2483</v>
      </c>
      <c r="E163" s="114">
        <v>934</v>
      </c>
      <c r="F163" s="150" t="str">
        <f>VLOOKUP(E163,VIP!$A$2:$O12973,2,0)</f>
        <v>DRBR934</v>
      </c>
      <c r="G163" s="136" t="str">
        <f>VLOOKUP(E163,'LISTADO ATM'!$A$2:$B$898,2,0)</f>
        <v>ATM Hotel Dreams La Romana</v>
      </c>
      <c r="H163" s="136" t="str">
        <f>VLOOKUP(E163,VIP!$A$2:$O17894,7,FALSE)</f>
        <v>Si</v>
      </c>
      <c r="I163" s="136" t="str">
        <f>VLOOKUP(E163,VIP!$A$2:$O9859,8,FALSE)</f>
        <v>Si</v>
      </c>
      <c r="J163" s="136" t="str">
        <f>VLOOKUP(E163,VIP!$A$2:$O9809,8,FALSE)</f>
        <v>Si</v>
      </c>
      <c r="K163" s="136" t="str">
        <f>VLOOKUP(E163,VIP!$A$2:$O13383,6,0)</f>
        <v>NO</v>
      </c>
      <c r="L163" s="133" t="s">
        <v>2419</v>
      </c>
      <c r="M163" s="138" t="s">
        <v>2456</v>
      </c>
      <c r="N163" s="138" t="s">
        <v>2463</v>
      </c>
      <c r="O163" s="150" t="s">
        <v>2484</v>
      </c>
      <c r="P163" s="135"/>
      <c r="Q163" s="138" t="s">
        <v>2419</v>
      </c>
    </row>
    <row r="164" spans="1:17" s="96" customFormat="1" ht="17.399999999999999" x14ac:dyDescent="0.3">
      <c r="A164" s="136" t="str">
        <f>VLOOKUP(E164,'LISTADO ATM'!$A$2:$C$899,3,0)</f>
        <v>DISTRITO NACIONAL</v>
      </c>
      <c r="B164" s="123" t="s">
        <v>2595</v>
      </c>
      <c r="C164" s="137">
        <v>44316.645532407405</v>
      </c>
      <c r="D164" s="137" t="s">
        <v>2483</v>
      </c>
      <c r="E164" s="114">
        <v>701</v>
      </c>
      <c r="F164" s="150" t="str">
        <f>VLOOKUP(E164,VIP!$A$2:$O13012,2,0)</f>
        <v>DRBR701</v>
      </c>
      <c r="G164" s="136" t="str">
        <f>VLOOKUP(E164,'LISTADO ATM'!$A$2:$B$898,2,0)</f>
        <v>ATM Autoservicio Los Alcarrizos</v>
      </c>
      <c r="H164" s="136" t="str">
        <f>VLOOKUP(E164,VIP!$A$2:$O17933,7,FALSE)</f>
        <v>Si</v>
      </c>
      <c r="I164" s="136" t="str">
        <f>VLOOKUP(E164,VIP!$A$2:$O9898,8,FALSE)</f>
        <v>Si</v>
      </c>
      <c r="J164" s="136" t="str">
        <f>VLOOKUP(E164,VIP!$A$2:$O9848,8,FALSE)</f>
        <v>Si</v>
      </c>
      <c r="K164" s="136" t="str">
        <f>VLOOKUP(E164,VIP!$A$2:$O13422,6,0)</f>
        <v>NO</v>
      </c>
      <c r="L164" s="133" t="s">
        <v>2419</v>
      </c>
      <c r="M164" s="138" t="s">
        <v>2456</v>
      </c>
      <c r="N164" s="138" t="s">
        <v>2463</v>
      </c>
      <c r="O164" s="150" t="s">
        <v>2484</v>
      </c>
      <c r="P164" s="135"/>
      <c r="Q164" s="138" t="s">
        <v>2419</v>
      </c>
    </row>
    <row r="165" spans="1:17" s="96" customFormat="1" ht="17.399999999999999" x14ac:dyDescent="0.3">
      <c r="A165" s="136" t="str">
        <f>VLOOKUP(E165,'LISTADO ATM'!$A$2:$C$899,3,0)</f>
        <v>SUR</v>
      </c>
      <c r="B165" s="123" t="s">
        <v>2594</v>
      </c>
      <c r="C165" s="137">
        <v>44316.684212962966</v>
      </c>
      <c r="D165" s="137" t="s">
        <v>2459</v>
      </c>
      <c r="E165" s="114">
        <v>311</v>
      </c>
      <c r="F165" s="150" t="str">
        <f>VLOOKUP(E165,VIP!$A$2:$O13009,2,0)</f>
        <v>DRBR381</v>
      </c>
      <c r="G165" s="136" t="str">
        <f>VLOOKUP(E165,'LISTADO ATM'!$A$2:$B$898,2,0)</f>
        <v>ATM Plaza Eroski</v>
      </c>
      <c r="H165" s="136" t="str">
        <f>VLOOKUP(E165,VIP!$A$2:$O17930,7,FALSE)</f>
        <v>Si</v>
      </c>
      <c r="I165" s="136" t="str">
        <f>VLOOKUP(E165,VIP!$A$2:$O9895,8,FALSE)</f>
        <v>Si</v>
      </c>
      <c r="J165" s="136" t="str">
        <f>VLOOKUP(E165,VIP!$A$2:$O9845,8,FALSE)</f>
        <v>Si</v>
      </c>
      <c r="K165" s="136" t="str">
        <f>VLOOKUP(E165,VIP!$A$2:$O13419,6,0)</f>
        <v>NO</v>
      </c>
      <c r="L165" s="133" t="s">
        <v>2419</v>
      </c>
      <c r="M165" s="138" t="s">
        <v>2456</v>
      </c>
      <c r="N165" s="138" t="s">
        <v>2463</v>
      </c>
      <c r="O165" s="150" t="s">
        <v>2464</v>
      </c>
      <c r="P165" s="135"/>
      <c r="Q165" s="138" t="s">
        <v>2419</v>
      </c>
    </row>
    <row r="166" spans="1:17" s="96" customFormat="1" ht="17.399999999999999" x14ac:dyDescent="0.3">
      <c r="A166" s="136" t="str">
        <f>VLOOKUP(E166,'LISTADO ATM'!$A$2:$C$899,3,0)</f>
        <v>DISTRITO NACIONAL</v>
      </c>
      <c r="B166" s="123" t="s">
        <v>2592</v>
      </c>
      <c r="C166" s="137">
        <v>44316.695625</v>
      </c>
      <c r="D166" s="137" t="s">
        <v>2483</v>
      </c>
      <c r="E166" s="114">
        <v>791</v>
      </c>
      <c r="F166" s="150" t="str">
        <f>VLOOKUP(E166,VIP!$A$2:$O13006,2,0)</f>
        <v>DRBR791</v>
      </c>
      <c r="G166" s="136" t="str">
        <f>VLOOKUP(E166,'LISTADO ATM'!$A$2:$B$898,2,0)</f>
        <v xml:space="preserve">ATM Oficina Sans Soucí </v>
      </c>
      <c r="H166" s="136" t="str">
        <f>VLOOKUP(E166,VIP!$A$2:$O17927,7,FALSE)</f>
        <v>Si</v>
      </c>
      <c r="I166" s="136" t="str">
        <f>VLOOKUP(E166,VIP!$A$2:$O9892,8,FALSE)</f>
        <v>No</v>
      </c>
      <c r="J166" s="136" t="str">
        <f>VLOOKUP(E166,VIP!$A$2:$O9842,8,FALSE)</f>
        <v>No</v>
      </c>
      <c r="K166" s="136" t="str">
        <f>VLOOKUP(E166,VIP!$A$2:$O13416,6,0)</f>
        <v>NO</v>
      </c>
      <c r="L166" s="133" t="s">
        <v>2419</v>
      </c>
      <c r="M166" s="138" t="s">
        <v>2456</v>
      </c>
      <c r="N166" s="138" t="s">
        <v>2463</v>
      </c>
      <c r="O166" s="150" t="s">
        <v>2596</v>
      </c>
      <c r="P166" s="135"/>
      <c r="Q166" s="138" t="s">
        <v>2419</v>
      </c>
    </row>
    <row r="167" spans="1:17" s="96" customFormat="1" ht="17.399999999999999" x14ac:dyDescent="0.3">
      <c r="A167" s="136" t="str">
        <f>VLOOKUP(E167,'LISTADO ATM'!$A$2:$C$899,3,0)</f>
        <v>DISTRITO NACIONAL</v>
      </c>
      <c r="B167" s="123" t="s">
        <v>2604</v>
      </c>
      <c r="C167" s="137">
        <v>44317.237870370373</v>
      </c>
      <c r="D167" s="137" t="s">
        <v>2483</v>
      </c>
      <c r="E167" s="114">
        <v>354</v>
      </c>
      <c r="F167" s="150" t="str">
        <f>VLOOKUP(E167,VIP!$A$2:$O13032,2,0)</f>
        <v>DRBR354</v>
      </c>
      <c r="G167" s="136" t="str">
        <f>VLOOKUP(E167,'LISTADO ATM'!$A$2:$B$898,2,0)</f>
        <v xml:space="preserve">ATM Oficina Núñez de Cáceres II </v>
      </c>
      <c r="H167" s="136" t="str">
        <f>VLOOKUP(E167,VIP!$A$2:$O17953,7,FALSE)</f>
        <v>Si</v>
      </c>
      <c r="I167" s="136" t="str">
        <f>VLOOKUP(E167,VIP!$A$2:$O9918,8,FALSE)</f>
        <v>Si</v>
      </c>
      <c r="J167" s="136" t="str">
        <f>VLOOKUP(E167,VIP!$A$2:$O9868,8,FALSE)</f>
        <v>Si</v>
      </c>
      <c r="K167" s="136" t="str">
        <f>VLOOKUP(E167,VIP!$A$2:$O13442,6,0)</f>
        <v>NO</v>
      </c>
      <c r="L167" s="133" t="s">
        <v>2419</v>
      </c>
      <c r="M167" s="138" t="s">
        <v>2456</v>
      </c>
      <c r="N167" s="138" t="s">
        <v>2463</v>
      </c>
      <c r="O167" s="150" t="s">
        <v>2484</v>
      </c>
      <c r="P167" s="135"/>
      <c r="Q167" s="138" t="s">
        <v>2419</v>
      </c>
    </row>
    <row r="168" spans="1:17" s="96" customFormat="1" ht="17.399999999999999" x14ac:dyDescent="0.3">
      <c r="A168" s="136" t="str">
        <f>VLOOKUP(E168,'LISTADO ATM'!$A$2:$C$899,3,0)</f>
        <v>ESTE</v>
      </c>
      <c r="B168" s="123" t="s">
        <v>2605</v>
      </c>
      <c r="C168" s="137">
        <v>44317.244039351855</v>
      </c>
      <c r="D168" s="137" t="s">
        <v>2459</v>
      </c>
      <c r="E168" s="114">
        <v>634</v>
      </c>
      <c r="F168" s="150" t="str">
        <f>VLOOKUP(E168,VIP!$A$2:$O13027,2,0)</f>
        <v>DRBR273</v>
      </c>
      <c r="G168" s="136" t="str">
        <f>VLOOKUP(E168,'LISTADO ATM'!$A$2:$B$898,2,0)</f>
        <v xml:space="preserve">ATM Ayuntamiento Los Llanos (SPM) </v>
      </c>
      <c r="H168" s="136" t="str">
        <f>VLOOKUP(E168,VIP!$A$2:$O17948,7,FALSE)</f>
        <v>Si</v>
      </c>
      <c r="I168" s="136" t="str">
        <f>VLOOKUP(E168,VIP!$A$2:$O9913,8,FALSE)</f>
        <v>Si</v>
      </c>
      <c r="J168" s="136" t="str">
        <f>VLOOKUP(E168,VIP!$A$2:$O9863,8,FALSE)</f>
        <v>Si</v>
      </c>
      <c r="K168" s="136" t="str">
        <f>VLOOKUP(E168,VIP!$A$2:$O13437,6,0)</f>
        <v>NO</v>
      </c>
      <c r="L168" s="133" t="s">
        <v>2419</v>
      </c>
      <c r="M168" s="138" t="s">
        <v>2456</v>
      </c>
      <c r="N168" s="138" t="s">
        <v>2463</v>
      </c>
      <c r="O168" s="150" t="s">
        <v>2464</v>
      </c>
      <c r="P168" s="135"/>
      <c r="Q168" s="138" t="s">
        <v>2419</v>
      </c>
    </row>
    <row r="169" spans="1:17" s="96" customFormat="1" ht="17.399999999999999" x14ac:dyDescent="0.3">
      <c r="A169" s="136" t="str">
        <f>VLOOKUP(E169,'LISTADO ATM'!$A$2:$C$899,3,0)</f>
        <v>DISTRITO NACIONAL</v>
      </c>
      <c r="B169" s="123" t="s">
        <v>2606</v>
      </c>
      <c r="C169" s="137">
        <v>44317.24417824074</v>
      </c>
      <c r="D169" s="137" t="s">
        <v>2483</v>
      </c>
      <c r="E169" s="114">
        <v>946</v>
      </c>
      <c r="F169" s="150" t="str">
        <f>VLOOKUP(E169,VIP!$A$2:$O13020,2,0)</f>
        <v>DRBR24R</v>
      </c>
      <c r="G169" s="136" t="str">
        <f>VLOOKUP(E169,'LISTADO ATM'!$A$2:$B$898,2,0)</f>
        <v xml:space="preserve">ATM Oficina Núñez de Cáceres I </v>
      </c>
      <c r="H169" s="136" t="str">
        <f>VLOOKUP(E169,VIP!$A$2:$O17941,7,FALSE)</f>
        <v>Si</v>
      </c>
      <c r="I169" s="136" t="str">
        <f>VLOOKUP(E169,VIP!$A$2:$O9906,8,FALSE)</f>
        <v>Si</v>
      </c>
      <c r="J169" s="136" t="str">
        <f>VLOOKUP(E169,VIP!$A$2:$O9856,8,FALSE)</f>
        <v>Si</v>
      </c>
      <c r="K169" s="136" t="str">
        <f>VLOOKUP(E169,VIP!$A$2:$O13430,6,0)</f>
        <v>NO</v>
      </c>
      <c r="L169" s="133" t="s">
        <v>2419</v>
      </c>
      <c r="M169" s="138" t="s">
        <v>2456</v>
      </c>
      <c r="N169" s="138" t="s">
        <v>2463</v>
      </c>
      <c r="O169" s="150" t="s">
        <v>2484</v>
      </c>
      <c r="P169" s="135"/>
      <c r="Q169" s="138" t="s">
        <v>2419</v>
      </c>
    </row>
    <row r="170" spans="1:17" s="96" customFormat="1" ht="17.399999999999999" x14ac:dyDescent="0.3">
      <c r="A170" s="136" t="str">
        <f>VLOOKUP(E170,'LISTADO ATM'!$A$2:$C$899,3,0)</f>
        <v>DISTRITO NACIONAL</v>
      </c>
      <c r="B170" s="123" t="s">
        <v>2607</v>
      </c>
      <c r="C170" s="137">
        <v>44317.244270833333</v>
      </c>
      <c r="D170" s="137" t="s">
        <v>2459</v>
      </c>
      <c r="E170" s="114">
        <v>147</v>
      </c>
      <c r="F170" s="150" t="str">
        <f>VLOOKUP(E170,VIP!$A$2:$O13017,2,0)</f>
        <v>DRBR147</v>
      </c>
      <c r="G170" s="136" t="str">
        <f>VLOOKUP(E170,'LISTADO ATM'!$A$2:$B$898,2,0)</f>
        <v xml:space="preserve">ATM Kiosco Megacentro I </v>
      </c>
      <c r="H170" s="136" t="str">
        <f>VLOOKUP(E170,VIP!$A$2:$O17938,7,FALSE)</f>
        <v>Si</v>
      </c>
      <c r="I170" s="136" t="str">
        <f>VLOOKUP(E170,VIP!$A$2:$O9903,8,FALSE)</f>
        <v>Si</v>
      </c>
      <c r="J170" s="136" t="str">
        <f>VLOOKUP(E170,VIP!$A$2:$O9853,8,FALSE)</f>
        <v>Si</v>
      </c>
      <c r="K170" s="136" t="str">
        <f>VLOOKUP(E170,VIP!$A$2:$O13427,6,0)</f>
        <v>NO</v>
      </c>
      <c r="L170" s="133" t="s">
        <v>2419</v>
      </c>
      <c r="M170" s="138" t="s">
        <v>2456</v>
      </c>
      <c r="N170" s="138" t="s">
        <v>2463</v>
      </c>
      <c r="O170" s="150" t="s">
        <v>2464</v>
      </c>
      <c r="P170" s="135"/>
      <c r="Q170" s="138" t="s">
        <v>2419</v>
      </c>
    </row>
    <row r="171" spans="1:17" s="96" customFormat="1" ht="17.399999999999999" x14ac:dyDescent="0.3">
      <c r="A171" s="136" t="str">
        <f>VLOOKUP(E171,'LISTADO ATM'!$A$2:$C$899,3,0)</f>
        <v>DISTRITO NACIONAL</v>
      </c>
      <c r="B171" s="123" t="s">
        <v>2641</v>
      </c>
      <c r="C171" s="137">
        <v>44317.489421296297</v>
      </c>
      <c r="D171" s="137" t="s">
        <v>2459</v>
      </c>
      <c r="E171" s="114">
        <v>979</v>
      </c>
      <c r="F171" s="150" t="str">
        <f>VLOOKUP(E171,VIP!$A$2:$O13033,2,0)</f>
        <v>DRBR979</v>
      </c>
      <c r="G171" s="136" t="str">
        <f>VLOOKUP(E171,'LISTADO ATM'!$A$2:$B$898,2,0)</f>
        <v xml:space="preserve">ATM Oficina Luperón I </v>
      </c>
      <c r="H171" s="136" t="str">
        <f>VLOOKUP(E171,VIP!$A$2:$O17954,7,FALSE)</f>
        <v>Si</v>
      </c>
      <c r="I171" s="136" t="str">
        <f>VLOOKUP(E171,VIP!$A$2:$O9919,8,FALSE)</f>
        <v>Si</v>
      </c>
      <c r="J171" s="136" t="str">
        <f>VLOOKUP(E171,VIP!$A$2:$O9869,8,FALSE)</f>
        <v>Si</v>
      </c>
      <c r="K171" s="136" t="str">
        <f>VLOOKUP(E171,VIP!$A$2:$O13443,6,0)</f>
        <v>NO</v>
      </c>
      <c r="L171" s="133" t="s">
        <v>2419</v>
      </c>
      <c r="M171" s="138" t="s">
        <v>2456</v>
      </c>
      <c r="N171" s="138" t="s">
        <v>2463</v>
      </c>
      <c r="O171" s="150" t="s">
        <v>2464</v>
      </c>
      <c r="P171" s="135"/>
      <c r="Q171" s="138" t="s">
        <v>2419</v>
      </c>
    </row>
    <row r="172" spans="1:17" s="96" customFormat="1" ht="17.399999999999999" x14ac:dyDescent="0.3">
      <c r="A172" s="136" t="str">
        <f>VLOOKUP(E172,'LISTADO ATM'!$A$2:$C$899,3,0)</f>
        <v>DISTRITO NACIONAL</v>
      </c>
      <c r="B172" s="123" t="s">
        <v>2640</v>
      </c>
      <c r="C172" s="137">
        <v>44317.497187499997</v>
      </c>
      <c r="D172" s="137" t="s">
        <v>2459</v>
      </c>
      <c r="E172" s="114">
        <v>629</v>
      </c>
      <c r="F172" s="150" t="str">
        <f>VLOOKUP(E172,VIP!$A$2:$O13032,2,0)</f>
        <v>DRBR24M</v>
      </c>
      <c r="G172" s="136" t="str">
        <f>VLOOKUP(E172,'LISTADO ATM'!$A$2:$B$898,2,0)</f>
        <v xml:space="preserve">ATM Oficina Americana Independencia I </v>
      </c>
      <c r="H172" s="136" t="str">
        <f>VLOOKUP(E172,VIP!$A$2:$O17953,7,FALSE)</f>
        <v>Si</v>
      </c>
      <c r="I172" s="136" t="str">
        <f>VLOOKUP(E172,VIP!$A$2:$O9918,8,FALSE)</f>
        <v>Si</v>
      </c>
      <c r="J172" s="136" t="str">
        <f>VLOOKUP(E172,VIP!$A$2:$O9868,8,FALSE)</f>
        <v>Si</v>
      </c>
      <c r="K172" s="136" t="str">
        <f>VLOOKUP(E172,VIP!$A$2:$O13442,6,0)</f>
        <v>SI</v>
      </c>
      <c r="L172" s="133" t="s">
        <v>2419</v>
      </c>
      <c r="M172" s="138" t="s">
        <v>2456</v>
      </c>
      <c r="N172" s="138" t="s">
        <v>2463</v>
      </c>
      <c r="O172" s="150" t="s">
        <v>2464</v>
      </c>
      <c r="P172" s="135"/>
      <c r="Q172" s="138" t="s">
        <v>2419</v>
      </c>
    </row>
    <row r="173" spans="1:17" s="96" customFormat="1" ht="17.399999999999999" x14ac:dyDescent="0.3">
      <c r="A173" s="136" t="str">
        <f>VLOOKUP(E173,'LISTADO ATM'!$A$2:$C$899,3,0)</f>
        <v>ESTE</v>
      </c>
      <c r="B173" s="123" t="s">
        <v>2628</v>
      </c>
      <c r="C173" s="137">
        <v>44317.566168981481</v>
      </c>
      <c r="D173" s="137" t="s">
        <v>2459</v>
      </c>
      <c r="E173" s="114">
        <v>612</v>
      </c>
      <c r="F173" s="150" t="str">
        <f>VLOOKUP(E173,VIP!$A$2:$O13018,2,0)</f>
        <v>DRBR220</v>
      </c>
      <c r="G173" s="136" t="str">
        <f>VLOOKUP(E173,'LISTADO ATM'!$A$2:$B$898,2,0)</f>
        <v xml:space="preserve">ATM Plaza Orense (La Romana) </v>
      </c>
      <c r="H173" s="136" t="str">
        <f>VLOOKUP(E173,VIP!$A$2:$O17939,7,FALSE)</f>
        <v>Si</v>
      </c>
      <c r="I173" s="136" t="str">
        <f>VLOOKUP(E173,VIP!$A$2:$O9904,8,FALSE)</f>
        <v>Si</v>
      </c>
      <c r="J173" s="136" t="str">
        <f>VLOOKUP(E173,VIP!$A$2:$O9854,8,FALSE)</f>
        <v>Si</v>
      </c>
      <c r="K173" s="136" t="str">
        <f>VLOOKUP(E173,VIP!$A$2:$O13428,6,0)</f>
        <v>NO</v>
      </c>
      <c r="L173" s="133" t="s">
        <v>2419</v>
      </c>
      <c r="M173" s="138" t="s">
        <v>2456</v>
      </c>
      <c r="N173" s="138" t="s">
        <v>2463</v>
      </c>
      <c r="O173" s="150" t="s">
        <v>2464</v>
      </c>
      <c r="P173" s="135"/>
      <c r="Q173" s="138" t="s">
        <v>2419</v>
      </c>
    </row>
    <row r="174" spans="1:17" s="96" customFormat="1" ht="17.399999999999999" x14ac:dyDescent="0.3">
      <c r="A174" s="136" t="str">
        <f>VLOOKUP(E174,'LISTADO ATM'!$A$2:$C$899,3,0)</f>
        <v>ESTE</v>
      </c>
      <c r="B174" s="123" t="s">
        <v>2627</v>
      </c>
      <c r="C174" s="137">
        <v>44317.576145833336</v>
      </c>
      <c r="D174" s="137" t="s">
        <v>2459</v>
      </c>
      <c r="E174" s="114">
        <v>824</v>
      </c>
      <c r="F174" s="150" t="str">
        <f>VLOOKUP(E174,VIP!$A$2:$O13016,2,0)</f>
        <v>DRBR824</v>
      </c>
      <c r="G174" s="136" t="str">
        <f>VLOOKUP(E174,'LISTADO ATM'!$A$2:$B$898,2,0)</f>
        <v xml:space="preserve">ATM Multiplaza (Higuey) </v>
      </c>
      <c r="H174" s="136" t="str">
        <f>VLOOKUP(E174,VIP!$A$2:$O17937,7,FALSE)</f>
        <v>Si</v>
      </c>
      <c r="I174" s="136" t="str">
        <f>VLOOKUP(E174,VIP!$A$2:$O9902,8,FALSE)</f>
        <v>Si</v>
      </c>
      <c r="J174" s="136" t="str">
        <f>VLOOKUP(E174,VIP!$A$2:$O9852,8,FALSE)</f>
        <v>Si</v>
      </c>
      <c r="K174" s="136" t="str">
        <f>VLOOKUP(E174,VIP!$A$2:$O13426,6,0)</f>
        <v>NO</v>
      </c>
      <c r="L174" s="133" t="s">
        <v>2419</v>
      </c>
      <c r="M174" s="138" t="s">
        <v>2456</v>
      </c>
      <c r="N174" s="138" t="s">
        <v>2463</v>
      </c>
      <c r="O174" s="150" t="s">
        <v>2464</v>
      </c>
      <c r="P174" s="135"/>
      <c r="Q174" s="138" t="s">
        <v>2419</v>
      </c>
    </row>
    <row r="175" spans="1:17" s="96" customFormat="1" ht="17.399999999999999" x14ac:dyDescent="0.3">
      <c r="A175" s="136" t="str">
        <f>VLOOKUP(E175,'LISTADO ATM'!$A$2:$C$899,3,0)</f>
        <v>SUR</v>
      </c>
      <c r="B175" s="123" t="s">
        <v>2662</v>
      </c>
      <c r="C175" s="137">
        <v>44317.689884259256</v>
      </c>
      <c r="D175" s="137" t="s">
        <v>2459</v>
      </c>
      <c r="E175" s="114">
        <v>44</v>
      </c>
      <c r="F175" s="150" t="str">
        <f>VLOOKUP(E175,VIP!$A$2:$O13032,2,0)</f>
        <v>DRBR044</v>
      </c>
      <c r="G175" s="136" t="str">
        <f>VLOOKUP(E175,'LISTADO ATM'!$A$2:$B$898,2,0)</f>
        <v xml:space="preserve">ATM Oficina Pedernales </v>
      </c>
      <c r="H175" s="136" t="str">
        <f>VLOOKUP(E175,VIP!$A$2:$O17953,7,FALSE)</f>
        <v>Si</v>
      </c>
      <c r="I175" s="136" t="str">
        <f>VLOOKUP(E175,VIP!$A$2:$O9918,8,FALSE)</f>
        <v>Si</v>
      </c>
      <c r="J175" s="136" t="str">
        <f>VLOOKUP(E175,VIP!$A$2:$O9868,8,FALSE)</f>
        <v>Si</v>
      </c>
      <c r="K175" s="136" t="str">
        <f>VLOOKUP(E175,VIP!$A$2:$O13442,6,0)</f>
        <v>SI</v>
      </c>
      <c r="L175" s="133" t="s">
        <v>2419</v>
      </c>
      <c r="M175" s="138" t="s">
        <v>2456</v>
      </c>
      <c r="N175" s="138" t="s">
        <v>2463</v>
      </c>
      <c r="O175" s="150" t="s">
        <v>2464</v>
      </c>
      <c r="P175" s="135"/>
      <c r="Q175" s="138" t="s">
        <v>2419</v>
      </c>
    </row>
    <row r="176" spans="1:17" s="96" customFormat="1" ht="17.399999999999999" x14ac:dyDescent="0.3">
      <c r="A176" s="136" t="str">
        <f>VLOOKUP(E176,'LISTADO ATM'!$A$2:$C$899,3,0)</f>
        <v>DISTRITO NACIONAL</v>
      </c>
      <c r="B176" s="123" t="s">
        <v>2660</v>
      </c>
      <c r="C176" s="137">
        <v>44317.700995370367</v>
      </c>
      <c r="D176" s="137" t="s">
        <v>2483</v>
      </c>
      <c r="E176" s="114">
        <v>234</v>
      </c>
      <c r="F176" s="150" t="str">
        <f>VLOOKUP(E176,VIP!$A$2:$O13030,2,0)</f>
        <v>DRBR234</v>
      </c>
      <c r="G176" s="136" t="str">
        <f>VLOOKUP(E176,'LISTADO ATM'!$A$2:$B$898,2,0)</f>
        <v xml:space="preserve">ATM Oficina Boca Chica I </v>
      </c>
      <c r="H176" s="136" t="str">
        <f>VLOOKUP(E176,VIP!$A$2:$O17951,7,FALSE)</f>
        <v>Si</v>
      </c>
      <c r="I176" s="136" t="str">
        <f>VLOOKUP(E176,VIP!$A$2:$O9916,8,FALSE)</f>
        <v>Si</v>
      </c>
      <c r="J176" s="136" t="str">
        <f>VLOOKUP(E176,VIP!$A$2:$O9866,8,FALSE)</f>
        <v>Si</v>
      </c>
      <c r="K176" s="136" t="str">
        <f>VLOOKUP(E176,VIP!$A$2:$O13440,6,0)</f>
        <v>NO</v>
      </c>
      <c r="L176" s="133" t="s">
        <v>2419</v>
      </c>
      <c r="M176" s="138" t="s">
        <v>2456</v>
      </c>
      <c r="N176" s="138" t="s">
        <v>2463</v>
      </c>
      <c r="O176" s="150" t="s">
        <v>2484</v>
      </c>
      <c r="P176" s="135"/>
      <c r="Q176" s="138" t="s">
        <v>2419</v>
      </c>
    </row>
    <row r="177" spans="1:17" s="96" customFormat="1" ht="17.399999999999999" x14ac:dyDescent="0.3">
      <c r="A177" s="136" t="str">
        <f>VLOOKUP(E177,'LISTADO ATM'!$A$2:$C$899,3,0)</f>
        <v>ESTE</v>
      </c>
      <c r="B177" s="123" t="s">
        <v>2654</v>
      </c>
      <c r="C177" s="137">
        <v>44317.733124999999</v>
      </c>
      <c r="D177" s="137" t="s">
        <v>2459</v>
      </c>
      <c r="E177" s="114">
        <v>386</v>
      </c>
      <c r="F177" s="150" t="str">
        <f>VLOOKUP(E177,VIP!$A$2:$O13024,2,0)</f>
        <v>DRBR386</v>
      </c>
      <c r="G177" s="136" t="str">
        <f>VLOOKUP(E177,'LISTADO ATM'!$A$2:$B$898,2,0)</f>
        <v xml:space="preserve">ATM Plaza Verón II </v>
      </c>
      <c r="H177" s="136" t="str">
        <f>VLOOKUP(E177,VIP!$A$2:$O17945,7,FALSE)</f>
        <v>Si</v>
      </c>
      <c r="I177" s="136" t="str">
        <f>VLOOKUP(E177,VIP!$A$2:$O9910,8,FALSE)</f>
        <v>Si</v>
      </c>
      <c r="J177" s="136" t="str">
        <f>VLOOKUP(E177,VIP!$A$2:$O9860,8,FALSE)</f>
        <v>Si</v>
      </c>
      <c r="K177" s="136" t="str">
        <f>VLOOKUP(E177,VIP!$A$2:$O13434,6,0)</f>
        <v>NO</v>
      </c>
      <c r="L177" s="133" t="s">
        <v>2419</v>
      </c>
      <c r="M177" s="138" t="s">
        <v>2456</v>
      </c>
      <c r="N177" s="138" t="s">
        <v>2463</v>
      </c>
      <c r="O177" s="150" t="s">
        <v>2464</v>
      </c>
      <c r="P177" s="135"/>
      <c r="Q177" s="138" t="s">
        <v>2419</v>
      </c>
    </row>
    <row r="178" spans="1:17" s="96" customFormat="1" ht="17.399999999999999" x14ac:dyDescent="0.3">
      <c r="A178" s="136" t="str">
        <f>VLOOKUP(E178,'LISTADO ATM'!$A$2:$C$899,3,0)</f>
        <v>ESTE</v>
      </c>
      <c r="B178" s="123" t="s">
        <v>2653</v>
      </c>
      <c r="C178" s="137">
        <v>44317.733483796299</v>
      </c>
      <c r="D178" s="137" t="s">
        <v>2459</v>
      </c>
      <c r="E178" s="114">
        <v>630</v>
      </c>
      <c r="F178" s="150" t="str">
        <f>VLOOKUP(E178,VIP!$A$2:$O13023,2,0)</f>
        <v>DRBR112</v>
      </c>
      <c r="G178" s="136" t="str">
        <f>VLOOKUP(E178,'LISTADO ATM'!$A$2:$B$898,2,0)</f>
        <v xml:space="preserve">ATM Oficina Plaza Zaglul (SPM) </v>
      </c>
      <c r="H178" s="136" t="str">
        <f>VLOOKUP(E178,VIP!$A$2:$O17944,7,FALSE)</f>
        <v>Si</v>
      </c>
      <c r="I178" s="136" t="str">
        <f>VLOOKUP(E178,VIP!$A$2:$O9909,8,FALSE)</f>
        <v>Si</v>
      </c>
      <c r="J178" s="136" t="str">
        <f>VLOOKUP(E178,VIP!$A$2:$O9859,8,FALSE)</f>
        <v>Si</v>
      </c>
      <c r="K178" s="136" t="str">
        <f>VLOOKUP(E178,VIP!$A$2:$O13433,6,0)</f>
        <v>NO</v>
      </c>
      <c r="L178" s="133" t="s">
        <v>2419</v>
      </c>
      <c r="M178" s="138" t="s">
        <v>2456</v>
      </c>
      <c r="N178" s="138" t="s">
        <v>2463</v>
      </c>
      <c r="O178" s="150" t="s">
        <v>2464</v>
      </c>
      <c r="P178" s="135"/>
      <c r="Q178" s="138" t="s">
        <v>2419</v>
      </c>
    </row>
    <row r="179" spans="1:17" s="96" customFormat="1" ht="17.399999999999999" x14ac:dyDescent="0.3">
      <c r="A179" s="136" t="str">
        <f>VLOOKUP(E179,'LISTADO ATM'!$A$2:$C$899,3,0)</f>
        <v>DISTRITO NACIONAL</v>
      </c>
      <c r="B179" s="123" t="s">
        <v>2652</v>
      </c>
      <c r="C179" s="137">
        <v>44317.735023148147</v>
      </c>
      <c r="D179" s="137" t="s">
        <v>2483</v>
      </c>
      <c r="E179" s="114">
        <v>390</v>
      </c>
      <c r="F179" s="150" t="str">
        <f>VLOOKUP(E179,VIP!$A$2:$O13022,2,0)</f>
        <v>DRBR390</v>
      </c>
      <c r="G179" s="136" t="str">
        <f>VLOOKUP(E179,'LISTADO ATM'!$A$2:$B$898,2,0)</f>
        <v xml:space="preserve">ATM Oficina Boca Chica II </v>
      </c>
      <c r="H179" s="136" t="str">
        <f>VLOOKUP(E179,VIP!$A$2:$O17943,7,FALSE)</f>
        <v>Si</v>
      </c>
      <c r="I179" s="136" t="str">
        <f>VLOOKUP(E179,VIP!$A$2:$O9908,8,FALSE)</f>
        <v>Si</v>
      </c>
      <c r="J179" s="136" t="str">
        <f>VLOOKUP(E179,VIP!$A$2:$O9858,8,FALSE)</f>
        <v>Si</v>
      </c>
      <c r="K179" s="136" t="str">
        <f>VLOOKUP(E179,VIP!$A$2:$O13432,6,0)</f>
        <v>NO</v>
      </c>
      <c r="L179" s="133" t="s">
        <v>2419</v>
      </c>
      <c r="M179" s="138" t="s">
        <v>2456</v>
      </c>
      <c r="N179" s="138" t="s">
        <v>2463</v>
      </c>
      <c r="O179" s="150" t="s">
        <v>2484</v>
      </c>
      <c r="P179" s="135"/>
      <c r="Q179" s="138" t="s">
        <v>2419</v>
      </c>
    </row>
    <row r="180" spans="1:17" s="96" customFormat="1" ht="17.399999999999999" x14ac:dyDescent="0.3">
      <c r="A180" s="136" t="str">
        <f>VLOOKUP(E180,'LISTADO ATM'!$A$2:$C$899,3,0)</f>
        <v>NORTE</v>
      </c>
      <c r="B180" s="123" t="s">
        <v>2651</v>
      </c>
      <c r="C180" s="137">
        <v>44317.737812500003</v>
      </c>
      <c r="D180" s="137" t="s">
        <v>2483</v>
      </c>
      <c r="E180" s="114">
        <v>396</v>
      </c>
      <c r="F180" s="150" t="str">
        <f>VLOOKUP(E180,VIP!$A$2:$O13021,2,0)</f>
        <v>DRBR396</v>
      </c>
      <c r="G180" s="136" t="str">
        <f>VLOOKUP(E180,'LISTADO ATM'!$A$2:$B$898,2,0)</f>
        <v xml:space="preserve">ATM Oficina Plaza Ulloa (La Fuente) </v>
      </c>
      <c r="H180" s="136" t="str">
        <f>VLOOKUP(E180,VIP!$A$2:$O17942,7,FALSE)</f>
        <v>Si</v>
      </c>
      <c r="I180" s="136" t="str">
        <f>VLOOKUP(E180,VIP!$A$2:$O9907,8,FALSE)</f>
        <v>Si</v>
      </c>
      <c r="J180" s="136" t="str">
        <f>VLOOKUP(E180,VIP!$A$2:$O9857,8,FALSE)</f>
        <v>Si</v>
      </c>
      <c r="K180" s="136" t="str">
        <f>VLOOKUP(E180,VIP!$A$2:$O13431,6,0)</f>
        <v>NO</v>
      </c>
      <c r="L180" s="133" t="s">
        <v>2419</v>
      </c>
      <c r="M180" s="138" t="s">
        <v>2456</v>
      </c>
      <c r="N180" s="138" t="s">
        <v>2463</v>
      </c>
      <c r="O180" s="150" t="s">
        <v>2484</v>
      </c>
      <c r="P180" s="135"/>
      <c r="Q180" s="138" t="s">
        <v>2419</v>
      </c>
    </row>
    <row r="181" spans="1:17" s="96" customFormat="1" ht="17.399999999999999" x14ac:dyDescent="0.3">
      <c r="A181" s="136" t="str">
        <f>VLOOKUP(E181,'LISTADO ATM'!$A$2:$C$899,3,0)</f>
        <v>DISTRITO NACIONAL</v>
      </c>
      <c r="B181" s="123" t="s">
        <v>2649</v>
      </c>
      <c r="C181" s="137">
        <v>44317.740578703706</v>
      </c>
      <c r="D181" s="137" t="s">
        <v>2459</v>
      </c>
      <c r="E181" s="114">
        <v>406</v>
      </c>
      <c r="F181" s="150" t="str">
        <f>VLOOKUP(E181,VIP!$A$2:$O13019,2,0)</f>
        <v>DRBR406</v>
      </c>
      <c r="G181" s="136" t="str">
        <f>VLOOKUP(E181,'LISTADO ATM'!$A$2:$B$898,2,0)</f>
        <v xml:space="preserve">ATM UNP Plaza Lama Máximo Gómez </v>
      </c>
      <c r="H181" s="136" t="str">
        <f>VLOOKUP(E181,VIP!$A$2:$O17940,7,FALSE)</f>
        <v>Si</v>
      </c>
      <c r="I181" s="136" t="str">
        <f>VLOOKUP(E181,VIP!$A$2:$O9905,8,FALSE)</f>
        <v>Si</v>
      </c>
      <c r="J181" s="136" t="str">
        <f>VLOOKUP(E181,VIP!$A$2:$O9855,8,FALSE)</f>
        <v>Si</v>
      </c>
      <c r="K181" s="136" t="str">
        <f>VLOOKUP(E181,VIP!$A$2:$O13429,6,0)</f>
        <v>SI</v>
      </c>
      <c r="L181" s="133" t="s">
        <v>2419</v>
      </c>
      <c r="M181" s="138" t="s">
        <v>2456</v>
      </c>
      <c r="N181" s="138" t="s">
        <v>2463</v>
      </c>
      <c r="O181" s="150" t="s">
        <v>2464</v>
      </c>
      <c r="P181" s="135"/>
      <c r="Q181" s="138" t="s">
        <v>2419</v>
      </c>
    </row>
    <row r="182" spans="1:17" s="96" customFormat="1" ht="17.399999999999999" x14ac:dyDescent="0.3">
      <c r="A182" s="136" t="str">
        <f>VLOOKUP(E182,'LISTADO ATM'!$A$2:$C$899,3,0)</f>
        <v>ESTE</v>
      </c>
      <c r="B182" s="123" t="s">
        <v>2646</v>
      </c>
      <c r="C182" s="137">
        <v>44317.745266203703</v>
      </c>
      <c r="D182" s="137" t="s">
        <v>2459</v>
      </c>
      <c r="E182" s="114">
        <v>480</v>
      </c>
      <c r="F182" s="150" t="str">
        <f>VLOOKUP(E182,VIP!$A$2:$O13016,2,0)</f>
        <v>DRBR480</v>
      </c>
      <c r="G182" s="136" t="str">
        <f>VLOOKUP(E182,'LISTADO ATM'!$A$2:$B$898,2,0)</f>
        <v>ATM UNP Farmaconal Higuey</v>
      </c>
      <c r="H182" s="136" t="str">
        <f>VLOOKUP(E182,VIP!$A$2:$O17937,7,FALSE)</f>
        <v>N/A</v>
      </c>
      <c r="I182" s="136" t="str">
        <f>VLOOKUP(E182,VIP!$A$2:$O9902,8,FALSE)</f>
        <v>N/A</v>
      </c>
      <c r="J182" s="136" t="str">
        <f>VLOOKUP(E182,VIP!$A$2:$O9852,8,FALSE)</f>
        <v>N/A</v>
      </c>
      <c r="K182" s="136" t="str">
        <f>VLOOKUP(E182,VIP!$A$2:$O13426,6,0)</f>
        <v>N/A</v>
      </c>
      <c r="L182" s="133" t="s">
        <v>2419</v>
      </c>
      <c r="M182" s="138" t="s">
        <v>2456</v>
      </c>
      <c r="N182" s="138" t="s">
        <v>2463</v>
      </c>
      <c r="O182" s="150" t="s">
        <v>2464</v>
      </c>
      <c r="P182" s="135"/>
      <c r="Q182" s="138" t="s">
        <v>2419</v>
      </c>
    </row>
    <row r="183" spans="1:17" s="96" customFormat="1" ht="17.399999999999999" x14ac:dyDescent="0.3">
      <c r="A183" s="136" t="str">
        <f>VLOOKUP(E183,'LISTADO ATM'!$A$2:$C$899,3,0)</f>
        <v>DISTRITO NACIONAL</v>
      </c>
      <c r="B183" s="123" t="s">
        <v>2645</v>
      </c>
      <c r="C183" s="137">
        <v>44317.748263888891</v>
      </c>
      <c r="D183" s="137" t="s">
        <v>2459</v>
      </c>
      <c r="E183" s="114">
        <v>507</v>
      </c>
      <c r="F183" s="150" t="str">
        <f>VLOOKUP(E183,VIP!$A$2:$O13015,2,0)</f>
        <v>DRBR507</v>
      </c>
      <c r="G183" s="136" t="str">
        <f>VLOOKUP(E183,'LISTADO ATM'!$A$2:$B$898,2,0)</f>
        <v>ATM Estación Sigma Boca Chica</v>
      </c>
      <c r="H183" s="136" t="str">
        <f>VLOOKUP(E183,VIP!$A$2:$O17936,7,FALSE)</f>
        <v>Si</v>
      </c>
      <c r="I183" s="136" t="str">
        <f>VLOOKUP(E183,VIP!$A$2:$O9901,8,FALSE)</f>
        <v>Si</v>
      </c>
      <c r="J183" s="136" t="str">
        <f>VLOOKUP(E183,VIP!$A$2:$O9851,8,FALSE)</f>
        <v>Si</v>
      </c>
      <c r="K183" s="136" t="str">
        <f>VLOOKUP(E183,VIP!$A$2:$O13425,6,0)</f>
        <v>NO</v>
      </c>
      <c r="L183" s="133" t="s">
        <v>2419</v>
      </c>
      <c r="M183" s="138" t="s">
        <v>2456</v>
      </c>
      <c r="N183" s="138" t="s">
        <v>2463</v>
      </c>
      <c r="O183" s="150" t="s">
        <v>2464</v>
      </c>
      <c r="P183" s="135"/>
      <c r="Q183" s="138" t="s">
        <v>2419</v>
      </c>
    </row>
    <row r="184" spans="1:17" s="96" customFormat="1" ht="17.399999999999999" x14ac:dyDescent="0.3">
      <c r="A184" s="136" t="str">
        <f>VLOOKUP(E184,'LISTADO ATM'!$A$2:$C$899,3,0)</f>
        <v>ESTE</v>
      </c>
      <c r="B184" s="123" t="s">
        <v>2686</v>
      </c>
      <c r="C184" s="137">
        <v>44317.770821759259</v>
      </c>
      <c r="D184" s="137" t="s">
        <v>2459</v>
      </c>
      <c r="E184" s="114">
        <v>609</v>
      </c>
      <c r="F184" s="150" t="str">
        <f>VLOOKUP(E184,VIP!$A$2:$O13038,2,0)</f>
        <v>DRBR120</v>
      </c>
      <c r="G184" s="136" t="str">
        <f>VLOOKUP(E184,'LISTADO ATM'!$A$2:$B$898,2,0)</f>
        <v xml:space="preserve">ATM S/M Jumbo (San Pedro) </v>
      </c>
      <c r="H184" s="136" t="str">
        <f>VLOOKUP(E184,VIP!$A$2:$O17959,7,FALSE)</f>
        <v>Si</v>
      </c>
      <c r="I184" s="136" t="str">
        <f>VLOOKUP(E184,VIP!$A$2:$O9924,8,FALSE)</f>
        <v>Si</v>
      </c>
      <c r="J184" s="136" t="str">
        <f>VLOOKUP(E184,VIP!$A$2:$O9874,8,FALSE)</f>
        <v>Si</v>
      </c>
      <c r="K184" s="136" t="str">
        <f>VLOOKUP(E184,VIP!$A$2:$O13448,6,0)</f>
        <v>NO</v>
      </c>
      <c r="L184" s="133" t="s">
        <v>2419</v>
      </c>
      <c r="M184" s="138" t="s">
        <v>2456</v>
      </c>
      <c r="N184" s="138" t="s">
        <v>2463</v>
      </c>
      <c r="O184" s="150" t="s">
        <v>2464</v>
      </c>
      <c r="P184" s="135"/>
      <c r="Q184" s="138" t="s">
        <v>2419</v>
      </c>
    </row>
    <row r="185" spans="1:17" s="96" customFormat="1" ht="17.399999999999999" x14ac:dyDescent="0.3">
      <c r="A185" s="136" t="str">
        <f>VLOOKUP(E185,'LISTADO ATM'!$A$2:$C$899,3,0)</f>
        <v>ESTE</v>
      </c>
      <c r="B185" s="123" t="s">
        <v>2685</v>
      </c>
      <c r="C185" s="137">
        <v>44317.773831018516</v>
      </c>
      <c r="D185" s="137" t="s">
        <v>2459</v>
      </c>
      <c r="E185" s="114">
        <v>631</v>
      </c>
      <c r="F185" s="150" t="str">
        <f>VLOOKUP(E185,VIP!$A$2:$O13037,2,0)</f>
        <v>DRBR417</v>
      </c>
      <c r="G185" s="136" t="str">
        <f>VLOOKUP(E185,'LISTADO ATM'!$A$2:$B$898,2,0)</f>
        <v xml:space="preserve">ATM ASOCODEQUI (San Pedro) </v>
      </c>
      <c r="H185" s="136" t="str">
        <f>VLOOKUP(E185,VIP!$A$2:$O17958,7,FALSE)</f>
        <v>Si</v>
      </c>
      <c r="I185" s="136" t="str">
        <f>VLOOKUP(E185,VIP!$A$2:$O9923,8,FALSE)</f>
        <v>Si</v>
      </c>
      <c r="J185" s="136" t="str">
        <f>VLOOKUP(E185,VIP!$A$2:$O9873,8,FALSE)</f>
        <v>Si</v>
      </c>
      <c r="K185" s="136" t="str">
        <f>VLOOKUP(E185,VIP!$A$2:$O13447,6,0)</f>
        <v>NO</v>
      </c>
      <c r="L185" s="133" t="s">
        <v>2419</v>
      </c>
      <c r="M185" s="138" t="s">
        <v>2456</v>
      </c>
      <c r="N185" s="138" t="s">
        <v>2463</v>
      </c>
      <c r="O185" s="150" t="s">
        <v>2464</v>
      </c>
      <c r="P185" s="135"/>
      <c r="Q185" s="138" t="s">
        <v>2419</v>
      </c>
    </row>
    <row r="186" spans="1:17" s="96" customFormat="1" ht="17.399999999999999" x14ac:dyDescent="0.3">
      <c r="A186" s="136" t="str">
        <f>VLOOKUP(E186,'LISTADO ATM'!$A$2:$C$899,3,0)</f>
        <v>DISTRITO NACIONAL</v>
      </c>
      <c r="B186" s="123" t="s">
        <v>2683</v>
      </c>
      <c r="C186" s="137">
        <v>44317.789479166669</v>
      </c>
      <c r="D186" s="137" t="s">
        <v>2483</v>
      </c>
      <c r="E186" s="114">
        <v>715</v>
      </c>
      <c r="F186" s="150" t="str">
        <f>VLOOKUP(E186,VIP!$A$2:$O13035,2,0)</f>
        <v>DRBR992</v>
      </c>
      <c r="G186" s="136" t="str">
        <f>VLOOKUP(E186,'LISTADO ATM'!$A$2:$B$898,2,0)</f>
        <v xml:space="preserve">ATM Oficina 27 de Febrero (Lobby) </v>
      </c>
      <c r="H186" s="136" t="str">
        <f>VLOOKUP(E186,VIP!$A$2:$O17956,7,FALSE)</f>
        <v>Si</v>
      </c>
      <c r="I186" s="136" t="str">
        <f>VLOOKUP(E186,VIP!$A$2:$O9921,8,FALSE)</f>
        <v>Si</v>
      </c>
      <c r="J186" s="136" t="str">
        <f>VLOOKUP(E186,VIP!$A$2:$O9871,8,FALSE)</f>
        <v>Si</v>
      </c>
      <c r="K186" s="136" t="str">
        <f>VLOOKUP(E186,VIP!$A$2:$O13445,6,0)</f>
        <v>NO</v>
      </c>
      <c r="L186" s="133" t="s">
        <v>2419</v>
      </c>
      <c r="M186" s="138" t="s">
        <v>2456</v>
      </c>
      <c r="N186" s="138" t="s">
        <v>2463</v>
      </c>
      <c r="O186" s="150" t="s">
        <v>2484</v>
      </c>
      <c r="P186" s="135"/>
      <c r="Q186" s="138" t="s">
        <v>2419</v>
      </c>
    </row>
    <row r="187" spans="1:17" s="96" customFormat="1" ht="17.399999999999999" x14ac:dyDescent="0.3">
      <c r="A187" s="136" t="str">
        <f>VLOOKUP(E187,'LISTADO ATM'!$A$2:$C$899,3,0)</f>
        <v>DISTRITO NACIONAL</v>
      </c>
      <c r="B187" s="123" t="s">
        <v>2682</v>
      </c>
      <c r="C187" s="137">
        <v>44317.791342592594</v>
      </c>
      <c r="D187" s="137" t="s">
        <v>2459</v>
      </c>
      <c r="E187" s="114">
        <v>717</v>
      </c>
      <c r="F187" s="150" t="str">
        <f>VLOOKUP(E187,VIP!$A$2:$O13034,2,0)</f>
        <v>DRBR24K</v>
      </c>
      <c r="G187" s="136" t="str">
        <f>VLOOKUP(E187,'LISTADO ATM'!$A$2:$B$898,2,0)</f>
        <v xml:space="preserve">ATM Oficina Los Alcarrizos </v>
      </c>
      <c r="H187" s="136" t="str">
        <f>VLOOKUP(E187,VIP!$A$2:$O17955,7,FALSE)</f>
        <v>Si</v>
      </c>
      <c r="I187" s="136" t="str">
        <f>VLOOKUP(E187,VIP!$A$2:$O9920,8,FALSE)</f>
        <v>Si</v>
      </c>
      <c r="J187" s="136" t="str">
        <f>VLOOKUP(E187,VIP!$A$2:$O9870,8,FALSE)</f>
        <v>Si</v>
      </c>
      <c r="K187" s="136" t="str">
        <f>VLOOKUP(E187,VIP!$A$2:$O13444,6,0)</f>
        <v>SI</v>
      </c>
      <c r="L187" s="133" t="s">
        <v>2419</v>
      </c>
      <c r="M187" s="138" t="s">
        <v>2456</v>
      </c>
      <c r="N187" s="138" t="s">
        <v>2463</v>
      </c>
      <c r="O187" s="150" t="s">
        <v>2464</v>
      </c>
      <c r="P187" s="135"/>
      <c r="Q187" s="138" t="s">
        <v>2419</v>
      </c>
    </row>
    <row r="188" spans="1:17" s="96" customFormat="1" ht="17.399999999999999" x14ac:dyDescent="0.3">
      <c r="A188" s="136" t="str">
        <f>VLOOKUP(E188,'LISTADO ATM'!$A$2:$C$899,3,0)</f>
        <v>DISTRITO NACIONAL</v>
      </c>
      <c r="B188" s="123" t="s">
        <v>2681</v>
      </c>
      <c r="C188" s="137">
        <v>44317.798773148148</v>
      </c>
      <c r="D188" s="137" t="s">
        <v>2483</v>
      </c>
      <c r="E188" s="114">
        <v>755</v>
      </c>
      <c r="F188" s="150" t="str">
        <f>VLOOKUP(E188,VIP!$A$2:$O13033,2,0)</f>
        <v>DRBR755</v>
      </c>
      <c r="G188" s="136" t="str">
        <f>VLOOKUP(E188,'LISTADO ATM'!$A$2:$B$898,2,0)</f>
        <v xml:space="preserve">ATM Oficina Galería del Este (Plaza) </v>
      </c>
      <c r="H188" s="136" t="str">
        <f>VLOOKUP(E188,VIP!$A$2:$O17954,7,FALSE)</f>
        <v>Si</v>
      </c>
      <c r="I188" s="136" t="str">
        <f>VLOOKUP(E188,VIP!$A$2:$O9919,8,FALSE)</f>
        <v>Si</v>
      </c>
      <c r="J188" s="136" t="str">
        <f>VLOOKUP(E188,VIP!$A$2:$O9869,8,FALSE)</f>
        <v>Si</v>
      </c>
      <c r="K188" s="136" t="str">
        <f>VLOOKUP(E188,VIP!$A$2:$O13443,6,0)</f>
        <v>NO</v>
      </c>
      <c r="L188" s="133" t="s">
        <v>2419</v>
      </c>
      <c r="M188" s="138" t="s">
        <v>2456</v>
      </c>
      <c r="N188" s="138" t="s">
        <v>2463</v>
      </c>
      <c r="O188" s="150" t="s">
        <v>2484</v>
      </c>
      <c r="P188" s="135"/>
      <c r="Q188" s="138" t="s">
        <v>2419</v>
      </c>
    </row>
    <row r="189" spans="1:17" s="96" customFormat="1" ht="17.399999999999999" x14ac:dyDescent="0.3">
      <c r="A189" s="136" t="str">
        <f>VLOOKUP(E189,'LISTADO ATM'!$A$2:$C$899,3,0)</f>
        <v>SUR</v>
      </c>
      <c r="B189" s="123" t="s">
        <v>2679</v>
      </c>
      <c r="C189" s="137">
        <v>44317.802337962959</v>
      </c>
      <c r="D189" s="137" t="s">
        <v>2483</v>
      </c>
      <c r="E189" s="114">
        <v>767</v>
      </c>
      <c r="F189" s="150" t="str">
        <f>VLOOKUP(E189,VIP!$A$2:$O13031,2,0)</f>
        <v>DRBR059</v>
      </c>
      <c r="G189" s="136" t="str">
        <f>VLOOKUP(E189,'LISTADO ATM'!$A$2:$B$898,2,0)</f>
        <v xml:space="preserve">ATM S/M Diverso (Azua) </v>
      </c>
      <c r="H189" s="136" t="str">
        <f>VLOOKUP(E189,VIP!$A$2:$O17952,7,FALSE)</f>
        <v>Si</v>
      </c>
      <c r="I189" s="136" t="str">
        <f>VLOOKUP(E189,VIP!$A$2:$O9917,8,FALSE)</f>
        <v>No</v>
      </c>
      <c r="J189" s="136" t="str">
        <f>VLOOKUP(E189,VIP!$A$2:$O9867,8,FALSE)</f>
        <v>No</v>
      </c>
      <c r="K189" s="136" t="str">
        <f>VLOOKUP(E189,VIP!$A$2:$O13441,6,0)</f>
        <v>NO</v>
      </c>
      <c r="L189" s="133" t="s">
        <v>2419</v>
      </c>
      <c r="M189" s="138" t="s">
        <v>2456</v>
      </c>
      <c r="N189" s="138" t="s">
        <v>2463</v>
      </c>
      <c r="O189" s="150" t="s">
        <v>2484</v>
      </c>
      <c r="P189" s="135"/>
      <c r="Q189" s="138" t="s">
        <v>2419</v>
      </c>
    </row>
    <row r="190" spans="1:17" s="96" customFormat="1" ht="17.399999999999999" x14ac:dyDescent="0.3">
      <c r="A190" s="136" t="str">
        <f>VLOOKUP(E190,'LISTADO ATM'!$A$2:$C$899,3,0)</f>
        <v>DISTRITO NACIONAL</v>
      </c>
      <c r="B190" s="123" t="s">
        <v>2678</v>
      </c>
      <c r="C190" s="137">
        <v>44317.804942129631</v>
      </c>
      <c r="D190" s="137" t="s">
        <v>2459</v>
      </c>
      <c r="E190" s="114">
        <v>769</v>
      </c>
      <c r="F190" s="150" t="str">
        <f>VLOOKUP(E190,VIP!$A$2:$O13030,2,0)</f>
        <v>DRBR769</v>
      </c>
      <c r="G190" s="136" t="str">
        <f>VLOOKUP(E190,'LISTADO ATM'!$A$2:$B$898,2,0)</f>
        <v>ATM UNP Pablo Mella Morales</v>
      </c>
      <c r="H190" s="136" t="str">
        <f>VLOOKUP(E190,VIP!$A$2:$O17951,7,FALSE)</f>
        <v>Si</v>
      </c>
      <c r="I190" s="136" t="str">
        <f>VLOOKUP(E190,VIP!$A$2:$O9916,8,FALSE)</f>
        <v>Si</v>
      </c>
      <c r="J190" s="136" t="str">
        <f>VLOOKUP(E190,VIP!$A$2:$O9866,8,FALSE)</f>
        <v>Si</v>
      </c>
      <c r="K190" s="136" t="str">
        <f>VLOOKUP(E190,VIP!$A$2:$O13440,6,0)</f>
        <v>NO</v>
      </c>
      <c r="L190" s="133" t="s">
        <v>2419</v>
      </c>
      <c r="M190" s="138" t="s">
        <v>2456</v>
      </c>
      <c r="N190" s="138" t="s">
        <v>2463</v>
      </c>
      <c r="O190" s="150" t="s">
        <v>2464</v>
      </c>
      <c r="P190" s="135"/>
      <c r="Q190" s="138" t="s">
        <v>2419</v>
      </c>
    </row>
    <row r="191" spans="1:17" s="96" customFormat="1" ht="17.399999999999999" x14ac:dyDescent="0.3">
      <c r="A191" s="136" t="str">
        <f>VLOOKUP(E191,'LISTADO ATM'!$A$2:$C$899,3,0)</f>
        <v>SUR</v>
      </c>
      <c r="B191" s="123" t="s">
        <v>2670</v>
      </c>
      <c r="C191" s="137">
        <v>44317.857569444444</v>
      </c>
      <c r="D191" s="137" t="s">
        <v>2483</v>
      </c>
      <c r="E191" s="114">
        <v>881</v>
      </c>
      <c r="F191" s="150" t="str">
        <f>VLOOKUP(E191,VIP!$A$2:$O13021,2,0)</f>
        <v>DRBR881</v>
      </c>
      <c r="G191" s="136" t="str">
        <f>VLOOKUP(E191,'LISTADO ATM'!$A$2:$B$898,2,0)</f>
        <v xml:space="preserve">ATM UNP Yaguate (San Cristóbal) </v>
      </c>
      <c r="H191" s="136" t="str">
        <f>VLOOKUP(E191,VIP!$A$2:$O17942,7,FALSE)</f>
        <v>Si</v>
      </c>
      <c r="I191" s="136" t="str">
        <f>VLOOKUP(E191,VIP!$A$2:$O9907,8,FALSE)</f>
        <v>Si</v>
      </c>
      <c r="J191" s="136" t="str">
        <f>VLOOKUP(E191,VIP!$A$2:$O9857,8,FALSE)</f>
        <v>Si</v>
      </c>
      <c r="K191" s="136" t="str">
        <f>VLOOKUP(E191,VIP!$A$2:$O13431,6,0)</f>
        <v>NO</v>
      </c>
      <c r="L191" s="133" t="s">
        <v>2419</v>
      </c>
      <c r="M191" s="138" t="s">
        <v>2456</v>
      </c>
      <c r="N191" s="138" t="s">
        <v>2463</v>
      </c>
      <c r="O191" s="150" t="s">
        <v>2484</v>
      </c>
      <c r="P191" s="135"/>
      <c r="Q191" s="138" t="s">
        <v>2419</v>
      </c>
    </row>
    <row r="192" spans="1:17" s="96" customFormat="1" ht="17.399999999999999" x14ac:dyDescent="0.3">
      <c r="A192" s="136" t="str">
        <f>VLOOKUP(E192,'LISTADO ATM'!$A$2:$C$899,3,0)</f>
        <v>NORTE</v>
      </c>
      <c r="B192" s="123" t="s">
        <v>2669</v>
      </c>
      <c r="C192" s="137">
        <v>44317.864942129629</v>
      </c>
      <c r="D192" s="137" t="s">
        <v>2483</v>
      </c>
      <c r="E192" s="114">
        <v>965</v>
      </c>
      <c r="F192" s="150" t="str">
        <f>VLOOKUP(E192,VIP!$A$2:$O13020,2,0)</f>
        <v>DRBR965</v>
      </c>
      <c r="G192" s="136" t="str">
        <f>VLOOKUP(E192,'LISTADO ATM'!$A$2:$B$898,2,0)</f>
        <v xml:space="preserve">ATM S/M La Fuente FUN (Santiago) </v>
      </c>
      <c r="H192" s="136" t="str">
        <f>VLOOKUP(E192,VIP!$A$2:$O17941,7,FALSE)</f>
        <v>Si</v>
      </c>
      <c r="I192" s="136" t="str">
        <f>VLOOKUP(E192,VIP!$A$2:$O9906,8,FALSE)</f>
        <v>Si</v>
      </c>
      <c r="J192" s="136" t="str">
        <f>VLOOKUP(E192,VIP!$A$2:$O9856,8,FALSE)</f>
        <v>Si</v>
      </c>
      <c r="K192" s="136" t="str">
        <f>VLOOKUP(E192,VIP!$A$2:$O13430,6,0)</f>
        <v>NO</v>
      </c>
      <c r="L192" s="133" t="s">
        <v>2419</v>
      </c>
      <c r="M192" s="138" t="s">
        <v>2456</v>
      </c>
      <c r="N192" s="138" t="s">
        <v>2463</v>
      </c>
      <c r="O192" s="150" t="s">
        <v>2484</v>
      </c>
      <c r="P192" s="135"/>
      <c r="Q192" s="138" t="s">
        <v>2419</v>
      </c>
    </row>
    <row r="193" spans="1:17" s="96" customFormat="1" ht="17.399999999999999" x14ac:dyDescent="0.3">
      <c r="A193" s="136" t="str">
        <f>VLOOKUP(E193,'LISTADO ATM'!$A$2:$C$899,3,0)</f>
        <v>SUR</v>
      </c>
      <c r="B193" s="123" t="s">
        <v>2668</v>
      </c>
      <c r="C193" s="137">
        <v>44317.875381944446</v>
      </c>
      <c r="D193" s="137" t="s">
        <v>2459</v>
      </c>
      <c r="E193" s="114">
        <v>48</v>
      </c>
      <c r="F193" s="150" t="str">
        <f>VLOOKUP(E193,VIP!$A$2:$O13019,2,0)</f>
        <v>DRBR048</v>
      </c>
      <c r="G193" s="136" t="str">
        <f>VLOOKUP(E193,'LISTADO ATM'!$A$2:$B$898,2,0)</f>
        <v xml:space="preserve">ATM Autoservicio Neiba I </v>
      </c>
      <c r="H193" s="136" t="str">
        <f>VLOOKUP(E193,VIP!$A$2:$O17940,7,FALSE)</f>
        <v>Si</v>
      </c>
      <c r="I193" s="136" t="str">
        <f>VLOOKUP(E193,VIP!$A$2:$O9905,8,FALSE)</f>
        <v>Si</v>
      </c>
      <c r="J193" s="136" t="str">
        <f>VLOOKUP(E193,VIP!$A$2:$O9855,8,FALSE)</f>
        <v>Si</v>
      </c>
      <c r="K193" s="136" t="str">
        <f>VLOOKUP(E193,VIP!$A$2:$O13429,6,0)</f>
        <v>SI</v>
      </c>
      <c r="L193" s="133" t="s">
        <v>2419</v>
      </c>
      <c r="M193" s="138" t="s">
        <v>2456</v>
      </c>
      <c r="N193" s="138" t="s">
        <v>2463</v>
      </c>
      <c r="O193" s="150" t="s">
        <v>2464</v>
      </c>
      <c r="P193" s="135"/>
      <c r="Q193" s="138" t="s">
        <v>2419</v>
      </c>
    </row>
    <row r="194" spans="1:17" s="96" customFormat="1" ht="17.399999999999999" x14ac:dyDescent="0.3">
      <c r="A194" s="136" t="str">
        <f>VLOOKUP(E194,'LISTADO ATM'!$A$2:$C$899,3,0)</f>
        <v>SUR</v>
      </c>
      <c r="B194" s="123" t="s">
        <v>2666</v>
      </c>
      <c r="C194" s="137">
        <v>44317.880023148151</v>
      </c>
      <c r="D194" s="137" t="s">
        <v>2483</v>
      </c>
      <c r="E194" s="114">
        <v>50</v>
      </c>
      <c r="F194" s="150" t="str">
        <f>VLOOKUP(E194,VIP!$A$2:$O13017,2,0)</f>
        <v>DRBR050</v>
      </c>
      <c r="G194" s="136" t="str">
        <f>VLOOKUP(E194,'LISTADO ATM'!$A$2:$B$898,2,0)</f>
        <v xml:space="preserve">ATM Oficina Padre Las Casas (Azua) </v>
      </c>
      <c r="H194" s="136" t="str">
        <f>VLOOKUP(E194,VIP!$A$2:$O17938,7,FALSE)</f>
        <v>Si</v>
      </c>
      <c r="I194" s="136" t="str">
        <f>VLOOKUP(E194,VIP!$A$2:$O9903,8,FALSE)</f>
        <v>Si</v>
      </c>
      <c r="J194" s="136" t="str">
        <f>VLOOKUP(E194,VIP!$A$2:$O9853,8,FALSE)</f>
        <v>Si</v>
      </c>
      <c r="K194" s="136" t="str">
        <f>VLOOKUP(E194,VIP!$A$2:$O13427,6,0)</f>
        <v>NO</v>
      </c>
      <c r="L194" s="133" t="s">
        <v>2419</v>
      </c>
      <c r="M194" s="138" t="s">
        <v>2456</v>
      </c>
      <c r="N194" s="138" t="s">
        <v>2463</v>
      </c>
      <c r="O194" s="150" t="s">
        <v>2484</v>
      </c>
      <c r="P194" s="135"/>
      <c r="Q194" s="138" t="s">
        <v>2419</v>
      </c>
    </row>
    <row r="195" spans="1:17" s="96" customFormat="1" ht="17.399999999999999" x14ac:dyDescent="0.3">
      <c r="A195" s="136" t="str">
        <f>VLOOKUP(E195,'LISTADO ATM'!$A$2:$C$899,3,0)</f>
        <v>DISTRITO NACIONAL</v>
      </c>
      <c r="B195" s="123" t="s">
        <v>2703</v>
      </c>
      <c r="C195" s="137">
        <v>44317.920173611114</v>
      </c>
      <c r="D195" s="137" t="s">
        <v>2459</v>
      </c>
      <c r="E195" s="114">
        <v>96</v>
      </c>
      <c r="F195" s="150" t="str">
        <f>VLOOKUP(E195,VIP!$A$2:$O13031,2,0)</f>
        <v>DRBR096</v>
      </c>
      <c r="G195" s="136" t="str">
        <f>VLOOKUP(E195,'LISTADO ATM'!$A$2:$B$898,2,0)</f>
        <v>ATM S/M Caribe Av. Charles de Gaulle</v>
      </c>
      <c r="H195" s="136" t="str">
        <f>VLOOKUP(E195,VIP!$A$2:$O17952,7,FALSE)</f>
        <v>Si</v>
      </c>
      <c r="I195" s="136" t="str">
        <f>VLOOKUP(E195,VIP!$A$2:$O9917,8,FALSE)</f>
        <v>No</v>
      </c>
      <c r="J195" s="136" t="str">
        <f>VLOOKUP(E195,VIP!$A$2:$O9867,8,FALSE)</f>
        <v>No</v>
      </c>
      <c r="K195" s="136" t="str">
        <f>VLOOKUP(E195,VIP!$A$2:$O13441,6,0)</f>
        <v>NO</v>
      </c>
      <c r="L195" s="133" t="s">
        <v>2419</v>
      </c>
      <c r="M195" s="138" t="s">
        <v>2456</v>
      </c>
      <c r="N195" s="138" t="s">
        <v>2463</v>
      </c>
      <c r="O195" s="150" t="s">
        <v>2464</v>
      </c>
      <c r="P195" s="135"/>
      <c r="Q195" s="138" t="s">
        <v>2419</v>
      </c>
    </row>
    <row r="196" spans="1:17" s="96" customFormat="1" ht="17.399999999999999" x14ac:dyDescent="0.3">
      <c r="A196" s="136" t="str">
        <f>VLOOKUP(E196,'LISTADO ATM'!$A$2:$C$899,3,0)</f>
        <v>SUR</v>
      </c>
      <c r="B196" s="123" t="s">
        <v>2702</v>
      </c>
      <c r="C196" s="137">
        <v>44317.923333333332</v>
      </c>
      <c r="D196" s="137" t="s">
        <v>2459</v>
      </c>
      <c r="E196" s="114">
        <v>182</v>
      </c>
      <c r="F196" s="150" t="str">
        <f>VLOOKUP(E196,VIP!$A$2:$O13030,2,0)</f>
        <v>DRBR182</v>
      </c>
      <c r="G196" s="136" t="str">
        <f>VLOOKUP(E196,'LISTADO ATM'!$A$2:$B$898,2,0)</f>
        <v xml:space="preserve">ATM Barahona Comb </v>
      </c>
      <c r="H196" s="136" t="str">
        <f>VLOOKUP(E196,VIP!$A$2:$O17951,7,FALSE)</f>
        <v>Si</v>
      </c>
      <c r="I196" s="136" t="str">
        <f>VLOOKUP(E196,VIP!$A$2:$O9916,8,FALSE)</f>
        <v>Si</v>
      </c>
      <c r="J196" s="136" t="str">
        <f>VLOOKUP(E196,VIP!$A$2:$O9866,8,FALSE)</f>
        <v>Si</v>
      </c>
      <c r="K196" s="136" t="str">
        <f>VLOOKUP(E196,VIP!$A$2:$O13440,6,0)</f>
        <v>NO</v>
      </c>
      <c r="L196" s="133" t="s">
        <v>2419</v>
      </c>
      <c r="M196" s="138" t="s">
        <v>2456</v>
      </c>
      <c r="N196" s="138" t="s">
        <v>2463</v>
      </c>
      <c r="O196" s="150" t="s">
        <v>2464</v>
      </c>
      <c r="P196" s="135"/>
      <c r="Q196" s="138" t="s">
        <v>2419</v>
      </c>
    </row>
    <row r="197" spans="1:17" s="96" customFormat="1" ht="17.399999999999999" x14ac:dyDescent="0.3">
      <c r="A197" s="136" t="str">
        <f>VLOOKUP(E197,'LISTADO ATM'!$A$2:$C$899,3,0)</f>
        <v>NORTE</v>
      </c>
      <c r="B197" s="123" t="s">
        <v>2701</v>
      </c>
      <c r="C197" s="137">
        <v>44317.924872685187</v>
      </c>
      <c r="D197" s="137" t="s">
        <v>2483</v>
      </c>
      <c r="E197" s="114">
        <v>256</v>
      </c>
      <c r="F197" s="150" t="str">
        <f>VLOOKUP(E197,VIP!$A$2:$O13029,2,0)</f>
        <v>DRBR256</v>
      </c>
      <c r="G197" s="136" t="str">
        <f>VLOOKUP(E197,'LISTADO ATM'!$A$2:$B$898,2,0)</f>
        <v xml:space="preserve">ATM Oficina Licey Al Medio </v>
      </c>
      <c r="H197" s="136" t="str">
        <f>VLOOKUP(E197,VIP!$A$2:$O17950,7,FALSE)</f>
        <v>Si</v>
      </c>
      <c r="I197" s="136" t="str">
        <f>VLOOKUP(E197,VIP!$A$2:$O9915,8,FALSE)</f>
        <v>Si</v>
      </c>
      <c r="J197" s="136" t="str">
        <f>VLOOKUP(E197,VIP!$A$2:$O9865,8,FALSE)</f>
        <v>Si</v>
      </c>
      <c r="K197" s="136" t="str">
        <f>VLOOKUP(E197,VIP!$A$2:$O13439,6,0)</f>
        <v>NO</v>
      </c>
      <c r="L197" s="133" t="s">
        <v>2419</v>
      </c>
      <c r="M197" s="138" t="s">
        <v>2456</v>
      </c>
      <c r="N197" s="138" t="s">
        <v>2463</v>
      </c>
      <c r="O197" s="150" t="s">
        <v>2484</v>
      </c>
      <c r="P197" s="135"/>
      <c r="Q197" s="138" t="s">
        <v>2419</v>
      </c>
    </row>
    <row r="198" spans="1:17" s="96" customFormat="1" ht="17.399999999999999" x14ac:dyDescent="0.3">
      <c r="A198" s="136" t="str">
        <f>VLOOKUP(E198,'LISTADO ATM'!$A$2:$C$899,3,0)</f>
        <v>ESTE</v>
      </c>
      <c r="B198" s="123" t="s">
        <v>2700</v>
      </c>
      <c r="C198" s="137">
        <v>44317.926608796297</v>
      </c>
      <c r="D198" s="137" t="s">
        <v>2459</v>
      </c>
      <c r="E198" s="114">
        <v>330</v>
      </c>
      <c r="F198" s="150" t="str">
        <f>VLOOKUP(E198,VIP!$A$2:$O13028,2,0)</f>
        <v>DRBR330</v>
      </c>
      <c r="G198" s="136" t="str">
        <f>VLOOKUP(E198,'LISTADO ATM'!$A$2:$B$898,2,0)</f>
        <v xml:space="preserve">ATM Oficina Boulevard (Higuey) </v>
      </c>
      <c r="H198" s="136" t="str">
        <f>VLOOKUP(E198,VIP!$A$2:$O17949,7,FALSE)</f>
        <v>Si</v>
      </c>
      <c r="I198" s="136" t="str">
        <f>VLOOKUP(E198,VIP!$A$2:$O9914,8,FALSE)</f>
        <v>Si</v>
      </c>
      <c r="J198" s="136" t="str">
        <f>VLOOKUP(E198,VIP!$A$2:$O9864,8,FALSE)</f>
        <v>Si</v>
      </c>
      <c r="K198" s="136" t="str">
        <f>VLOOKUP(E198,VIP!$A$2:$O13438,6,0)</f>
        <v>SI</v>
      </c>
      <c r="L198" s="133" t="s">
        <v>2419</v>
      </c>
      <c r="M198" s="138" t="s">
        <v>2456</v>
      </c>
      <c r="N198" s="138" t="s">
        <v>2463</v>
      </c>
      <c r="O198" s="150" t="s">
        <v>2464</v>
      </c>
      <c r="P198" s="135"/>
      <c r="Q198" s="138" t="s">
        <v>2419</v>
      </c>
    </row>
    <row r="199" spans="1:17" s="96" customFormat="1" ht="17.399999999999999" x14ac:dyDescent="0.3">
      <c r="A199" s="136" t="e">
        <f>VLOOKUP(E199,'LISTADO ATM'!$A$2:$C$899,3,0)</f>
        <v>#N/A</v>
      </c>
      <c r="B199" s="123" t="s">
        <v>2699</v>
      </c>
      <c r="C199" s="137">
        <v>44317.930486111109</v>
      </c>
      <c r="D199" s="137" t="s">
        <v>2459</v>
      </c>
      <c r="E199" s="114">
        <v>375</v>
      </c>
      <c r="F199" s="150" t="str">
        <f>VLOOKUP(E199,VIP!$A$2:$O13027,2,0)</f>
        <v>DRBR375</v>
      </c>
      <c r="G199" s="136" t="e">
        <f>VLOOKUP(E199,'LISTADO ATM'!$A$2:$B$898,2,0)</f>
        <v>#N/A</v>
      </c>
      <c r="H199" s="136" t="str">
        <f>VLOOKUP(E199,VIP!$A$2:$O17948,7,FALSE)</f>
        <v>N/A</v>
      </c>
      <c r="I199" s="136" t="str">
        <f>VLOOKUP(E199,VIP!$A$2:$O9913,8,FALSE)</f>
        <v>N/A</v>
      </c>
      <c r="J199" s="136" t="str">
        <f>VLOOKUP(E199,VIP!$A$2:$O9863,8,FALSE)</f>
        <v>N/A</v>
      </c>
      <c r="K199" s="136" t="str">
        <f>VLOOKUP(E199,VIP!$A$2:$O13437,6,0)</f>
        <v>N/A</v>
      </c>
      <c r="L199" s="133" t="s">
        <v>2419</v>
      </c>
      <c r="M199" s="138" t="s">
        <v>2456</v>
      </c>
      <c r="N199" s="138" t="s">
        <v>2463</v>
      </c>
      <c r="O199" s="150" t="s">
        <v>2464</v>
      </c>
      <c r="P199" s="135"/>
      <c r="Q199" s="138" t="s">
        <v>2419</v>
      </c>
    </row>
    <row r="200" spans="1:17" s="96" customFormat="1" ht="17.399999999999999" x14ac:dyDescent="0.3">
      <c r="A200" s="136" t="str">
        <f>VLOOKUP(E200,'LISTADO ATM'!$A$2:$C$899,3,0)</f>
        <v>DISTRITO NACIONAL</v>
      </c>
      <c r="B200" s="123" t="s">
        <v>2698</v>
      </c>
      <c r="C200" s="137">
        <v>44317.935115740744</v>
      </c>
      <c r="D200" s="137" t="s">
        <v>2459</v>
      </c>
      <c r="E200" s="114">
        <v>696</v>
      </c>
      <c r="F200" s="150" t="str">
        <f>VLOOKUP(E200,VIP!$A$2:$O13026,2,0)</f>
        <v>DRBR696</v>
      </c>
      <c r="G200" s="136" t="str">
        <f>VLOOKUP(E200,'LISTADO ATM'!$A$2:$B$898,2,0)</f>
        <v>ATM Olé Jacobo Majluta</v>
      </c>
      <c r="H200" s="136" t="str">
        <f>VLOOKUP(E200,VIP!$A$2:$O17947,7,FALSE)</f>
        <v>Si</v>
      </c>
      <c r="I200" s="136" t="str">
        <f>VLOOKUP(E200,VIP!$A$2:$O9912,8,FALSE)</f>
        <v>Si</v>
      </c>
      <c r="J200" s="136" t="str">
        <f>VLOOKUP(E200,VIP!$A$2:$O9862,8,FALSE)</f>
        <v>Si</v>
      </c>
      <c r="K200" s="136" t="str">
        <f>VLOOKUP(E200,VIP!$A$2:$O13436,6,0)</f>
        <v>NO</v>
      </c>
      <c r="L200" s="133" t="s">
        <v>2419</v>
      </c>
      <c r="M200" s="138" t="s">
        <v>2456</v>
      </c>
      <c r="N200" s="138" t="s">
        <v>2463</v>
      </c>
      <c r="O200" s="150" t="s">
        <v>2464</v>
      </c>
      <c r="P200" s="135"/>
      <c r="Q200" s="138" t="s">
        <v>2419</v>
      </c>
    </row>
    <row r="201" spans="1:17" s="96" customFormat="1" ht="17.399999999999999" x14ac:dyDescent="0.3">
      <c r="A201" s="136" t="str">
        <f>VLOOKUP(E201,'LISTADO ATM'!$A$2:$C$899,3,0)</f>
        <v>DISTRITO NACIONAL</v>
      </c>
      <c r="B201" s="123" t="s">
        <v>2697</v>
      </c>
      <c r="C201" s="137">
        <v>44317.936585648145</v>
      </c>
      <c r="D201" s="137" t="s">
        <v>2459</v>
      </c>
      <c r="E201" s="114">
        <v>713</v>
      </c>
      <c r="F201" s="150" t="str">
        <f>VLOOKUP(E201,VIP!$A$2:$O13025,2,0)</f>
        <v>DRBR016</v>
      </c>
      <c r="G201" s="136" t="str">
        <f>VLOOKUP(E201,'LISTADO ATM'!$A$2:$B$898,2,0)</f>
        <v xml:space="preserve">ATM Oficina Las Américas </v>
      </c>
      <c r="H201" s="136" t="str">
        <f>VLOOKUP(E201,VIP!$A$2:$O17946,7,FALSE)</f>
        <v>Si</v>
      </c>
      <c r="I201" s="136" t="str">
        <f>VLOOKUP(E201,VIP!$A$2:$O9911,8,FALSE)</f>
        <v>Si</v>
      </c>
      <c r="J201" s="136" t="str">
        <f>VLOOKUP(E201,VIP!$A$2:$O9861,8,FALSE)</f>
        <v>Si</v>
      </c>
      <c r="K201" s="136" t="str">
        <f>VLOOKUP(E201,VIP!$A$2:$O13435,6,0)</f>
        <v>NO</v>
      </c>
      <c r="L201" s="133" t="s">
        <v>2419</v>
      </c>
      <c r="M201" s="138" t="s">
        <v>2456</v>
      </c>
      <c r="N201" s="138" t="s">
        <v>2463</v>
      </c>
      <c r="O201" s="150" t="s">
        <v>2464</v>
      </c>
      <c r="P201" s="135"/>
      <c r="Q201" s="138" t="s">
        <v>2419</v>
      </c>
    </row>
    <row r="202" spans="1:17" s="96" customFormat="1" ht="17.399999999999999" x14ac:dyDescent="0.3">
      <c r="A202" s="136" t="str">
        <f>VLOOKUP(E202,'LISTADO ATM'!$A$2:$C$899,3,0)</f>
        <v>DISTRITO NACIONAL</v>
      </c>
      <c r="B202" s="123" t="s">
        <v>2711</v>
      </c>
      <c r="C202" s="137">
        <v>44318.303888888891</v>
      </c>
      <c r="D202" s="137" t="s">
        <v>2459</v>
      </c>
      <c r="E202" s="114">
        <v>931</v>
      </c>
      <c r="F202" s="150" t="str">
        <f>VLOOKUP(E202,VIP!$A$2:$O12889,2,0)</f>
        <v>DRBR24N</v>
      </c>
      <c r="G202" s="136" t="str">
        <f>VLOOKUP(E202,'LISTADO ATM'!$A$2:$B$898,2,0)</f>
        <v xml:space="preserve">ATM Autobanco Luperón I </v>
      </c>
      <c r="H202" s="136" t="str">
        <f>VLOOKUP(E202,VIP!$A$2:$O17810,7,FALSE)</f>
        <v>Si</v>
      </c>
      <c r="I202" s="136" t="str">
        <f>VLOOKUP(E202,VIP!$A$2:$O9775,8,FALSE)</f>
        <v>Si</v>
      </c>
      <c r="J202" s="136" t="str">
        <f>VLOOKUP(E202,VIP!$A$2:$O9725,8,FALSE)</f>
        <v>Si</v>
      </c>
      <c r="K202" s="136" t="str">
        <f>VLOOKUP(E202,VIP!$A$2:$O13299,6,0)</f>
        <v>NO</v>
      </c>
      <c r="L202" s="133" t="s">
        <v>2419</v>
      </c>
      <c r="M202" s="138" t="s">
        <v>2456</v>
      </c>
      <c r="N202" s="138" t="s">
        <v>2463</v>
      </c>
      <c r="O202" s="150" t="s">
        <v>2464</v>
      </c>
      <c r="P202" s="135"/>
      <c r="Q202" s="138" t="s">
        <v>2419</v>
      </c>
    </row>
    <row r="203" spans="1:17" s="96" customFormat="1" ht="17.399999999999999" x14ac:dyDescent="0.3">
      <c r="A203" s="136" t="str">
        <f>VLOOKUP(E203,'LISTADO ATM'!$A$2:$C$899,3,0)</f>
        <v>DISTRITO NACIONAL</v>
      </c>
      <c r="B203" s="123" t="s">
        <v>2709</v>
      </c>
      <c r="C203" s="137">
        <v>44318.31113425926</v>
      </c>
      <c r="D203" s="137" t="s">
        <v>2459</v>
      </c>
      <c r="E203" s="114">
        <v>493</v>
      </c>
      <c r="F203" s="150" t="str">
        <f>VLOOKUP(E203,VIP!$A$2:$O12887,2,0)</f>
        <v>DRBR493</v>
      </c>
      <c r="G203" s="136" t="str">
        <f>VLOOKUP(E203,'LISTADO ATM'!$A$2:$B$898,2,0)</f>
        <v xml:space="preserve">ATM Oficina Haina Occidental II </v>
      </c>
      <c r="H203" s="136" t="str">
        <f>VLOOKUP(E203,VIP!$A$2:$O17808,7,FALSE)</f>
        <v>Si</v>
      </c>
      <c r="I203" s="136" t="str">
        <f>VLOOKUP(E203,VIP!$A$2:$O9773,8,FALSE)</f>
        <v>Si</v>
      </c>
      <c r="J203" s="136" t="str">
        <f>VLOOKUP(E203,VIP!$A$2:$O9723,8,FALSE)</f>
        <v>Si</v>
      </c>
      <c r="K203" s="136" t="str">
        <f>VLOOKUP(E203,VIP!$A$2:$O13297,6,0)</f>
        <v>NO</v>
      </c>
      <c r="L203" s="133" t="s">
        <v>2419</v>
      </c>
      <c r="M203" s="138" t="s">
        <v>2456</v>
      </c>
      <c r="N203" s="138" t="s">
        <v>2463</v>
      </c>
      <c r="O203" s="150" t="s">
        <v>2464</v>
      </c>
      <c r="P203" s="135"/>
      <c r="Q203" s="138" t="s">
        <v>2419</v>
      </c>
    </row>
    <row r="204" spans="1:17" s="96" customFormat="1" ht="17.399999999999999" x14ac:dyDescent="0.3">
      <c r="A204" s="136" t="str">
        <f>VLOOKUP(E204,'LISTADO ATM'!$A$2:$C$899,3,0)</f>
        <v>DISTRITO NACIONAL</v>
      </c>
      <c r="B204" s="123" t="s">
        <v>2723</v>
      </c>
      <c r="C204" s="137">
        <v>44318.408900462964</v>
      </c>
      <c r="D204" s="137" t="s">
        <v>2483</v>
      </c>
      <c r="E204" s="114">
        <v>973</v>
      </c>
      <c r="F204" s="150" t="str">
        <f>VLOOKUP(E204,VIP!$A$2:$O12894,2,0)</f>
        <v>DRBR912</v>
      </c>
      <c r="G204" s="136" t="str">
        <f>VLOOKUP(E204,'LISTADO ATM'!$A$2:$B$898,2,0)</f>
        <v xml:space="preserve">ATM Oficina Sabana de la Mar </v>
      </c>
      <c r="H204" s="136" t="str">
        <f>VLOOKUP(E204,VIP!$A$2:$O17815,7,FALSE)</f>
        <v>Si</v>
      </c>
      <c r="I204" s="136" t="str">
        <f>VLOOKUP(E204,VIP!$A$2:$O9780,8,FALSE)</f>
        <v>Si</v>
      </c>
      <c r="J204" s="136" t="str">
        <f>VLOOKUP(E204,VIP!$A$2:$O9730,8,FALSE)</f>
        <v>Si</v>
      </c>
      <c r="K204" s="136" t="str">
        <f>VLOOKUP(E204,VIP!$A$2:$O13304,6,0)</f>
        <v>NO</v>
      </c>
      <c r="L204" s="133" t="s">
        <v>2419</v>
      </c>
      <c r="M204" s="138" t="s">
        <v>2456</v>
      </c>
      <c r="N204" s="138" t="s">
        <v>2463</v>
      </c>
      <c r="O204" s="150" t="s">
        <v>2596</v>
      </c>
      <c r="P204" s="135"/>
      <c r="Q204" s="138" t="s">
        <v>2419</v>
      </c>
    </row>
    <row r="205" spans="1:17" s="96" customFormat="1" ht="17.399999999999999" x14ac:dyDescent="0.3">
      <c r="A205" s="136" t="str">
        <f>VLOOKUP(E205,'LISTADO ATM'!$A$2:$C$899,3,0)</f>
        <v>DISTRITO NACIONAL</v>
      </c>
      <c r="B205" s="123" t="s">
        <v>2720</v>
      </c>
      <c r="C205" s="137">
        <v>44318.416296296295</v>
      </c>
      <c r="D205" s="137" t="s">
        <v>2459</v>
      </c>
      <c r="E205" s="114">
        <v>958</v>
      </c>
      <c r="F205" s="150" t="str">
        <f>VLOOKUP(E205,VIP!$A$2:$O12891,2,0)</f>
        <v>DRBR958</v>
      </c>
      <c r="G205" s="136" t="str">
        <f>VLOOKUP(E205,'LISTADO ATM'!$A$2:$B$898,2,0)</f>
        <v xml:space="preserve">ATM Olé Aut. San Isidro </v>
      </c>
      <c r="H205" s="136" t="str">
        <f>VLOOKUP(E205,VIP!$A$2:$O17812,7,FALSE)</f>
        <v>Si</v>
      </c>
      <c r="I205" s="136" t="str">
        <f>VLOOKUP(E205,VIP!$A$2:$O9777,8,FALSE)</f>
        <v>Si</v>
      </c>
      <c r="J205" s="136" t="str">
        <f>VLOOKUP(E205,VIP!$A$2:$O9727,8,FALSE)</f>
        <v>Si</v>
      </c>
      <c r="K205" s="136" t="str">
        <f>VLOOKUP(E205,VIP!$A$2:$O13301,6,0)</f>
        <v>NO</v>
      </c>
      <c r="L205" s="133" t="s">
        <v>2419</v>
      </c>
      <c r="M205" s="138" t="s">
        <v>2456</v>
      </c>
      <c r="N205" s="138" t="s">
        <v>2463</v>
      </c>
      <c r="O205" s="150" t="s">
        <v>2464</v>
      </c>
      <c r="P205" s="135"/>
      <c r="Q205" s="138" t="s">
        <v>2419</v>
      </c>
    </row>
    <row r="206" spans="1:17" s="96" customFormat="1" ht="17.399999999999999" x14ac:dyDescent="0.3">
      <c r="A206" s="136" t="str">
        <f>VLOOKUP(E206,'LISTADO ATM'!$A$2:$C$899,3,0)</f>
        <v>DISTRITO NACIONAL</v>
      </c>
      <c r="B206" s="123" t="s">
        <v>2719</v>
      </c>
      <c r="C206" s="137">
        <v>44318.420289351852</v>
      </c>
      <c r="D206" s="137" t="s">
        <v>2459</v>
      </c>
      <c r="E206" s="114">
        <v>562</v>
      </c>
      <c r="F206" s="150" t="str">
        <f>VLOOKUP(E206,VIP!$A$2:$O12890,2,0)</f>
        <v>DRBR226</v>
      </c>
      <c r="G206" s="136" t="str">
        <f>VLOOKUP(E206,'LISTADO ATM'!$A$2:$B$898,2,0)</f>
        <v xml:space="preserve">ATM S/M Jumbo Carretera Mella </v>
      </c>
      <c r="H206" s="136" t="str">
        <f>VLOOKUP(E206,VIP!$A$2:$O17811,7,FALSE)</f>
        <v>Si</v>
      </c>
      <c r="I206" s="136" t="str">
        <f>VLOOKUP(E206,VIP!$A$2:$O9776,8,FALSE)</f>
        <v>Si</v>
      </c>
      <c r="J206" s="136" t="str">
        <f>VLOOKUP(E206,VIP!$A$2:$O9726,8,FALSE)</f>
        <v>Si</v>
      </c>
      <c r="K206" s="136" t="str">
        <f>VLOOKUP(E206,VIP!$A$2:$O13300,6,0)</f>
        <v>SI</v>
      </c>
      <c r="L206" s="133" t="s">
        <v>2419</v>
      </c>
      <c r="M206" s="138" t="s">
        <v>2456</v>
      </c>
      <c r="N206" s="138" t="s">
        <v>2463</v>
      </c>
      <c r="O206" s="150" t="s">
        <v>2464</v>
      </c>
      <c r="P206" s="135"/>
      <c r="Q206" s="138" t="s">
        <v>2419</v>
      </c>
    </row>
    <row r="207" spans="1:17" s="96" customFormat="1" ht="17.399999999999999" x14ac:dyDescent="0.3">
      <c r="A207" s="136" t="str">
        <f>VLOOKUP(E207,'LISTADO ATM'!$A$2:$C$899,3,0)</f>
        <v>NORTE</v>
      </c>
      <c r="B207" s="123" t="s">
        <v>2716</v>
      </c>
      <c r="C207" s="137">
        <v>44318.432141203702</v>
      </c>
      <c r="D207" s="137" t="s">
        <v>2483</v>
      </c>
      <c r="E207" s="114">
        <v>181</v>
      </c>
      <c r="F207" s="150" t="str">
        <f>VLOOKUP(E207,VIP!$A$2:$O12887,2,0)</f>
        <v>DRBR181</v>
      </c>
      <c r="G207" s="136" t="str">
        <f>VLOOKUP(E207,'LISTADO ATM'!$A$2:$B$898,2,0)</f>
        <v xml:space="preserve">ATM Oficina Sabaneta </v>
      </c>
      <c r="H207" s="136" t="str">
        <f>VLOOKUP(E207,VIP!$A$2:$O17808,7,FALSE)</f>
        <v>Si</v>
      </c>
      <c r="I207" s="136" t="str">
        <f>VLOOKUP(E207,VIP!$A$2:$O9773,8,FALSE)</f>
        <v>Si</v>
      </c>
      <c r="J207" s="136" t="str">
        <f>VLOOKUP(E207,VIP!$A$2:$O9723,8,FALSE)</f>
        <v>Si</v>
      </c>
      <c r="K207" s="136" t="str">
        <f>VLOOKUP(E207,VIP!$A$2:$O13297,6,0)</f>
        <v>SI</v>
      </c>
      <c r="L207" s="133" t="s">
        <v>2419</v>
      </c>
      <c r="M207" s="138" t="s">
        <v>2456</v>
      </c>
      <c r="N207" s="138" t="s">
        <v>2463</v>
      </c>
      <c r="O207" s="150" t="s">
        <v>2596</v>
      </c>
      <c r="P207" s="135"/>
      <c r="Q207" s="138" t="s">
        <v>2419</v>
      </c>
    </row>
    <row r="208" spans="1:17" s="96" customFormat="1" ht="17.399999999999999" x14ac:dyDescent="0.3">
      <c r="A208" s="136" t="str">
        <f>VLOOKUP(E208,'LISTADO ATM'!$A$2:$C$899,3,0)</f>
        <v>NORTE</v>
      </c>
      <c r="B208" s="123" t="s">
        <v>2774</v>
      </c>
      <c r="C208" s="137">
        <v>44318.535127314812</v>
      </c>
      <c r="D208" s="137" t="s">
        <v>2577</v>
      </c>
      <c r="E208" s="114">
        <v>402</v>
      </c>
      <c r="F208" s="150" t="str">
        <f>VLOOKUP(E208,VIP!$A$2:$O12942,2,0)</f>
        <v>DRBR402</v>
      </c>
      <c r="G208" s="136" t="str">
        <f>VLOOKUP(E208,'LISTADO ATM'!$A$2:$B$898,2,0)</f>
        <v xml:space="preserve">ATM La Sirena La Vega </v>
      </c>
      <c r="H208" s="136" t="str">
        <f>VLOOKUP(E208,VIP!$A$2:$O17863,7,FALSE)</f>
        <v>Si</v>
      </c>
      <c r="I208" s="136" t="str">
        <f>VLOOKUP(E208,VIP!$A$2:$O9828,8,FALSE)</f>
        <v>Si</v>
      </c>
      <c r="J208" s="136" t="str">
        <f>VLOOKUP(E208,VIP!$A$2:$O9778,8,FALSE)</f>
        <v>Si</v>
      </c>
      <c r="K208" s="136" t="str">
        <f>VLOOKUP(E208,VIP!$A$2:$O13352,6,0)</f>
        <v>NO</v>
      </c>
      <c r="L208" s="133" t="s">
        <v>2419</v>
      </c>
      <c r="M208" s="138" t="s">
        <v>2456</v>
      </c>
      <c r="N208" s="138" t="s">
        <v>2463</v>
      </c>
      <c r="O208" s="150" t="s">
        <v>2578</v>
      </c>
      <c r="P208" s="135"/>
      <c r="Q208" s="138" t="s">
        <v>2419</v>
      </c>
    </row>
    <row r="209" spans="1:17" s="96" customFormat="1" ht="17.399999999999999" x14ac:dyDescent="0.3">
      <c r="A209" s="136" t="str">
        <f>VLOOKUP(E209,'LISTADO ATM'!$A$2:$C$899,3,0)</f>
        <v>NORTE</v>
      </c>
      <c r="B209" s="123" t="s">
        <v>2773</v>
      </c>
      <c r="C209" s="137">
        <v>44318.536574074074</v>
      </c>
      <c r="D209" s="137" t="s">
        <v>2577</v>
      </c>
      <c r="E209" s="114">
        <v>463</v>
      </c>
      <c r="F209" s="150" t="str">
        <f>VLOOKUP(E209,VIP!$A$2:$O12941,2,0)</f>
        <v>DRBR463</v>
      </c>
      <c r="G209" s="136" t="str">
        <f>VLOOKUP(E209,'LISTADO ATM'!$A$2:$B$898,2,0)</f>
        <v xml:space="preserve">ATM La Sirena El Embrujo </v>
      </c>
      <c r="H209" s="136" t="str">
        <f>VLOOKUP(E209,VIP!$A$2:$O17862,7,FALSE)</f>
        <v>Si</v>
      </c>
      <c r="I209" s="136" t="str">
        <f>VLOOKUP(E209,VIP!$A$2:$O9827,8,FALSE)</f>
        <v>Si</v>
      </c>
      <c r="J209" s="136" t="str">
        <f>VLOOKUP(E209,VIP!$A$2:$O9777,8,FALSE)</f>
        <v>Si</v>
      </c>
      <c r="K209" s="136" t="str">
        <f>VLOOKUP(E209,VIP!$A$2:$O13351,6,0)</f>
        <v>NO</v>
      </c>
      <c r="L209" s="133" t="s">
        <v>2419</v>
      </c>
      <c r="M209" s="138" t="s">
        <v>2456</v>
      </c>
      <c r="N209" s="138" t="s">
        <v>2463</v>
      </c>
      <c r="O209" s="150" t="s">
        <v>2578</v>
      </c>
      <c r="P209" s="135"/>
      <c r="Q209" s="138" t="s">
        <v>2419</v>
      </c>
    </row>
    <row r="210" spans="1:17" s="96" customFormat="1" ht="17.399999999999999" x14ac:dyDescent="0.3">
      <c r="A210" s="136" t="str">
        <f>VLOOKUP(E210,'LISTADO ATM'!$A$2:$C$899,3,0)</f>
        <v>DISTRITO NACIONAL</v>
      </c>
      <c r="B210" s="123" t="s">
        <v>2772</v>
      </c>
      <c r="C210" s="137">
        <v>44318.538078703707</v>
      </c>
      <c r="D210" s="137" t="s">
        <v>2459</v>
      </c>
      <c r="E210" s="114">
        <v>565</v>
      </c>
      <c r="F210" s="150" t="str">
        <f>VLOOKUP(E210,VIP!$A$2:$O12940,2,0)</f>
        <v>DRBR24H</v>
      </c>
      <c r="G210" s="136" t="str">
        <f>VLOOKUP(E210,'LISTADO ATM'!$A$2:$B$898,2,0)</f>
        <v xml:space="preserve">ATM S/M La Cadena Núñez de Cáceres </v>
      </c>
      <c r="H210" s="136" t="str">
        <f>VLOOKUP(E210,VIP!$A$2:$O17861,7,FALSE)</f>
        <v>Si</v>
      </c>
      <c r="I210" s="136" t="str">
        <f>VLOOKUP(E210,VIP!$A$2:$O9826,8,FALSE)</f>
        <v>Si</v>
      </c>
      <c r="J210" s="136" t="str">
        <f>VLOOKUP(E210,VIP!$A$2:$O9776,8,FALSE)</f>
        <v>Si</v>
      </c>
      <c r="K210" s="136" t="str">
        <f>VLOOKUP(E210,VIP!$A$2:$O13350,6,0)</f>
        <v>NO</v>
      </c>
      <c r="L210" s="133" t="s">
        <v>2419</v>
      </c>
      <c r="M210" s="138" t="s">
        <v>2456</v>
      </c>
      <c r="N210" s="138" t="s">
        <v>2463</v>
      </c>
      <c r="O210" s="150" t="s">
        <v>2464</v>
      </c>
      <c r="P210" s="135"/>
      <c r="Q210" s="138" t="s">
        <v>2419</v>
      </c>
    </row>
    <row r="211" spans="1:17" s="96" customFormat="1" ht="17.399999999999999" x14ac:dyDescent="0.3">
      <c r="A211" s="136" t="str">
        <f>VLOOKUP(E211,'LISTADO ATM'!$A$2:$C$899,3,0)</f>
        <v>NORTE</v>
      </c>
      <c r="B211" s="123" t="s">
        <v>2771</v>
      </c>
      <c r="C211" s="137">
        <v>44318.552685185183</v>
      </c>
      <c r="D211" s="137" t="s">
        <v>2483</v>
      </c>
      <c r="E211" s="114">
        <v>809</v>
      </c>
      <c r="F211" s="150" t="str">
        <f>VLOOKUP(E211,VIP!$A$2:$O12939,2,0)</f>
        <v>DRBR809</v>
      </c>
      <c r="G211" s="136" t="str">
        <f>VLOOKUP(E211,'LISTADO ATM'!$A$2:$B$898,2,0)</f>
        <v>ATM Yoma (Cotuí)</v>
      </c>
      <c r="H211" s="136" t="str">
        <f>VLOOKUP(E211,VIP!$A$2:$O17860,7,FALSE)</f>
        <v>Si</v>
      </c>
      <c r="I211" s="136" t="str">
        <f>VLOOKUP(E211,VIP!$A$2:$O9825,8,FALSE)</f>
        <v>Si</v>
      </c>
      <c r="J211" s="136" t="str">
        <f>VLOOKUP(E211,VIP!$A$2:$O9775,8,FALSE)</f>
        <v>Si</v>
      </c>
      <c r="K211" s="136" t="str">
        <f>VLOOKUP(E211,VIP!$A$2:$O13349,6,0)</f>
        <v>NO</v>
      </c>
      <c r="L211" s="133" t="s">
        <v>2419</v>
      </c>
      <c r="M211" s="138" t="s">
        <v>2456</v>
      </c>
      <c r="N211" s="138" t="s">
        <v>2463</v>
      </c>
      <c r="O211" s="150" t="s">
        <v>2596</v>
      </c>
      <c r="P211" s="135"/>
      <c r="Q211" s="138" t="s">
        <v>2419</v>
      </c>
    </row>
    <row r="212" spans="1:17" s="96" customFormat="1" ht="17.399999999999999" x14ac:dyDescent="0.3">
      <c r="A212" s="136" t="str">
        <f>VLOOKUP(E212,'LISTADO ATM'!$A$2:$C$899,3,0)</f>
        <v>DISTRITO NACIONAL</v>
      </c>
      <c r="B212" s="123" t="s">
        <v>2770</v>
      </c>
      <c r="C212" s="137">
        <v>44318.55605324074</v>
      </c>
      <c r="D212" s="137" t="s">
        <v>2483</v>
      </c>
      <c r="E212" s="114">
        <v>722</v>
      </c>
      <c r="F212" s="151" t="str">
        <f>VLOOKUP(E212,VIP!$A$2:$O12938,2,0)</f>
        <v>DRBR393</v>
      </c>
      <c r="G212" s="136" t="str">
        <f>VLOOKUP(E212,'LISTADO ATM'!$A$2:$B$898,2,0)</f>
        <v xml:space="preserve">ATM Oficina Charles de Gaulle III </v>
      </c>
      <c r="H212" s="136" t="str">
        <f>VLOOKUP(E212,VIP!$A$2:$O17859,7,FALSE)</f>
        <v>Si</v>
      </c>
      <c r="I212" s="136" t="str">
        <f>VLOOKUP(E212,VIP!$A$2:$O9824,8,FALSE)</f>
        <v>Si</v>
      </c>
      <c r="J212" s="136" t="str">
        <f>VLOOKUP(E212,VIP!$A$2:$O9774,8,FALSE)</f>
        <v>Si</v>
      </c>
      <c r="K212" s="136" t="str">
        <f>VLOOKUP(E212,VIP!$A$2:$O13348,6,0)</f>
        <v>SI</v>
      </c>
      <c r="L212" s="133" t="s">
        <v>2419</v>
      </c>
      <c r="M212" s="138" t="s">
        <v>2456</v>
      </c>
      <c r="N212" s="138" t="s">
        <v>2463</v>
      </c>
      <c r="O212" s="151" t="s">
        <v>2596</v>
      </c>
      <c r="P212" s="135"/>
      <c r="Q212" s="138" t="s">
        <v>2419</v>
      </c>
    </row>
    <row r="213" spans="1:17" s="96" customFormat="1" ht="17.399999999999999" x14ac:dyDescent="0.3">
      <c r="A213" s="136" t="str">
        <f>VLOOKUP(E213,'LISTADO ATM'!$A$2:$C$899,3,0)</f>
        <v>ESTE</v>
      </c>
      <c r="B213" s="123" t="s">
        <v>2769</v>
      </c>
      <c r="C213" s="137">
        <v>44318.559537037036</v>
      </c>
      <c r="D213" s="137" t="s">
        <v>2459</v>
      </c>
      <c r="E213" s="114">
        <v>353</v>
      </c>
      <c r="F213" s="151" t="str">
        <f>VLOOKUP(E213,VIP!$A$2:$O12937,2,0)</f>
        <v>DRBR353</v>
      </c>
      <c r="G213" s="136" t="str">
        <f>VLOOKUP(E213,'LISTADO ATM'!$A$2:$B$898,2,0)</f>
        <v xml:space="preserve">ATM Estación Boulevard Juan Dolio </v>
      </c>
      <c r="H213" s="136" t="str">
        <f>VLOOKUP(E213,VIP!$A$2:$O17858,7,FALSE)</f>
        <v>Si</v>
      </c>
      <c r="I213" s="136" t="str">
        <f>VLOOKUP(E213,VIP!$A$2:$O9823,8,FALSE)</f>
        <v>Si</v>
      </c>
      <c r="J213" s="136" t="str">
        <f>VLOOKUP(E213,VIP!$A$2:$O9773,8,FALSE)</f>
        <v>Si</v>
      </c>
      <c r="K213" s="136" t="str">
        <f>VLOOKUP(E213,VIP!$A$2:$O13347,6,0)</f>
        <v>NO</v>
      </c>
      <c r="L213" s="133" t="s">
        <v>2419</v>
      </c>
      <c r="M213" s="138" t="s">
        <v>2456</v>
      </c>
      <c r="N213" s="138" t="s">
        <v>2463</v>
      </c>
      <c r="O213" s="151" t="s">
        <v>2464</v>
      </c>
      <c r="P213" s="135"/>
      <c r="Q213" s="138" t="s">
        <v>2419</v>
      </c>
    </row>
    <row r="214" spans="1:17" s="96" customFormat="1" ht="17.399999999999999" x14ac:dyDescent="0.3">
      <c r="A214" s="136" t="str">
        <f>VLOOKUP(E214,'LISTADO ATM'!$A$2:$C$899,3,0)</f>
        <v>DISTRITO NACIONAL</v>
      </c>
      <c r="B214" s="123" t="s">
        <v>2768</v>
      </c>
      <c r="C214" s="137">
        <v>44318.563518518517</v>
      </c>
      <c r="D214" s="137" t="s">
        <v>2459</v>
      </c>
      <c r="E214" s="114">
        <v>165</v>
      </c>
      <c r="F214" s="151" t="str">
        <f>VLOOKUP(E214,VIP!$A$2:$O12936,2,0)</f>
        <v>DRBR165</v>
      </c>
      <c r="G214" s="136" t="str">
        <f>VLOOKUP(E214,'LISTADO ATM'!$A$2:$B$898,2,0)</f>
        <v>ATM Autoservicio Megacentro</v>
      </c>
      <c r="H214" s="136" t="str">
        <f>VLOOKUP(E214,VIP!$A$2:$O17857,7,FALSE)</f>
        <v>Si</v>
      </c>
      <c r="I214" s="136" t="str">
        <f>VLOOKUP(E214,VIP!$A$2:$O9822,8,FALSE)</f>
        <v>Si</v>
      </c>
      <c r="J214" s="136" t="str">
        <f>VLOOKUP(E214,VIP!$A$2:$O9772,8,FALSE)</f>
        <v>Si</v>
      </c>
      <c r="K214" s="136" t="str">
        <f>VLOOKUP(E214,VIP!$A$2:$O13346,6,0)</f>
        <v>SI</v>
      </c>
      <c r="L214" s="133" t="s">
        <v>2419</v>
      </c>
      <c r="M214" s="138" t="s">
        <v>2456</v>
      </c>
      <c r="N214" s="138" t="s">
        <v>2463</v>
      </c>
      <c r="O214" s="151" t="s">
        <v>2464</v>
      </c>
      <c r="P214" s="135"/>
      <c r="Q214" s="138" t="s">
        <v>2419</v>
      </c>
    </row>
    <row r="215" spans="1:17" s="96" customFormat="1" ht="17.399999999999999" x14ac:dyDescent="0.3">
      <c r="A215" s="136" t="str">
        <f>VLOOKUP(E215,'LISTADO ATM'!$A$2:$C$899,3,0)</f>
        <v>NORTE</v>
      </c>
      <c r="B215" s="123" t="s">
        <v>2767</v>
      </c>
      <c r="C215" s="137">
        <v>44318.564710648148</v>
      </c>
      <c r="D215" s="137" t="s">
        <v>2577</v>
      </c>
      <c r="E215" s="114">
        <v>986</v>
      </c>
      <c r="F215" s="151" t="str">
        <f>VLOOKUP(E215,VIP!$A$2:$O12935,2,0)</f>
        <v>DRBR986</v>
      </c>
      <c r="G215" s="136" t="str">
        <f>VLOOKUP(E215,'LISTADO ATM'!$A$2:$B$898,2,0)</f>
        <v xml:space="preserve">ATM S/M Jumbo (La Vega) </v>
      </c>
      <c r="H215" s="136" t="str">
        <f>VLOOKUP(E215,VIP!$A$2:$O17856,7,FALSE)</f>
        <v>Si</v>
      </c>
      <c r="I215" s="136" t="str">
        <f>VLOOKUP(E215,VIP!$A$2:$O9821,8,FALSE)</f>
        <v>Si</v>
      </c>
      <c r="J215" s="136" t="str">
        <f>VLOOKUP(E215,VIP!$A$2:$O9771,8,FALSE)</f>
        <v>Si</v>
      </c>
      <c r="K215" s="136" t="str">
        <f>VLOOKUP(E215,VIP!$A$2:$O13345,6,0)</f>
        <v>NO</v>
      </c>
      <c r="L215" s="133" t="s">
        <v>2419</v>
      </c>
      <c r="M215" s="138" t="s">
        <v>2456</v>
      </c>
      <c r="N215" s="138" t="s">
        <v>2463</v>
      </c>
      <c r="O215" s="151" t="s">
        <v>2578</v>
      </c>
      <c r="P215" s="135"/>
      <c r="Q215" s="138" t="s">
        <v>2419</v>
      </c>
    </row>
    <row r="216" spans="1:17" s="96" customFormat="1" ht="17.399999999999999" x14ac:dyDescent="0.3">
      <c r="A216" s="136" t="str">
        <f>VLOOKUP(E216,'LISTADO ATM'!$A$2:$C$899,3,0)</f>
        <v>DISTRITO NACIONAL</v>
      </c>
      <c r="B216" s="123" t="s">
        <v>2766</v>
      </c>
      <c r="C216" s="137">
        <v>44318.565937500003</v>
      </c>
      <c r="D216" s="137" t="s">
        <v>2459</v>
      </c>
      <c r="E216" s="114">
        <v>929</v>
      </c>
      <c r="F216" s="151" t="str">
        <f>VLOOKUP(E216,VIP!$A$2:$O12934,2,0)</f>
        <v>DRBR929</v>
      </c>
      <c r="G216" s="136" t="str">
        <f>VLOOKUP(E216,'LISTADO ATM'!$A$2:$B$898,2,0)</f>
        <v>ATM Autoservicio Nacional El Conde</v>
      </c>
      <c r="H216" s="136" t="str">
        <f>VLOOKUP(E216,VIP!$A$2:$O17855,7,FALSE)</f>
        <v>Si</v>
      </c>
      <c r="I216" s="136" t="str">
        <f>VLOOKUP(E216,VIP!$A$2:$O9820,8,FALSE)</f>
        <v>Si</v>
      </c>
      <c r="J216" s="136" t="str">
        <f>VLOOKUP(E216,VIP!$A$2:$O9770,8,FALSE)</f>
        <v>Si</v>
      </c>
      <c r="K216" s="136" t="str">
        <f>VLOOKUP(E216,VIP!$A$2:$O13344,6,0)</f>
        <v>NO</v>
      </c>
      <c r="L216" s="133" t="s">
        <v>2419</v>
      </c>
      <c r="M216" s="138" t="s">
        <v>2456</v>
      </c>
      <c r="N216" s="138" t="s">
        <v>2463</v>
      </c>
      <c r="O216" s="151" t="s">
        <v>2464</v>
      </c>
      <c r="P216" s="135"/>
      <c r="Q216" s="138" t="s">
        <v>2419</v>
      </c>
    </row>
    <row r="217" spans="1:17" ht="17.399999999999999" x14ac:dyDescent="0.3">
      <c r="A217" s="136" t="str">
        <f>VLOOKUP(E217,'LISTADO ATM'!$A$2:$C$899,3,0)</f>
        <v>DISTRITO NACIONAL</v>
      </c>
      <c r="B217" s="123" t="s">
        <v>2765</v>
      </c>
      <c r="C217" s="137">
        <v>44318.571180555555</v>
      </c>
      <c r="D217" s="137" t="s">
        <v>2459</v>
      </c>
      <c r="E217" s="114">
        <v>139</v>
      </c>
      <c r="F217" s="157" t="str">
        <f>VLOOKUP(E217,VIP!$A$2:$O12933,2,0)</f>
        <v>DRBR139</v>
      </c>
      <c r="G217" s="136" t="str">
        <f>VLOOKUP(E217,'LISTADO ATM'!$A$2:$B$898,2,0)</f>
        <v xml:space="preserve">ATM Oficina Plaza Lama Zona Oriental I </v>
      </c>
      <c r="H217" s="136" t="str">
        <f>VLOOKUP(E217,VIP!$A$2:$O17854,7,FALSE)</f>
        <v>Si</v>
      </c>
      <c r="I217" s="136" t="str">
        <f>VLOOKUP(E217,VIP!$A$2:$O9819,8,FALSE)</f>
        <v>Si</v>
      </c>
      <c r="J217" s="136" t="str">
        <f>VLOOKUP(E217,VIP!$A$2:$O9769,8,FALSE)</f>
        <v>Si</v>
      </c>
      <c r="K217" s="136" t="str">
        <f>VLOOKUP(E217,VIP!$A$2:$O13343,6,0)</f>
        <v>NO</v>
      </c>
      <c r="L217" s="133" t="s">
        <v>2419</v>
      </c>
      <c r="M217" s="138" t="s">
        <v>2456</v>
      </c>
      <c r="N217" s="138" t="s">
        <v>2463</v>
      </c>
      <c r="O217" s="157" t="s">
        <v>2464</v>
      </c>
      <c r="P217" s="135"/>
      <c r="Q217" s="138" t="s">
        <v>2419</v>
      </c>
    </row>
    <row r="218" spans="1:17" ht="17.399999999999999" x14ac:dyDescent="0.3">
      <c r="A218" s="136" t="str">
        <f>VLOOKUP(E218,'LISTADO ATM'!$A$2:$C$899,3,0)</f>
        <v>SUR</v>
      </c>
      <c r="B218" s="123" t="s">
        <v>2761</v>
      </c>
      <c r="C218" s="137">
        <v>44318.576307870368</v>
      </c>
      <c r="D218" s="137" t="s">
        <v>2459</v>
      </c>
      <c r="E218" s="114">
        <v>342</v>
      </c>
      <c r="F218" s="157" t="str">
        <f>VLOOKUP(E218,VIP!$A$2:$O12929,2,0)</f>
        <v>DRBR342</v>
      </c>
      <c r="G218" s="136" t="str">
        <f>VLOOKUP(E218,'LISTADO ATM'!$A$2:$B$898,2,0)</f>
        <v>ATM Oficina Obras Públicas Azua</v>
      </c>
      <c r="H218" s="136" t="str">
        <f>VLOOKUP(E218,VIP!$A$2:$O17850,7,FALSE)</f>
        <v>Si</v>
      </c>
      <c r="I218" s="136" t="str">
        <f>VLOOKUP(E218,VIP!$A$2:$O9815,8,FALSE)</f>
        <v>Si</v>
      </c>
      <c r="J218" s="136" t="str">
        <f>VLOOKUP(E218,VIP!$A$2:$O9765,8,FALSE)</f>
        <v>Si</v>
      </c>
      <c r="K218" s="136" t="str">
        <f>VLOOKUP(E218,VIP!$A$2:$O13339,6,0)</f>
        <v>SI</v>
      </c>
      <c r="L218" s="133" t="s">
        <v>2419</v>
      </c>
      <c r="M218" s="138" t="s">
        <v>2456</v>
      </c>
      <c r="N218" s="138" t="s">
        <v>2463</v>
      </c>
      <c r="O218" s="157" t="s">
        <v>2464</v>
      </c>
      <c r="P218" s="135"/>
      <c r="Q218" s="138" t="s">
        <v>2419</v>
      </c>
    </row>
    <row r="219" spans="1:17" ht="17.399999999999999" x14ac:dyDescent="0.3">
      <c r="A219" s="136" t="str">
        <f>VLOOKUP(E219,'LISTADO ATM'!$A$2:$C$899,3,0)</f>
        <v>ESTE</v>
      </c>
      <c r="B219" s="123" t="s">
        <v>2760</v>
      </c>
      <c r="C219" s="137">
        <v>44318.578043981484</v>
      </c>
      <c r="D219" s="137" t="s">
        <v>2483</v>
      </c>
      <c r="E219" s="114">
        <v>268</v>
      </c>
      <c r="F219" s="157" t="str">
        <f>VLOOKUP(E219,VIP!$A$2:$O12928,2,0)</f>
        <v>DRBR268</v>
      </c>
      <c r="G219" s="136" t="str">
        <f>VLOOKUP(E219,'LISTADO ATM'!$A$2:$B$898,2,0)</f>
        <v xml:space="preserve">ATM Autobanco La Altagracia (Higuey) </v>
      </c>
      <c r="H219" s="136" t="str">
        <f>VLOOKUP(E219,VIP!$A$2:$O17849,7,FALSE)</f>
        <v>Si</v>
      </c>
      <c r="I219" s="136" t="str">
        <f>VLOOKUP(E219,VIP!$A$2:$O9814,8,FALSE)</f>
        <v>Si</v>
      </c>
      <c r="J219" s="136" t="str">
        <f>VLOOKUP(E219,VIP!$A$2:$O9764,8,FALSE)</f>
        <v>Si</v>
      </c>
      <c r="K219" s="136" t="str">
        <f>VLOOKUP(E219,VIP!$A$2:$O13338,6,0)</f>
        <v>NO</v>
      </c>
      <c r="L219" s="133" t="s">
        <v>2419</v>
      </c>
      <c r="M219" s="138" t="s">
        <v>2456</v>
      </c>
      <c r="N219" s="138" t="s">
        <v>2463</v>
      </c>
      <c r="O219" s="157" t="s">
        <v>2596</v>
      </c>
      <c r="P219" s="135"/>
      <c r="Q219" s="138" t="s">
        <v>2419</v>
      </c>
    </row>
    <row r="220" spans="1:17" ht="17.399999999999999" x14ac:dyDescent="0.3">
      <c r="A220" s="136" t="str">
        <f>VLOOKUP(E220,'LISTADO ATM'!$A$2:$C$899,3,0)</f>
        <v>DISTRITO NACIONAL</v>
      </c>
      <c r="B220" s="123" t="s">
        <v>2759</v>
      </c>
      <c r="C220" s="137">
        <v>44318.580833333333</v>
      </c>
      <c r="D220" s="137" t="s">
        <v>2483</v>
      </c>
      <c r="E220" s="114">
        <v>347</v>
      </c>
      <c r="F220" s="157" t="str">
        <f>VLOOKUP(E220,VIP!$A$2:$O12927,2,0)</f>
        <v>DRBR347</v>
      </c>
      <c r="G220" s="136" t="str">
        <f>VLOOKUP(E220,'LISTADO ATM'!$A$2:$B$898,2,0)</f>
        <v>ATM Patio de Colombia</v>
      </c>
      <c r="H220" s="136" t="str">
        <f>VLOOKUP(E220,VIP!$A$2:$O17848,7,FALSE)</f>
        <v>N/A</v>
      </c>
      <c r="I220" s="136" t="str">
        <f>VLOOKUP(E220,VIP!$A$2:$O9813,8,FALSE)</f>
        <v>N/A</v>
      </c>
      <c r="J220" s="136" t="str">
        <f>VLOOKUP(E220,VIP!$A$2:$O9763,8,FALSE)</f>
        <v>N/A</v>
      </c>
      <c r="K220" s="136" t="str">
        <f>VLOOKUP(E220,VIP!$A$2:$O13337,6,0)</f>
        <v>N/A</v>
      </c>
      <c r="L220" s="133" t="s">
        <v>2419</v>
      </c>
      <c r="M220" s="138" t="s">
        <v>2456</v>
      </c>
      <c r="N220" s="138" t="s">
        <v>2463</v>
      </c>
      <c r="O220" s="157" t="s">
        <v>2596</v>
      </c>
      <c r="P220" s="135"/>
      <c r="Q220" s="138" t="s">
        <v>2419</v>
      </c>
    </row>
    <row r="221" spans="1:17" ht="17.399999999999999" x14ac:dyDescent="0.3">
      <c r="A221" s="136" t="str">
        <f>VLOOKUP(E221,'LISTADO ATM'!$A$2:$C$899,3,0)</f>
        <v>NORTE</v>
      </c>
      <c r="B221" s="123" t="s">
        <v>2757</v>
      </c>
      <c r="C221" s="137">
        <v>44318.583275462966</v>
      </c>
      <c r="D221" s="137" t="s">
        <v>2483</v>
      </c>
      <c r="E221" s="114">
        <v>40</v>
      </c>
      <c r="F221" s="157" t="str">
        <f>VLOOKUP(E221,VIP!$A$2:$O12925,2,0)</f>
        <v>DRBR040</v>
      </c>
      <c r="G221" s="136" t="str">
        <f>VLOOKUP(E221,'LISTADO ATM'!$A$2:$B$898,2,0)</f>
        <v xml:space="preserve">ATM Oficina El Puñal </v>
      </c>
      <c r="H221" s="136" t="str">
        <f>VLOOKUP(E221,VIP!$A$2:$O17846,7,FALSE)</f>
        <v>Si</v>
      </c>
      <c r="I221" s="136" t="str">
        <f>VLOOKUP(E221,VIP!$A$2:$O9811,8,FALSE)</f>
        <v>Si</v>
      </c>
      <c r="J221" s="136" t="str">
        <f>VLOOKUP(E221,VIP!$A$2:$O9761,8,FALSE)</f>
        <v>Si</v>
      </c>
      <c r="K221" s="136" t="str">
        <f>VLOOKUP(E221,VIP!$A$2:$O13335,6,0)</f>
        <v>NO</v>
      </c>
      <c r="L221" s="133" t="s">
        <v>2419</v>
      </c>
      <c r="M221" s="138" t="s">
        <v>2456</v>
      </c>
      <c r="N221" s="138" t="s">
        <v>2463</v>
      </c>
      <c r="O221" s="157" t="s">
        <v>2596</v>
      </c>
      <c r="P221" s="135"/>
      <c r="Q221" s="138" t="s">
        <v>2419</v>
      </c>
    </row>
    <row r="222" spans="1:17" ht="17.399999999999999" x14ac:dyDescent="0.3">
      <c r="A222" s="136" t="str">
        <f>VLOOKUP(E222,'LISTADO ATM'!$A$2:$C$899,3,0)</f>
        <v>ESTE</v>
      </c>
      <c r="B222" s="123" t="s">
        <v>2756</v>
      </c>
      <c r="C222" s="137">
        <v>44318.584664351853</v>
      </c>
      <c r="D222" s="137" t="s">
        <v>2459</v>
      </c>
      <c r="E222" s="114">
        <v>742</v>
      </c>
      <c r="F222" s="157" t="str">
        <f>VLOOKUP(E222,VIP!$A$2:$O12924,2,0)</f>
        <v>DRBR990</v>
      </c>
      <c r="G222" s="136" t="str">
        <f>VLOOKUP(E222,'LISTADO ATM'!$A$2:$B$898,2,0)</f>
        <v xml:space="preserve">ATM Oficina Plaza del Rey (La Romana) </v>
      </c>
      <c r="H222" s="136" t="str">
        <f>VLOOKUP(E222,VIP!$A$2:$O17845,7,FALSE)</f>
        <v>Si</v>
      </c>
      <c r="I222" s="136" t="str">
        <f>VLOOKUP(E222,VIP!$A$2:$O9810,8,FALSE)</f>
        <v>Si</v>
      </c>
      <c r="J222" s="136" t="str">
        <f>VLOOKUP(E222,VIP!$A$2:$O9760,8,FALSE)</f>
        <v>Si</v>
      </c>
      <c r="K222" s="136" t="str">
        <f>VLOOKUP(E222,VIP!$A$2:$O13334,6,0)</f>
        <v>NO</v>
      </c>
      <c r="L222" s="133" t="s">
        <v>2419</v>
      </c>
      <c r="M222" s="138" t="s">
        <v>2456</v>
      </c>
      <c r="N222" s="138" t="s">
        <v>2463</v>
      </c>
      <c r="O222" s="157" t="s">
        <v>2464</v>
      </c>
      <c r="P222" s="135"/>
      <c r="Q222" s="138" t="s">
        <v>2419</v>
      </c>
    </row>
    <row r="223" spans="1:17" ht="17.399999999999999" x14ac:dyDescent="0.3">
      <c r="A223" s="136" t="str">
        <f>VLOOKUP(E223,'LISTADO ATM'!$A$2:$C$899,3,0)</f>
        <v>DISTRITO NACIONAL</v>
      </c>
      <c r="B223" s="123" t="s">
        <v>2755</v>
      </c>
      <c r="C223" s="137">
        <v>44318.585844907408</v>
      </c>
      <c r="D223" s="137" t="s">
        <v>2459</v>
      </c>
      <c r="E223" s="114">
        <v>461</v>
      </c>
      <c r="F223" s="157" t="str">
        <f>VLOOKUP(E223,VIP!$A$2:$O12923,2,0)</f>
        <v>DRBR461</v>
      </c>
      <c r="G223" s="136" t="str">
        <f>VLOOKUP(E223,'LISTADO ATM'!$A$2:$B$898,2,0)</f>
        <v xml:space="preserve">ATM Autobanco Sarasota I </v>
      </c>
      <c r="H223" s="136" t="str">
        <f>VLOOKUP(E223,VIP!$A$2:$O17844,7,FALSE)</f>
        <v>Si</v>
      </c>
      <c r="I223" s="136" t="str">
        <f>VLOOKUP(E223,VIP!$A$2:$O9809,8,FALSE)</f>
        <v>Si</v>
      </c>
      <c r="J223" s="136" t="str">
        <f>VLOOKUP(E223,VIP!$A$2:$O9759,8,FALSE)</f>
        <v>Si</v>
      </c>
      <c r="K223" s="136" t="str">
        <f>VLOOKUP(E223,VIP!$A$2:$O13333,6,0)</f>
        <v>SI</v>
      </c>
      <c r="L223" s="133" t="s">
        <v>2419</v>
      </c>
      <c r="M223" s="138" t="s">
        <v>2456</v>
      </c>
      <c r="N223" s="138" t="s">
        <v>2463</v>
      </c>
      <c r="O223" s="157" t="s">
        <v>2464</v>
      </c>
      <c r="P223" s="135"/>
      <c r="Q223" s="138" t="s">
        <v>2419</v>
      </c>
    </row>
    <row r="224" spans="1:17" ht="17.399999999999999" x14ac:dyDescent="0.3">
      <c r="A224" s="136" t="str">
        <f>VLOOKUP(E224,'LISTADO ATM'!$A$2:$C$899,3,0)</f>
        <v>DISTRITO NACIONAL</v>
      </c>
      <c r="B224" s="123" t="s">
        <v>2754</v>
      </c>
      <c r="C224" s="137">
        <v>44318.587002314816</v>
      </c>
      <c r="D224" s="137" t="s">
        <v>2459</v>
      </c>
      <c r="E224" s="114">
        <v>875</v>
      </c>
      <c r="F224" s="157" t="str">
        <f>VLOOKUP(E224,VIP!$A$2:$O12922,2,0)</f>
        <v>DRBR875</v>
      </c>
      <c r="G224" s="136" t="str">
        <f>VLOOKUP(E224,'LISTADO ATM'!$A$2:$B$898,2,0)</f>
        <v xml:space="preserve">ATM Texaco Aut. Duarte KM 14 1/2 (Los Alcarrizos) </v>
      </c>
      <c r="H224" s="136" t="str">
        <f>VLOOKUP(E224,VIP!$A$2:$O17843,7,FALSE)</f>
        <v>Si</v>
      </c>
      <c r="I224" s="136" t="str">
        <f>VLOOKUP(E224,VIP!$A$2:$O9808,8,FALSE)</f>
        <v>Si</v>
      </c>
      <c r="J224" s="136" t="str">
        <f>VLOOKUP(E224,VIP!$A$2:$O9758,8,FALSE)</f>
        <v>Si</v>
      </c>
      <c r="K224" s="136" t="str">
        <f>VLOOKUP(E224,VIP!$A$2:$O13332,6,0)</f>
        <v>NO</v>
      </c>
      <c r="L224" s="133" t="s">
        <v>2419</v>
      </c>
      <c r="M224" s="138" t="s">
        <v>2456</v>
      </c>
      <c r="N224" s="138" t="s">
        <v>2463</v>
      </c>
      <c r="O224" s="157" t="s">
        <v>2464</v>
      </c>
      <c r="P224" s="135"/>
      <c r="Q224" s="138" t="s">
        <v>2419</v>
      </c>
    </row>
    <row r="225" spans="1:17" ht="17.399999999999999" x14ac:dyDescent="0.3">
      <c r="A225" s="136" t="str">
        <f>VLOOKUP(E225,'LISTADO ATM'!$A$2:$C$899,3,0)</f>
        <v>DISTRITO NACIONAL</v>
      </c>
      <c r="B225" s="123" t="s">
        <v>2753</v>
      </c>
      <c r="C225" s="137">
        <v>44318.589178240742</v>
      </c>
      <c r="D225" s="137" t="s">
        <v>2459</v>
      </c>
      <c r="E225" s="114">
        <v>453</v>
      </c>
      <c r="F225" s="157" t="str">
        <f>VLOOKUP(E225,VIP!$A$2:$O12921,2,0)</f>
        <v>DRBR453</v>
      </c>
      <c r="G225" s="136" t="str">
        <f>VLOOKUP(E225,'LISTADO ATM'!$A$2:$B$898,2,0)</f>
        <v xml:space="preserve">ATM Autobanco Sarasota II </v>
      </c>
      <c r="H225" s="136" t="str">
        <f>VLOOKUP(E225,VIP!$A$2:$O17842,7,FALSE)</f>
        <v>Si</v>
      </c>
      <c r="I225" s="136" t="str">
        <f>VLOOKUP(E225,VIP!$A$2:$O9807,8,FALSE)</f>
        <v>Si</v>
      </c>
      <c r="J225" s="136" t="str">
        <f>VLOOKUP(E225,VIP!$A$2:$O9757,8,FALSE)</f>
        <v>Si</v>
      </c>
      <c r="K225" s="136" t="str">
        <f>VLOOKUP(E225,VIP!$A$2:$O13331,6,0)</f>
        <v>SI</v>
      </c>
      <c r="L225" s="133" t="s">
        <v>2419</v>
      </c>
      <c r="M225" s="138" t="s">
        <v>2456</v>
      </c>
      <c r="N225" s="138" t="s">
        <v>2463</v>
      </c>
      <c r="O225" s="157" t="s">
        <v>2464</v>
      </c>
      <c r="P225" s="135"/>
      <c r="Q225" s="138" t="s">
        <v>2419</v>
      </c>
    </row>
    <row r="226" spans="1:17" ht="17.399999999999999" x14ac:dyDescent="0.3">
      <c r="A226" s="136" t="str">
        <f>VLOOKUP(E226,'LISTADO ATM'!$A$2:$C$899,3,0)</f>
        <v>NORTE</v>
      </c>
      <c r="B226" s="123" t="s">
        <v>2751</v>
      </c>
      <c r="C226" s="137">
        <v>44318.591840277775</v>
      </c>
      <c r="D226" s="137" t="s">
        <v>2483</v>
      </c>
      <c r="E226" s="114">
        <v>157</v>
      </c>
      <c r="F226" s="157" t="str">
        <f>VLOOKUP(E226,VIP!$A$2:$O12919,2,0)</f>
        <v>DRBR157</v>
      </c>
      <c r="G226" s="136" t="str">
        <f>VLOOKUP(E226,'LISTADO ATM'!$A$2:$B$898,2,0)</f>
        <v xml:space="preserve">ATM Oficina Samaná </v>
      </c>
      <c r="H226" s="136" t="str">
        <f>VLOOKUP(E226,VIP!$A$2:$O17840,7,FALSE)</f>
        <v>Si</v>
      </c>
      <c r="I226" s="136" t="str">
        <f>VLOOKUP(E226,VIP!$A$2:$O9805,8,FALSE)</f>
        <v>Si</v>
      </c>
      <c r="J226" s="136" t="str">
        <f>VLOOKUP(E226,VIP!$A$2:$O9755,8,FALSE)</f>
        <v>Si</v>
      </c>
      <c r="K226" s="136" t="str">
        <f>VLOOKUP(E226,VIP!$A$2:$O13329,6,0)</f>
        <v>SI</v>
      </c>
      <c r="L226" s="133" t="s">
        <v>2419</v>
      </c>
      <c r="M226" s="138" t="s">
        <v>2456</v>
      </c>
      <c r="N226" s="138" t="s">
        <v>2463</v>
      </c>
      <c r="O226" s="157" t="s">
        <v>2596</v>
      </c>
      <c r="P226" s="135"/>
      <c r="Q226" s="138" t="s">
        <v>2419</v>
      </c>
    </row>
    <row r="227" spans="1:17" ht="17.399999999999999" x14ac:dyDescent="0.3">
      <c r="A227" s="136" t="str">
        <f>VLOOKUP(E227,'LISTADO ATM'!$A$2:$C$899,3,0)</f>
        <v>ESTE</v>
      </c>
      <c r="B227" s="123" t="s">
        <v>2750</v>
      </c>
      <c r="C227" s="137">
        <v>44318.593587962961</v>
      </c>
      <c r="D227" s="137" t="s">
        <v>2459</v>
      </c>
      <c r="E227" s="114">
        <v>912</v>
      </c>
      <c r="F227" s="157" t="str">
        <f>VLOOKUP(E227,VIP!$A$2:$O12918,2,0)</f>
        <v>DRBR973</v>
      </c>
      <c r="G227" s="136" t="str">
        <f>VLOOKUP(E227,'LISTADO ATM'!$A$2:$B$898,2,0)</f>
        <v xml:space="preserve">ATM Oficina San Pedro II </v>
      </c>
      <c r="H227" s="136" t="str">
        <f>VLOOKUP(E227,VIP!$A$2:$O17839,7,FALSE)</f>
        <v>Si</v>
      </c>
      <c r="I227" s="136" t="str">
        <f>VLOOKUP(E227,VIP!$A$2:$O9804,8,FALSE)</f>
        <v>Si</v>
      </c>
      <c r="J227" s="136" t="str">
        <f>VLOOKUP(E227,VIP!$A$2:$O9754,8,FALSE)</f>
        <v>Si</v>
      </c>
      <c r="K227" s="136" t="str">
        <f>VLOOKUP(E227,VIP!$A$2:$O13328,6,0)</f>
        <v>SI</v>
      </c>
      <c r="L227" s="133" t="s">
        <v>2419</v>
      </c>
      <c r="M227" s="138" t="s">
        <v>2456</v>
      </c>
      <c r="N227" s="138" t="s">
        <v>2463</v>
      </c>
      <c r="O227" s="157" t="s">
        <v>2464</v>
      </c>
      <c r="P227" s="135"/>
      <c r="Q227" s="138" t="s">
        <v>2419</v>
      </c>
    </row>
    <row r="228" spans="1:17" ht="17.399999999999999" x14ac:dyDescent="0.3">
      <c r="A228" s="136" t="str">
        <f>VLOOKUP(E228,'LISTADO ATM'!$A$2:$C$899,3,0)</f>
        <v>DISTRITO NACIONAL</v>
      </c>
      <c r="B228" s="123" t="s">
        <v>2749</v>
      </c>
      <c r="C228" s="137">
        <v>44318.594895833332</v>
      </c>
      <c r="D228" s="137" t="s">
        <v>2459</v>
      </c>
      <c r="E228" s="114">
        <v>708</v>
      </c>
      <c r="F228" s="157" t="str">
        <f>VLOOKUP(E228,VIP!$A$2:$O12917,2,0)</f>
        <v>DRBR505</v>
      </c>
      <c r="G228" s="136" t="str">
        <f>VLOOKUP(E228,'LISTADO ATM'!$A$2:$B$898,2,0)</f>
        <v xml:space="preserve">ATM El Vestir De Hoy </v>
      </c>
      <c r="H228" s="136" t="str">
        <f>VLOOKUP(E228,VIP!$A$2:$O17838,7,FALSE)</f>
        <v>Si</v>
      </c>
      <c r="I228" s="136" t="str">
        <f>VLOOKUP(E228,VIP!$A$2:$O9803,8,FALSE)</f>
        <v>Si</v>
      </c>
      <c r="J228" s="136" t="str">
        <f>VLOOKUP(E228,VIP!$A$2:$O9753,8,FALSE)</f>
        <v>Si</v>
      </c>
      <c r="K228" s="136" t="str">
        <f>VLOOKUP(E228,VIP!$A$2:$O13327,6,0)</f>
        <v>NO</v>
      </c>
      <c r="L228" s="133" t="s">
        <v>2419</v>
      </c>
      <c r="M228" s="138" t="s">
        <v>2456</v>
      </c>
      <c r="N228" s="138" t="s">
        <v>2463</v>
      </c>
      <c r="O228" s="157" t="s">
        <v>2464</v>
      </c>
      <c r="P228" s="135"/>
      <c r="Q228" s="138" t="s">
        <v>2419</v>
      </c>
    </row>
    <row r="229" spans="1:17" ht="17.399999999999999" x14ac:dyDescent="0.3">
      <c r="A229" s="136" t="str">
        <f>VLOOKUP(E229,'LISTADO ATM'!$A$2:$C$899,3,0)</f>
        <v>NORTE</v>
      </c>
      <c r="B229" s="123" t="s">
        <v>2748</v>
      </c>
      <c r="C229" s="137">
        <v>44318.596064814818</v>
      </c>
      <c r="D229" s="137" t="s">
        <v>2483</v>
      </c>
      <c r="E229" s="114">
        <v>144</v>
      </c>
      <c r="F229" s="157" t="str">
        <f>VLOOKUP(E229,VIP!$A$2:$O12916,2,0)</f>
        <v>DRBR144</v>
      </c>
      <c r="G229" s="136" t="str">
        <f>VLOOKUP(E229,'LISTADO ATM'!$A$2:$B$898,2,0)</f>
        <v xml:space="preserve">ATM Oficina Villa Altagracia </v>
      </c>
      <c r="H229" s="136" t="str">
        <f>VLOOKUP(E229,VIP!$A$2:$O17837,7,FALSE)</f>
        <v>Si</v>
      </c>
      <c r="I229" s="136" t="str">
        <f>VLOOKUP(E229,VIP!$A$2:$O9802,8,FALSE)</f>
        <v>Si</v>
      </c>
      <c r="J229" s="136" t="str">
        <f>VLOOKUP(E229,VIP!$A$2:$O9752,8,FALSE)</f>
        <v>Si</v>
      </c>
      <c r="K229" s="136" t="str">
        <f>VLOOKUP(E229,VIP!$A$2:$O13326,6,0)</f>
        <v>SI</v>
      </c>
      <c r="L229" s="133" t="s">
        <v>2419</v>
      </c>
      <c r="M229" s="138" t="s">
        <v>2456</v>
      </c>
      <c r="N229" s="138" t="s">
        <v>2463</v>
      </c>
      <c r="O229" s="157" t="s">
        <v>2596</v>
      </c>
      <c r="P229" s="135"/>
      <c r="Q229" s="138" t="s">
        <v>2419</v>
      </c>
    </row>
    <row r="230" spans="1:17" ht="17.399999999999999" x14ac:dyDescent="0.3">
      <c r="A230" s="136" t="str">
        <f>VLOOKUP(E230,'LISTADO ATM'!$A$2:$C$899,3,0)</f>
        <v>DISTRITO NACIONAL</v>
      </c>
      <c r="B230" s="123" t="s">
        <v>2747</v>
      </c>
      <c r="C230" s="137">
        <v>44318.597592592596</v>
      </c>
      <c r="D230" s="137" t="s">
        <v>2459</v>
      </c>
      <c r="E230" s="114">
        <v>541</v>
      </c>
      <c r="F230" s="157" t="str">
        <f>VLOOKUP(E230,VIP!$A$2:$O12915,2,0)</f>
        <v>DRBR541</v>
      </c>
      <c r="G230" s="136" t="str">
        <f>VLOOKUP(E230,'LISTADO ATM'!$A$2:$B$898,2,0)</f>
        <v xml:space="preserve">ATM Oficina Sambil II </v>
      </c>
      <c r="H230" s="136" t="str">
        <f>VLOOKUP(E230,VIP!$A$2:$O17836,7,FALSE)</f>
        <v>Si</v>
      </c>
      <c r="I230" s="136" t="str">
        <f>VLOOKUP(E230,VIP!$A$2:$O9801,8,FALSE)</f>
        <v>Si</v>
      </c>
      <c r="J230" s="136" t="str">
        <f>VLOOKUP(E230,VIP!$A$2:$O9751,8,FALSE)</f>
        <v>Si</v>
      </c>
      <c r="K230" s="136" t="str">
        <f>VLOOKUP(E230,VIP!$A$2:$O13325,6,0)</f>
        <v>SI</v>
      </c>
      <c r="L230" s="133" t="s">
        <v>2419</v>
      </c>
      <c r="M230" s="138" t="s">
        <v>2456</v>
      </c>
      <c r="N230" s="138" t="s">
        <v>2463</v>
      </c>
      <c r="O230" s="157" t="s">
        <v>2464</v>
      </c>
      <c r="P230" s="135"/>
      <c r="Q230" s="138" t="s">
        <v>2419</v>
      </c>
    </row>
    <row r="231" spans="1:17" ht="17.399999999999999" x14ac:dyDescent="0.3">
      <c r="A231" s="136" t="str">
        <f>VLOOKUP(E231,'LISTADO ATM'!$A$2:$C$899,3,0)</f>
        <v>DISTRITO NACIONAL</v>
      </c>
      <c r="B231" s="123" t="s">
        <v>2802</v>
      </c>
      <c r="C231" s="137">
        <v>44318.646435185183</v>
      </c>
      <c r="D231" s="137" t="s">
        <v>2483</v>
      </c>
      <c r="E231" s="114">
        <v>409</v>
      </c>
      <c r="F231" s="157" t="str">
        <f>VLOOKUP(E231,VIP!$A$2:$O12918,2,0)</f>
        <v>DRBR409</v>
      </c>
      <c r="G231" s="136" t="str">
        <f>VLOOKUP(E231,'LISTADO ATM'!$A$2:$B$898,2,0)</f>
        <v xml:space="preserve">ATM Oficina Las Palmas de Herrera I </v>
      </c>
      <c r="H231" s="136" t="str">
        <f>VLOOKUP(E231,VIP!$A$2:$O17839,7,FALSE)</f>
        <v>Si</v>
      </c>
      <c r="I231" s="136" t="str">
        <f>VLOOKUP(E231,VIP!$A$2:$O9804,8,FALSE)</f>
        <v>Si</v>
      </c>
      <c r="J231" s="136" t="str">
        <f>VLOOKUP(E231,VIP!$A$2:$O9754,8,FALSE)</f>
        <v>Si</v>
      </c>
      <c r="K231" s="136" t="str">
        <f>VLOOKUP(E231,VIP!$A$2:$O13328,6,0)</f>
        <v>NO</v>
      </c>
      <c r="L231" s="133" t="s">
        <v>2419</v>
      </c>
      <c r="M231" s="138" t="s">
        <v>2456</v>
      </c>
      <c r="N231" s="138" t="s">
        <v>2463</v>
      </c>
      <c r="O231" s="157" t="s">
        <v>2596</v>
      </c>
      <c r="P231" s="135"/>
      <c r="Q231" s="138" t="s">
        <v>2419</v>
      </c>
    </row>
    <row r="232" spans="1:17" ht="17.399999999999999" x14ac:dyDescent="0.3">
      <c r="A232" s="136" t="str">
        <f>VLOOKUP(E232,'LISTADO ATM'!$A$2:$C$899,3,0)</f>
        <v>DISTRITO NACIONAL</v>
      </c>
      <c r="B232" s="123" t="s">
        <v>2800</v>
      </c>
      <c r="C232" s="137">
        <v>44318.649456018517</v>
      </c>
      <c r="D232" s="137" t="s">
        <v>2459</v>
      </c>
      <c r="E232" s="114">
        <v>331</v>
      </c>
      <c r="F232" s="157" t="str">
        <f>VLOOKUP(E232,VIP!$A$2:$O12916,2,0)</f>
        <v>DRBR331</v>
      </c>
      <c r="G232" s="136" t="str">
        <f>VLOOKUP(E232,'LISTADO ATM'!$A$2:$B$898,2,0)</f>
        <v>ATM Ayuntamiento Sto. Dgo. Este</v>
      </c>
      <c r="H232" s="136" t="str">
        <f>VLOOKUP(E232,VIP!$A$2:$O17837,7,FALSE)</f>
        <v>N/A</v>
      </c>
      <c r="I232" s="136" t="str">
        <f>VLOOKUP(E232,VIP!$A$2:$O9802,8,FALSE)</f>
        <v>N/A</v>
      </c>
      <c r="J232" s="136" t="str">
        <f>VLOOKUP(E232,VIP!$A$2:$O9752,8,FALSE)</f>
        <v>N/A</v>
      </c>
      <c r="K232" s="136" t="str">
        <f>VLOOKUP(E232,VIP!$A$2:$O13326,6,0)</f>
        <v>NO</v>
      </c>
      <c r="L232" s="133" t="s">
        <v>2419</v>
      </c>
      <c r="M232" s="138" t="s">
        <v>2456</v>
      </c>
      <c r="N232" s="138" t="s">
        <v>2463</v>
      </c>
      <c r="O232" s="157" t="s">
        <v>2464</v>
      </c>
      <c r="P232" s="135"/>
      <c r="Q232" s="138" t="s">
        <v>2419</v>
      </c>
    </row>
    <row r="233" spans="1:17" ht="17.399999999999999" x14ac:dyDescent="0.3">
      <c r="A233" s="136" t="str">
        <f>VLOOKUP(E233,'LISTADO ATM'!$A$2:$C$899,3,0)</f>
        <v>DISTRITO NACIONAL</v>
      </c>
      <c r="B233" s="123" t="s">
        <v>2799</v>
      </c>
      <c r="C233" s="137">
        <v>44318.651134259257</v>
      </c>
      <c r="D233" s="137" t="s">
        <v>2459</v>
      </c>
      <c r="E233" s="114">
        <v>967</v>
      </c>
      <c r="F233" s="157" t="str">
        <f>VLOOKUP(E233,VIP!$A$2:$O12915,2,0)</f>
        <v>DRBR967</v>
      </c>
      <c r="G233" s="136" t="str">
        <f>VLOOKUP(E233,'LISTADO ATM'!$A$2:$B$898,2,0)</f>
        <v xml:space="preserve">ATM UNP Hiper Olé Autopista Duarte </v>
      </c>
      <c r="H233" s="136" t="str">
        <f>VLOOKUP(E233,VIP!$A$2:$O17836,7,FALSE)</f>
        <v>Si</v>
      </c>
      <c r="I233" s="136" t="str">
        <f>VLOOKUP(E233,VIP!$A$2:$O9801,8,FALSE)</f>
        <v>Si</v>
      </c>
      <c r="J233" s="136" t="str">
        <f>VLOOKUP(E233,VIP!$A$2:$O9751,8,FALSE)</f>
        <v>Si</v>
      </c>
      <c r="K233" s="136" t="str">
        <f>VLOOKUP(E233,VIP!$A$2:$O13325,6,0)</f>
        <v>NO</v>
      </c>
      <c r="L233" s="133" t="s">
        <v>2419</v>
      </c>
      <c r="M233" s="138" t="s">
        <v>2456</v>
      </c>
      <c r="N233" s="138" t="s">
        <v>2463</v>
      </c>
      <c r="O233" s="157" t="s">
        <v>2464</v>
      </c>
      <c r="P233" s="135"/>
      <c r="Q233" s="138" t="s">
        <v>2419</v>
      </c>
    </row>
    <row r="234" spans="1:17" ht="17.399999999999999" x14ac:dyDescent="0.3">
      <c r="A234" s="136" t="str">
        <f>VLOOKUP(E234,'LISTADO ATM'!$A$2:$C$899,3,0)</f>
        <v>ESTE</v>
      </c>
      <c r="B234" s="123" t="s">
        <v>2824</v>
      </c>
      <c r="C234" s="137">
        <v>44318.717465277776</v>
      </c>
      <c r="D234" s="137" t="s">
        <v>2459</v>
      </c>
      <c r="E234" s="114">
        <v>294</v>
      </c>
      <c r="F234" s="157" t="str">
        <f>VLOOKUP(E234,VIP!$A$2:$O12936,2,0)</f>
        <v>DRBR294</v>
      </c>
      <c r="G234" s="136" t="str">
        <f>VLOOKUP(E234,'LISTADO ATM'!$A$2:$B$898,2,0)</f>
        <v xml:space="preserve">ATM Plaza Zaglul San Pedro II </v>
      </c>
      <c r="H234" s="136" t="str">
        <f>VLOOKUP(E234,VIP!$A$2:$O17857,7,FALSE)</f>
        <v>Si</v>
      </c>
      <c r="I234" s="136" t="str">
        <f>VLOOKUP(E234,VIP!$A$2:$O9822,8,FALSE)</f>
        <v>Si</v>
      </c>
      <c r="J234" s="136" t="str">
        <f>VLOOKUP(E234,VIP!$A$2:$O9772,8,FALSE)</f>
        <v>Si</v>
      </c>
      <c r="K234" s="136" t="str">
        <f>VLOOKUP(E234,VIP!$A$2:$O13346,6,0)</f>
        <v>NO</v>
      </c>
      <c r="L234" s="133" t="s">
        <v>2419</v>
      </c>
      <c r="M234" s="138" t="s">
        <v>2456</v>
      </c>
      <c r="N234" s="138" t="s">
        <v>2463</v>
      </c>
      <c r="O234" s="157" t="s">
        <v>2464</v>
      </c>
      <c r="P234" s="135"/>
      <c r="Q234" s="138" t="s">
        <v>2419</v>
      </c>
    </row>
    <row r="235" spans="1:17" ht="17.399999999999999" x14ac:dyDescent="0.3">
      <c r="A235" s="136" t="str">
        <f>VLOOKUP(E235,'LISTADO ATM'!$A$2:$C$899,3,0)</f>
        <v>DISTRITO NACIONAL</v>
      </c>
      <c r="B235" s="123" t="s">
        <v>2822</v>
      </c>
      <c r="C235" s="137">
        <v>44318.720023148147</v>
      </c>
      <c r="D235" s="137" t="s">
        <v>2459</v>
      </c>
      <c r="E235" s="114">
        <v>590</v>
      </c>
      <c r="F235" s="157" t="str">
        <f>VLOOKUP(E235,VIP!$A$2:$O12934,2,0)</f>
        <v>DRBR177</v>
      </c>
      <c r="G235" s="136" t="str">
        <f>VLOOKUP(E235,'LISTADO ATM'!$A$2:$B$898,2,0)</f>
        <v xml:space="preserve">ATM Olé Aut. Las Américas </v>
      </c>
      <c r="H235" s="136" t="str">
        <f>VLOOKUP(E235,VIP!$A$2:$O17855,7,FALSE)</f>
        <v>Si</v>
      </c>
      <c r="I235" s="136" t="str">
        <f>VLOOKUP(E235,VIP!$A$2:$O9820,8,FALSE)</f>
        <v>Si</v>
      </c>
      <c r="J235" s="136" t="str">
        <f>VLOOKUP(E235,VIP!$A$2:$O9770,8,FALSE)</f>
        <v>Si</v>
      </c>
      <c r="K235" s="136" t="str">
        <f>VLOOKUP(E235,VIP!$A$2:$O13344,6,0)</f>
        <v>SI</v>
      </c>
      <c r="L235" s="133" t="s">
        <v>2419</v>
      </c>
      <c r="M235" s="138" t="s">
        <v>2456</v>
      </c>
      <c r="N235" s="138" t="s">
        <v>2463</v>
      </c>
      <c r="O235" s="157" t="s">
        <v>2464</v>
      </c>
      <c r="P235" s="135"/>
      <c r="Q235" s="138" t="s">
        <v>2419</v>
      </c>
    </row>
    <row r="236" spans="1:17" ht="17.399999999999999" x14ac:dyDescent="0.3">
      <c r="A236" s="136" t="str">
        <f>VLOOKUP(E236,'LISTADO ATM'!$A$2:$C$899,3,0)</f>
        <v>DISTRITO NACIONAL</v>
      </c>
      <c r="B236" s="123" t="s">
        <v>2820</v>
      </c>
      <c r="C236" s="137">
        <v>44318.721180555556</v>
      </c>
      <c r="D236" s="137" t="s">
        <v>2459</v>
      </c>
      <c r="E236" s="114">
        <v>868</v>
      </c>
      <c r="F236" s="157" t="str">
        <f>VLOOKUP(E236,VIP!$A$2:$O12932,2,0)</f>
        <v>DRBR868</v>
      </c>
      <c r="G236" s="136" t="str">
        <f>VLOOKUP(E236,'LISTADO ATM'!$A$2:$B$898,2,0)</f>
        <v xml:space="preserve">ATM Casino Diamante </v>
      </c>
      <c r="H236" s="136" t="str">
        <f>VLOOKUP(E236,VIP!$A$2:$O17853,7,FALSE)</f>
        <v>Si</v>
      </c>
      <c r="I236" s="136" t="str">
        <f>VLOOKUP(E236,VIP!$A$2:$O9818,8,FALSE)</f>
        <v>Si</v>
      </c>
      <c r="J236" s="136" t="str">
        <f>VLOOKUP(E236,VIP!$A$2:$O9768,8,FALSE)</f>
        <v>Si</v>
      </c>
      <c r="K236" s="136" t="str">
        <f>VLOOKUP(E236,VIP!$A$2:$O13342,6,0)</f>
        <v>NO</v>
      </c>
      <c r="L236" s="133" t="s">
        <v>2419</v>
      </c>
      <c r="M236" s="138" t="s">
        <v>2456</v>
      </c>
      <c r="N236" s="138" t="s">
        <v>2463</v>
      </c>
      <c r="O236" s="157" t="s">
        <v>2464</v>
      </c>
      <c r="P236" s="135"/>
      <c r="Q236" s="138" t="s">
        <v>2419</v>
      </c>
    </row>
    <row r="237" spans="1:17" ht="17.399999999999999" x14ac:dyDescent="0.3">
      <c r="A237" s="136" t="str">
        <f>VLOOKUP(E237,'LISTADO ATM'!$A$2:$C$899,3,0)</f>
        <v>DISTRITO NACIONAL</v>
      </c>
      <c r="B237" s="123" t="s">
        <v>2819</v>
      </c>
      <c r="C237" s="137">
        <v>44318.721875000003</v>
      </c>
      <c r="D237" s="137" t="s">
        <v>2483</v>
      </c>
      <c r="E237" s="114">
        <v>23</v>
      </c>
      <c r="F237" s="157" t="str">
        <f>VLOOKUP(E237,VIP!$A$2:$O12933,2,0)</f>
        <v>DRBR023</v>
      </c>
      <c r="G237" s="136" t="str">
        <f>VLOOKUP(E237,'LISTADO ATM'!$A$2:$B$898,2,0)</f>
        <v xml:space="preserve">ATM Oficina México </v>
      </c>
      <c r="H237" s="136" t="str">
        <f>VLOOKUP(E237,VIP!$A$2:$O17854,7,FALSE)</f>
        <v>Si</v>
      </c>
      <c r="I237" s="136" t="str">
        <f>VLOOKUP(E237,VIP!$A$2:$O9819,8,FALSE)</f>
        <v>Si</v>
      </c>
      <c r="J237" s="136" t="str">
        <f>VLOOKUP(E237,VIP!$A$2:$O9769,8,FALSE)</f>
        <v>Si</v>
      </c>
      <c r="K237" s="136" t="str">
        <f>VLOOKUP(E237,VIP!$A$2:$O13343,6,0)</f>
        <v>NO</v>
      </c>
      <c r="L237" s="133" t="s">
        <v>2419</v>
      </c>
      <c r="M237" s="138" t="s">
        <v>2456</v>
      </c>
      <c r="N237" s="138" t="s">
        <v>2463</v>
      </c>
      <c r="O237" s="157" t="s">
        <v>2484</v>
      </c>
      <c r="P237" s="135"/>
      <c r="Q237" s="138" t="s">
        <v>2419</v>
      </c>
    </row>
    <row r="238" spans="1:17" ht="17.399999999999999" x14ac:dyDescent="0.3">
      <c r="A238" s="136" t="str">
        <f>VLOOKUP(E238,'LISTADO ATM'!$A$2:$C$899,3,0)</f>
        <v>DISTRITO NACIONAL</v>
      </c>
      <c r="B238" s="123" t="s">
        <v>2818</v>
      </c>
      <c r="C238" s="137">
        <v>44318.722766203704</v>
      </c>
      <c r="D238" s="137" t="s">
        <v>2459</v>
      </c>
      <c r="E238" s="114">
        <v>734</v>
      </c>
      <c r="F238" s="157" t="str">
        <f>VLOOKUP(E238,VIP!$A$2:$O12930,2,0)</f>
        <v>DRBR178</v>
      </c>
      <c r="G238" s="136" t="str">
        <f>VLOOKUP(E238,'LISTADO ATM'!$A$2:$B$898,2,0)</f>
        <v xml:space="preserve">ATM Oficina Independencia I </v>
      </c>
      <c r="H238" s="136" t="str">
        <f>VLOOKUP(E238,VIP!$A$2:$O17851,7,FALSE)</f>
        <v>Si</v>
      </c>
      <c r="I238" s="136" t="str">
        <f>VLOOKUP(E238,VIP!$A$2:$O9816,8,FALSE)</f>
        <v>Si</v>
      </c>
      <c r="J238" s="136" t="str">
        <f>VLOOKUP(E238,VIP!$A$2:$O9766,8,FALSE)</f>
        <v>Si</v>
      </c>
      <c r="K238" s="136" t="str">
        <f>VLOOKUP(E238,VIP!$A$2:$O13340,6,0)</f>
        <v>SI</v>
      </c>
      <c r="L238" s="133" t="s">
        <v>2419</v>
      </c>
      <c r="M238" s="138" t="s">
        <v>2456</v>
      </c>
      <c r="N238" s="138" t="s">
        <v>2463</v>
      </c>
      <c r="O238" s="157" t="s">
        <v>2464</v>
      </c>
      <c r="P238" s="135"/>
      <c r="Q238" s="138" t="s">
        <v>2419</v>
      </c>
    </row>
    <row r="239" spans="1:17" ht="17.399999999999999" x14ac:dyDescent="0.3">
      <c r="A239" s="136" t="str">
        <f>VLOOKUP(E239,'LISTADO ATM'!$A$2:$C$899,3,0)</f>
        <v>DISTRITO NACIONAL</v>
      </c>
      <c r="B239" s="123" t="s">
        <v>2815</v>
      </c>
      <c r="C239" s="137">
        <v>44318.736354166664</v>
      </c>
      <c r="D239" s="137" t="s">
        <v>2577</v>
      </c>
      <c r="E239" s="114">
        <v>459</v>
      </c>
      <c r="F239" s="157" t="str">
        <f>VLOOKUP(E239,VIP!$A$2:$O12929,2,0)</f>
        <v>DRBR459</v>
      </c>
      <c r="G239" s="136" t="str">
        <f>VLOOKUP(E239,'LISTADO ATM'!$A$2:$B$898,2,0)</f>
        <v>ATM Estación Jima Bonao</v>
      </c>
      <c r="H239" s="136" t="str">
        <f>VLOOKUP(E239,VIP!$A$2:$O17850,7,FALSE)</f>
        <v>Si</v>
      </c>
      <c r="I239" s="136" t="str">
        <f>VLOOKUP(E239,VIP!$A$2:$O9815,8,FALSE)</f>
        <v>Si</v>
      </c>
      <c r="J239" s="136" t="str">
        <f>VLOOKUP(E239,VIP!$A$2:$O9765,8,FALSE)</f>
        <v>Si</v>
      </c>
      <c r="K239" s="136" t="str">
        <f>VLOOKUP(E239,VIP!$A$2:$O13339,6,0)</f>
        <v>NO</v>
      </c>
      <c r="L239" s="133" t="s">
        <v>2419</v>
      </c>
      <c r="M239" s="138" t="s">
        <v>2456</v>
      </c>
      <c r="N239" s="138" t="s">
        <v>2463</v>
      </c>
      <c r="O239" s="157" t="s">
        <v>2578</v>
      </c>
      <c r="P239" s="135"/>
      <c r="Q239" s="138" t="s">
        <v>2419</v>
      </c>
    </row>
    <row r="240" spans="1:17" ht="17.399999999999999" x14ac:dyDescent="0.3">
      <c r="A240" s="136" t="str">
        <f>VLOOKUP(E240,'LISTADO ATM'!$A$2:$C$899,3,0)</f>
        <v>DISTRITO NACIONAL</v>
      </c>
      <c r="B240" s="123" t="s">
        <v>2809</v>
      </c>
      <c r="C240" s="137">
        <v>44318.754004629627</v>
      </c>
      <c r="D240" s="137" t="s">
        <v>2483</v>
      </c>
      <c r="E240" s="114">
        <v>721</v>
      </c>
      <c r="F240" s="157" t="str">
        <f>VLOOKUP(E240,VIP!$A$2:$O12923,2,0)</f>
        <v>DRBR23A</v>
      </c>
      <c r="G240" s="136" t="str">
        <f>VLOOKUP(E240,'LISTADO ATM'!$A$2:$B$898,2,0)</f>
        <v xml:space="preserve">ATM Oficina Charles de Gaulle II </v>
      </c>
      <c r="H240" s="136" t="str">
        <f>VLOOKUP(E240,VIP!$A$2:$O17844,7,FALSE)</f>
        <v>Si</v>
      </c>
      <c r="I240" s="136" t="str">
        <f>VLOOKUP(E240,VIP!$A$2:$O9809,8,FALSE)</f>
        <v>Si</v>
      </c>
      <c r="J240" s="136" t="str">
        <f>VLOOKUP(E240,VIP!$A$2:$O9759,8,FALSE)</f>
        <v>Si</v>
      </c>
      <c r="K240" s="136" t="str">
        <f>VLOOKUP(E240,VIP!$A$2:$O13333,6,0)</f>
        <v>NO</v>
      </c>
      <c r="L240" s="133" t="s">
        <v>2419</v>
      </c>
      <c r="M240" s="138" t="s">
        <v>2456</v>
      </c>
      <c r="N240" s="138" t="s">
        <v>2463</v>
      </c>
      <c r="O240" s="157" t="s">
        <v>2484</v>
      </c>
      <c r="P240" s="135"/>
      <c r="Q240" s="138" t="s">
        <v>2419</v>
      </c>
    </row>
    <row r="241" spans="1:17" ht="17.399999999999999" x14ac:dyDescent="0.3">
      <c r="A241" s="136" t="str">
        <f>VLOOKUP(E241,'LISTADO ATM'!$A$2:$C$899,3,0)</f>
        <v>DISTRITO NACIONAL</v>
      </c>
      <c r="B241" s="123" t="s">
        <v>2807</v>
      </c>
      <c r="C241" s="137">
        <v>44318.764340277776</v>
      </c>
      <c r="D241" s="137" t="s">
        <v>2459</v>
      </c>
      <c r="E241" s="114">
        <v>908</v>
      </c>
      <c r="F241" s="157" t="str">
        <f>VLOOKUP(E241,VIP!$A$2:$O12921,2,0)</f>
        <v>DRBR16D</v>
      </c>
      <c r="G241" s="136" t="str">
        <f>VLOOKUP(E241,'LISTADO ATM'!$A$2:$B$898,2,0)</f>
        <v xml:space="preserve">ATM Oficina Plaza Botánika </v>
      </c>
      <c r="H241" s="136" t="str">
        <f>VLOOKUP(E241,VIP!$A$2:$O17842,7,FALSE)</f>
        <v>Si</v>
      </c>
      <c r="I241" s="136" t="str">
        <f>VLOOKUP(E241,VIP!$A$2:$O9807,8,FALSE)</f>
        <v>Si</v>
      </c>
      <c r="J241" s="136" t="str">
        <f>VLOOKUP(E241,VIP!$A$2:$O9757,8,FALSE)</f>
        <v>Si</v>
      </c>
      <c r="K241" s="136" t="str">
        <f>VLOOKUP(E241,VIP!$A$2:$O13331,6,0)</f>
        <v>NO</v>
      </c>
      <c r="L241" s="133" t="s">
        <v>2419</v>
      </c>
      <c r="M241" s="138" t="s">
        <v>2456</v>
      </c>
      <c r="N241" s="138" t="s">
        <v>2463</v>
      </c>
      <c r="O241" s="157" t="s">
        <v>2464</v>
      </c>
      <c r="P241" s="135"/>
      <c r="Q241" s="138" t="s">
        <v>2419</v>
      </c>
    </row>
    <row r="242" spans="1:17" ht="17.399999999999999" x14ac:dyDescent="0.3">
      <c r="A242" s="136" t="str">
        <f>VLOOKUP(E242,'LISTADO ATM'!$A$2:$C$899,3,0)</f>
        <v>DISTRITO NACIONAL</v>
      </c>
      <c r="B242" s="123" t="s">
        <v>2806</v>
      </c>
      <c r="C242" s="137">
        <v>44318.770069444443</v>
      </c>
      <c r="D242" s="137" t="s">
        <v>2483</v>
      </c>
      <c r="E242" s="114">
        <v>883</v>
      </c>
      <c r="F242" s="157" t="str">
        <f>VLOOKUP(E242,VIP!$A$2:$O12918,2,0)</f>
        <v>DRBR883</v>
      </c>
      <c r="G242" s="136" t="str">
        <f>VLOOKUP(E242,'LISTADO ATM'!$A$2:$B$898,2,0)</f>
        <v xml:space="preserve">ATM Oficina Filadelfia Plaza </v>
      </c>
      <c r="H242" s="136" t="str">
        <f>VLOOKUP(E242,VIP!$A$2:$O17839,7,FALSE)</f>
        <v>Si</v>
      </c>
      <c r="I242" s="136" t="str">
        <f>VLOOKUP(E242,VIP!$A$2:$O9804,8,FALSE)</f>
        <v>Si</v>
      </c>
      <c r="J242" s="136" t="str">
        <f>VLOOKUP(E242,VIP!$A$2:$O9754,8,FALSE)</f>
        <v>Si</v>
      </c>
      <c r="K242" s="136" t="str">
        <f>VLOOKUP(E242,VIP!$A$2:$O13328,6,0)</f>
        <v>NO</v>
      </c>
      <c r="L242" s="133" t="s">
        <v>2419</v>
      </c>
      <c r="M242" s="138" t="s">
        <v>2456</v>
      </c>
      <c r="N242" s="138" t="s">
        <v>2463</v>
      </c>
      <c r="O242" s="157" t="s">
        <v>2484</v>
      </c>
      <c r="P242" s="135"/>
      <c r="Q242" s="138" t="s">
        <v>2419</v>
      </c>
    </row>
    <row r="243" spans="1:17" ht="17.399999999999999" x14ac:dyDescent="0.3">
      <c r="A243" s="136" t="str">
        <f>VLOOKUP(E243,'LISTADO ATM'!$A$2:$C$899,3,0)</f>
        <v>DISTRITO NACIONAL</v>
      </c>
      <c r="B243" s="123" t="s">
        <v>2805</v>
      </c>
      <c r="C243" s="137">
        <v>44318.776192129626</v>
      </c>
      <c r="D243" s="137" t="s">
        <v>2459</v>
      </c>
      <c r="E243" s="114">
        <v>815</v>
      </c>
      <c r="F243" s="157" t="str">
        <f>VLOOKUP(E243,VIP!$A$2:$O12919,2,0)</f>
        <v>DRBR24A</v>
      </c>
      <c r="G243" s="136" t="str">
        <f>VLOOKUP(E243,'LISTADO ATM'!$A$2:$B$898,2,0)</f>
        <v xml:space="preserve">ATM Oficina Atalaya del Mar </v>
      </c>
      <c r="H243" s="136" t="str">
        <f>VLOOKUP(E243,VIP!$A$2:$O17840,7,FALSE)</f>
        <v>Si</v>
      </c>
      <c r="I243" s="136" t="str">
        <f>VLOOKUP(E243,VIP!$A$2:$O9805,8,FALSE)</f>
        <v>Si</v>
      </c>
      <c r="J243" s="136" t="str">
        <f>VLOOKUP(E243,VIP!$A$2:$O9755,8,FALSE)</f>
        <v>Si</v>
      </c>
      <c r="K243" s="136" t="str">
        <f>VLOOKUP(E243,VIP!$A$2:$O13329,6,0)</f>
        <v>SI</v>
      </c>
      <c r="L243" s="133" t="s">
        <v>2419</v>
      </c>
      <c r="M243" s="138" t="s">
        <v>2456</v>
      </c>
      <c r="N243" s="138" t="s">
        <v>2463</v>
      </c>
      <c r="O243" s="157" t="s">
        <v>2464</v>
      </c>
      <c r="P243" s="135"/>
      <c r="Q243" s="138" t="s">
        <v>2419</v>
      </c>
    </row>
    <row r="244" spans="1:17" ht="17.399999999999999" x14ac:dyDescent="0.3">
      <c r="A244" s="136" t="str">
        <f>VLOOKUP(E244,'LISTADO ATM'!$A$2:$C$899,3,0)</f>
        <v>DISTRITO NACIONAL</v>
      </c>
      <c r="B244" s="123" t="s">
        <v>2852</v>
      </c>
      <c r="C244" s="137">
        <v>44318.839270833334</v>
      </c>
      <c r="D244" s="137" t="s">
        <v>2483</v>
      </c>
      <c r="E244" s="114">
        <v>813</v>
      </c>
      <c r="F244" s="157" t="str">
        <f>VLOOKUP(E244,VIP!$A$2:$O12937,2,0)</f>
        <v>DRBR815</v>
      </c>
      <c r="G244" s="136" t="str">
        <f>VLOOKUP(E244,'LISTADO ATM'!$A$2:$B$898,2,0)</f>
        <v>ATM Occidental Mall</v>
      </c>
      <c r="H244" s="136" t="str">
        <f>VLOOKUP(E244,VIP!$A$2:$O17858,7,FALSE)</f>
        <v>Si</v>
      </c>
      <c r="I244" s="136" t="str">
        <f>VLOOKUP(E244,VIP!$A$2:$O9823,8,FALSE)</f>
        <v>Si</v>
      </c>
      <c r="J244" s="136" t="str">
        <f>VLOOKUP(E244,VIP!$A$2:$O9773,8,FALSE)</f>
        <v>Si</v>
      </c>
      <c r="K244" s="136" t="str">
        <f>VLOOKUP(E244,VIP!$A$2:$O13347,6,0)</f>
        <v>NO</v>
      </c>
      <c r="L244" s="133" t="s">
        <v>2419</v>
      </c>
      <c r="M244" s="138" t="s">
        <v>2456</v>
      </c>
      <c r="N244" s="138" t="s">
        <v>2463</v>
      </c>
      <c r="O244" s="157" t="s">
        <v>2484</v>
      </c>
      <c r="P244" s="135"/>
      <c r="Q244" s="138" t="s">
        <v>2419</v>
      </c>
    </row>
    <row r="245" spans="1:17" ht="17.399999999999999" x14ac:dyDescent="0.3">
      <c r="A245" s="136" t="str">
        <f>VLOOKUP(E245,'LISTADO ATM'!$A$2:$C$899,3,0)</f>
        <v>DISTRITO NACIONAL</v>
      </c>
      <c r="B245" s="123" t="s">
        <v>2849</v>
      </c>
      <c r="C245" s="137">
        <v>44318.867291666669</v>
      </c>
      <c r="D245" s="137" t="s">
        <v>2459</v>
      </c>
      <c r="E245" s="114">
        <v>407</v>
      </c>
      <c r="F245" s="157" t="str">
        <f>VLOOKUP(E245,VIP!$A$2:$O12934,2,0)</f>
        <v>DRBR407</v>
      </c>
      <c r="G245" s="136" t="str">
        <f>VLOOKUP(E245,'LISTADO ATM'!$A$2:$B$898,2,0)</f>
        <v xml:space="preserve">ATM Multicentro La Sirena Villa Mella </v>
      </c>
      <c r="H245" s="136" t="str">
        <f>VLOOKUP(E245,VIP!$A$2:$O17855,7,FALSE)</f>
        <v>Si</v>
      </c>
      <c r="I245" s="136" t="str">
        <f>VLOOKUP(E245,VIP!$A$2:$O9820,8,FALSE)</f>
        <v>Si</v>
      </c>
      <c r="J245" s="136" t="str">
        <f>VLOOKUP(E245,VIP!$A$2:$O9770,8,FALSE)</f>
        <v>Si</v>
      </c>
      <c r="K245" s="136" t="str">
        <f>VLOOKUP(E245,VIP!$A$2:$O13344,6,0)</f>
        <v>NO</v>
      </c>
      <c r="L245" s="133" t="s">
        <v>2419</v>
      </c>
      <c r="M245" s="138" t="s">
        <v>2456</v>
      </c>
      <c r="N245" s="138" t="s">
        <v>2463</v>
      </c>
      <c r="O245" s="158" t="s">
        <v>2464</v>
      </c>
      <c r="P245" s="135"/>
      <c r="Q245" s="138" t="s">
        <v>2419</v>
      </c>
    </row>
    <row r="246" spans="1:17" ht="17.399999999999999" x14ac:dyDescent="0.3">
      <c r="A246" s="136" t="str">
        <f>VLOOKUP(E246,'LISTADO ATM'!$A$2:$C$899,3,0)</f>
        <v>NORTE</v>
      </c>
      <c r="B246" s="123" t="s">
        <v>2847</v>
      </c>
      <c r="C246" s="137">
        <v>44318.875752314816</v>
      </c>
      <c r="D246" s="137" t="s">
        <v>2577</v>
      </c>
      <c r="E246" s="114">
        <v>877</v>
      </c>
      <c r="F246" s="157" t="str">
        <f>VLOOKUP(E246,VIP!$A$2:$O12932,2,0)</f>
        <v>DRBR877</v>
      </c>
      <c r="G246" s="136" t="str">
        <f>VLOOKUP(E246,'LISTADO ATM'!$A$2:$B$898,2,0)</f>
        <v xml:space="preserve">ATM Estación Los Samanes (Ranchito, La Vega) </v>
      </c>
      <c r="H246" s="136" t="str">
        <f>VLOOKUP(E246,VIP!$A$2:$O17853,7,FALSE)</f>
        <v>Si</v>
      </c>
      <c r="I246" s="136" t="str">
        <f>VLOOKUP(E246,VIP!$A$2:$O9818,8,FALSE)</f>
        <v>Si</v>
      </c>
      <c r="J246" s="136" t="str">
        <f>VLOOKUP(E246,VIP!$A$2:$O9768,8,FALSE)</f>
        <v>Si</v>
      </c>
      <c r="K246" s="136" t="str">
        <f>VLOOKUP(E246,VIP!$A$2:$O13342,6,0)</f>
        <v>NO</v>
      </c>
      <c r="L246" s="133" t="s">
        <v>2419</v>
      </c>
      <c r="M246" s="138" t="s">
        <v>2456</v>
      </c>
      <c r="N246" s="138" t="s">
        <v>2463</v>
      </c>
      <c r="O246" s="157" t="s">
        <v>2578</v>
      </c>
      <c r="P246" s="135"/>
      <c r="Q246" s="138" t="s">
        <v>2419</v>
      </c>
    </row>
    <row r="247" spans="1:17" ht="17.399999999999999" x14ac:dyDescent="0.3">
      <c r="A247" s="136" t="str">
        <f>VLOOKUP(E247,'LISTADO ATM'!$A$2:$C$899,3,0)</f>
        <v>DISTRITO NACIONAL</v>
      </c>
      <c r="B247" s="123" t="s">
        <v>2845</v>
      </c>
      <c r="C247" s="137">
        <v>44318.880891203706</v>
      </c>
      <c r="D247" s="137" t="s">
        <v>2483</v>
      </c>
      <c r="E247" s="114">
        <v>408</v>
      </c>
      <c r="F247" s="158" t="str">
        <f>VLOOKUP(E247,VIP!$A$2:$O12930,2,0)</f>
        <v>DRBR408</v>
      </c>
      <c r="G247" s="136" t="str">
        <f>VLOOKUP(E247,'LISTADO ATM'!$A$2:$B$898,2,0)</f>
        <v xml:space="preserve">ATM Autobanco Las Palmas de Herrera </v>
      </c>
      <c r="H247" s="136" t="str">
        <f>VLOOKUP(E247,VIP!$A$2:$O17851,7,FALSE)</f>
        <v>Si</v>
      </c>
      <c r="I247" s="136" t="str">
        <f>VLOOKUP(E247,VIP!$A$2:$O9816,8,FALSE)</f>
        <v>Si</v>
      </c>
      <c r="J247" s="136" t="str">
        <f>VLOOKUP(E247,VIP!$A$2:$O9766,8,FALSE)</f>
        <v>Si</v>
      </c>
      <c r="K247" s="136" t="str">
        <f>VLOOKUP(E247,VIP!$A$2:$O13340,6,0)</f>
        <v>NO</v>
      </c>
      <c r="L247" s="133" t="s">
        <v>2419</v>
      </c>
      <c r="M247" s="138" t="s">
        <v>2456</v>
      </c>
      <c r="N247" s="138" t="s">
        <v>2463</v>
      </c>
      <c r="O247" s="158" t="s">
        <v>2484</v>
      </c>
      <c r="P247" s="135"/>
      <c r="Q247" s="138" t="s">
        <v>2419</v>
      </c>
    </row>
    <row r="248" spans="1:17" ht="17.399999999999999" x14ac:dyDescent="0.3">
      <c r="A248" s="136" t="str">
        <f>VLOOKUP(E248,'LISTADO ATM'!$A$2:$C$899,3,0)</f>
        <v>DISTRITO NACIONAL</v>
      </c>
      <c r="B248" s="123" t="s">
        <v>2844</v>
      </c>
      <c r="C248" s="137">
        <v>44318.89539351852</v>
      </c>
      <c r="D248" s="137" t="s">
        <v>2459</v>
      </c>
      <c r="E248" s="114">
        <v>394</v>
      </c>
      <c r="F248" s="158" t="str">
        <f>VLOOKUP(E248,VIP!$A$2:$O12929,2,0)</f>
        <v>DRBR394</v>
      </c>
      <c r="G248" s="136" t="str">
        <f>VLOOKUP(E248,'LISTADO ATM'!$A$2:$B$898,2,0)</f>
        <v xml:space="preserve">ATM Multicentro La Sirena Luperón </v>
      </c>
      <c r="H248" s="136" t="str">
        <f>VLOOKUP(E248,VIP!$A$2:$O17850,7,FALSE)</f>
        <v>Si</v>
      </c>
      <c r="I248" s="136" t="str">
        <f>VLOOKUP(E248,VIP!$A$2:$O9815,8,FALSE)</f>
        <v>Si</v>
      </c>
      <c r="J248" s="136" t="str">
        <f>VLOOKUP(E248,VIP!$A$2:$O9765,8,FALSE)</f>
        <v>Si</v>
      </c>
      <c r="K248" s="136" t="str">
        <f>VLOOKUP(E248,VIP!$A$2:$O13339,6,0)</f>
        <v>NO</v>
      </c>
      <c r="L248" s="133" t="s">
        <v>2419</v>
      </c>
      <c r="M248" s="138" t="s">
        <v>2456</v>
      </c>
      <c r="N248" s="138" t="s">
        <v>2463</v>
      </c>
      <c r="O248" s="158" t="s">
        <v>2464</v>
      </c>
      <c r="P248" s="135"/>
      <c r="Q248" s="138" t="s">
        <v>2419</v>
      </c>
    </row>
    <row r="249" spans="1:17" ht="17.399999999999999" x14ac:dyDescent="0.3">
      <c r="A249" s="136" t="str">
        <f>VLOOKUP(E249,'LISTADO ATM'!$A$2:$C$899,3,0)</f>
        <v>DISTRITO NACIONAL</v>
      </c>
      <c r="B249" s="123" t="s">
        <v>2843</v>
      </c>
      <c r="C249" s="137">
        <v>44318.896967592591</v>
      </c>
      <c r="D249" s="137" t="s">
        <v>2459</v>
      </c>
      <c r="E249" s="114">
        <v>387</v>
      </c>
      <c r="F249" s="158" t="str">
        <f>VLOOKUP(E249,VIP!$A$2:$O12928,2,0)</f>
        <v>DRBR387</v>
      </c>
      <c r="G249" s="136" t="str">
        <f>VLOOKUP(E249,'LISTADO ATM'!$A$2:$B$898,2,0)</f>
        <v xml:space="preserve">ATM S/M La Cadena San Vicente de Paul </v>
      </c>
      <c r="H249" s="136" t="str">
        <f>VLOOKUP(E249,VIP!$A$2:$O17849,7,FALSE)</f>
        <v>Si</v>
      </c>
      <c r="I249" s="136" t="str">
        <f>VLOOKUP(E249,VIP!$A$2:$O9814,8,FALSE)</f>
        <v>Si</v>
      </c>
      <c r="J249" s="136" t="str">
        <f>VLOOKUP(E249,VIP!$A$2:$O9764,8,FALSE)</f>
        <v>Si</v>
      </c>
      <c r="K249" s="136" t="str">
        <f>VLOOKUP(E249,VIP!$A$2:$O13338,6,0)</f>
        <v>NO</v>
      </c>
      <c r="L249" s="133" t="s">
        <v>2419</v>
      </c>
      <c r="M249" s="138" t="s">
        <v>2456</v>
      </c>
      <c r="N249" s="138" t="s">
        <v>2463</v>
      </c>
      <c r="O249" s="158" t="s">
        <v>2464</v>
      </c>
      <c r="P249" s="135"/>
      <c r="Q249" s="138" t="s">
        <v>2419</v>
      </c>
    </row>
    <row r="250" spans="1:17" ht="17.399999999999999" x14ac:dyDescent="0.3">
      <c r="A250" s="136" t="str">
        <f>VLOOKUP(E250,'LISTADO ATM'!$A$2:$C$899,3,0)</f>
        <v>ESTE</v>
      </c>
      <c r="B250" s="123" t="s">
        <v>2842</v>
      </c>
      <c r="C250" s="137">
        <v>44318.897928240738</v>
      </c>
      <c r="D250" s="137" t="s">
        <v>2483</v>
      </c>
      <c r="E250" s="114">
        <v>660</v>
      </c>
      <c r="F250" s="158" t="str">
        <f>VLOOKUP(E250,VIP!$A$2:$O12927,2,0)</f>
        <v>DRBR660</v>
      </c>
      <c r="G250" s="136" t="str">
        <f>VLOOKUP(E250,'LISTADO ATM'!$A$2:$B$898,2,0)</f>
        <v>ATM Romana Norte II</v>
      </c>
      <c r="H250" s="136" t="str">
        <f>VLOOKUP(E250,VIP!$A$2:$O17848,7,FALSE)</f>
        <v>N/A</v>
      </c>
      <c r="I250" s="136" t="str">
        <f>VLOOKUP(E250,VIP!$A$2:$O9813,8,FALSE)</f>
        <v>N/A</v>
      </c>
      <c r="J250" s="136" t="str">
        <f>VLOOKUP(E250,VIP!$A$2:$O9763,8,FALSE)</f>
        <v>N/A</v>
      </c>
      <c r="K250" s="136" t="str">
        <f>VLOOKUP(E250,VIP!$A$2:$O13337,6,0)</f>
        <v>N/A</v>
      </c>
      <c r="L250" s="133" t="s">
        <v>2419</v>
      </c>
      <c r="M250" s="138" t="s">
        <v>2456</v>
      </c>
      <c r="N250" s="138" t="s">
        <v>2463</v>
      </c>
      <c r="O250" s="158" t="s">
        <v>2484</v>
      </c>
      <c r="P250" s="135"/>
      <c r="Q250" s="138" t="s">
        <v>2419</v>
      </c>
    </row>
    <row r="251" spans="1:17" ht="17.399999999999999" x14ac:dyDescent="0.3">
      <c r="A251" s="136" t="str">
        <f>VLOOKUP(E251,'LISTADO ATM'!$A$2:$C$899,3,0)</f>
        <v>DISTRITO NACIONAL</v>
      </c>
      <c r="B251" s="123" t="s">
        <v>2840</v>
      </c>
      <c r="C251" s="137">
        <v>44318.899456018517</v>
      </c>
      <c r="D251" s="137" t="s">
        <v>2459</v>
      </c>
      <c r="E251" s="114">
        <v>325</v>
      </c>
      <c r="F251" s="158" t="str">
        <f>VLOOKUP(E251,VIP!$A$2:$O12925,2,0)</f>
        <v>DRBR325</v>
      </c>
      <c r="G251" s="136" t="str">
        <f>VLOOKUP(E251,'LISTADO ATM'!$A$2:$B$898,2,0)</f>
        <v>ATM Casa Edwin</v>
      </c>
      <c r="H251" s="136" t="str">
        <f>VLOOKUP(E251,VIP!$A$2:$O17846,7,FALSE)</f>
        <v>Si</v>
      </c>
      <c r="I251" s="136" t="str">
        <f>VLOOKUP(E251,VIP!$A$2:$O9811,8,FALSE)</f>
        <v>Si</v>
      </c>
      <c r="J251" s="136" t="str">
        <f>VLOOKUP(E251,VIP!$A$2:$O9761,8,FALSE)</f>
        <v>Si</v>
      </c>
      <c r="K251" s="136" t="str">
        <f>VLOOKUP(E251,VIP!$A$2:$O13335,6,0)</f>
        <v>NO</v>
      </c>
      <c r="L251" s="133" t="s">
        <v>2419</v>
      </c>
      <c r="M251" s="138" t="s">
        <v>2456</v>
      </c>
      <c r="N251" s="138" t="s">
        <v>2463</v>
      </c>
      <c r="O251" s="158" t="s">
        <v>2464</v>
      </c>
      <c r="P251" s="135"/>
      <c r="Q251" s="138" t="s">
        <v>2419</v>
      </c>
    </row>
    <row r="252" spans="1:17" ht="17.399999999999999" x14ac:dyDescent="0.3">
      <c r="A252" s="136" t="str">
        <f>VLOOKUP(E252,'LISTADO ATM'!$A$2:$C$899,3,0)</f>
        <v>ESTE</v>
      </c>
      <c r="B252" s="123" t="s">
        <v>2834</v>
      </c>
      <c r="C252" s="137">
        <v>44318.908472222225</v>
      </c>
      <c r="D252" s="137" t="s">
        <v>2483</v>
      </c>
      <c r="E252" s="114">
        <v>651</v>
      </c>
      <c r="F252" s="158" t="str">
        <f>VLOOKUP(E252,VIP!$A$2:$O12919,2,0)</f>
        <v>DRBR651</v>
      </c>
      <c r="G252" s="136" t="str">
        <f>VLOOKUP(E252,'LISTADO ATM'!$A$2:$B$898,2,0)</f>
        <v>ATM Eco Petroleo Romana</v>
      </c>
      <c r="H252" s="136" t="str">
        <f>VLOOKUP(E252,VIP!$A$2:$O17840,7,FALSE)</f>
        <v>Si</v>
      </c>
      <c r="I252" s="136" t="str">
        <f>VLOOKUP(E252,VIP!$A$2:$O9805,8,FALSE)</f>
        <v>Si</v>
      </c>
      <c r="J252" s="136" t="str">
        <f>VLOOKUP(E252,VIP!$A$2:$O9755,8,FALSE)</f>
        <v>Si</v>
      </c>
      <c r="K252" s="136" t="str">
        <f>VLOOKUP(E252,VIP!$A$2:$O13329,6,0)</f>
        <v>NO</v>
      </c>
      <c r="L252" s="133" t="s">
        <v>2419</v>
      </c>
      <c r="M252" s="138" t="s">
        <v>2456</v>
      </c>
      <c r="N252" s="138" t="s">
        <v>2463</v>
      </c>
      <c r="O252" s="158" t="s">
        <v>2484</v>
      </c>
      <c r="P252" s="135"/>
      <c r="Q252" s="138" t="s">
        <v>2419</v>
      </c>
    </row>
    <row r="253" spans="1:17" ht="17.399999999999999" x14ac:dyDescent="0.3">
      <c r="A253" s="136" t="str">
        <f>VLOOKUP(E253,'LISTADO ATM'!$A$2:$C$899,3,0)</f>
        <v>SUR</v>
      </c>
      <c r="B253" s="123" t="s">
        <v>2687</v>
      </c>
      <c r="C253" s="137">
        <v>44317.768599537034</v>
      </c>
      <c r="D253" s="137" t="s">
        <v>2459</v>
      </c>
      <c r="E253" s="114">
        <v>592</v>
      </c>
      <c r="F253" s="158" t="str">
        <f>VLOOKUP(E253,VIP!$A$2:$O13039,2,0)</f>
        <v>DRBR081</v>
      </c>
      <c r="G253" s="136" t="str">
        <f>VLOOKUP(E253,'LISTADO ATM'!$A$2:$B$898,2,0)</f>
        <v xml:space="preserve">ATM Centro de Caja San Cristóbal I </v>
      </c>
      <c r="H253" s="136" t="str">
        <f>VLOOKUP(E253,VIP!$A$2:$O17960,7,FALSE)</f>
        <v>Si</v>
      </c>
      <c r="I253" s="136" t="str">
        <f>VLOOKUP(E253,VIP!$A$2:$O9925,8,FALSE)</f>
        <v>Si</v>
      </c>
      <c r="J253" s="136" t="str">
        <f>VLOOKUP(E253,VIP!$A$2:$O9875,8,FALSE)</f>
        <v>Si</v>
      </c>
      <c r="K253" s="136" t="str">
        <f>VLOOKUP(E253,VIP!$A$2:$O13449,6,0)</f>
        <v>SI</v>
      </c>
      <c r="L253" s="133" t="s">
        <v>2419</v>
      </c>
      <c r="M253" s="138" t="s">
        <v>2456</v>
      </c>
      <c r="N253" s="138" t="s">
        <v>2463</v>
      </c>
      <c r="O253" s="158" t="s">
        <v>2464</v>
      </c>
      <c r="P253" s="135"/>
      <c r="Q253" s="138" t="s">
        <v>2689</v>
      </c>
    </row>
    <row r="254" spans="1:17" ht="17.399999999999999" x14ac:dyDescent="0.3">
      <c r="A254" s="136" t="str">
        <f>VLOOKUP(E254,'LISTADO ATM'!$A$2:$C$899,3,0)</f>
        <v>ESTE</v>
      </c>
      <c r="B254" s="123" t="s">
        <v>2591</v>
      </c>
      <c r="C254" s="137">
        <v>44316.701562499999</v>
      </c>
      <c r="D254" s="137" t="s">
        <v>2181</v>
      </c>
      <c r="E254" s="114">
        <v>963</v>
      </c>
      <c r="F254" s="158" t="str">
        <f>VLOOKUP(E254,VIP!$A$2:$O13003,2,0)</f>
        <v>DRBR963</v>
      </c>
      <c r="G254" s="136" t="str">
        <f>VLOOKUP(E254,'LISTADO ATM'!$A$2:$B$898,2,0)</f>
        <v xml:space="preserve">ATM Multiplaza La Romana </v>
      </c>
      <c r="H254" s="136" t="str">
        <f>VLOOKUP(E254,VIP!$A$2:$O17924,7,FALSE)</f>
        <v>Si</v>
      </c>
      <c r="I254" s="136" t="str">
        <f>VLOOKUP(E254,VIP!$A$2:$O9889,8,FALSE)</f>
        <v>Si</v>
      </c>
      <c r="J254" s="136" t="str">
        <f>VLOOKUP(E254,VIP!$A$2:$O9839,8,FALSE)</f>
        <v>Si</v>
      </c>
      <c r="K254" s="136" t="str">
        <f>VLOOKUP(E254,VIP!$A$2:$O13413,6,0)</f>
        <v>NO</v>
      </c>
      <c r="L254" s="133" t="s">
        <v>2479</v>
      </c>
      <c r="M254" s="138" t="s">
        <v>2456</v>
      </c>
      <c r="N254" s="138" t="s">
        <v>2497</v>
      </c>
      <c r="O254" s="158" t="s">
        <v>2465</v>
      </c>
      <c r="P254" s="135"/>
      <c r="Q254" s="138" t="s">
        <v>2479</v>
      </c>
    </row>
    <row r="255" spans="1:17" ht="17.399999999999999" x14ac:dyDescent="0.3">
      <c r="A255" s="136" t="str">
        <f>VLOOKUP(E255,'LISTADO ATM'!$A$2:$C$899,3,0)</f>
        <v>DISTRITO NACIONAL</v>
      </c>
      <c r="B255" s="123" t="s">
        <v>2601</v>
      </c>
      <c r="C255" s="137">
        <v>44316.821064814816</v>
      </c>
      <c r="D255" s="137" t="s">
        <v>2181</v>
      </c>
      <c r="E255" s="114">
        <v>911</v>
      </c>
      <c r="F255" s="158" t="str">
        <f>VLOOKUP(E255,VIP!$A$2:$O12987,2,0)</f>
        <v>DRBR911</v>
      </c>
      <c r="G255" s="136" t="str">
        <f>VLOOKUP(E255,'LISTADO ATM'!$A$2:$B$898,2,0)</f>
        <v xml:space="preserve">ATM Oficina Venezuela II </v>
      </c>
      <c r="H255" s="136" t="str">
        <f>VLOOKUP(E255,VIP!$A$2:$O17908,7,FALSE)</f>
        <v>Si</v>
      </c>
      <c r="I255" s="136" t="str">
        <f>VLOOKUP(E255,VIP!$A$2:$O9873,8,FALSE)</f>
        <v>Si</v>
      </c>
      <c r="J255" s="136" t="str">
        <f>VLOOKUP(E255,VIP!$A$2:$O9823,8,FALSE)</f>
        <v>Si</v>
      </c>
      <c r="K255" s="136" t="str">
        <f>VLOOKUP(E255,VIP!$A$2:$O13397,6,0)</f>
        <v>SI</v>
      </c>
      <c r="L255" s="133" t="s">
        <v>2479</v>
      </c>
      <c r="M255" s="138" t="s">
        <v>2456</v>
      </c>
      <c r="N255" s="138" t="s">
        <v>2463</v>
      </c>
      <c r="O255" s="158" t="s">
        <v>2465</v>
      </c>
      <c r="P255" s="135"/>
      <c r="Q255" s="138" t="s">
        <v>2479</v>
      </c>
    </row>
    <row r="256" spans="1:17" ht="17.399999999999999" x14ac:dyDescent="0.3">
      <c r="A256" s="136" t="str">
        <f>VLOOKUP(E256,'LISTADO ATM'!$A$2:$C$899,3,0)</f>
        <v>SUR</v>
      </c>
      <c r="B256" s="123" t="s">
        <v>2617</v>
      </c>
      <c r="C256" s="137">
        <v>44317.40996527778</v>
      </c>
      <c r="D256" s="137" t="s">
        <v>2181</v>
      </c>
      <c r="E256" s="114">
        <v>101</v>
      </c>
      <c r="F256" s="158" t="str">
        <f>VLOOKUP(E256,VIP!$A$2:$O13018,2,0)</f>
        <v>DRBR101</v>
      </c>
      <c r="G256" s="136" t="str">
        <f>VLOOKUP(E256,'LISTADO ATM'!$A$2:$B$898,2,0)</f>
        <v xml:space="preserve">ATM Oficina San Juan de la Maguana I </v>
      </c>
      <c r="H256" s="136" t="str">
        <f>VLOOKUP(E256,VIP!$A$2:$O17939,7,FALSE)</f>
        <v>Si</v>
      </c>
      <c r="I256" s="136" t="str">
        <f>VLOOKUP(E256,VIP!$A$2:$O9904,8,FALSE)</f>
        <v>Si</v>
      </c>
      <c r="J256" s="136" t="str">
        <f>VLOOKUP(E256,VIP!$A$2:$O9854,8,FALSE)</f>
        <v>Si</v>
      </c>
      <c r="K256" s="136" t="str">
        <f>VLOOKUP(E256,VIP!$A$2:$O13428,6,0)</f>
        <v>SI</v>
      </c>
      <c r="L256" s="133" t="s">
        <v>2479</v>
      </c>
      <c r="M256" s="138" t="s">
        <v>2456</v>
      </c>
      <c r="N256" s="138" t="s">
        <v>2463</v>
      </c>
      <c r="O256" s="158" t="s">
        <v>2465</v>
      </c>
      <c r="P256" s="135"/>
      <c r="Q256" s="138" t="s">
        <v>2479</v>
      </c>
    </row>
    <row r="257" spans="1:17" ht="17.399999999999999" x14ac:dyDescent="0.3">
      <c r="A257" s="136" t="str">
        <f>VLOOKUP(E257,'LISTADO ATM'!$A$2:$C$899,3,0)</f>
        <v>NORTE</v>
      </c>
      <c r="B257" s="123" t="s">
        <v>2611</v>
      </c>
      <c r="C257" s="137">
        <v>44317.436643518522</v>
      </c>
      <c r="D257" s="137" t="s">
        <v>2181</v>
      </c>
      <c r="E257" s="114">
        <v>985</v>
      </c>
      <c r="F257" s="158" t="str">
        <f>VLOOKUP(E257,VIP!$A$2:$O13010,2,0)</f>
        <v>DRBR985</v>
      </c>
      <c r="G257" s="136" t="str">
        <f>VLOOKUP(E257,'LISTADO ATM'!$A$2:$B$898,2,0)</f>
        <v xml:space="preserve">ATM Oficina Dajabón II </v>
      </c>
      <c r="H257" s="136" t="str">
        <f>VLOOKUP(E257,VIP!$A$2:$O17931,7,FALSE)</f>
        <v>Si</v>
      </c>
      <c r="I257" s="136" t="str">
        <f>VLOOKUP(E257,VIP!$A$2:$O9896,8,FALSE)</f>
        <v>Si</v>
      </c>
      <c r="J257" s="136" t="str">
        <f>VLOOKUP(E257,VIP!$A$2:$O9846,8,FALSE)</f>
        <v>Si</v>
      </c>
      <c r="K257" s="136" t="str">
        <f>VLOOKUP(E257,VIP!$A$2:$O13420,6,0)</f>
        <v>NO</v>
      </c>
      <c r="L257" s="133" t="s">
        <v>2479</v>
      </c>
      <c r="M257" s="138" t="s">
        <v>2456</v>
      </c>
      <c r="N257" s="138" t="s">
        <v>2463</v>
      </c>
      <c r="O257" s="158" t="s">
        <v>2492</v>
      </c>
      <c r="P257" s="135"/>
      <c r="Q257" s="138" t="s">
        <v>2479</v>
      </c>
    </row>
    <row r="258" spans="1:17" ht="17.399999999999999" x14ac:dyDescent="0.3">
      <c r="A258" s="136" t="str">
        <f>VLOOKUP(E258,'LISTADO ATM'!$A$2:$C$899,3,0)</f>
        <v>DISTRITO NACIONAL</v>
      </c>
      <c r="B258" s="123" t="s">
        <v>2650</v>
      </c>
      <c r="C258" s="137">
        <v>44317.74046296296</v>
      </c>
      <c r="D258" s="137" t="s">
        <v>2181</v>
      </c>
      <c r="E258" s="114">
        <v>939</v>
      </c>
      <c r="F258" s="158" t="str">
        <f>VLOOKUP(E258,VIP!$A$2:$O13020,2,0)</f>
        <v>DRBR939</v>
      </c>
      <c r="G258" s="136" t="str">
        <f>VLOOKUP(E258,'LISTADO ATM'!$A$2:$B$898,2,0)</f>
        <v xml:space="preserve">ATM Estación Texaco Máximo Gómez </v>
      </c>
      <c r="H258" s="136" t="str">
        <f>VLOOKUP(E258,VIP!$A$2:$O17941,7,FALSE)</f>
        <v>Si</v>
      </c>
      <c r="I258" s="136" t="str">
        <f>VLOOKUP(E258,VIP!$A$2:$O9906,8,FALSE)</f>
        <v>Si</v>
      </c>
      <c r="J258" s="136" t="str">
        <f>VLOOKUP(E258,VIP!$A$2:$O9856,8,FALSE)</f>
        <v>Si</v>
      </c>
      <c r="K258" s="136" t="str">
        <f>VLOOKUP(E258,VIP!$A$2:$O13430,6,0)</f>
        <v>NO</v>
      </c>
      <c r="L258" s="133" t="s">
        <v>2479</v>
      </c>
      <c r="M258" s="138" t="s">
        <v>2456</v>
      </c>
      <c r="N258" s="138" t="s">
        <v>2463</v>
      </c>
      <c r="O258" s="158" t="s">
        <v>2465</v>
      </c>
      <c r="P258" s="135"/>
      <c r="Q258" s="138" t="s">
        <v>2479</v>
      </c>
    </row>
    <row r="259" spans="1:17" ht="17.399999999999999" x14ac:dyDescent="0.3">
      <c r="A259" s="136" t="str">
        <f>VLOOKUP(E259,'LISTADO ATM'!$A$2:$C$899,3,0)</f>
        <v>DISTRITO NACIONAL</v>
      </c>
      <c r="B259" s="123" t="s">
        <v>2704</v>
      </c>
      <c r="C259" s="137">
        <v>44317.897430555553</v>
      </c>
      <c r="D259" s="137" t="s">
        <v>2181</v>
      </c>
      <c r="E259" s="114">
        <v>420</v>
      </c>
      <c r="F259" s="158" t="str">
        <f>VLOOKUP(E259,VIP!$A$2:$O13032,2,0)</f>
        <v>DRBR420</v>
      </c>
      <c r="G259" s="136" t="str">
        <f>VLOOKUP(E259,'LISTADO ATM'!$A$2:$B$898,2,0)</f>
        <v xml:space="preserve">ATM DGII Av. Lincoln </v>
      </c>
      <c r="H259" s="136" t="str">
        <f>VLOOKUP(E259,VIP!$A$2:$O17953,7,FALSE)</f>
        <v>Si</v>
      </c>
      <c r="I259" s="136" t="str">
        <f>VLOOKUP(E259,VIP!$A$2:$O9918,8,FALSE)</f>
        <v>Si</v>
      </c>
      <c r="J259" s="136" t="str">
        <f>VLOOKUP(E259,VIP!$A$2:$O9868,8,FALSE)</f>
        <v>Si</v>
      </c>
      <c r="K259" s="136" t="str">
        <f>VLOOKUP(E259,VIP!$A$2:$O13442,6,0)</f>
        <v>NO</v>
      </c>
      <c r="L259" s="133" t="s">
        <v>2479</v>
      </c>
      <c r="M259" s="138" t="s">
        <v>2456</v>
      </c>
      <c r="N259" s="138" t="s">
        <v>2463</v>
      </c>
      <c r="O259" s="158" t="s">
        <v>2465</v>
      </c>
      <c r="P259" s="135"/>
      <c r="Q259" s="138" t="s">
        <v>2479</v>
      </c>
    </row>
    <row r="260" spans="1:17" ht="17.399999999999999" x14ac:dyDescent="0.3">
      <c r="A260" s="136" t="str">
        <f>VLOOKUP(E260,'LISTADO ATM'!$A$2:$C$899,3,0)</f>
        <v>NORTE</v>
      </c>
      <c r="B260" s="123" t="s">
        <v>2694</v>
      </c>
      <c r="C260" s="137">
        <v>44317.974745370368</v>
      </c>
      <c r="D260" s="137" t="s">
        <v>2182</v>
      </c>
      <c r="E260" s="114">
        <v>370</v>
      </c>
      <c r="F260" s="158" t="str">
        <f>VLOOKUP(E260,VIP!$A$2:$O13021,2,0)</f>
        <v>DRBR370</v>
      </c>
      <c r="G260" s="136" t="str">
        <f>VLOOKUP(E260,'LISTADO ATM'!$A$2:$B$898,2,0)</f>
        <v>ATM Oficina Cruce de Imbert II (puerto Plata)</v>
      </c>
      <c r="H260" s="136" t="str">
        <f>VLOOKUP(E260,VIP!$A$2:$O17942,7,FALSE)</f>
        <v>N/A</v>
      </c>
      <c r="I260" s="136" t="str">
        <f>VLOOKUP(E260,VIP!$A$2:$O9907,8,FALSE)</f>
        <v>N/A</v>
      </c>
      <c r="J260" s="136" t="str">
        <f>VLOOKUP(E260,VIP!$A$2:$O9857,8,FALSE)</f>
        <v>N/A</v>
      </c>
      <c r="K260" s="136" t="str">
        <f>VLOOKUP(E260,VIP!$A$2:$O13431,6,0)</f>
        <v>N/A</v>
      </c>
      <c r="L260" s="133" t="s">
        <v>2479</v>
      </c>
      <c r="M260" s="138" t="s">
        <v>2456</v>
      </c>
      <c r="N260" s="138" t="s">
        <v>2463</v>
      </c>
      <c r="O260" s="158" t="s">
        <v>2492</v>
      </c>
      <c r="P260" s="135"/>
      <c r="Q260" s="138" t="s">
        <v>2479</v>
      </c>
    </row>
    <row r="261" spans="1:17" ht="17.399999999999999" x14ac:dyDescent="0.3">
      <c r="A261" s="136" t="str">
        <f>VLOOKUP(E261,'LISTADO ATM'!$A$2:$C$899,3,0)</f>
        <v>DISTRITO NACIONAL</v>
      </c>
      <c r="B261" s="123" t="s">
        <v>2710</v>
      </c>
      <c r="C261" s="137">
        <v>44318.304305555554</v>
      </c>
      <c r="D261" s="137" t="s">
        <v>2181</v>
      </c>
      <c r="E261" s="114">
        <v>335</v>
      </c>
      <c r="F261" s="158" t="str">
        <f>VLOOKUP(E261,VIP!$A$2:$O12888,2,0)</f>
        <v>DRBR335</v>
      </c>
      <c r="G261" s="136" t="str">
        <f>VLOOKUP(E261,'LISTADO ATM'!$A$2:$B$898,2,0)</f>
        <v>ATM Edificio Aster</v>
      </c>
      <c r="H261" s="136" t="str">
        <f>VLOOKUP(E261,VIP!$A$2:$O17809,7,FALSE)</f>
        <v>Si</v>
      </c>
      <c r="I261" s="136" t="str">
        <f>VLOOKUP(E261,VIP!$A$2:$O9774,8,FALSE)</f>
        <v>Si</v>
      </c>
      <c r="J261" s="136" t="str">
        <f>VLOOKUP(E261,VIP!$A$2:$O9724,8,FALSE)</f>
        <v>Si</v>
      </c>
      <c r="K261" s="136" t="str">
        <f>VLOOKUP(E261,VIP!$A$2:$O13298,6,0)</f>
        <v>NO</v>
      </c>
      <c r="L261" s="133" t="s">
        <v>2479</v>
      </c>
      <c r="M261" s="138" t="s">
        <v>2456</v>
      </c>
      <c r="N261" s="138" t="s">
        <v>2463</v>
      </c>
      <c r="O261" s="158" t="s">
        <v>2465</v>
      </c>
      <c r="P261" s="135"/>
      <c r="Q261" s="138" t="s">
        <v>2479</v>
      </c>
    </row>
    <row r="262" spans="1:17" ht="17.399999999999999" x14ac:dyDescent="0.3">
      <c r="A262" s="136" t="str">
        <f>VLOOKUP(E262,'LISTADO ATM'!$A$2:$C$899,3,0)</f>
        <v>NORTE</v>
      </c>
      <c r="B262" s="123" t="s">
        <v>2781</v>
      </c>
      <c r="C262" s="137">
        <v>44318.480856481481</v>
      </c>
      <c r="D262" s="137" t="s">
        <v>2182</v>
      </c>
      <c r="E262" s="114">
        <v>92</v>
      </c>
      <c r="F262" s="158" t="str">
        <f>VLOOKUP(E262,VIP!$A$2:$O12949,2,0)</f>
        <v>DRBR092</v>
      </c>
      <c r="G262" s="136" t="str">
        <f>VLOOKUP(E262,'LISTADO ATM'!$A$2:$B$898,2,0)</f>
        <v xml:space="preserve">ATM Oficina Salcedo </v>
      </c>
      <c r="H262" s="136" t="str">
        <f>VLOOKUP(E262,VIP!$A$2:$O17870,7,FALSE)</f>
        <v>Si</v>
      </c>
      <c r="I262" s="136" t="str">
        <f>VLOOKUP(E262,VIP!$A$2:$O9835,8,FALSE)</f>
        <v>Si</v>
      </c>
      <c r="J262" s="136" t="str">
        <f>VLOOKUP(E262,VIP!$A$2:$O9785,8,FALSE)</f>
        <v>Si</v>
      </c>
      <c r="K262" s="136" t="str">
        <f>VLOOKUP(E262,VIP!$A$2:$O13359,6,0)</f>
        <v>SI</v>
      </c>
      <c r="L262" s="133" t="s">
        <v>2479</v>
      </c>
      <c r="M262" s="138" t="s">
        <v>2456</v>
      </c>
      <c r="N262" s="138" t="s">
        <v>2463</v>
      </c>
      <c r="O262" s="158" t="s">
        <v>2492</v>
      </c>
      <c r="P262" s="135"/>
      <c r="Q262" s="138" t="s">
        <v>2479</v>
      </c>
    </row>
    <row r="263" spans="1:17" ht="17.399999999999999" x14ac:dyDescent="0.3">
      <c r="A263" s="136" t="str">
        <f>VLOOKUP(E263,'LISTADO ATM'!$A$2:$C$899,3,0)</f>
        <v>DISTRITO NACIONAL</v>
      </c>
      <c r="B263" s="123" t="s">
        <v>2762</v>
      </c>
      <c r="C263" s="137">
        <v>44318.575486111113</v>
      </c>
      <c r="D263" s="137" t="s">
        <v>2181</v>
      </c>
      <c r="E263" s="114">
        <v>410</v>
      </c>
      <c r="F263" s="158" t="str">
        <f>VLOOKUP(E263,VIP!$A$2:$O12930,2,0)</f>
        <v>DRBR410</v>
      </c>
      <c r="G263" s="136" t="str">
        <f>VLOOKUP(E263,'LISTADO ATM'!$A$2:$B$898,2,0)</f>
        <v xml:space="preserve">ATM Oficina Las Palmas de Herrera II </v>
      </c>
      <c r="H263" s="136" t="str">
        <f>VLOOKUP(E263,VIP!$A$2:$O17851,7,FALSE)</f>
        <v>Si</v>
      </c>
      <c r="I263" s="136" t="str">
        <f>VLOOKUP(E263,VIP!$A$2:$O9816,8,FALSE)</f>
        <v>Si</v>
      </c>
      <c r="J263" s="136" t="str">
        <f>VLOOKUP(E263,VIP!$A$2:$O9766,8,FALSE)</f>
        <v>Si</v>
      </c>
      <c r="K263" s="136" t="str">
        <f>VLOOKUP(E263,VIP!$A$2:$O13340,6,0)</f>
        <v>NO</v>
      </c>
      <c r="L263" s="133" t="s">
        <v>2479</v>
      </c>
      <c r="M263" s="138" t="s">
        <v>2456</v>
      </c>
      <c r="N263" s="138" t="s">
        <v>2463</v>
      </c>
      <c r="O263" s="158" t="s">
        <v>2465</v>
      </c>
      <c r="P263" s="135"/>
      <c r="Q263" s="138" t="s">
        <v>2479</v>
      </c>
    </row>
    <row r="264" spans="1:17" ht="17.399999999999999" x14ac:dyDescent="0.3">
      <c r="A264" s="136" t="str">
        <f>VLOOKUP(E264,'LISTADO ATM'!$A$2:$C$899,3,0)</f>
        <v>ESTE</v>
      </c>
      <c r="B264" s="123" t="s">
        <v>2798</v>
      </c>
      <c r="C264" s="137">
        <v>44318.652824074074</v>
      </c>
      <c r="D264" s="137" t="s">
        <v>2181</v>
      </c>
      <c r="E264" s="114">
        <v>158</v>
      </c>
      <c r="F264" s="158" t="str">
        <f>VLOOKUP(E264,VIP!$A$2:$O12914,2,0)</f>
        <v>DRBR158</v>
      </c>
      <c r="G264" s="136" t="str">
        <f>VLOOKUP(E264,'LISTADO ATM'!$A$2:$B$898,2,0)</f>
        <v xml:space="preserve">ATM Oficina Romana Norte </v>
      </c>
      <c r="H264" s="136" t="str">
        <f>VLOOKUP(E264,VIP!$A$2:$O17835,7,FALSE)</f>
        <v>Si</v>
      </c>
      <c r="I264" s="136" t="str">
        <f>VLOOKUP(E264,VIP!$A$2:$O9800,8,FALSE)</f>
        <v>Si</v>
      </c>
      <c r="J264" s="136" t="str">
        <f>VLOOKUP(E264,VIP!$A$2:$O9750,8,FALSE)</f>
        <v>Si</v>
      </c>
      <c r="K264" s="136" t="str">
        <f>VLOOKUP(E264,VIP!$A$2:$O13324,6,0)</f>
        <v>SI</v>
      </c>
      <c r="L264" s="133" t="s">
        <v>2479</v>
      </c>
      <c r="M264" s="138" t="s">
        <v>2456</v>
      </c>
      <c r="N264" s="138" t="s">
        <v>2463</v>
      </c>
      <c r="O264" s="158" t="s">
        <v>2465</v>
      </c>
      <c r="P264" s="135"/>
      <c r="Q264" s="138" t="s">
        <v>2479</v>
      </c>
    </row>
    <row r="265" spans="1:17" ht="17.399999999999999" x14ac:dyDescent="0.3">
      <c r="A265" s="136" t="str">
        <f>VLOOKUP(E265,'LISTADO ATM'!$A$2:$C$899,3,0)</f>
        <v>NORTE</v>
      </c>
      <c r="B265" s="123" t="s">
        <v>2831</v>
      </c>
      <c r="C265" s="137">
        <v>44318.692893518521</v>
      </c>
      <c r="D265" s="137" t="s">
        <v>2182</v>
      </c>
      <c r="E265" s="114">
        <v>895</v>
      </c>
      <c r="F265" s="158" t="str">
        <f>VLOOKUP(E265,VIP!$A$2:$O12945,2,0)</f>
        <v>DRBR895</v>
      </c>
      <c r="G265" s="136" t="str">
        <f>VLOOKUP(E265,'LISTADO ATM'!$A$2:$B$898,2,0)</f>
        <v xml:space="preserve">ATM S/M Bravo (Santiago) </v>
      </c>
      <c r="H265" s="136" t="str">
        <f>VLOOKUP(E265,VIP!$A$2:$O17866,7,FALSE)</f>
        <v>Si</v>
      </c>
      <c r="I265" s="136" t="str">
        <f>VLOOKUP(E265,VIP!$A$2:$O9831,8,FALSE)</f>
        <v>No</v>
      </c>
      <c r="J265" s="136" t="str">
        <f>VLOOKUP(E265,VIP!$A$2:$O9781,8,FALSE)</f>
        <v>No</v>
      </c>
      <c r="K265" s="136" t="str">
        <f>VLOOKUP(E265,VIP!$A$2:$O13355,6,0)</f>
        <v>NO</v>
      </c>
      <c r="L265" s="133" t="s">
        <v>2479</v>
      </c>
      <c r="M265" s="138" t="s">
        <v>2456</v>
      </c>
      <c r="N265" s="138" t="s">
        <v>2463</v>
      </c>
      <c r="O265" s="158" t="s">
        <v>2492</v>
      </c>
      <c r="P265" s="135"/>
      <c r="Q265" s="138" t="s">
        <v>2479</v>
      </c>
    </row>
    <row r="266" spans="1:17" ht="17.399999999999999" x14ac:dyDescent="0.3">
      <c r="A266" s="136" t="str">
        <f>VLOOKUP(E266,'LISTADO ATM'!$A$2:$C$899,3,0)</f>
        <v>SUR</v>
      </c>
      <c r="B266" s="123" t="s">
        <v>2830</v>
      </c>
      <c r="C266" s="137">
        <v>44318.696493055555</v>
      </c>
      <c r="D266" s="137" t="s">
        <v>2181</v>
      </c>
      <c r="E266" s="114">
        <v>968</v>
      </c>
      <c r="F266" s="158" t="str">
        <f>VLOOKUP(E266,VIP!$A$2:$O12942,2,0)</f>
        <v>DRBR24I</v>
      </c>
      <c r="G266" s="136" t="str">
        <f>VLOOKUP(E266,'LISTADO ATM'!$A$2:$B$898,2,0)</f>
        <v xml:space="preserve">ATM UNP Mercado Baní </v>
      </c>
      <c r="H266" s="136" t="str">
        <f>VLOOKUP(E266,VIP!$A$2:$O17863,7,FALSE)</f>
        <v>Si</v>
      </c>
      <c r="I266" s="136" t="str">
        <f>VLOOKUP(E266,VIP!$A$2:$O9828,8,FALSE)</f>
        <v>Si</v>
      </c>
      <c r="J266" s="136" t="str">
        <f>VLOOKUP(E266,VIP!$A$2:$O9778,8,FALSE)</f>
        <v>Si</v>
      </c>
      <c r="K266" s="136" t="str">
        <f>VLOOKUP(E266,VIP!$A$2:$O13352,6,0)</f>
        <v>SI</v>
      </c>
      <c r="L266" s="133" t="s">
        <v>2479</v>
      </c>
      <c r="M266" s="138" t="s">
        <v>2456</v>
      </c>
      <c r="N266" s="138" t="s">
        <v>2463</v>
      </c>
      <c r="O266" s="158" t="s">
        <v>2465</v>
      </c>
      <c r="P266" s="135"/>
      <c r="Q266" s="138" t="s">
        <v>2479</v>
      </c>
    </row>
  </sheetData>
  <autoFilter ref="A4:Q246">
    <sortState ref="A5:Q266">
      <sortCondition ref="Q4:Q24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134 E217:E1048576">
    <cfRule type="duplicateValues" dxfId="293" priority="27"/>
  </conditionalFormatting>
  <conditionalFormatting sqref="E135:E159">
    <cfRule type="duplicateValues" dxfId="292" priority="26"/>
  </conditionalFormatting>
  <conditionalFormatting sqref="E160">
    <cfRule type="duplicateValues" dxfId="291" priority="25"/>
  </conditionalFormatting>
  <conditionalFormatting sqref="E1:E160 E217:E1048576">
    <cfRule type="duplicateValues" dxfId="290" priority="23"/>
    <cfRule type="duplicateValues" dxfId="289" priority="24"/>
  </conditionalFormatting>
  <conditionalFormatting sqref="E1:E205 E217:E1048576">
    <cfRule type="duplicateValues" dxfId="288" priority="19"/>
  </conditionalFormatting>
  <conditionalFormatting sqref="E207:E211">
    <cfRule type="duplicateValues" dxfId="287" priority="14"/>
  </conditionalFormatting>
  <conditionalFormatting sqref="E207:E211">
    <cfRule type="duplicateValues" dxfId="286" priority="12"/>
    <cfRule type="duplicateValues" dxfId="285" priority="13"/>
  </conditionalFormatting>
  <conditionalFormatting sqref="E207:E211">
    <cfRule type="duplicateValues" dxfId="284" priority="11"/>
  </conditionalFormatting>
  <conditionalFormatting sqref="B247:B1048576 B1:B211">
    <cfRule type="duplicateValues" dxfId="283" priority="10"/>
  </conditionalFormatting>
  <conditionalFormatting sqref="E206">
    <cfRule type="duplicateValues" dxfId="282" priority="119356"/>
  </conditionalFormatting>
  <conditionalFormatting sqref="E206">
    <cfRule type="duplicateValues" dxfId="281" priority="119357"/>
    <cfRule type="duplicateValues" dxfId="280" priority="119358"/>
  </conditionalFormatting>
  <conditionalFormatting sqref="E1:E211 E217:E1048576">
    <cfRule type="duplicateValues" dxfId="279" priority="9"/>
  </conditionalFormatting>
  <conditionalFormatting sqref="E212:E266">
    <cfRule type="duplicateValues" dxfId="278" priority="8"/>
  </conditionalFormatting>
  <conditionalFormatting sqref="E212:E266">
    <cfRule type="duplicateValues" dxfId="277" priority="6"/>
    <cfRule type="duplicateValues" dxfId="276" priority="7"/>
  </conditionalFormatting>
  <conditionalFormatting sqref="E212:E266">
    <cfRule type="duplicateValues" dxfId="275" priority="5"/>
  </conditionalFormatting>
  <conditionalFormatting sqref="B212:B213">
    <cfRule type="duplicateValues" dxfId="274" priority="4"/>
  </conditionalFormatting>
  <conditionalFormatting sqref="E212:E266">
    <cfRule type="duplicateValues" dxfId="273" priority="3"/>
  </conditionalFormatting>
  <conditionalFormatting sqref="E1:E1048576">
    <cfRule type="duplicateValues" dxfId="272" priority="2"/>
  </conditionalFormatting>
  <conditionalFormatting sqref="E161:E205">
    <cfRule type="duplicateValues" dxfId="271" priority="119362"/>
  </conditionalFormatting>
  <conditionalFormatting sqref="E161:E205">
    <cfRule type="duplicateValues" dxfId="270" priority="119364"/>
    <cfRule type="duplicateValues" dxfId="269" priority="119365"/>
  </conditionalFormatting>
  <conditionalFormatting sqref="B214:B266">
    <cfRule type="duplicateValues" dxfId="268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96" t="s">
        <v>0</v>
      </c>
      <c r="B1" s="197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98" t="s">
        <v>8</v>
      </c>
      <c r="B9" s="199"/>
    </row>
    <row r="10" spans="1:9" x14ac:dyDescent="0.4">
      <c r="A10" s="8" t="s">
        <v>2011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200" t="s">
        <v>9</v>
      </c>
      <c r="B14" s="201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2302</v>
      </c>
      <c r="C70" s="3" t="s">
        <v>2303</v>
      </c>
      <c r="D70" s="3" t="s">
        <v>2304</v>
      </c>
    </row>
    <row r="71" spans="1:5" x14ac:dyDescent="0.4">
      <c r="A71" s="3" t="s">
        <v>2305</v>
      </c>
      <c r="B71" s="3" t="s">
        <v>2306</v>
      </c>
      <c r="C71" s="3" t="s">
        <v>2307</v>
      </c>
      <c r="D71" s="3" t="s">
        <v>2308</v>
      </c>
    </row>
    <row r="72" spans="1:5" x14ac:dyDescent="0.4">
      <c r="A72" s="3" t="s">
        <v>2309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2"/>
  <sheetViews>
    <sheetView topLeftCell="A167" zoomScaleNormal="100" workbookViewId="0">
      <selection activeCell="B183" sqref="B183"/>
    </sheetView>
  </sheetViews>
  <sheetFormatPr baseColWidth="10" defaultColWidth="23.44140625" defaultRowHeight="14.4" x14ac:dyDescent="0.3"/>
  <cols>
    <col min="1" max="1" width="27.109375" style="96" bestFit="1" customWidth="1"/>
    <col min="2" max="2" width="17.33203125" style="96" bestFit="1" customWidth="1"/>
    <col min="3" max="3" width="54.6640625" style="96" bestFit="1" customWidth="1"/>
    <col min="4" max="4" width="38.44140625" style="96" bestFit="1" customWidth="1"/>
    <col min="5" max="5" width="14.6640625" style="96" bestFit="1" customWidth="1"/>
    <col min="6" max="16384" width="23.44140625" style="96"/>
  </cols>
  <sheetData>
    <row r="1" spans="1:5" ht="23.4" x14ac:dyDescent="0.3">
      <c r="A1" s="174" t="s">
        <v>2151</v>
      </c>
      <c r="B1" s="175"/>
      <c r="C1" s="175"/>
      <c r="D1" s="175"/>
      <c r="E1" s="176"/>
    </row>
    <row r="2" spans="1:5" ht="26.4" x14ac:dyDescent="0.3">
      <c r="A2" s="177" t="s">
        <v>2461</v>
      </c>
      <c r="B2" s="178"/>
      <c r="C2" s="178"/>
      <c r="D2" s="178"/>
      <c r="E2" s="179"/>
    </row>
    <row r="3" spans="1:5" ht="17.399999999999999" x14ac:dyDescent="0.3">
      <c r="B3" s="98"/>
      <c r="C3" s="98"/>
      <c r="D3" s="98"/>
      <c r="E3" s="106"/>
    </row>
    <row r="4" spans="1:5" ht="18" thickBot="1" x14ac:dyDescent="0.35">
      <c r="A4" s="104" t="s">
        <v>2414</v>
      </c>
      <c r="B4" s="113">
        <v>44317.708333333336</v>
      </c>
      <c r="C4" s="98"/>
      <c r="D4" s="98"/>
      <c r="E4" s="107"/>
    </row>
    <row r="5" spans="1:5" ht="18" thickBot="1" x14ac:dyDescent="0.35">
      <c r="A5" s="104" t="s">
        <v>2415</v>
      </c>
      <c r="B5" s="113">
        <v>44318.25</v>
      </c>
      <c r="C5" s="105"/>
      <c r="D5" s="98"/>
      <c r="E5" s="107"/>
    </row>
    <row r="6" spans="1:5" ht="17.399999999999999" x14ac:dyDescent="0.3">
      <c r="B6" s="98"/>
      <c r="C6" s="98"/>
      <c r="D6" s="98"/>
      <c r="E6" s="109"/>
    </row>
    <row r="7" spans="1:5" ht="17.399999999999999" x14ac:dyDescent="0.3">
      <c r="A7" s="180" t="s">
        <v>2416</v>
      </c>
      <c r="B7" s="181"/>
      <c r="C7" s="181"/>
      <c r="D7" s="181"/>
      <c r="E7" s="182"/>
    </row>
    <row r="8" spans="1:5" ht="17.399999999999999" x14ac:dyDescent="0.3">
      <c r="A8" s="99" t="s">
        <v>15</v>
      </c>
      <c r="B8" s="99" t="s">
        <v>2417</v>
      </c>
      <c r="C8" s="99" t="s">
        <v>46</v>
      </c>
      <c r="D8" s="108" t="s">
        <v>2420</v>
      </c>
      <c r="E8" s="108" t="s">
        <v>2418</v>
      </c>
    </row>
    <row r="9" spans="1:5" ht="18" thickBot="1" x14ac:dyDescent="0.35">
      <c r="A9" s="100" t="s">
        <v>2486</v>
      </c>
      <c r="B9" s="134">
        <f>COUNT(#REF!)</f>
        <v>0</v>
      </c>
      <c r="C9" s="168"/>
      <c r="D9" s="169"/>
      <c r="E9" s="170"/>
    </row>
    <row r="10" spans="1:5" x14ac:dyDescent="0.3">
      <c r="B10" s="102"/>
      <c r="E10" s="102"/>
    </row>
    <row r="11" spans="1:5" ht="17.399999999999999" x14ac:dyDescent="0.3">
      <c r="A11" s="180" t="s">
        <v>2487</v>
      </c>
      <c r="B11" s="181"/>
      <c r="C11" s="181"/>
      <c r="D11" s="181"/>
      <c r="E11" s="182"/>
    </row>
    <row r="12" spans="1:5" ht="17.399999999999999" x14ac:dyDescent="0.3">
      <c r="A12" s="99" t="s">
        <v>15</v>
      </c>
      <c r="B12" s="99" t="s">
        <v>2417</v>
      </c>
      <c r="C12" s="99" t="s">
        <v>46</v>
      </c>
      <c r="D12" s="99" t="s">
        <v>2420</v>
      </c>
      <c r="E12" s="108" t="s">
        <v>2418</v>
      </c>
    </row>
    <row r="13" spans="1:5" ht="18.75" customHeight="1" x14ac:dyDescent="0.3">
      <c r="A13" s="97" t="e">
        <f>VLOOKUP(B13,'[2]LISTADO ATM'!$A$2:$C$821,3,0)</f>
        <v>#N/A</v>
      </c>
      <c r="B13" s="114"/>
      <c r="C13" s="123" t="e">
        <f>VLOOKUP(B13,'[2]LISTADO ATM'!$A$2:$B$821,2,0)</f>
        <v>#N/A</v>
      </c>
      <c r="D13" s="115"/>
      <c r="E13" s="123"/>
    </row>
    <row r="14" spans="1:5" ht="18" thickBot="1" x14ac:dyDescent="0.35">
      <c r="A14" s="100" t="s">
        <v>2486</v>
      </c>
      <c r="B14" s="134">
        <f>COUNT(B13:B13)</f>
        <v>0</v>
      </c>
      <c r="C14" s="168"/>
      <c r="D14" s="169"/>
      <c r="E14" s="170"/>
    </row>
    <row r="15" spans="1:5" ht="15" thickBot="1" x14ac:dyDescent="0.35">
      <c r="B15" s="102"/>
      <c r="E15" s="102"/>
    </row>
    <row r="16" spans="1:5" ht="18" thickBot="1" x14ac:dyDescent="0.35">
      <c r="A16" s="171" t="s">
        <v>2488</v>
      </c>
      <c r="B16" s="172"/>
      <c r="C16" s="172"/>
      <c r="D16" s="172"/>
      <c r="E16" s="173"/>
    </row>
    <row r="17" spans="1:5" ht="17.399999999999999" x14ac:dyDescent="0.3">
      <c r="A17" s="99" t="s">
        <v>15</v>
      </c>
      <c r="B17" s="99" t="s">
        <v>2417</v>
      </c>
      <c r="C17" s="99" t="s">
        <v>46</v>
      </c>
      <c r="D17" s="99" t="s">
        <v>2420</v>
      </c>
      <c r="E17" s="108" t="s">
        <v>2418</v>
      </c>
    </row>
    <row r="18" spans="1:5" ht="17.399999999999999" x14ac:dyDescent="0.3">
      <c r="A18" s="131" t="str">
        <f>VLOOKUP(B18,'[2]LISTADO ATM'!$A$2:$C$821,3,0)</f>
        <v>DISTRITO NACIONAL</v>
      </c>
      <c r="B18" s="114">
        <v>486</v>
      </c>
      <c r="C18" s="114" t="str">
        <f>VLOOKUP(B18,'[2]LISTADO ATM'!$A$2:$B$821,2,0)</f>
        <v xml:space="preserve">ATM Olé La Caleta </v>
      </c>
      <c r="D18" s="116" t="s">
        <v>2442</v>
      </c>
      <c r="E18" s="123" t="s">
        <v>2575</v>
      </c>
    </row>
    <row r="19" spans="1:5" ht="17.399999999999999" x14ac:dyDescent="0.3">
      <c r="A19" s="131" t="str">
        <f>VLOOKUP(B19,'[2]LISTADO ATM'!$A$2:$C$821,3,0)</f>
        <v>ESTE</v>
      </c>
      <c r="B19" s="114">
        <v>934</v>
      </c>
      <c r="C19" s="114" t="str">
        <f>VLOOKUP(B19,'[2]LISTADO ATM'!$A$2:$B$821,2,0)</f>
        <v>ATM Hotel Dreams La Romana</v>
      </c>
      <c r="D19" s="116" t="s">
        <v>2442</v>
      </c>
      <c r="E19" s="123" t="s">
        <v>2582</v>
      </c>
    </row>
    <row r="20" spans="1:5" ht="17.399999999999999" x14ac:dyDescent="0.3">
      <c r="A20" s="131" t="str">
        <f>VLOOKUP(B20,'[2]LISTADO ATM'!$A$2:$C$821,3,0)</f>
        <v>DISTRITO NACIONAL</v>
      </c>
      <c r="B20" s="114">
        <v>701</v>
      </c>
      <c r="C20" s="114" t="str">
        <f>VLOOKUP(B20,'[2]LISTADO ATM'!$A$2:$B$821,2,0)</f>
        <v>ATM Autoservicio Los Alcarrizos</v>
      </c>
      <c r="D20" s="116" t="s">
        <v>2442</v>
      </c>
      <c r="E20" s="123" t="s">
        <v>2595</v>
      </c>
    </row>
    <row r="21" spans="1:5" ht="17.399999999999999" x14ac:dyDescent="0.3">
      <c r="A21" s="131" t="str">
        <f>VLOOKUP(B21,'[2]LISTADO ATM'!$A$2:$C$821,3,0)</f>
        <v>SUR</v>
      </c>
      <c r="B21" s="114">
        <v>311</v>
      </c>
      <c r="C21" s="114" t="str">
        <f>VLOOKUP(B21,'[2]LISTADO ATM'!$A$2:$B$821,2,0)</f>
        <v>ATM Plaza Eroski</v>
      </c>
      <c r="D21" s="116" t="s">
        <v>2442</v>
      </c>
      <c r="E21" s="123" t="s">
        <v>2594</v>
      </c>
    </row>
    <row r="22" spans="1:5" ht="17.399999999999999" x14ac:dyDescent="0.3">
      <c r="A22" s="131" t="str">
        <f>VLOOKUP(B22,'[2]LISTADO ATM'!$A$2:$C$821,3,0)</f>
        <v>DISTRITO NACIONAL</v>
      </c>
      <c r="B22" s="114">
        <v>791</v>
      </c>
      <c r="C22" s="114" t="str">
        <f>VLOOKUP(B22,'[2]LISTADO ATM'!$A$2:$B$821,2,0)</f>
        <v xml:space="preserve">ATM Oficina Sans Soucí </v>
      </c>
      <c r="D22" s="116" t="s">
        <v>2442</v>
      </c>
      <c r="E22" s="123" t="s">
        <v>2592</v>
      </c>
    </row>
    <row r="23" spans="1:5" ht="17.399999999999999" x14ac:dyDescent="0.3">
      <c r="A23" s="131" t="str">
        <f>VLOOKUP(B23,'[2]LISTADO ATM'!$A$2:$C$821,3,0)</f>
        <v>DISTRITO NACIONAL</v>
      </c>
      <c r="B23" s="114">
        <v>354</v>
      </c>
      <c r="C23" s="114" t="str">
        <f>VLOOKUP(B23,'[2]LISTADO ATM'!$A$2:$B$821,2,0)</f>
        <v xml:space="preserve">ATM Oficina Núñez de Cáceres II </v>
      </c>
      <c r="D23" s="116" t="s">
        <v>2442</v>
      </c>
      <c r="E23" s="123" t="s">
        <v>2604</v>
      </c>
    </row>
    <row r="24" spans="1:5" ht="17.399999999999999" x14ac:dyDescent="0.3">
      <c r="A24" s="131" t="str">
        <f>VLOOKUP(B24,'[2]LISTADO ATM'!$A$2:$C$821,3,0)</f>
        <v>ESTE</v>
      </c>
      <c r="B24" s="114">
        <v>634</v>
      </c>
      <c r="C24" s="114" t="str">
        <f>VLOOKUP(B24,'[2]LISTADO ATM'!$A$2:$B$821,2,0)</f>
        <v xml:space="preserve">ATM Ayuntamiento Los Llanos (SPM) </v>
      </c>
      <c r="D24" s="116" t="s">
        <v>2442</v>
      </c>
      <c r="E24" s="123" t="s">
        <v>2605</v>
      </c>
    </row>
    <row r="25" spans="1:5" ht="17.399999999999999" x14ac:dyDescent="0.3">
      <c r="A25" s="131" t="str">
        <f>VLOOKUP(B25,'[2]LISTADO ATM'!$A$2:$C$821,3,0)</f>
        <v>DISTRITO NACIONAL</v>
      </c>
      <c r="B25" s="114">
        <v>946</v>
      </c>
      <c r="C25" s="114" t="str">
        <f>VLOOKUP(B25,'[2]LISTADO ATM'!$A$2:$B$821,2,0)</f>
        <v xml:space="preserve">ATM Oficina Núñez de Cáceres I </v>
      </c>
      <c r="D25" s="116" t="s">
        <v>2442</v>
      </c>
      <c r="E25" s="123" t="s">
        <v>2606</v>
      </c>
    </row>
    <row r="26" spans="1:5" ht="17.399999999999999" x14ac:dyDescent="0.3">
      <c r="A26" s="131" t="str">
        <f>VLOOKUP(B26,'[2]LISTADO ATM'!$A$2:$C$821,3,0)</f>
        <v>DISTRITO NACIONAL</v>
      </c>
      <c r="B26" s="114">
        <v>147</v>
      </c>
      <c r="C26" s="114" t="str">
        <f>VLOOKUP(B26,'[2]LISTADO ATM'!$A$2:$B$821,2,0)</f>
        <v xml:space="preserve">ATM Kiosco Megacentro I </v>
      </c>
      <c r="D26" s="116" t="s">
        <v>2442</v>
      </c>
      <c r="E26" s="123" t="s">
        <v>2607</v>
      </c>
    </row>
    <row r="27" spans="1:5" ht="17.399999999999999" x14ac:dyDescent="0.3">
      <c r="A27" s="131" t="str">
        <f>VLOOKUP(B27,'[2]LISTADO ATM'!$A$2:$C$821,3,0)</f>
        <v>NORTE</v>
      </c>
      <c r="B27" s="156">
        <v>88</v>
      </c>
      <c r="C27" s="114" t="str">
        <f>VLOOKUP(B27,'[2]LISTADO ATM'!$A$2:$B$821,2,0)</f>
        <v xml:space="preserve">ATM S/M La Fuente (Santiago) </v>
      </c>
      <c r="D27" s="116" t="s">
        <v>2442</v>
      </c>
      <c r="E27" s="123" t="s">
        <v>2616</v>
      </c>
    </row>
    <row r="28" spans="1:5" ht="17.399999999999999" x14ac:dyDescent="0.3">
      <c r="A28" s="131" t="str">
        <f>VLOOKUP(B28,'[2]LISTADO ATM'!$A$2:$C$821,3,0)</f>
        <v>DISTRITO NACIONAL</v>
      </c>
      <c r="B28" s="114">
        <v>718</v>
      </c>
      <c r="C28" s="114" t="str">
        <f>VLOOKUP(B28,'[2]LISTADO ATM'!$A$2:$B$821,2,0)</f>
        <v xml:space="preserve">ATM Feria Ganadera </v>
      </c>
      <c r="D28" s="116" t="s">
        <v>2442</v>
      </c>
      <c r="E28" s="123" t="s">
        <v>2642</v>
      </c>
    </row>
    <row r="29" spans="1:5" ht="17.399999999999999" x14ac:dyDescent="0.3">
      <c r="A29" s="131" t="str">
        <f>VLOOKUP(B29,'[2]LISTADO ATM'!$A$2:$C$821,3,0)</f>
        <v>DISTRITO NACIONAL</v>
      </c>
      <c r="B29" s="114">
        <v>979</v>
      </c>
      <c r="C29" s="114" t="str">
        <f>VLOOKUP(B29,'[2]LISTADO ATM'!$A$2:$B$821,2,0)</f>
        <v xml:space="preserve">ATM Oficina Luperón I </v>
      </c>
      <c r="D29" s="116" t="s">
        <v>2442</v>
      </c>
      <c r="E29" s="123" t="s">
        <v>2641</v>
      </c>
    </row>
    <row r="30" spans="1:5" ht="17.399999999999999" x14ac:dyDescent="0.3">
      <c r="A30" s="131" t="str">
        <f>VLOOKUP(B30,'[2]LISTADO ATM'!$A$2:$C$821,3,0)</f>
        <v>DISTRITO NACIONAL</v>
      </c>
      <c r="B30" s="114">
        <v>629</v>
      </c>
      <c r="C30" s="114" t="str">
        <f>VLOOKUP(B30,'[2]LISTADO ATM'!$A$2:$B$821,2,0)</f>
        <v xml:space="preserve">ATM Oficina Americana Independencia I </v>
      </c>
      <c r="D30" s="116" t="s">
        <v>2442</v>
      </c>
      <c r="E30" s="123" t="s">
        <v>2640</v>
      </c>
    </row>
    <row r="31" spans="1:5" ht="17.399999999999999" x14ac:dyDescent="0.3">
      <c r="A31" s="131" t="str">
        <f>VLOOKUP(B31,'[2]LISTADO ATM'!$A$2:$C$821,3,0)</f>
        <v>ESTE</v>
      </c>
      <c r="B31" s="114">
        <v>612</v>
      </c>
      <c r="C31" s="114" t="str">
        <f>VLOOKUP(B31,'[2]LISTADO ATM'!$A$2:$B$821,2,0)</f>
        <v xml:space="preserve">ATM Plaza Orense (La Romana) </v>
      </c>
      <c r="D31" s="116" t="s">
        <v>2442</v>
      </c>
      <c r="E31" s="123" t="s">
        <v>2628</v>
      </c>
    </row>
    <row r="32" spans="1:5" ht="17.399999999999999" x14ac:dyDescent="0.3">
      <c r="A32" s="131" t="str">
        <f>VLOOKUP(B32,'[2]LISTADO ATM'!$A$2:$C$821,3,0)</f>
        <v>ESTE</v>
      </c>
      <c r="B32" s="114">
        <v>824</v>
      </c>
      <c r="C32" s="114" t="str">
        <f>VLOOKUP(B32,'[2]LISTADO ATM'!$A$2:$B$821,2,0)</f>
        <v xml:space="preserve">ATM Multiplaza (Higuey) </v>
      </c>
      <c r="D32" s="116" t="s">
        <v>2442</v>
      </c>
      <c r="E32" s="123" t="s">
        <v>2627</v>
      </c>
    </row>
    <row r="33" spans="1:5" ht="17.399999999999999" x14ac:dyDescent="0.3">
      <c r="A33" s="131" t="str">
        <f>VLOOKUP(B33,'[2]LISTADO ATM'!$A$2:$C$821,3,0)</f>
        <v>DISTRITO NACIONAL</v>
      </c>
      <c r="B33" s="114">
        <v>12</v>
      </c>
      <c r="C33" s="114" t="str">
        <f>VLOOKUP(B33,'[2]LISTADO ATM'!$A$2:$B$821,2,0)</f>
        <v xml:space="preserve">ATM Comercial Ganadera (San Isidro) </v>
      </c>
      <c r="D33" s="116" t="s">
        <v>2442</v>
      </c>
      <c r="E33" s="141">
        <v>3335870606</v>
      </c>
    </row>
    <row r="34" spans="1:5" ht="17.399999999999999" x14ac:dyDescent="0.3">
      <c r="A34" s="131" t="str">
        <f>VLOOKUP(B34,'[2]LISTADO ATM'!$A$2:$C$821,3,0)</f>
        <v>SUR</v>
      </c>
      <c r="B34" s="114">
        <v>44</v>
      </c>
      <c r="C34" s="114" t="str">
        <f>VLOOKUP(B34,'[2]LISTADO ATM'!$A$2:$B$821,2,0)</f>
        <v xml:space="preserve">ATM Oficina Pedernales </v>
      </c>
      <c r="D34" s="116" t="s">
        <v>2442</v>
      </c>
      <c r="E34" s="141">
        <v>3335871953</v>
      </c>
    </row>
    <row r="35" spans="1:5" ht="17.399999999999999" x14ac:dyDescent="0.3">
      <c r="A35" s="131" t="str">
        <f>VLOOKUP(B35,'[2]LISTADO ATM'!$A$2:$C$821,3,0)</f>
        <v>DISTRITO NACIONAL</v>
      </c>
      <c r="B35" s="114">
        <v>234</v>
      </c>
      <c r="C35" s="114" t="str">
        <f>VLOOKUP(B35,'[2]LISTADO ATM'!$A$2:$B$821,2,0)</f>
        <v xml:space="preserve">ATM Oficina Boca Chica I </v>
      </c>
      <c r="D35" s="116" t="s">
        <v>2442</v>
      </c>
      <c r="E35" s="141">
        <v>3335871956</v>
      </c>
    </row>
    <row r="36" spans="1:5" ht="17.399999999999999" x14ac:dyDescent="0.3">
      <c r="A36" s="131" t="str">
        <f>VLOOKUP(B36,'[2]LISTADO ATM'!$A$2:$C$821,3,0)</f>
        <v>DISTRITO NACIONAL</v>
      </c>
      <c r="B36" s="114">
        <v>267</v>
      </c>
      <c r="C36" s="114" t="str">
        <f>VLOOKUP(B36,'[2]LISTADO ATM'!$A$2:$B$821,2,0)</f>
        <v xml:space="preserve">ATM Centro de Caja México </v>
      </c>
      <c r="D36" s="116" t="s">
        <v>2442</v>
      </c>
      <c r="E36" s="141">
        <v>3335871957</v>
      </c>
    </row>
    <row r="37" spans="1:5" ht="17.399999999999999" x14ac:dyDescent="0.3">
      <c r="A37" s="131" t="str">
        <f>VLOOKUP(B37,'[2]LISTADO ATM'!$A$2:$C$821,3,0)</f>
        <v>ESTE</v>
      </c>
      <c r="B37" s="114">
        <v>386</v>
      </c>
      <c r="C37" s="114" t="str">
        <f>VLOOKUP(B37,'[2]LISTADO ATM'!$A$2:$B$821,2,0)</f>
        <v xml:space="preserve">ATM Plaza Verón II </v>
      </c>
      <c r="D37" s="116" t="s">
        <v>2442</v>
      </c>
      <c r="E37" s="141">
        <v>3335871963</v>
      </c>
    </row>
    <row r="38" spans="1:5" ht="17.399999999999999" x14ac:dyDescent="0.3">
      <c r="A38" s="131" t="str">
        <f>VLOOKUP(B38,'[2]LISTADO ATM'!$A$2:$C$821,3,0)</f>
        <v>DISTRITO NACIONAL</v>
      </c>
      <c r="B38" s="156">
        <v>390</v>
      </c>
      <c r="C38" s="114" t="str">
        <f>VLOOKUP(B38,'[2]LISTADO ATM'!$A$2:$B$821,2,0)</f>
        <v xml:space="preserve">ATM Oficina Boca Chica II </v>
      </c>
      <c r="D38" s="116" t="s">
        <v>2442</v>
      </c>
      <c r="E38" s="141">
        <v>3335871965</v>
      </c>
    </row>
    <row r="39" spans="1:5" ht="17.399999999999999" x14ac:dyDescent="0.3">
      <c r="A39" s="131" t="str">
        <f>VLOOKUP(B39,'[2]LISTADO ATM'!$A$2:$C$821,3,0)</f>
        <v>NORTE</v>
      </c>
      <c r="B39" s="114">
        <v>396</v>
      </c>
      <c r="C39" s="114" t="str">
        <f>VLOOKUP(B39,'[2]LISTADO ATM'!$A$2:$B$821,2,0)</f>
        <v xml:space="preserve">ATM Oficina Plaza Ulloa (La Fuente) </v>
      </c>
      <c r="D39" s="116" t="s">
        <v>2442</v>
      </c>
      <c r="E39" s="141">
        <v>3335871966</v>
      </c>
    </row>
    <row r="40" spans="1:5" ht="17.399999999999999" x14ac:dyDescent="0.3">
      <c r="A40" s="131" t="str">
        <f>VLOOKUP(B40,'[2]LISTADO ATM'!$A$2:$C$821,3,0)</f>
        <v>DISTRITO NACIONAL</v>
      </c>
      <c r="B40" s="114">
        <v>507</v>
      </c>
      <c r="C40" s="114" t="str">
        <f>VLOOKUP(B40,'[2]LISTADO ATM'!$A$2:$B$821,2,0)</f>
        <v>ATM Estación Sigma Boca Chica</v>
      </c>
      <c r="D40" s="116" t="s">
        <v>2442</v>
      </c>
      <c r="E40" s="141">
        <v>3335871972</v>
      </c>
    </row>
    <row r="41" spans="1:5" ht="17.399999999999999" x14ac:dyDescent="0.3">
      <c r="A41" s="131" t="str">
        <f>VLOOKUP(B41,'[2]LISTADO ATM'!$A$2:$C$821,3,0)</f>
        <v>ESTE</v>
      </c>
      <c r="B41" s="114">
        <v>630</v>
      </c>
      <c r="C41" s="114" t="str">
        <f>VLOOKUP(B41,'[2]LISTADO ATM'!$A$2:$B$821,2,0)</f>
        <v xml:space="preserve">ATM Oficina Plaza Zaglul (SPM) </v>
      </c>
      <c r="D41" s="116" t="s">
        <v>2442</v>
      </c>
      <c r="E41" s="141">
        <v>3335871964</v>
      </c>
    </row>
    <row r="42" spans="1:5" ht="17.399999999999999" x14ac:dyDescent="0.3">
      <c r="A42" s="131" t="str">
        <f>VLOOKUP(B42,'[2]LISTADO ATM'!$A$2:$C$821,3,0)</f>
        <v>SUR</v>
      </c>
      <c r="B42" s="114">
        <v>592</v>
      </c>
      <c r="C42" s="114" t="str">
        <f>VLOOKUP(B42,'[2]LISTADO ATM'!$A$2:$B$821,2,0)</f>
        <v xml:space="preserve">ATM Centro de Caja San Cristóbal I </v>
      </c>
      <c r="D42" s="116" t="s">
        <v>2442</v>
      </c>
      <c r="E42" s="141">
        <v>3335871975</v>
      </c>
    </row>
    <row r="43" spans="1:5" ht="17.399999999999999" x14ac:dyDescent="0.3">
      <c r="A43" s="131" t="str">
        <f>VLOOKUP(B43,'[2]LISTADO ATM'!$A$2:$C$821,3,0)</f>
        <v>ESTE</v>
      </c>
      <c r="B43" s="114">
        <v>609</v>
      </c>
      <c r="C43" s="114" t="str">
        <f>VLOOKUP(B43,'[2]LISTADO ATM'!$A$2:$B$821,2,0)</f>
        <v xml:space="preserve">ATM S/M Jumbo (San Pedro) </v>
      </c>
      <c r="D43" s="116" t="s">
        <v>2442</v>
      </c>
      <c r="E43" s="141">
        <v>3335871976</v>
      </c>
    </row>
    <row r="44" spans="1:5" ht="17.399999999999999" x14ac:dyDescent="0.3">
      <c r="A44" s="131" t="str">
        <f>VLOOKUP(B44,'[2]LISTADO ATM'!$A$2:$C$821,3,0)</f>
        <v>ESTE</v>
      </c>
      <c r="B44" s="114">
        <v>631</v>
      </c>
      <c r="C44" s="114" t="str">
        <f>VLOOKUP(B44,'[2]LISTADO ATM'!$A$2:$B$821,2,0)</f>
        <v xml:space="preserve">ATM ASOCODEQUI (San Pedro) </v>
      </c>
      <c r="D44" s="116" t="s">
        <v>2442</v>
      </c>
      <c r="E44" s="141">
        <v>3335871977</v>
      </c>
    </row>
    <row r="45" spans="1:5" ht="17.399999999999999" x14ac:dyDescent="0.3">
      <c r="A45" s="131" t="str">
        <f>VLOOKUP(B45,'[2]LISTADO ATM'!$A$2:$C$821,3,0)</f>
        <v>DISTRITO NACIONAL</v>
      </c>
      <c r="B45" s="114">
        <v>715</v>
      </c>
      <c r="C45" s="114" t="str">
        <f>VLOOKUP(B45,'[2]LISTADO ATM'!$A$2:$B$821,2,0)</f>
        <v xml:space="preserve">ATM Oficina 27 de Febrero (Lobby) </v>
      </c>
      <c r="D45" s="116" t="s">
        <v>2442</v>
      </c>
      <c r="E45" s="141">
        <v>3335871979</v>
      </c>
    </row>
    <row r="46" spans="1:5" ht="17.399999999999999" x14ac:dyDescent="0.3">
      <c r="A46" s="131" t="str">
        <f>VLOOKUP(B46,'[2]LISTADO ATM'!$A$2:$C$821,3,0)</f>
        <v>DISTRITO NACIONAL</v>
      </c>
      <c r="B46" s="114">
        <v>717</v>
      </c>
      <c r="C46" s="114" t="str">
        <f>VLOOKUP(B46,'[2]LISTADO ATM'!$A$2:$B$821,2,0)</f>
        <v xml:space="preserve">ATM Oficina Los Alcarrizos </v>
      </c>
      <c r="D46" s="116" t="s">
        <v>2442</v>
      </c>
      <c r="E46" s="141">
        <v>3335871980</v>
      </c>
    </row>
    <row r="47" spans="1:5" ht="17.399999999999999" x14ac:dyDescent="0.3">
      <c r="A47" s="131" t="str">
        <f>VLOOKUP(B47,'[2]LISTADO ATM'!$A$2:$C$821,3,0)</f>
        <v>DISTRITO NACIONAL</v>
      </c>
      <c r="B47" s="114">
        <v>755</v>
      </c>
      <c r="C47" s="114" t="str">
        <f>VLOOKUP(B47,'[2]LISTADO ATM'!$A$2:$B$821,2,0)</f>
        <v xml:space="preserve">ATM Oficina Galería del Este (Plaza) </v>
      </c>
      <c r="D47" s="116" t="s">
        <v>2442</v>
      </c>
      <c r="E47" s="141">
        <v>3335871981</v>
      </c>
    </row>
    <row r="48" spans="1:5" ht="17.399999999999999" x14ac:dyDescent="0.3">
      <c r="A48" s="131" t="str">
        <f>VLOOKUP(B48,'[2]LISTADO ATM'!$A$2:$C$821,3,0)</f>
        <v>SUR</v>
      </c>
      <c r="B48" s="114">
        <v>767</v>
      </c>
      <c r="C48" s="114" t="str">
        <f>VLOOKUP(B48,'[2]LISTADO ATM'!$A$2:$B$821,2,0)</f>
        <v xml:space="preserve">ATM S/M Diverso (Azua) </v>
      </c>
      <c r="D48" s="116" t="s">
        <v>2442</v>
      </c>
      <c r="E48" s="123">
        <v>3335871983</v>
      </c>
    </row>
    <row r="49" spans="1:5" ht="17.399999999999999" x14ac:dyDescent="0.3">
      <c r="A49" s="131" t="str">
        <f>VLOOKUP(B49,'[2]LISTADO ATM'!$A$2:$C$821,3,0)</f>
        <v>DISTRITO NACIONAL</v>
      </c>
      <c r="B49" s="114">
        <v>769</v>
      </c>
      <c r="C49" s="114" t="str">
        <f>VLOOKUP(B49,'[2]LISTADO ATM'!$A$2:$B$821,2,0)</f>
        <v>ATM UNP Pablo Mella Morales</v>
      </c>
      <c r="D49" s="116" t="s">
        <v>2442</v>
      </c>
      <c r="E49" s="141">
        <v>3335871985</v>
      </c>
    </row>
    <row r="50" spans="1:5" ht="17.399999999999999" x14ac:dyDescent="0.3">
      <c r="A50" s="131" t="str">
        <f>VLOOKUP(B50,'[2]LISTADO ATM'!$A$2:$C$821,3,0)</f>
        <v>SUR</v>
      </c>
      <c r="B50" s="114">
        <v>881</v>
      </c>
      <c r="C50" s="114" t="str">
        <f>VLOOKUP(B50,'[2]LISTADO ATM'!$A$2:$B$821,2,0)</f>
        <v xml:space="preserve">ATM UNP Yaguate (San Cristóbal) </v>
      </c>
      <c r="D50" s="116" t="s">
        <v>2442</v>
      </c>
      <c r="E50" s="141">
        <v>3335871994</v>
      </c>
    </row>
    <row r="51" spans="1:5" ht="17.399999999999999" x14ac:dyDescent="0.3">
      <c r="A51" s="131" t="str">
        <f>VLOOKUP(B51,'[2]LISTADO ATM'!$A$2:$C$821,3,0)</f>
        <v>NORTE</v>
      </c>
      <c r="B51" s="114">
        <v>965</v>
      </c>
      <c r="C51" s="114" t="str">
        <f>VLOOKUP(B51,'[2]LISTADO ATM'!$A$2:$B$821,2,0)</f>
        <v xml:space="preserve">ATM S/M La Fuente FUN (Santiago) </v>
      </c>
      <c r="D51" s="116" t="s">
        <v>2442</v>
      </c>
      <c r="E51" s="141">
        <v>3335871995</v>
      </c>
    </row>
    <row r="52" spans="1:5" ht="17.399999999999999" x14ac:dyDescent="0.3">
      <c r="A52" s="131" t="str">
        <f>VLOOKUP(B52,'[2]LISTADO ATM'!$A$2:$C$821,3,0)</f>
        <v>SUR</v>
      </c>
      <c r="B52" s="114">
        <v>48</v>
      </c>
      <c r="C52" s="114" t="str">
        <f>VLOOKUP(B52,'[2]LISTADO ATM'!$A$2:$B$821,2,0)</f>
        <v xml:space="preserve">ATM Autoservicio Neiba I </v>
      </c>
      <c r="D52" s="116" t="s">
        <v>2442</v>
      </c>
      <c r="E52" s="141">
        <v>3335871996</v>
      </c>
    </row>
    <row r="53" spans="1:5" ht="17.399999999999999" x14ac:dyDescent="0.3">
      <c r="A53" s="131" t="str">
        <f>VLOOKUP(B53,'[2]LISTADO ATM'!$A$2:$C$821,3,0)</f>
        <v>SUR</v>
      </c>
      <c r="B53" s="114">
        <v>50</v>
      </c>
      <c r="C53" s="114" t="str">
        <f>VLOOKUP(B53,'[2]LISTADO ATM'!$A$2:$B$821,2,0)</f>
        <v xml:space="preserve">ATM Oficina Padre Las Casas (Azua) </v>
      </c>
      <c r="D53" s="116" t="s">
        <v>2442</v>
      </c>
      <c r="E53" s="141">
        <v>3335871998</v>
      </c>
    </row>
    <row r="54" spans="1:5" ht="17.399999999999999" x14ac:dyDescent="0.3">
      <c r="A54" s="131" t="str">
        <f>VLOOKUP(B54,'[2]LISTADO ATM'!$A$2:$C$821,3,0)</f>
        <v>DISTRITO NACIONAL</v>
      </c>
      <c r="B54" s="114">
        <v>96</v>
      </c>
      <c r="C54" s="114" t="str">
        <f>VLOOKUP(B54,'[2]LISTADO ATM'!$A$2:$B$821,2,0)</f>
        <v>ATM S/M Caribe Av. Charles de Gaulle</v>
      </c>
      <c r="D54" s="116" t="s">
        <v>2442</v>
      </c>
      <c r="E54" s="141">
        <v>3335872001</v>
      </c>
    </row>
    <row r="55" spans="1:5" ht="17.399999999999999" x14ac:dyDescent="0.3">
      <c r="A55" s="131" t="str">
        <f>VLOOKUP(B55,'[2]LISTADO ATM'!$A$2:$C$821,3,0)</f>
        <v>SUR</v>
      </c>
      <c r="B55" s="114">
        <v>182</v>
      </c>
      <c r="C55" s="114" t="str">
        <f>VLOOKUP(B55,'[2]LISTADO ATM'!$A$2:$B$821,2,0)</f>
        <v xml:space="preserve">ATM Barahona Comb </v>
      </c>
      <c r="D55" s="116" t="s">
        <v>2442</v>
      </c>
      <c r="E55" s="141">
        <v>3335872002</v>
      </c>
    </row>
    <row r="56" spans="1:5" ht="17.399999999999999" x14ac:dyDescent="0.3">
      <c r="A56" s="131" t="str">
        <f>VLOOKUP(B56,'[2]LISTADO ATM'!$A$2:$C$821,3,0)</f>
        <v>NORTE</v>
      </c>
      <c r="B56" s="114">
        <v>256</v>
      </c>
      <c r="C56" s="114" t="str">
        <f>VLOOKUP(B56,'[2]LISTADO ATM'!$A$2:$B$821,2,0)</f>
        <v xml:space="preserve">ATM Oficina Licey Al Medio </v>
      </c>
      <c r="D56" s="116" t="s">
        <v>2442</v>
      </c>
      <c r="E56" s="141" t="s">
        <v>2712</v>
      </c>
    </row>
    <row r="57" spans="1:5" ht="17.399999999999999" x14ac:dyDescent="0.3">
      <c r="A57" s="131" t="str">
        <f>VLOOKUP(B57,'[2]LISTADO ATM'!$A$2:$C$821,3,0)</f>
        <v>ESTE</v>
      </c>
      <c r="B57" s="114">
        <v>330</v>
      </c>
      <c r="C57" s="114" t="str">
        <f>VLOOKUP(B57,'[2]LISTADO ATM'!$A$2:$B$821,2,0)</f>
        <v xml:space="preserve">ATM Oficina Boulevard (Higuey) </v>
      </c>
      <c r="D57" s="116" t="s">
        <v>2442</v>
      </c>
      <c r="E57" s="141">
        <v>3335872004</v>
      </c>
    </row>
    <row r="58" spans="1:5" ht="17.399999999999999" x14ac:dyDescent="0.3">
      <c r="A58" s="131" t="e">
        <f>VLOOKUP(B58,'[2]LISTADO ATM'!$A$2:$C$821,3,0)</f>
        <v>#N/A</v>
      </c>
      <c r="B58" s="114">
        <v>375</v>
      </c>
      <c r="C58" s="114" t="e">
        <f>VLOOKUP(B58,'[2]LISTADO ATM'!$A$2:$B$921,2,0)</f>
        <v>#N/A</v>
      </c>
      <c r="D58" s="116" t="s">
        <v>2442</v>
      </c>
      <c r="E58" s="141">
        <v>3335872005</v>
      </c>
    </row>
    <row r="59" spans="1:5" ht="17.399999999999999" x14ac:dyDescent="0.3">
      <c r="A59" s="131" t="str">
        <f>VLOOKUP(B59,'[2]LISTADO ATM'!$A$2:$C$821,3,0)</f>
        <v>DISTRITO NACIONAL</v>
      </c>
      <c r="B59" s="114">
        <v>696</v>
      </c>
      <c r="C59" s="114" t="str">
        <f>VLOOKUP(B59,'[2]LISTADO ATM'!$A$2:$B$821,2,0)</f>
        <v>ATM Olé Jacobo Majluta</v>
      </c>
      <c r="D59" s="116" t="s">
        <v>2442</v>
      </c>
      <c r="E59" s="141">
        <v>3335872006</v>
      </c>
    </row>
    <row r="60" spans="1:5" ht="17.399999999999999" x14ac:dyDescent="0.3">
      <c r="A60" s="131" t="str">
        <f>VLOOKUP(B60,'[2]LISTADO ATM'!$A$2:$C$821,3,0)</f>
        <v>DISTRITO NACIONAL</v>
      </c>
      <c r="B60" s="114">
        <v>713</v>
      </c>
      <c r="C60" s="114" t="str">
        <f>VLOOKUP(B60,'[2]LISTADO ATM'!$A$2:$B$821,2,0)</f>
        <v xml:space="preserve">ATM Oficina Las Américas </v>
      </c>
      <c r="D60" s="116" t="s">
        <v>2442</v>
      </c>
      <c r="E60" s="141">
        <v>3335872007</v>
      </c>
    </row>
    <row r="61" spans="1:5" ht="17.399999999999999" x14ac:dyDescent="0.3">
      <c r="A61" s="131" t="e">
        <f>VLOOKUP(B61,'[2]LISTADO ATM'!$A$2:$C$821,3,0)</f>
        <v>#N/A</v>
      </c>
      <c r="B61" s="114"/>
      <c r="C61" s="114" t="e">
        <f>VLOOKUP(B61,'[2]LISTADO ATM'!$A$2:$B$921,2,0)</f>
        <v>#N/A</v>
      </c>
      <c r="D61" s="116" t="s">
        <v>2442</v>
      </c>
      <c r="E61" s="141"/>
    </row>
    <row r="62" spans="1:5" ht="17.399999999999999" x14ac:dyDescent="0.3">
      <c r="A62" s="131" t="str">
        <f>VLOOKUP(B62,'[2]LISTADO ATM'!$A$2:$C$821,3,0)</f>
        <v>DISTRITO NACIONAL</v>
      </c>
      <c r="B62" s="152">
        <v>931</v>
      </c>
      <c r="C62" s="114" t="str">
        <f>VLOOKUP(B62,'[2]LISTADO ATM'!$A$2:$B$821,2,0)</f>
        <v xml:space="preserve">ATM Autobanco Luperón I </v>
      </c>
      <c r="D62" s="116" t="s">
        <v>2442</v>
      </c>
      <c r="E62" s="141">
        <v>3335872019</v>
      </c>
    </row>
    <row r="63" spans="1:5" ht="17.399999999999999" x14ac:dyDescent="0.3">
      <c r="A63" s="131" t="str">
        <f>VLOOKUP(B63,'[2]LISTADO ATM'!$A$2:$C$821,3,0)</f>
        <v>DISTRITO NACIONAL</v>
      </c>
      <c r="B63" s="114">
        <v>493</v>
      </c>
      <c r="C63" s="114" t="str">
        <f>VLOOKUP(B63,'[2]LISTADO ATM'!$A$2:$B$821,2,0)</f>
        <v xml:space="preserve">ATM Oficina Haina Occidental II </v>
      </c>
      <c r="D63" s="116" t="s">
        <v>2442</v>
      </c>
      <c r="E63" s="141">
        <v>3335872021</v>
      </c>
    </row>
    <row r="64" spans="1:5" ht="17.399999999999999" x14ac:dyDescent="0.3">
      <c r="A64" s="131" t="str">
        <f>VLOOKUP(B64,'[2]LISTADO ATM'!$A$2:$C$821,3,0)</f>
        <v>DISTRITO NACIONAL</v>
      </c>
      <c r="B64" s="114">
        <v>973</v>
      </c>
      <c r="C64" s="114" t="str">
        <f>VLOOKUP(B64,'[2]LISTADO ATM'!$A$2:$B$921,2,0)</f>
        <v xml:space="preserve">ATM Oficina Sabana de la Mar </v>
      </c>
      <c r="D64" s="116" t="s">
        <v>2442</v>
      </c>
      <c r="E64" s="141">
        <v>3335872039</v>
      </c>
    </row>
    <row r="65" spans="1:5" ht="17.399999999999999" x14ac:dyDescent="0.3">
      <c r="A65" s="131" t="str">
        <f>VLOOKUP(B65,'[2]LISTADO ATM'!$A$2:$C$821,3,0)</f>
        <v>DISTRITO NACIONAL</v>
      </c>
      <c r="B65" s="114">
        <v>958</v>
      </c>
      <c r="C65" s="114" t="str">
        <f>VLOOKUP(B65,'[2]LISTADO ATM'!$A$2:$B$821,2,0)</f>
        <v xml:space="preserve">ATM Olé Aut. San Isidro </v>
      </c>
      <c r="D65" s="116" t="s">
        <v>2442</v>
      </c>
      <c r="E65" s="141">
        <v>3335872043</v>
      </c>
    </row>
    <row r="66" spans="1:5" ht="17.399999999999999" x14ac:dyDescent="0.3">
      <c r="A66" s="131" t="str">
        <f>VLOOKUP(B66,'[2]LISTADO ATM'!$A$2:$C$821,3,0)</f>
        <v>DISTRITO NACIONAL</v>
      </c>
      <c r="B66" s="114">
        <v>562</v>
      </c>
      <c r="C66" s="114" t="str">
        <f>VLOOKUP(B66,'[2]LISTADO ATM'!$A$2:$B$821,2,0)</f>
        <v xml:space="preserve">ATM S/M Jumbo Carretera Mella </v>
      </c>
      <c r="D66" s="116" t="s">
        <v>2442</v>
      </c>
      <c r="E66" s="141">
        <v>3335872044</v>
      </c>
    </row>
    <row r="67" spans="1:5" ht="17.399999999999999" x14ac:dyDescent="0.3">
      <c r="A67" s="131" t="str">
        <f>VLOOKUP(B67,'[2]LISTADO ATM'!$A$2:$C$821,3,0)</f>
        <v>NORTE</v>
      </c>
      <c r="B67" s="114">
        <v>181</v>
      </c>
      <c r="C67" s="114" t="str">
        <f>VLOOKUP(B67,'[2]LISTADO ATM'!$A$2:$B$921,2,0)</f>
        <v xml:space="preserve">ATM Oficina Sabaneta </v>
      </c>
      <c r="D67" s="116" t="s">
        <v>2442</v>
      </c>
      <c r="E67" s="141">
        <v>3335872048</v>
      </c>
    </row>
    <row r="68" spans="1:5" ht="17.399999999999999" x14ac:dyDescent="0.3">
      <c r="A68" s="131" t="str">
        <f>VLOOKUP(B68,'[2]LISTADO ATM'!$A$2:$C$821,3,0)</f>
        <v>NORTE</v>
      </c>
      <c r="B68" s="114">
        <v>402</v>
      </c>
      <c r="C68" s="114" t="str">
        <f>VLOOKUP(B68,'[2]LISTADO ATM'!$A$2:$B$821,2,0)</f>
        <v xml:space="preserve">ATM La Sirena La Vega </v>
      </c>
      <c r="D68" s="116" t="s">
        <v>2442</v>
      </c>
      <c r="E68" s="141">
        <v>3335872069</v>
      </c>
    </row>
    <row r="69" spans="1:5" ht="17.399999999999999" x14ac:dyDescent="0.3">
      <c r="A69" s="131" t="str">
        <f>VLOOKUP(B69,'[2]LISTADO ATM'!$A$2:$C$821,3,0)</f>
        <v>NORTE</v>
      </c>
      <c r="B69" s="114">
        <v>463</v>
      </c>
      <c r="C69" s="114" t="str">
        <f>VLOOKUP(B69,'[2]LISTADO ATM'!$A$2:$B$821,2,0)</f>
        <v xml:space="preserve">ATM La Sirena El Embrujo </v>
      </c>
      <c r="D69" s="116" t="s">
        <v>2442</v>
      </c>
      <c r="E69" s="141">
        <v>3335872070</v>
      </c>
    </row>
    <row r="70" spans="1:5" ht="17.399999999999999" x14ac:dyDescent="0.3">
      <c r="A70" s="131" t="str">
        <f>VLOOKUP(B70,'[2]LISTADO ATM'!$A$2:$C$821,3,0)</f>
        <v>DISTRITO NACIONAL</v>
      </c>
      <c r="B70" s="114">
        <v>565</v>
      </c>
      <c r="C70" s="114" t="str">
        <f>VLOOKUP(B70,'[2]LISTADO ATM'!$A$2:$B$921,2,0)</f>
        <v xml:space="preserve">ATM S/M La Cadena Núñez de Cáceres </v>
      </c>
      <c r="D70" s="116" t="s">
        <v>2442</v>
      </c>
      <c r="E70" s="141">
        <v>3335872071</v>
      </c>
    </row>
    <row r="71" spans="1:5" ht="19.5" customHeight="1" x14ac:dyDescent="0.3">
      <c r="A71" s="97" t="str">
        <f>VLOOKUP(B71,'[2]LISTADO ATM'!$A$2:$C$821,3,0)</f>
        <v>NORTE</v>
      </c>
      <c r="B71" s="114">
        <v>809</v>
      </c>
      <c r="C71" s="123" t="str">
        <f>VLOOKUP(B71,'[2]LISTADO ATM'!$A$2:$B$821,2,0)</f>
        <v>ATM Yoma (Cotuí)</v>
      </c>
      <c r="D71" s="116" t="s">
        <v>2442</v>
      </c>
      <c r="E71" s="123">
        <v>3335872072</v>
      </c>
    </row>
    <row r="72" spans="1:5" ht="17.399999999999999" x14ac:dyDescent="0.3">
      <c r="A72" s="131" t="str">
        <f>VLOOKUP(B72,'[2]LISTADO ATM'!$A$2:$C$821,3,0)</f>
        <v>DISTRITO NACIONAL</v>
      </c>
      <c r="B72" s="114">
        <v>722</v>
      </c>
      <c r="C72" s="114" t="str">
        <f>VLOOKUP(B72,'[2]LISTADO ATM'!$A$2:$B$821,2,0)</f>
        <v xml:space="preserve">ATM Oficina Charles de Gaulle III </v>
      </c>
      <c r="D72" s="116" t="s">
        <v>2442</v>
      </c>
      <c r="E72" s="141">
        <v>3335872073</v>
      </c>
    </row>
    <row r="73" spans="1:5" ht="17.399999999999999" x14ac:dyDescent="0.3">
      <c r="A73" s="131" t="str">
        <f>VLOOKUP(B73,'[2]LISTADO ATM'!$A$2:$C$821,3,0)</f>
        <v>ESTE</v>
      </c>
      <c r="B73" s="114">
        <v>353</v>
      </c>
      <c r="C73" s="114" t="str">
        <f>VLOOKUP(B73,'[2]LISTADO ATM'!$A$2:$B$921,2,0)</f>
        <v xml:space="preserve">ATM Estación Boulevard Juan Dolio </v>
      </c>
      <c r="D73" s="116" t="s">
        <v>2442</v>
      </c>
      <c r="E73" s="141">
        <v>3335872074</v>
      </c>
    </row>
    <row r="74" spans="1:5" ht="17.399999999999999" x14ac:dyDescent="0.3">
      <c r="A74" s="131" t="str">
        <f>VLOOKUP(B74,'[2]LISTADO ATM'!$A$2:$C$821,3,0)</f>
        <v>DISTRITO NACIONAL</v>
      </c>
      <c r="B74" s="114">
        <v>165</v>
      </c>
      <c r="C74" s="114" t="str">
        <f>VLOOKUP(B74,'[2]LISTADO ATM'!$A$2:$B$821,2,0)</f>
        <v>ATM Autoservicio Megacentro</v>
      </c>
      <c r="D74" s="116" t="s">
        <v>2442</v>
      </c>
      <c r="E74" s="141">
        <v>3335872075</v>
      </c>
    </row>
    <row r="75" spans="1:5" ht="17.399999999999999" x14ac:dyDescent="0.3">
      <c r="A75" s="131" t="str">
        <f>VLOOKUP(B75,'[2]LISTADO ATM'!$A$2:$C$821,3,0)</f>
        <v>NORTE</v>
      </c>
      <c r="B75" s="114">
        <v>986</v>
      </c>
      <c r="C75" s="114" t="str">
        <f>VLOOKUP(B75,'[2]LISTADO ATM'!$A$2:$B$821,2,0)</f>
        <v xml:space="preserve">ATM S/M Jumbo (La Vega) </v>
      </c>
      <c r="D75" s="116" t="s">
        <v>2442</v>
      </c>
      <c r="E75" s="141">
        <v>3335872076</v>
      </c>
    </row>
    <row r="76" spans="1:5" ht="17.399999999999999" x14ac:dyDescent="0.3">
      <c r="A76" s="131" t="str">
        <f>VLOOKUP(B76,'[2]LISTADO ATM'!$A$2:$C$821,3,0)</f>
        <v>DISTRITO NACIONAL</v>
      </c>
      <c r="B76" s="114">
        <v>929</v>
      </c>
      <c r="C76" s="114" t="str">
        <f>VLOOKUP(B76,'[2]LISTADO ATM'!$A$2:$B$921,2,0)</f>
        <v>ATM Autoservicio Nacional El Conde</v>
      </c>
      <c r="D76" s="116" t="s">
        <v>2442</v>
      </c>
      <c r="E76" s="141">
        <v>3335872077</v>
      </c>
    </row>
    <row r="77" spans="1:5" ht="17.399999999999999" x14ac:dyDescent="0.3">
      <c r="A77" s="131" t="str">
        <f>VLOOKUP(B77,'[2]LISTADO ATM'!$A$2:$C$821,3,0)</f>
        <v>DISTRITO NACIONAL</v>
      </c>
      <c r="B77" s="114">
        <v>139</v>
      </c>
      <c r="C77" s="114" t="str">
        <f>VLOOKUP(B77,'[2]LISTADO ATM'!$A$2:$B$821,2,0)</f>
        <v xml:space="preserve">ATM Oficina Plaza Lama Zona Oriental I </v>
      </c>
      <c r="D77" s="116" t="s">
        <v>2442</v>
      </c>
      <c r="E77" s="141">
        <v>3335872078</v>
      </c>
    </row>
    <row r="78" spans="1:5" ht="17.399999999999999" x14ac:dyDescent="0.3">
      <c r="A78" s="131" t="str">
        <f>VLOOKUP(B78,'[2]LISTADO ATM'!$A$2:$C$821,3,0)</f>
        <v>SUR</v>
      </c>
      <c r="B78" s="114">
        <v>342</v>
      </c>
      <c r="C78" s="114" t="str">
        <f>VLOOKUP(B78,'[2]LISTADO ATM'!$A$2:$B$821,2,0)</f>
        <v>ATM Oficina Obras Públicas Azua</v>
      </c>
      <c r="D78" s="116" t="s">
        <v>2442</v>
      </c>
      <c r="E78" s="141" t="s">
        <v>2790</v>
      </c>
    </row>
    <row r="79" spans="1:5" ht="19.5" customHeight="1" x14ac:dyDescent="0.3">
      <c r="A79" s="97" t="str">
        <f>VLOOKUP(B79,'[2]LISTADO ATM'!$A$2:$C$821,3,0)</f>
        <v>ESTE</v>
      </c>
      <c r="B79" s="114">
        <v>268</v>
      </c>
      <c r="C79" s="123" t="str">
        <f>VLOOKUP(B79,'[2]LISTADO ATM'!$A$2:$B$821,2,0)</f>
        <v xml:space="preserve">ATM Autobanco La Altagracia (Higuey) </v>
      </c>
      <c r="D79" s="116" t="s">
        <v>2442</v>
      </c>
      <c r="E79" s="123">
        <v>3335872083</v>
      </c>
    </row>
    <row r="80" spans="1:5" ht="17.399999999999999" x14ac:dyDescent="0.3">
      <c r="A80" s="131" t="str">
        <f>VLOOKUP(B80,'[2]LISTADO ATM'!$A$2:$C$821,3,0)</f>
        <v>DISTRITO NACIONAL</v>
      </c>
      <c r="B80" s="114">
        <v>347</v>
      </c>
      <c r="C80" s="114" t="str">
        <f>VLOOKUP(B80,'[2]LISTADO ATM'!$A$2:$B$821,2,0)</f>
        <v>ATM Patio de Colombia</v>
      </c>
      <c r="D80" s="116" t="s">
        <v>2442</v>
      </c>
      <c r="E80" s="141">
        <v>3335872084</v>
      </c>
    </row>
    <row r="81" spans="1:5" ht="17.399999999999999" x14ac:dyDescent="0.3">
      <c r="A81" s="131" t="str">
        <f>VLOOKUP(B81,'[2]LISTADO ATM'!$A$2:$C$821,3,0)</f>
        <v>NORTE</v>
      </c>
      <c r="B81" s="114">
        <v>40</v>
      </c>
      <c r="C81" s="114" t="str">
        <f>VLOOKUP(B81,'[2]LISTADO ATM'!$A$2:$B$821,2,0)</f>
        <v xml:space="preserve">ATM Oficina El Puñal </v>
      </c>
      <c r="D81" s="116" t="s">
        <v>2442</v>
      </c>
      <c r="E81" s="141">
        <v>3335872086</v>
      </c>
    </row>
    <row r="82" spans="1:5" ht="17.399999999999999" x14ac:dyDescent="0.3">
      <c r="A82" s="131" t="str">
        <f>VLOOKUP(B82,'[2]LISTADO ATM'!$A$2:$C$821,3,0)</f>
        <v>ESTE</v>
      </c>
      <c r="B82" s="114">
        <v>742</v>
      </c>
      <c r="C82" s="114" t="str">
        <f>VLOOKUP(B82,'[2]LISTADO ATM'!$A$2:$B$921,2,0)</f>
        <v xml:space="preserve">ATM Oficina Plaza del Rey (La Romana) </v>
      </c>
      <c r="D82" s="116" t="s">
        <v>2442</v>
      </c>
      <c r="E82" s="141">
        <v>3335872087</v>
      </c>
    </row>
    <row r="83" spans="1:5" ht="17.399999999999999" x14ac:dyDescent="0.3">
      <c r="A83" s="131" t="str">
        <f>VLOOKUP(B83,'[2]LISTADO ATM'!$A$2:$C$821,3,0)</f>
        <v>DISTRITO NACIONAL</v>
      </c>
      <c r="B83" s="114">
        <v>461</v>
      </c>
      <c r="C83" s="114" t="str">
        <f>VLOOKUP(B83,'[2]LISTADO ATM'!$A$2:$B$821,2,0)</f>
        <v xml:space="preserve">ATM Autobanco Sarasota I </v>
      </c>
      <c r="D83" s="116" t="s">
        <v>2442</v>
      </c>
      <c r="E83" s="141">
        <v>3335872088</v>
      </c>
    </row>
    <row r="84" spans="1:5" ht="17.399999999999999" x14ac:dyDescent="0.3">
      <c r="A84" s="131" t="str">
        <f>VLOOKUP(B84,'[2]LISTADO ATM'!$A$2:$C$821,3,0)</f>
        <v>DISTRITO NACIONAL</v>
      </c>
      <c r="B84" s="114">
        <v>875</v>
      </c>
      <c r="C84" s="114" t="str">
        <f>VLOOKUP(B84,'[2]LISTADO ATM'!$A$2:$B$821,2,0)</f>
        <v xml:space="preserve">ATM Texaco Aut. Duarte KM 14 1/2 (Los Alcarrizos) </v>
      </c>
      <c r="D84" s="116" t="s">
        <v>2442</v>
      </c>
      <c r="E84" s="141">
        <v>3335872089</v>
      </c>
    </row>
    <row r="85" spans="1:5" ht="17.399999999999999" x14ac:dyDescent="0.3">
      <c r="A85" s="131" t="str">
        <f>VLOOKUP(B85,'[2]LISTADO ATM'!$A$2:$C$821,3,0)</f>
        <v>DISTRITO NACIONAL</v>
      </c>
      <c r="B85" s="114">
        <v>453</v>
      </c>
      <c r="C85" s="114" t="str">
        <f>VLOOKUP(B85,'[2]LISTADO ATM'!$A$2:$B$921,2,0)</f>
        <v xml:space="preserve">ATM Autobanco Sarasota II </v>
      </c>
      <c r="D85" s="116" t="s">
        <v>2442</v>
      </c>
      <c r="E85" s="141">
        <v>3335872090</v>
      </c>
    </row>
    <row r="86" spans="1:5" ht="17.399999999999999" x14ac:dyDescent="0.3">
      <c r="A86" s="131" t="str">
        <f>VLOOKUP(B86,'[2]LISTADO ATM'!$A$2:$C$821,3,0)</f>
        <v>NORTE</v>
      </c>
      <c r="B86" s="114">
        <v>157</v>
      </c>
      <c r="C86" s="114" t="str">
        <f>VLOOKUP(B86,'[2]LISTADO ATM'!$A$2:$B$821,2,0)</f>
        <v xml:space="preserve">ATM Oficina Samaná </v>
      </c>
      <c r="D86" s="116" t="s">
        <v>2442</v>
      </c>
      <c r="E86" s="141">
        <v>3335872092</v>
      </c>
    </row>
    <row r="87" spans="1:5" ht="17.399999999999999" x14ac:dyDescent="0.3">
      <c r="A87" s="131" t="str">
        <f>VLOOKUP(B87,'[2]LISTADO ATM'!$A$2:$C$821,3,0)</f>
        <v>ESTE</v>
      </c>
      <c r="B87" s="114">
        <v>912</v>
      </c>
      <c r="C87" s="114" t="str">
        <f>VLOOKUP(B87,'[2]LISTADO ATM'!$A$2:$B$821,2,0)</f>
        <v xml:space="preserve">ATM Oficina San Pedro II </v>
      </c>
      <c r="D87" s="116" t="s">
        <v>2442</v>
      </c>
      <c r="E87" s="141">
        <v>3335872093</v>
      </c>
    </row>
    <row r="88" spans="1:5" ht="17.399999999999999" x14ac:dyDescent="0.3">
      <c r="A88" s="131" t="str">
        <f>VLOOKUP(B88,'[2]LISTADO ATM'!$A$2:$C$821,3,0)</f>
        <v>DISTRITO NACIONAL</v>
      </c>
      <c r="B88" s="114">
        <v>708</v>
      </c>
      <c r="C88" s="114" t="str">
        <f>VLOOKUP(B88,'[2]LISTADO ATM'!$A$2:$B$821,2,0)</f>
        <v xml:space="preserve">ATM El Vestir De Hoy </v>
      </c>
      <c r="D88" s="116" t="s">
        <v>2442</v>
      </c>
      <c r="E88" s="141">
        <v>3335872094</v>
      </c>
    </row>
    <row r="89" spans="1:5" ht="17.399999999999999" x14ac:dyDescent="0.3">
      <c r="A89" s="131" t="str">
        <f>VLOOKUP(B89,'[2]LISTADO ATM'!$A$2:$C$821,3,0)</f>
        <v>NORTE</v>
      </c>
      <c r="B89" s="114">
        <v>144</v>
      </c>
      <c r="C89" s="114" t="str">
        <f>VLOOKUP(B89,'[2]LISTADO ATM'!$A$2:$B$921,2,0)</f>
        <v xml:space="preserve">ATM Oficina Villa Altagracia </v>
      </c>
      <c r="D89" s="116" t="s">
        <v>2442</v>
      </c>
      <c r="E89" s="141">
        <v>3335872095</v>
      </c>
    </row>
    <row r="90" spans="1:5" ht="17.399999999999999" x14ac:dyDescent="0.3">
      <c r="A90" s="131" t="str">
        <f>VLOOKUP(B90,'[2]LISTADO ATM'!$A$2:$C$821,3,0)</f>
        <v>DISTRITO NACIONAL</v>
      </c>
      <c r="B90" s="114">
        <v>541</v>
      </c>
      <c r="C90" s="114" t="str">
        <f>VLOOKUP(B90,'[2]LISTADO ATM'!$A$2:$B$821,2,0)</f>
        <v xml:space="preserve">ATM Oficina Sambil II </v>
      </c>
      <c r="D90" s="116" t="s">
        <v>2442</v>
      </c>
      <c r="E90" s="141">
        <v>3335872097</v>
      </c>
    </row>
    <row r="91" spans="1:5" ht="17.399999999999999" x14ac:dyDescent="0.3">
      <c r="A91" s="131" t="e">
        <f>VLOOKUP(B91,'[2]LISTADO ATM'!$A$2:$C$821,3,0)</f>
        <v>#N/A</v>
      </c>
      <c r="B91" s="114"/>
      <c r="C91" s="114" t="e">
        <f>VLOOKUP(B91,'[2]LISTADO ATM'!$A$2:$B$821,2,0)</f>
        <v>#N/A</v>
      </c>
      <c r="D91" s="116" t="s">
        <v>2442</v>
      </c>
      <c r="E91" s="141"/>
    </row>
    <row r="92" spans="1:5" ht="17.399999999999999" x14ac:dyDescent="0.3">
      <c r="A92" s="131" t="e">
        <f>VLOOKUP(B92,'[2]LISTADO ATM'!$A$2:$C$821,3,0)</f>
        <v>#N/A</v>
      </c>
      <c r="B92" s="114"/>
      <c r="C92" s="114" t="e">
        <f>VLOOKUP(B92,'[2]LISTADO ATM'!$A$2:$B$821,2,0)</f>
        <v>#N/A</v>
      </c>
      <c r="D92" s="116" t="s">
        <v>2442</v>
      </c>
      <c r="E92" s="141"/>
    </row>
    <row r="93" spans="1:5" ht="17.399999999999999" x14ac:dyDescent="0.3">
      <c r="A93" s="131" t="e">
        <f>VLOOKUP(B93,'[2]LISTADO ATM'!$A$2:$C$821,3,0)</f>
        <v>#N/A</v>
      </c>
      <c r="B93" s="114"/>
      <c r="C93" s="114" t="e">
        <f>VLOOKUP(B93,'[2]LISTADO ATM'!$A$2:$B$921,2,0)</f>
        <v>#N/A</v>
      </c>
      <c r="D93" s="116" t="s">
        <v>2442</v>
      </c>
      <c r="E93" s="141"/>
    </row>
    <row r="94" spans="1:5" ht="17.399999999999999" x14ac:dyDescent="0.3">
      <c r="A94" s="131" t="e">
        <f>VLOOKUP(B94,'[2]LISTADO ATM'!$A$2:$C$821,3,0)</f>
        <v>#N/A</v>
      </c>
      <c r="B94" s="114"/>
      <c r="C94" s="114" t="e">
        <f>VLOOKUP(B94,'[2]LISTADO ATM'!$A$2:$B$821,2,0)</f>
        <v>#N/A</v>
      </c>
      <c r="D94" s="116" t="s">
        <v>2442</v>
      </c>
      <c r="E94" s="141"/>
    </row>
    <row r="95" spans="1:5" ht="17.399999999999999" x14ac:dyDescent="0.3">
      <c r="A95" s="131" t="e">
        <f>VLOOKUP(B95,'[2]LISTADO ATM'!$A$2:$C$821,3,0)</f>
        <v>#N/A</v>
      </c>
      <c r="B95" s="114"/>
      <c r="C95" s="114" t="e">
        <f>VLOOKUP(B95,'[2]LISTADO ATM'!$A$2:$B$821,2,0)</f>
        <v>#N/A</v>
      </c>
      <c r="D95" s="116" t="s">
        <v>2442</v>
      </c>
      <c r="E95" s="141"/>
    </row>
    <row r="96" spans="1:5" ht="18" thickBot="1" x14ac:dyDescent="0.35">
      <c r="A96" s="132" t="s">
        <v>2486</v>
      </c>
      <c r="B96" s="134">
        <f>COUNT(B18:B95)</f>
        <v>72</v>
      </c>
      <c r="C96" s="110"/>
      <c r="D96" s="110"/>
      <c r="E96" s="110"/>
    </row>
    <row r="97" spans="1:5" ht="15" thickBot="1" x14ac:dyDescent="0.35">
      <c r="B97" s="102"/>
      <c r="E97" s="102"/>
    </row>
    <row r="98" spans="1:5" ht="18" thickBot="1" x14ac:dyDescent="0.35">
      <c r="A98" s="171" t="s">
        <v>2567</v>
      </c>
      <c r="B98" s="172"/>
      <c r="C98" s="172"/>
      <c r="D98" s="172"/>
      <c r="E98" s="173"/>
    </row>
    <row r="99" spans="1:5" ht="17.399999999999999" x14ac:dyDescent="0.3">
      <c r="A99" s="99" t="s">
        <v>15</v>
      </c>
      <c r="B99" s="99" t="s">
        <v>2417</v>
      </c>
      <c r="C99" s="99" t="s">
        <v>46</v>
      </c>
      <c r="D99" s="99" t="s">
        <v>2420</v>
      </c>
      <c r="E99" s="108" t="s">
        <v>2418</v>
      </c>
    </row>
    <row r="100" spans="1:5" ht="17.399999999999999" x14ac:dyDescent="0.3">
      <c r="A100" s="97" t="str">
        <f>VLOOKUP(B100,'[2]LISTADO ATM'!$A$2:$C$821,3,0)</f>
        <v>DISTRITO NACIONAL</v>
      </c>
      <c r="B100" s="114">
        <v>239</v>
      </c>
      <c r="C100" s="114" t="str">
        <f>VLOOKUP(B100,'[2]LISTADO ATM'!$A$2:$B$821,2,0)</f>
        <v xml:space="preserve">ATM Autobanco Charles de Gaulle </v>
      </c>
      <c r="D100" s="111" t="s">
        <v>2513</v>
      </c>
      <c r="E100" s="123" t="s">
        <v>2579</v>
      </c>
    </row>
    <row r="101" spans="1:5" ht="19.5" customHeight="1" x14ac:dyDescent="0.3">
      <c r="A101" s="97" t="str">
        <f>VLOOKUP(B101,'[2]LISTADO ATM'!$A$2:$C$821,3,0)</f>
        <v>DISTRITO NACIONAL</v>
      </c>
      <c r="B101" s="114">
        <v>642</v>
      </c>
      <c r="C101" s="123" t="str">
        <f>VLOOKUP(B101,'[2]LISTADO ATM'!$A$2:$B$821,2,0)</f>
        <v xml:space="preserve">ATM OMSA Sto. Dgo. </v>
      </c>
      <c r="D101" s="111" t="s">
        <v>2513</v>
      </c>
      <c r="E101" s="123">
        <v>3335871472</v>
      </c>
    </row>
    <row r="102" spans="1:5" ht="17.399999999999999" x14ac:dyDescent="0.3">
      <c r="A102" s="97" t="str">
        <f>VLOOKUP(B102,'[2]LISTADO ATM'!$A$2:$C$821,3,0)</f>
        <v>NORTE</v>
      </c>
      <c r="B102" s="114">
        <v>638</v>
      </c>
      <c r="C102" s="114" t="str">
        <f>VLOOKUP(B102,'[2]LISTADO ATM'!$A$2:$B$821,2,0)</f>
        <v xml:space="preserve">ATM S/M Yoma </v>
      </c>
      <c r="D102" s="111" t="s">
        <v>2513</v>
      </c>
      <c r="E102" s="123" t="s">
        <v>2608</v>
      </c>
    </row>
    <row r="103" spans="1:5" ht="19.5" customHeight="1" x14ac:dyDescent="0.3">
      <c r="A103" s="97" t="str">
        <f>VLOOKUP(B103,'[2]LISTADO ATM'!$A$2:$C$821,3,0)</f>
        <v>DISTRITO NACIONAL</v>
      </c>
      <c r="B103" s="114">
        <v>443</v>
      </c>
      <c r="C103" s="123" t="str">
        <f>VLOOKUP(B103,'[2]LISTADO ATM'!$A$2:$B$821,2,0)</f>
        <v xml:space="preserve">ATM Edificio San Rafael </v>
      </c>
      <c r="D103" s="114" t="s">
        <v>2513</v>
      </c>
      <c r="E103" s="123" t="s">
        <v>2615</v>
      </c>
    </row>
    <row r="104" spans="1:5" ht="19.5" customHeight="1" x14ac:dyDescent="0.3">
      <c r="A104" s="97" t="str">
        <f>VLOOKUP(B104,'[2]LISTADO ATM'!$A$2:$C$821,3,0)</f>
        <v>NORTE</v>
      </c>
      <c r="B104" s="114">
        <v>119</v>
      </c>
      <c r="C104" s="123" t="str">
        <f>VLOOKUP(B104,'[2]LISTADO ATM'!$A$2:$B$821,2,0)</f>
        <v>ATM Oficina La Barranquita</v>
      </c>
      <c r="D104" s="114" t="s">
        <v>2513</v>
      </c>
      <c r="E104" s="141">
        <v>3335871955</v>
      </c>
    </row>
    <row r="105" spans="1:5" ht="19.5" customHeight="1" x14ac:dyDescent="0.3">
      <c r="A105" s="97" t="str">
        <f>VLOOKUP(B105,'[2]LISTADO ATM'!$A$2:$C$821,3,0)</f>
        <v>NORTE</v>
      </c>
      <c r="B105" s="156">
        <v>276</v>
      </c>
      <c r="C105" s="123" t="str">
        <f>VLOOKUP(B105,'[2]LISTADO ATM'!$A$2:$B$821,2,0)</f>
        <v xml:space="preserve">ATM UNP Las Guáranas (San Francisco) </v>
      </c>
      <c r="D105" s="114" t="s">
        <v>2513</v>
      </c>
      <c r="E105" s="141">
        <v>3335871958</v>
      </c>
    </row>
    <row r="106" spans="1:5" ht="19.5" customHeight="1" x14ac:dyDescent="0.3">
      <c r="A106" s="97" t="str">
        <f>VLOOKUP(B106,'[2]LISTADO ATM'!$A$2:$C$821,3,0)</f>
        <v>NORTE</v>
      </c>
      <c r="B106" s="114">
        <v>315</v>
      </c>
      <c r="C106" s="123" t="str">
        <f>VLOOKUP(B106,'[2]LISTADO ATM'!$A$2:$B$821,2,0)</f>
        <v xml:space="preserve">ATM Oficina Estrella Sadalá </v>
      </c>
      <c r="D106" s="114" t="s">
        <v>2513</v>
      </c>
      <c r="E106" s="141">
        <v>3335871959</v>
      </c>
    </row>
    <row r="107" spans="1:5" ht="19.5" customHeight="1" x14ac:dyDescent="0.3">
      <c r="A107" s="97" t="str">
        <f>VLOOKUP(B107,'[2]LISTADO ATM'!$A$2:$C$821,3,0)</f>
        <v>DISTRITO NACIONAL</v>
      </c>
      <c r="B107" s="114">
        <v>359</v>
      </c>
      <c r="C107" s="123" t="str">
        <f>VLOOKUP(B107,'[2]LISTADO ATM'!$A$2:$B$821,2,0)</f>
        <v>ATM S/M Bravo Ozama</v>
      </c>
      <c r="D107" s="114" t="s">
        <v>2513</v>
      </c>
      <c r="E107" s="141">
        <v>3335871834</v>
      </c>
    </row>
    <row r="108" spans="1:5" ht="19.5" customHeight="1" x14ac:dyDescent="0.3">
      <c r="A108" s="97" t="str">
        <f>VLOOKUP(B108,'[2]LISTADO ATM'!$A$2:$C$821,3,0)</f>
        <v>ESTE</v>
      </c>
      <c r="B108" s="114">
        <v>385</v>
      </c>
      <c r="C108" s="123" t="str">
        <f>VLOOKUP(B108,'[2]LISTADO ATM'!$A$2:$B$821,2,0)</f>
        <v xml:space="preserve">ATM Plaza Verón I </v>
      </c>
      <c r="D108" s="114" t="s">
        <v>2513</v>
      </c>
      <c r="E108" s="141">
        <v>3335871962</v>
      </c>
    </row>
    <row r="109" spans="1:5" ht="19.5" customHeight="1" x14ac:dyDescent="0.3">
      <c r="A109" s="97" t="str">
        <f>VLOOKUP(B109,'[2]LISTADO ATM'!$A$2:$C$821,3,0)</f>
        <v>DISTRITO NACIONAL</v>
      </c>
      <c r="B109" s="114">
        <v>406</v>
      </c>
      <c r="C109" s="123" t="str">
        <f>VLOOKUP(B109,'[2]LISTADO ATM'!$A$2:$B$821,2,0)</f>
        <v xml:space="preserve">ATM UNP Plaza Lama Máximo Gómez </v>
      </c>
      <c r="D109" s="114" t="s">
        <v>2513</v>
      </c>
      <c r="E109" s="141">
        <v>3335871968</v>
      </c>
    </row>
    <row r="110" spans="1:5" ht="19.5" customHeight="1" x14ac:dyDescent="0.3">
      <c r="A110" s="97" t="str">
        <f>VLOOKUP(B110,'[2]LISTADO ATM'!$A$2:$C$821,3,0)</f>
        <v>ESTE</v>
      </c>
      <c r="B110" s="114">
        <v>480</v>
      </c>
      <c r="C110" s="123" t="str">
        <f>VLOOKUP(B110,'[2]LISTADO ATM'!$A$2:$B$821,2,0)</f>
        <v>ATM UNP Farmaconal Higuey</v>
      </c>
      <c r="D110" s="114" t="s">
        <v>2513</v>
      </c>
      <c r="E110" s="141">
        <v>3335871971</v>
      </c>
    </row>
    <row r="111" spans="1:5" ht="19.5" customHeight="1" x14ac:dyDescent="0.3">
      <c r="A111" s="97" t="str">
        <f>VLOOKUP(B111,'[2]LISTADO ATM'!$A$2:$C$821,3,0)</f>
        <v>SUR</v>
      </c>
      <c r="B111" s="114">
        <v>699</v>
      </c>
      <c r="C111" s="123" t="str">
        <f>VLOOKUP(B111,'[2]LISTADO ATM'!$A$2:$B$821,2,0)</f>
        <v>ATM S/M Bravo Bani</v>
      </c>
      <c r="D111" s="114" t="s">
        <v>2513</v>
      </c>
      <c r="E111" s="123">
        <v>3335871978</v>
      </c>
    </row>
    <row r="112" spans="1:5" ht="19.5" customHeight="1" x14ac:dyDescent="0.3">
      <c r="A112" s="97" t="str">
        <f>VLOOKUP(B112,'[2]LISTADO ATM'!$A$2:$C$821,3,0)</f>
        <v>SUR</v>
      </c>
      <c r="B112" s="114">
        <v>765</v>
      </c>
      <c r="C112" s="123" t="str">
        <f>VLOOKUP(B112,'[2]LISTADO ATM'!$A$2:$B$821,2,0)</f>
        <v xml:space="preserve">ATM Oficina Azua I </v>
      </c>
      <c r="D112" s="114" t="s">
        <v>2513</v>
      </c>
      <c r="E112" s="123">
        <v>3335871982</v>
      </c>
    </row>
    <row r="113" spans="1:5" ht="19.5" customHeight="1" x14ac:dyDescent="0.3">
      <c r="A113" s="97" t="str">
        <f>VLOOKUP(B113,'[2]LISTADO ATM'!$A$2:$C$821,3,0)</f>
        <v>ESTE</v>
      </c>
      <c r="B113" s="114">
        <v>844</v>
      </c>
      <c r="C113" s="123" t="str">
        <f>VLOOKUP(B113,'[2]LISTADO ATM'!$A$2:$B$821,2,0)</f>
        <v xml:space="preserve">ATM San Juan Shopping Center (Bávaro) </v>
      </c>
      <c r="D113" s="114" t="s">
        <v>2513</v>
      </c>
      <c r="E113" s="123">
        <v>3335871992</v>
      </c>
    </row>
    <row r="114" spans="1:5" ht="19.5" customHeight="1" x14ac:dyDescent="0.3">
      <c r="A114" s="97" t="e">
        <f>VLOOKUP(B114,'[2]LISTADO ATM'!$A$2:$C$821,3,0)</f>
        <v>#N/A</v>
      </c>
      <c r="B114" s="114"/>
      <c r="C114" s="123" t="e">
        <f>VLOOKUP(B114,'[2]LISTADO ATM'!$A$2:$B$821,2,0)</f>
        <v>#N/A</v>
      </c>
      <c r="D114" s="114" t="s">
        <v>2513</v>
      </c>
      <c r="E114" s="141"/>
    </row>
    <row r="115" spans="1:5" ht="19.5" customHeight="1" x14ac:dyDescent="0.3">
      <c r="A115" s="97" t="str">
        <f>VLOOKUP(B115,'[2]LISTADO ATM'!$A$2:$C$821,3,0)</f>
        <v>NORTE</v>
      </c>
      <c r="B115" s="114">
        <v>636</v>
      </c>
      <c r="C115" s="123" t="str">
        <f>VLOOKUP(B115,'[2]LISTADO ATM'!$A$2:$B$821,2,0)</f>
        <v xml:space="preserve">ATM Oficina Tamboríl </v>
      </c>
      <c r="D115" s="114" t="s">
        <v>2513</v>
      </c>
      <c r="E115" s="141">
        <v>3335872022</v>
      </c>
    </row>
    <row r="116" spans="1:5" ht="19.5" customHeight="1" x14ac:dyDescent="0.3">
      <c r="A116" s="97" t="str">
        <f>VLOOKUP(B116,'[2]LISTADO ATM'!$A$2:$C$821,3,0)</f>
        <v>ESTE</v>
      </c>
      <c r="B116" s="114">
        <v>217</v>
      </c>
      <c r="C116" s="123" t="str">
        <f>VLOOKUP(B116,'[2]LISTADO ATM'!$A$2:$B$821,2,0)</f>
        <v xml:space="preserve">ATM Oficina Bávaro </v>
      </c>
      <c r="D116" s="114" t="s">
        <v>2513</v>
      </c>
      <c r="E116" s="123">
        <v>3335872026</v>
      </c>
    </row>
    <row r="117" spans="1:5" ht="19.5" customHeight="1" x14ac:dyDescent="0.3">
      <c r="A117" s="97" t="str">
        <f>VLOOKUP(B117,'[2]LISTADO ATM'!$A$2:$C$821,3,0)</f>
        <v>DISTRITO NACIONAL</v>
      </c>
      <c r="B117" s="114">
        <v>915</v>
      </c>
      <c r="C117" s="123" t="str">
        <f>VLOOKUP(B117,'[2]LISTADO ATM'!$A$2:$B$821,2,0)</f>
        <v xml:space="preserve">ATM Multicentro La Sirena Aut. Duarte </v>
      </c>
      <c r="D117" s="114" t="s">
        <v>2513</v>
      </c>
      <c r="E117" s="123">
        <v>3335872027</v>
      </c>
    </row>
    <row r="118" spans="1:5" ht="19.5" customHeight="1" x14ac:dyDescent="0.3">
      <c r="A118" s="97" t="str">
        <f>VLOOKUP(B118,'[2]LISTADO ATM'!$A$2:$C$821,3,0)</f>
        <v>NORTE</v>
      </c>
      <c r="B118" s="114">
        <v>262</v>
      </c>
      <c r="C118" s="123" t="str">
        <f>VLOOKUP(B118,'[2]LISTADO ATM'!$A$2:$B$821,2,0)</f>
        <v xml:space="preserve">ATM Oficina Obras Públicas (Santiago) </v>
      </c>
      <c r="D118" s="114" t="s">
        <v>2513</v>
      </c>
      <c r="E118" s="123">
        <v>3335872029</v>
      </c>
    </row>
    <row r="119" spans="1:5" ht="19.5" customHeight="1" x14ac:dyDescent="0.3">
      <c r="A119" s="97" t="str">
        <f>VLOOKUP(B119,'[2]LISTADO ATM'!$A$2:$C$821,3,0)</f>
        <v>SUR</v>
      </c>
      <c r="B119" s="114">
        <v>968</v>
      </c>
      <c r="C119" s="123" t="str">
        <f>VLOOKUP(B119,'[2]LISTADO ATM'!$A$2:$B$821,2,0)</f>
        <v xml:space="preserve">ATM UNP Mercado Baní </v>
      </c>
      <c r="D119" s="114" t="s">
        <v>2513</v>
      </c>
      <c r="E119" s="123">
        <v>3335872030</v>
      </c>
    </row>
    <row r="120" spans="1:5" ht="19.5" customHeight="1" x14ac:dyDescent="0.3">
      <c r="A120" s="97" t="str">
        <f>VLOOKUP(B120,'[2]LISTADO ATM'!$A$2:$C$821,3,0)</f>
        <v>DISTRITO NACIONAL</v>
      </c>
      <c r="B120" s="114">
        <v>37</v>
      </c>
      <c r="C120" s="123" t="str">
        <f>VLOOKUP(B120,'[2]LISTADO ATM'!$A$2:$B$821,2,0)</f>
        <v xml:space="preserve">ATM Oficina Villa Mella </v>
      </c>
      <c r="D120" s="114" t="s">
        <v>2513</v>
      </c>
      <c r="E120" s="123">
        <v>3335872035</v>
      </c>
    </row>
    <row r="121" spans="1:5" ht="19.5" customHeight="1" x14ac:dyDescent="0.3">
      <c r="A121" s="97" t="str">
        <f>VLOOKUP(B121,'[2]LISTADO ATM'!$A$2:$C$821,3,0)</f>
        <v>ESTE</v>
      </c>
      <c r="B121" s="114">
        <v>366</v>
      </c>
      <c r="C121" s="123" t="str">
        <f>VLOOKUP(B121,'[2]LISTADO ATM'!$A$2:$B$821,2,0)</f>
        <v>ATM Oficina Boulevard (Higuey) II</v>
      </c>
      <c r="D121" s="114" t="s">
        <v>2513</v>
      </c>
      <c r="E121" s="123">
        <v>3335872036</v>
      </c>
    </row>
    <row r="122" spans="1:5" ht="19.5" customHeight="1" x14ac:dyDescent="0.3">
      <c r="A122" s="97" t="str">
        <f>VLOOKUP(B122,'[2]LISTADO ATM'!$A$2:$C$821,3,0)</f>
        <v>DISTRITO NACIONAL</v>
      </c>
      <c r="B122" s="114">
        <v>542</v>
      </c>
      <c r="C122" s="123" t="str">
        <f>VLOOKUP(B122,'[2]LISTADO ATM'!$A$2:$B$821,2,0)</f>
        <v>ATM S/M la Cadena Carretera Mella</v>
      </c>
      <c r="D122" s="114" t="s">
        <v>2513</v>
      </c>
      <c r="E122" s="123">
        <v>3335872038</v>
      </c>
    </row>
    <row r="123" spans="1:5" ht="19.5" customHeight="1" x14ac:dyDescent="0.3">
      <c r="A123" s="97" t="str">
        <f>VLOOKUP(B123,'[2]LISTADO ATM'!$A$2:$C$821,3,0)</f>
        <v>DISTRITO NACIONAL</v>
      </c>
      <c r="B123" s="114">
        <v>678</v>
      </c>
      <c r="C123" s="123" t="str">
        <f>VLOOKUP(B123,'[2]LISTADO ATM'!$A$2:$B$821,2,0)</f>
        <v>ATM Eco Petroleo San Isidro</v>
      </c>
      <c r="D123" s="114" t="s">
        <v>2513</v>
      </c>
      <c r="E123" s="123">
        <v>3335872042</v>
      </c>
    </row>
    <row r="124" spans="1:5" ht="19.5" customHeight="1" x14ac:dyDescent="0.3">
      <c r="A124" s="97" t="str">
        <f>VLOOKUP(B124,'[2]LISTADO ATM'!$A$2:$C$821,3,0)</f>
        <v>DISTRITO NACIONAL</v>
      </c>
      <c r="B124" s="114">
        <v>149</v>
      </c>
      <c r="C124" s="123" t="str">
        <f>VLOOKUP(B124,'[2]LISTADO ATM'!$A$2:$B$821,2,0)</f>
        <v>ATM Estación Metro Concepción</v>
      </c>
      <c r="D124" s="114" t="s">
        <v>2513</v>
      </c>
      <c r="E124" s="123">
        <v>3335872047</v>
      </c>
    </row>
    <row r="125" spans="1:5" ht="19.5" customHeight="1" x14ac:dyDescent="0.3">
      <c r="A125" s="97" t="str">
        <f>VLOOKUP(B125,'[2]LISTADO ATM'!$A$2:$C$821,3,0)</f>
        <v>NORTE</v>
      </c>
      <c r="B125" s="114">
        <v>142</v>
      </c>
      <c r="C125" s="123" t="str">
        <f>VLOOKUP(B125,'[2]LISTADO ATM'!$A$2:$B$821,2,0)</f>
        <v xml:space="preserve">ATM Centro de Caja Galerías Bonao </v>
      </c>
      <c r="D125" s="114" t="s">
        <v>2513</v>
      </c>
      <c r="E125" s="123">
        <v>3335872049</v>
      </c>
    </row>
    <row r="126" spans="1:5" ht="19.5" customHeight="1" x14ac:dyDescent="0.3">
      <c r="A126" s="97" t="str">
        <f>VLOOKUP(B126,'[2]LISTADO ATM'!$A$2:$C$821,3,0)</f>
        <v>ESTE</v>
      </c>
      <c r="B126" s="114">
        <v>673</v>
      </c>
      <c r="C126" s="123" t="str">
        <f>VLOOKUP(B126,'[2]LISTADO ATM'!$A$2:$B$821,2,0)</f>
        <v>ATM Clínica Dr. Cruz Jiminián</v>
      </c>
      <c r="D126" s="114" t="s">
        <v>2513</v>
      </c>
      <c r="E126" s="123">
        <v>3335871850</v>
      </c>
    </row>
    <row r="127" spans="1:5" ht="19.5" customHeight="1" x14ac:dyDescent="0.3">
      <c r="A127" s="97" t="str">
        <f>VLOOKUP(B127,'[2]LISTADO ATM'!$A$2:$C$821,3,0)</f>
        <v>DISTRITO NACIONAL</v>
      </c>
      <c r="B127" s="114">
        <v>85</v>
      </c>
      <c r="C127" s="123" t="str">
        <f>VLOOKUP(B127,'[2]LISTADO ATM'!$A$2:$B$821,2,0)</f>
        <v xml:space="preserve">ATM Oficina San Isidro (Fuerza Aérea) </v>
      </c>
      <c r="D127" s="114" t="s">
        <v>2513</v>
      </c>
      <c r="E127" s="123">
        <v>3335872080</v>
      </c>
    </row>
    <row r="128" spans="1:5" ht="19.5" customHeight="1" x14ac:dyDescent="0.3">
      <c r="A128" s="97" t="str">
        <f>VLOOKUP(B128,'[2]LISTADO ATM'!$A$2:$C$821,3,0)</f>
        <v>DISTRITO NACIONAL</v>
      </c>
      <c r="B128" s="114">
        <v>152</v>
      </c>
      <c r="C128" s="123" t="str">
        <f>VLOOKUP(B128,'[2]LISTADO ATM'!$A$2:$B$821,2,0)</f>
        <v xml:space="preserve">ATM Kiosco Megacentro II </v>
      </c>
      <c r="D128" s="114" t="s">
        <v>2513</v>
      </c>
      <c r="E128" s="123">
        <v>3335872085</v>
      </c>
    </row>
    <row r="129" spans="1:5" ht="19.5" customHeight="1" x14ac:dyDescent="0.3">
      <c r="A129" s="97" t="str">
        <f>VLOOKUP(B129,'[2]LISTADO ATM'!$A$2:$C$821,3,0)</f>
        <v>DISTRITO NACIONAL</v>
      </c>
      <c r="B129" s="114">
        <v>566</v>
      </c>
      <c r="C129" s="123" t="str">
        <f>VLOOKUP(B129,'[2]LISTADO ATM'!$A$2:$B$821,2,0)</f>
        <v xml:space="preserve">ATM Hiper Olé Aut. Duarte </v>
      </c>
      <c r="D129" s="114" t="s">
        <v>2513</v>
      </c>
      <c r="E129" s="123">
        <v>3335872091</v>
      </c>
    </row>
    <row r="130" spans="1:5" ht="19.5" customHeight="1" x14ac:dyDescent="0.3">
      <c r="A130" s="97" t="str">
        <f>VLOOKUP(B130,'[2]LISTADO ATM'!$A$2:$C$821,3,0)</f>
        <v>DISTRITO NACIONAL</v>
      </c>
      <c r="B130" s="114">
        <v>231</v>
      </c>
      <c r="C130" s="123" t="str">
        <f>VLOOKUP(B130,'[2]LISTADO ATM'!$A$2:$B$821,2,0)</f>
        <v xml:space="preserve">ATM Oficina Zona Oriental </v>
      </c>
      <c r="D130" s="114" t="s">
        <v>2513</v>
      </c>
      <c r="E130" s="123">
        <v>3335872106</v>
      </c>
    </row>
    <row r="131" spans="1:5" ht="19.5" customHeight="1" x14ac:dyDescent="0.3">
      <c r="A131" s="97" t="e">
        <f>VLOOKUP(B131,'[2]LISTADO ATM'!$A$2:$C$821,3,0)</f>
        <v>#N/A</v>
      </c>
      <c r="B131" s="114"/>
      <c r="C131" s="123" t="e">
        <f>VLOOKUP(B131,'[2]LISTADO ATM'!$A$2:$B$821,2,0)</f>
        <v>#N/A</v>
      </c>
      <c r="D131" s="114" t="s">
        <v>2513</v>
      </c>
      <c r="E131" s="123"/>
    </row>
    <row r="132" spans="1:5" ht="19.5" customHeight="1" x14ac:dyDescent="0.3">
      <c r="A132" s="97" t="e">
        <f>VLOOKUP(B132,'[2]LISTADO ATM'!$A$2:$C$821,3,0)</f>
        <v>#N/A</v>
      </c>
      <c r="B132" s="114"/>
      <c r="C132" s="123" t="e">
        <f>VLOOKUP(B132,'[2]LISTADO ATM'!$A$2:$B$821,2,0)</f>
        <v>#N/A</v>
      </c>
      <c r="D132" s="114" t="s">
        <v>2513</v>
      </c>
      <c r="E132" s="123"/>
    </row>
    <row r="133" spans="1:5" ht="19.5" customHeight="1" x14ac:dyDescent="0.3">
      <c r="A133" s="97" t="e">
        <f>VLOOKUP(B133,'[2]LISTADO ATM'!$A$2:$C$821,3,0)</f>
        <v>#N/A</v>
      </c>
      <c r="B133" s="114"/>
      <c r="C133" s="123" t="e">
        <f>VLOOKUP(B133,'[2]LISTADO ATM'!$A$2:$B$821,2,0)</f>
        <v>#N/A</v>
      </c>
      <c r="D133" s="114" t="s">
        <v>2513</v>
      </c>
      <c r="E133" s="123"/>
    </row>
    <row r="134" spans="1:5" ht="19.5" customHeight="1" x14ac:dyDescent="0.3">
      <c r="A134" s="97" t="e">
        <f>VLOOKUP(B134,'[2]LISTADO ATM'!$A$2:$C$821,3,0)</f>
        <v>#N/A</v>
      </c>
      <c r="B134" s="114"/>
      <c r="C134" s="123" t="e">
        <f>VLOOKUP(B134,'[2]LISTADO ATM'!$A$2:$B$821,2,0)</f>
        <v>#N/A</v>
      </c>
      <c r="D134" s="114" t="s">
        <v>2513</v>
      </c>
      <c r="E134" s="123"/>
    </row>
    <row r="135" spans="1:5" ht="19.5" customHeight="1" x14ac:dyDescent="0.3">
      <c r="A135" s="97" t="e">
        <f>VLOOKUP(B135,'[2]LISTADO ATM'!$A$2:$C$821,3,0)</f>
        <v>#N/A</v>
      </c>
      <c r="B135" s="114"/>
      <c r="C135" s="123" t="e">
        <f>VLOOKUP(B135,'[2]LISTADO ATM'!$A$2:$B$821,2,0)</f>
        <v>#N/A</v>
      </c>
      <c r="D135" s="114" t="s">
        <v>2513</v>
      </c>
      <c r="E135" s="123"/>
    </row>
    <row r="136" spans="1:5" ht="18" thickBot="1" x14ac:dyDescent="0.35">
      <c r="A136" s="100"/>
      <c r="B136" s="134">
        <f>COUNT(B100:B135)</f>
        <v>30</v>
      </c>
      <c r="C136" s="110"/>
      <c r="D136" s="139"/>
      <c r="E136" s="140"/>
    </row>
    <row r="137" spans="1:5" ht="15" thickBot="1" x14ac:dyDescent="0.35">
      <c r="B137" s="102"/>
      <c r="E137" s="102"/>
    </row>
    <row r="138" spans="1:5" ht="17.399999999999999" x14ac:dyDescent="0.3">
      <c r="A138" s="187" t="s">
        <v>2489</v>
      </c>
      <c r="B138" s="188"/>
      <c r="C138" s="188"/>
      <c r="D138" s="188"/>
      <c r="E138" s="189"/>
    </row>
    <row r="139" spans="1:5" ht="17.399999999999999" x14ac:dyDescent="0.3">
      <c r="A139" s="99" t="s">
        <v>15</v>
      </c>
      <c r="B139" s="99" t="s">
        <v>2417</v>
      </c>
      <c r="C139" s="101" t="s">
        <v>46</v>
      </c>
      <c r="D139" s="117" t="s">
        <v>2420</v>
      </c>
      <c r="E139" s="108" t="s">
        <v>2418</v>
      </c>
    </row>
    <row r="140" spans="1:5" ht="19.5" customHeight="1" x14ac:dyDescent="0.3">
      <c r="A140" s="97" t="str">
        <f>VLOOKUP(B140,'[2]LISTADO ATM'!$A$2:$C$821,3,0)</f>
        <v>NORTE</v>
      </c>
      <c r="B140" s="114">
        <v>8</v>
      </c>
      <c r="C140" s="123" t="str">
        <f>VLOOKUP(B140,'[2]LISTADO ATM'!$A$2:$B$821,2,0)</f>
        <v>ATM Autoservicio Yaque</v>
      </c>
      <c r="D140" s="153" t="s">
        <v>2620</v>
      </c>
      <c r="E140" s="123" t="s">
        <v>2619</v>
      </c>
    </row>
    <row r="141" spans="1:5" ht="19.5" customHeight="1" x14ac:dyDescent="0.3">
      <c r="A141" s="97" t="str">
        <f>VLOOKUP(B141,'[2]LISTADO ATM'!$A$2:$C$821,3,0)</f>
        <v>DISTRITO NACIONAL</v>
      </c>
      <c r="B141" s="114">
        <v>70</v>
      </c>
      <c r="C141" s="123" t="str">
        <f>VLOOKUP(B141,'[2]LISTADO ATM'!$A$2:$B$821,2,0)</f>
        <v xml:space="preserve">ATM Autoservicio Plaza Lama Zona Oriental </v>
      </c>
      <c r="D141" s="153" t="s">
        <v>2620</v>
      </c>
      <c r="E141" s="123" t="s">
        <v>2613</v>
      </c>
    </row>
    <row r="142" spans="1:5" ht="19.5" customHeight="1" x14ac:dyDescent="0.3">
      <c r="A142" s="97" t="str">
        <f>VLOOKUP(B142,'[2]LISTADO ATM'!$A$2:$C$821,3,0)</f>
        <v>NORTE</v>
      </c>
      <c r="B142" s="114">
        <v>654</v>
      </c>
      <c r="C142" s="123" t="str">
        <f>VLOOKUP(B142,'[2]LISTADO ATM'!$A$2:$B$821,2,0)</f>
        <v>ATM Autoservicio S/M Jumbo Puerto Plata</v>
      </c>
      <c r="D142" s="153" t="s">
        <v>2620</v>
      </c>
      <c r="E142" s="123" t="s">
        <v>2632</v>
      </c>
    </row>
    <row r="143" spans="1:5" ht="19.5" customHeight="1" x14ac:dyDescent="0.3">
      <c r="A143" s="97" t="str">
        <f>VLOOKUP(B143,'[2]LISTADO ATM'!$A$2:$C$821,3,0)</f>
        <v>SUR</v>
      </c>
      <c r="B143" s="114">
        <v>252</v>
      </c>
      <c r="C143" s="123" t="str">
        <f>VLOOKUP(B143,'[2]LISTADO ATM'!$A$2:$B$821,2,0)</f>
        <v xml:space="preserve">ATM Banco Agrícola (Barahona) </v>
      </c>
      <c r="D143" s="133" t="s">
        <v>2514</v>
      </c>
      <c r="E143" s="123" t="s">
        <v>2593</v>
      </c>
    </row>
    <row r="144" spans="1:5" ht="19.5" customHeight="1" x14ac:dyDescent="0.3">
      <c r="A144" s="97" t="str">
        <f>VLOOKUP(B144,'[2]LISTADO ATM'!$A$2:$C$821,3,0)</f>
        <v>SUR</v>
      </c>
      <c r="B144" s="114">
        <v>5</v>
      </c>
      <c r="C144" s="123" t="str">
        <f>VLOOKUP(B144,'[2]LISTADO ATM'!$A$2:$B$821,2,0)</f>
        <v>ATM Oficina Autoservicio Villa Ofelia (San Juan)</v>
      </c>
      <c r="D144" s="133" t="s">
        <v>2514</v>
      </c>
      <c r="E144" s="123">
        <v>3335871949</v>
      </c>
    </row>
    <row r="145" spans="1:5" ht="19.5" customHeight="1" x14ac:dyDescent="0.3">
      <c r="A145" s="97" t="str">
        <f>VLOOKUP(B145,'[2]LISTADO ATM'!$A$2:$C$821,3,0)</f>
        <v>DISTRITO NACIONAL</v>
      </c>
      <c r="B145" s="114">
        <v>87</v>
      </c>
      <c r="C145" s="123" t="str">
        <f>VLOOKUP(B145,'[2]LISTADO ATM'!$A$2:$B$821,2,0)</f>
        <v xml:space="preserve">ATM Autoservicio Sarasota </v>
      </c>
      <c r="D145" s="133" t="s">
        <v>2514</v>
      </c>
      <c r="E145" s="123">
        <v>3335871973</v>
      </c>
    </row>
    <row r="146" spans="1:5" ht="19.5" customHeight="1" x14ac:dyDescent="0.3">
      <c r="A146" s="97" t="str">
        <f>VLOOKUP(B146,'[2]LISTADO ATM'!$A$2:$C$821,3,0)</f>
        <v>DISTRITO NACIONAL</v>
      </c>
      <c r="B146" s="114">
        <v>355</v>
      </c>
      <c r="C146" s="123" t="str">
        <f>VLOOKUP(B146,'[2]LISTADO ATM'!$A$2:$B$821,2,0)</f>
        <v xml:space="preserve">ATM UNP Metro II </v>
      </c>
      <c r="D146" s="133" t="s">
        <v>2514</v>
      </c>
      <c r="E146" s="123">
        <v>3335871811</v>
      </c>
    </row>
    <row r="147" spans="1:5" ht="19.5" customHeight="1" x14ac:dyDescent="0.3">
      <c r="A147" s="97" t="str">
        <f>VLOOKUP(B147,'[2]LISTADO ATM'!$A$2:$C$821,3,0)</f>
        <v>NORTE</v>
      </c>
      <c r="B147" s="114">
        <v>937</v>
      </c>
      <c r="C147" s="123" t="str">
        <f>VLOOKUP(B147,'[2]LISTADO ATM'!$A$2:$B$821,2,0)</f>
        <v xml:space="preserve">ATM Autobanco Oficina La Vega II </v>
      </c>
      <c r="D147" s="133" t="s">
        <v>2514</v>
      </c>
      <c r="E147" s="123">
        <v>3335871948</v>
      </c>
    </row>
    <row r="148" spans="1:5" ht="19.5" customHeight="1" x14ac:dyDescent="0.3">
      <c r="A148" s="97" t="str">
        <f>VLOOKUP(B148,'[2]LISTADO ATM'!$A$2:$C$821,3,0)</f>
        <v>ESTE</v>
      </c>
      <c r="B148" s="114">
        <v>104</v>
      </c>
      <c r="C148" s="123" t="str">
        <f>VLOOKUP(B148,'[2]LISTADO ATM'!$A$2:$B$821,2,0)</f>
        <v xml:space="preserve">ATM Jumbo Higuey </v>
      </c>
      <c r="D148" s="133" t="s">
        <v>2514</v>
      </c>
      <c r="E148" s="123">
        <v>3335871970</v>
      </c>
    </row>
    <row r="149" spans="1:5" ht="19.5" customHeight="1" x14ac:dyDescent="0.3">
      <c r="A149" s="97" t="str">
        <f>VLOOKUP(B149,'[2]LISTADO ATM'!$A$2:$C$821,3,0)</f>
        <v>DISTRITO NACIONAL</v>
      </c>
      <c r="B149" s="114">
        <v>816</v>
      </c>
      <c r="C149" s="123" t="str">
        <f>VLOOKUP(B149,'[2]LISTADO ATM'!$A$2:$B$821,2,0)</f>
        <v xml:space="preserve">ATM Oficina Pedro Brand </v>
      </c>
      <c r="D149" s="133" t="s">
        <v>2514</v>
      </c>
      <c r="E149" s="123">
        <v>3335871813</v>
      </c>
    </row>
    <row r="150" spans="1:5" ht="18" thickBot="1" x14ac:dyDescent="0.35">
      <c r="A150" s="100" t="s">
        <v>2486</v>
      </c>
      <c r="B150" s="134">
        <f>COUNT(B140:B149)</f>
        <v>10</v>
      </c>
      <c r="C150" s="110"/>
      <c r="D150" s="118"/>
      <c r="E150" s="118"/>
    </row>
    <row r="151" spans="1:5" ht="15" thickBot="1" x14ac:dyDescent="0.35">
      <c r="B151" s="102"/>
      <c r="E151" s="102"/>
    </row>
    <row r="152" spans="1:5" ht="18" thickBot="1" x14ac:dyDescent="0.35">
      <c r="A152" s="190" t="s">
        <v>2490</v>
      </c>
      <c r="B152" s="191"/>
      <c r="C152" s="96" t="s">
        <v>2413</v>
      </c>
      <c r="D152" s="102"/>
      <c r="E152" s="102"/>
    </row>
    <row r="153" spans="1:5" ht="18" thickBot="1" x14ac:dyDescent="0.35">
      <c r="A153" s="119">
        <f>+B96+B136+B150</f>
        <v>112</v>
      </c>
      <c r="B153" s="120"/>
    </row>
    <row r="154" spans="1:5" ht="15" thickBot="1" x14ac:dyDescent="0.35">
      <c r="B154" s="102"/>
      <c r="E154" s="102"/>
    </row>
    <row r="155" spans="1:5" ht="18" thickBot="1" x14ac:dyDescent="0.35">
      <c r="A155" s="171" t="s">
        <v>2491</v>
      </c>
      <c r="B155" s="172"/>
      <c r="C155" s="172"/>
      <c r="D155" s="172"/>
      <c r="E155" s="173"/>
    </row>
    <row r="156" spans="1:5" ht="17.399999999999999" x14ac:dyDescent="0.3">
      <c r="A156" s="103" t="s">
        <v>15</v>
      </c>
      <c r="B156" s="108" t="s">
        <v>2417</v>
      </c>
      <c r="C156" s="101" t="s">
        <v>46</v>
      </c>
      <c r="D156" s="183" t="s">
        <v>2420</v>
      </c>
      <c r="E156" s="184"/>
    </row>
    <row r="157" spans="1:5" ht="17.399999999999999" x14ac:dyDescent="0.3">
      <c r="A157" s="114" t="str">
        <f>VLOOKUP(B157,'[2]LISTADO ATM'!$A$2:$C$821,3,0)</f>
        <v>NORTE</v>
      </c>
      <c r="B157" s="114">
        <v>603</v>
      </c>
      <c r="C157" s="114" t="str">
        <f>VLOOKUP(B157,'[2]LISTADO ATM'!$A$2:$B$821,2,0)</f>
        <v xml:space="preserve">ATM Zona Franca (Santiago) II </v>
      </c>
      <c r="D157" s="185" t="s">
        <v>2493</v>
      </c>
      <c r="E157" s="186"/>
    </row>
    <row r="158" spans="1:5" ht="17.399999999999999" x14ac:dyDescent="0.3">
      <c r="A158" s="114" t="str">
        <f>VLOOKUP(B158,'[2]LISTADO ATM'!$A$2:$C$821,3,0)</f>
        <v>ESTE</v>
      </c>
      <c r="B158" s="114">
        <v>963</v>
      </c>
      <c r="C158" s="114" t="str">
        <f>VLOOKUP(B158,'[2]LISTADO ATM'!$A$2:$B$821,2,0)</f>
        <v xml:space="preserve">ATM Multiplaza La Romana </v>
      </c>
      <c r="D158" s="185" t="s">
        <v>2493</v>
      </c>
      <c r="E158" s="186"/>
    </row>
    <row r="159" spans="1:5" ht="17.399999999999999" x14ac:dyDescent="0.3">
      <c r="A159" s="114" t="str">
        <f>VLOOKUP(B159,'[2]LISTADO ATM'!$A$2:$C$821,3,0)</f>
        <v>NORTE</v>
      </c>
      <c r="B159" s="114">
        <v>666</v>
      </c>
      <c r="C159" s="114" t="str">
        <f>VLOOKUP(B159,'[2]LISTADO ATM'!$A$2:$B$821,2,0)</f>
        <v>ATM S/M El Porvernir Libert</v>
      </c>
      <c r="D159" s="185" t="s">
        <v>2713</v>
      </c>
      <c r="E159" s="186"/>
    </row>
    <row r="160" spans="1:5" ht="17.399999999999999" x14ac:dyDescent="0.3">
      <c r="A160" s="114" t="str">
        <f>VLOOKUP(B160,'[2]LISTADO ATM'!$A$2:$C$821,3,0)</f>
        <v>ESTE</v>
      </c>
      <c r="B160" s="114">
        <v>923</v>
      </c>
      <c r="C160" s="114" t="str">
        <f>VLOOKUP(B160,'[2]LISTADO ATM'!$A$2:$B$821,2,0)</f>
        <v xml:space="preserve">ATM Agroindustrial San Pedro de Macorís </v>
      </c>
      <c r="D160" s="185" t="s">
        <v>2493</v>
      </c>
      <c r="E160" s="186"/>
    </row>
    <row r="161" spans="1:5" ht="17.399999999999999" x14ac:dyDescent="0.3">
      <c r="A161" s="114" t="str">
        <f>VLOOKUP(B161,'[2]LISTADO ATM'!$A$2:$C$821,3,0)</f>
        <v>NORTE</v>
      </c>
      <c r="B161" s="114">
        <v>941</v>
      </c>
      <c r="C161" s="114" t="str">
        <f>VLOOKUP(B161,'[2]LISTADO ATM'!$A$2:$B$821,2,0)</f>
        <v xml:space="preserve">ATM Estación Next (Puerto Plata) </v>
      </c>
      <c r="D161" s="185" t="s">
        <v>2493</v>
      </c>
      <c r="E161" s="186"/>
    </row>
    <row r="162" spans="1:5" ht="17.25" customHeight="1" x14ac:dyDescent="0.3">
      <c r="A162" s="114" t="str">
        <f>VLOOKUP(B162,'[2]LISTADO ATM'!$A$2:$C$821,3,0)</f>
        <v>SUR</v>
      </c>
      <c r="B162" s="114">
        <v>252</v>
      </c>
      <c r="C162" s="114" t="str">
        <f>VLOOKUP(B162,'[2]LISTADO ATM'!$A$2:$B$821,2,0)</f>
        <v xml:space="preserve">ATM Banco Agrícola (Barahona) </v>
      </c>
      <c r="D162" s="185" t="s">
        <v>2493</v>
      </c>
      <c r="E162" s="186"/>
    </row>
    <row r="163" spans="1:5" ht="17.25" customHeight="1" x14ac:dyDescent="0.3">
      <c r="A163" s="114" t="str">
        <f>VLOOKUP(B163,'[2]LISTADO ATM'!$A$2:$C$821,3,0)</f>
        <v>DISTRITO NACIONAL</v>
      </c>
      <c r="B163" s="114">
        <v>557</v>
      </c>
      <c r="C163" s="114" t="str">
        <f>VLOOKUP(B163,'[2]LISTADO ATM'!$A$2:$B$821,2,0)</f>
        <v xml:space="preserve">ATM Multicentro La Sirena Ave. Mella </v>
      </c>
      <c r="D163" s="185" t="s">
        <v>2576</v>
      </c>
      <c r="E163" s="186"/>
    </row>
    <row r="164" spans="1:5" ht="17.25" customHeight="1" x14ac:dyDescent="0.3">
      <c r="A164" s="114" t="str">
        <f>VLOOKUP(B164,'[2]LISTADO ATM'!$A$2:$C$821,3,0)</f>
        <v>DISTRITO NACIONAL</v>
      </c>
      <c r="B164" s="114">
        <v>577</v>
      </c>
      <c r="C164" s="114" t="str">
        <f>VLOOKUP(B164,'[2]LISTADO ATM'!$A$2:$B$821,2,0)</f>
        <v xml:space="preserve">ATM Olé Ave. Duarte </v>
      </c>
      <c r="D164" s="185" t="s">
        <v>2576</v>
      </c>
      <c r="E164" s="186"/>
    </row>
    <row r="165" spans="1:5" ht="17.25" customHeight="1" x14ac:dyDescent="0.3">
      <c r="A165" s="114" t="str">
        <f>VLOOKUP(B165,'[2]LISTADO ATM'!$A$2:$C$821,3,0)</f>
        <v>NORTE</v>
      </c>
      <c r="B165" s="114">
        <v>857</v>
      </c>
      <c r="C165" s="114" t="str">
        <f>VLOOKUP(B165,'[2]LISTADO ATM'!$A$2:$B$821,2,0)</f>
        <v xml:space="preserve">ATM Oficina Los Alamos </v>
      </c>
      <c r="D165" s="185" t="s">
        <v>2493</v>
      </c>
      <c r="E165" s="186"/>
    </row>
    <row r="166" spans="1:5" ht="17.25" customHeight="1" x14ac:dyDescent="0.3">
      <c r="A166" s="114" t="str">
        <f>VLOOKUP(B166,'[2]LISTADO ATM'!$A$2:$C$821,3,0)</f>
        <v>NORTE</v>
      </c>
      <c r="B166" s="114">
        <v>864</v>
      </c>
      <c r="C166" s="114" t="str">
        <f>VLOOKUP(B166,'[2]LISTADO ATM'!$A$2:$B$821,2,0)</f>
        <v xml:space="preserve">ATM Palmares Mall (San Francisco) </v>
      </c>
      <c r="D166" s="185" t="s">
        <v>2576</v>
      </c>
      <c r="E166" s="186"/>
    </row>
    <row r="167" spans="1:5" ht="17.25" customHeight="1" x14ac:dyDescent="0.3">
      <c r="A167" s="114" t="str">
        <f>VLOOKUP(B167,'[2]LISTADO ATM'!$A$2:$C$821,3,0)</f>
        <v>DISTRITO NACIONAL</v>
      </c>
      <c r="B167" s="114">
        <v>331</v>
      </c>
      <c r="C167" s="114" t="str">
        <f>VLOOKUP(B167,'[2]LISTADO ATM'!$A$2:$B$821,2,0)</f>
        <v>ATM Ayuntamiento Sto. Dgo. Este</v>
      </c>
      <c r="D167" s="185" t="s">
        <v>2493</v>
      </c>
      <c r="E167" s="186"/>
    </row>
    <row r="168" spans="1:5" ht="17.25" customHeight="1" x14ac:dyDescent="0.3">
      <c r="A168" s="114" t="str">
        <f>VLOOKUP(B168,'[2]LISTADO ATM'!$A$2:$C$821,3,0)</f>
        <v>DISTRITO NACIONAL</v>
      </c>
      <c r="B168" s="114">
        <v>180</v>
      </c>
      <c r="C168" s="114" t="str">
        <f>VLOOKUP(B168,'[2]LISTADO ATM'!$A$2:$B$821,2,0)</f>
        <v xml:space="preserve">ATM Megacentro II </v>
      </c>
      <c r="D168" s="185" t="s">
        <v>2576</v>
      </c>
      <c r="E168" s="186"/>
    </row>
    <row r="169" spans="1:5" ht="17.25" customHeight="1" x14ac:dyDescent="0.3">
      <c r="A169" s="114" t="str">
        <f>VLOOKUP(B169,'[2]LISTADO ATM'!$A$2:$C$821,3,0)</f>
        <v>ESTE</v>
      </c>
      <c r="B169" s="114">
        <v>923</v>
      </c>
      <c r="C169" s="114" t="str">
        <f>VLOOKUP(B169,'[2]LISTADO ATM'!$A$2:$B$821,2,0)</f>
        <v xml:space="preserve">ATM Agroindustrial San Pedro de Macorís </v>
      </c>
      <c r="D169" s="185" t="s">
        <v>2493</v>
      </c>
      <c r="E169" s="186"/>
    </row>
    <row r="170" spans="1:5" ht="17.25" customHeight="1" x14ac:dyDescent="0.3">
      <c r="A170" s="114" t="str">
        <f>VLOOKUP(B170,'[2]LISTADO ATM'!$A$2:$C$821,3,0)</f>
        <v>NORTE</v>
      </c>
      <c r="B170" s="114">
        <v>864</v>
      </c>
      <c r="C170" s="114" t="str">
        <f>VLOOKUP(B170,'[2]LISTADO ATM'!$A$2:$B$821,2,0)</f>
        <v xml:space="preserve">ATM Palmares Mall (San Francisco) </v>
      </c>
      <c r="D170" s="185" t="s">
        <v>2493</v>
      </c>
      <c r="E170" s="186"/>
    </row>
    <row r="171" spans="1:5" ht="17.25" customHeight="1" x14ac:dyDescent="0.3">
      <c r="A171" s="114" t="str">
        <f>VLOOKUP(B171,'[2]LISTADO ATM'!$A$2:$C$821,3,0)</f>
        <v>NORTE</v>
      </c>
      <c r="B171" s="114">
        <v>99</v>
      </c>
      <c r="C171" s="114" t="str">
        <f>VLOOKUP(B171,'[2]LISTADO ATM'!$A$2:$B$821,2,0)</f>
        <v xml:space="preserve">ATM Multicentro La Sirena S.F.M. </v>
      </c>
      <c r="D171" s="185" t="s">
        <v>2576</v>
      </c>
      <c r="E171" s="186"/>
    </row>
    <row r="172" spans="1:5" ht="17.25" customHeight="1" x14ac:dyDescent="0.3">
      <c r="A172" s="114" t="str">
        <f>VLOOKUP(B172,'[2]LISTADO ATM'!$A$2:$C$821,3,0)</f>
        <v>ESTE</v>
      </c>
      <c r="B172" s="114">
        <v>661</v>
      </c>
      <c r="C172" s="114" t="str">
        <f>VLOOKUP(B172,'[2]LISTADO ATM'!$A$2:$B$821,2,0)</f>
        <v xml:space="preserve">ATM Almacenes Iberia (San Pedro) </v>
      </c>
      <c r="D172" s="185" t="s">
        <v>2576</v>
      </c>
      <c r="E172" s="186"/>
    </row>
    <row r="173" spans="1:5" ht="17.25" customHeight="1" x14ac:dyDescent="0.3">
      <c r="A173" s="114" t="str">
        <f>VLOOKUP(B173,'[2]LISTADO ATM'!$A$2:$C$821,3,0)</f>
        <v>NORTE</v>
      </c>
      <c r="B173" s="114">
        <v>632</v>
      </c>
      <c r="C173" s="114" t="str">
        <f>VLOOKUP(B173,'[2]LISTADO ATM'!$A$2:$B$821,2,0)</f>
        <v xml:space="preserve">ATM Autobanco Gurabo </v>
      </c>
      <c r="D173" s="185" t="s">
        <v>2493</v>
      </c>
      <c r="E173" s="186"/>
    </row>
    <row r="174" spans="1:5" ht="17.25" customHeight="1" x14ac:dyDescent="0.3">
      <c r="A174" s="114" t="str">
        <f>VLOOKUP(B174,'[2]LISTADO ATM'!$A$2:$C$821,3,0)</f>
        <v>DISTRITO NACIONAL</v>
      </c>
      <c r="B174" s="114">
        <v>686</v>
      </c>
      <c r="C174" s="114" t="str">
        <f>VLOOKUP(B174,'[2]LISTADO ATM'!$A$2:$B$821,2,0)</f>
        <v>ATM Autoservicio Oficina Máximo Gómez</v>
      </c>
      <c r="D174" s="185" t="s">
        <v>2493</v>
      </c>
      <c r="E174" s="186"/>
    </row>
    <row r="175" spans="1:5" ht="17.25" customHeight="1" x14ac:dyDescent="0.3">
      <c r="A175" s="114" t="str">
        <f>VLOOKUP(B175,'[2]LISTADO ATM'!$A$2:$C$821,3,0)</f>
        <v>SUR</v>
      </c>
      <c r="B175" s="114">
        <v>781</v>
      </c>
      <c r="C175" s="114" t="str">
        <f>VLOOKUP(B175,'[2]LISTADO ATM'!$A$2:$B$821,2,0)</f>
        <v xml:space="preserve">ATM Estación Isla Barahona </v>
      </c>
      <c r="D175" s="185" t="s">
        <v>2493</v>
      </c>
      <c r="E175" s="186"/>
    </row>
    <row r="176" spans="1:5" ht="17.25" customHeight="1" x14ac:dyDescent="0.3">
      <c r="A176" s="114" t="str">
        <f>VLOOKUP(B176,'[2]LISTADO ATM'!$A$2:$C$821,3,0)</f>
        <v>DISTRITO NACIONAL</v>
      </c>
      <c r="B176" s="114">
        <v>70</v>
      </c>
      <c r="C176" s="114" t="str">
        <f>VLOOKUP(B176,'[2]LISTADO ATM'!$A$2:$B$821,2,0)</f>
        <v xml:space="preserve">ATM Autoservicio Plaza Lama Zona Oriental </v>
      </c>
      <c r="D176" s="185" t="s">
        <v>2493</v>
      </c>
      <c r="E176" s="186"/>
    </row>
    <row r="177" spans="1:5" ht="17.25" customHeight="1" x14ac:dyDescent="0.3">
      <c r="A177" s="114" t="str">
        <f>VLOOKUP(B177,'[2]LISTADO ATM'!$A$2:$C$821,3,0)</f>
        <v>DISTRITO NACIONAL</v>
      </c>
      <c r="B177" s="114">
        <v>813</v>
      </c>
      <c r="C177" s="114" t="str">
        <f>VLOOKUP(B177,'[2]LISTADO ATM'!$A$2:$B$821,2,0)</f>
        <v>ATM Oficina Occidental Mall</v>
      </c>
      <c r="D177" s="185" t="s">
        <v>2493</v>
      </c>
      <c r="E177" s="186"/>
    </row>
    <row r="178" spans="1:5" ht="17.25" customHeight="1" x14ac:dyDescent="0.3">
      <c r="A178" s="114" t="e">
        <f>VLOOKUP(B178,'[2]LISTADO ATM'!$A$2:$C$821,3,0)</f>
        <v>#N/A</v>
      </c>
      <c r="B178" s="114"/>
      <c r="C178" s="114" t="e">
        <f>VLOOKUP(B178,'[2]LISTADO ATM'!$A$2:$B$821,2,0)</f>
        <v>#N/A</v>
      </c>
      <c r="D178" s="185"/>
      <c r="E178" s="186"/>
    </row>
    <row r="179" spans="1:5" ht="17.25" customHeight="1" x14ac:dyDescent="0.3">
      <c r="A179" s="114" t="e">
        <f>VLOOKUP(B179,'[2]LISTADO ATM'!$A$2:$C$821,3,0)</f>
        <v>#N/A</v>
      </c>
      <c r="B179" s="114"/>
      <c r="C179" s="114" t="e">
        <f>VLOOKUP(B179,'[2]LISTADO ATM'!$A$2:$B$821,2,0)</f>
        <v>#N/A</v>
      </c>
      <c r="D179" s="185"/>
      <c r="E179" s="186"/>
    </row>
    <row r="180" spans="1:5" ht="17.25" customHeight="1" x14ac:dyDescent="0.3">
      <c r="A180" s="114" t="e">
        <f>VLOOKUP(B180,'[2]LISTADO ATM'!$A$2:$C$821,3,0)</f>
        <v>#N/A</v>
      </c>
      <c r="B180" s="114"/>
      <c r="C180" s="114" t="e">
        <f>VLOOKUP(B180,'[2]LISTADO ATM'!$A$2:$B$821,2,0)</f>
        <v>#N/A</v>
      </c>
      <c r="D180" s="185"/>
      <c r="E180" s="186"/>
    </row>
    <row r="181" spans="1:5" ht="17.25" customHeight="1" x14ac:dyDescent="0.3">
      <c r="A181" s="114" t="e">
        <f>VLOOKUP(B181,'[2]LISTADO ATM'!$A$2:$C$821,3,0)</f>
        <v>#N/A</v>
      </c>
      <c r="B181" s="114"/>
      <c r="C181" s="114" t="e">
        <f>VLOOKUP(B181,'[2]LISTADO ATM'!$A$2:$B$821,2,0)</f>
        <v>#N/A</v>
      </c>
      <c r="D181" s="185"/>
      <c r="E181" s="186"/>
    </row>
    <row r="182" spans="1:5" ht="18" thickBot="1" x14ac:dyDescent="0.35">
      <c r="A182" s="100"/>
      <c r="B182" s="134">
        <f>COUNT(B157:B181)</f>
        <v>21</v>
      </c>
      <c r="C182" s="121"/>
      <c r="D182" s="121"/>
      <c r="E182" s="122"/>
    </row>
  </sheetData>
  <autoFilter ref="A120:E130">
    <sortState ref="A121:E131">
      <sortCondition ref="D120:D130"/>
    </sortState>
  </autoFilter>
  <mergeCells count="37">
    <mergeCell ref="D170:E170"/>
    <mergeCell ref="D171:E171"/>
    <mergeCell ref="D172:E172"/>
    <mergeCell ref="D173:E173"/>
    <mergeCell ref="D174:E174"/>
    <mergeCell ref="D180:E180"/>
    <mergeCell ref="D181:E181"/>
    <mergeCell ref="D175:E175"/>
    <mergeCell ref="D176:E176"/>
    <mergeCell ref="D177:E177"/>
    <mergeCell ref="D178:E178"/>
    <mergeCell ref="D179:E179"/>
    <mergeCell ref="D167:E167"/>
    <mergeCell ref="D168:E168"/>
    <mergeCell ref="D169:E169"/>
    <mergeCell ref="D160:E160"/>
    <mergeCell ref="D161:E161"/>
    <mergeCell ref="D162:E162"/>
    <mergeCell ref="D163:E163"/>
    <mergeCell ref="D164:E164"/>
    <mergeCell ref="D165:E165"/>
    <mergeCell ref="D166:E166"/>
    <mergeCell ref="D156:E156"/>
    <mergeCell ref="D157:E157"/>
    <mergeCell ref="D158:E158"/>
    <mergeCell ref="D159:E159"/>
    <mergeCell ref="A138:E138"/>
    <mergeCell ref="A152:B152"/>
    <mergeCell ref="A155:E155"/>
    <mergeCell ref="C14:E14"/>
    <mergeCell ref="A16:E16"/>
    <mergeCell ref="A98:E98"/>
    <mergeCell ref="A1:E1"/>
    <mergeCell ref="A2:E2"/>
    <mergeCell ref="A7:E7"/>
    <mergeCell ref="C9:E9"/>
    <mergeCell ref="A11:E11"/>
  </mergeCells>
  <phoneticPr fontId="46" type="noConversion"/>
  <conditionalFormatting sqref="E98">
    <cfRule type="duplicateValues" dxfId="267" priority="166"/>
  </conditionalFormatting>
  <conditionalFormatting sqref="E98">
    <cfRule type="duplicateValues" dxfId="266" priority="165"/>
  </conditionalFormatting>
  <conditionalFormatting sqref="E98">
    <cfRule type="duplicateValues" dxfId="265" priority="164"/>
  </conditionalFormatting>
  <conditionalFormatting sqref="E182 E136:E138 E96:E97 E1:E7 E150:E156 E10:E11 E14:E16">
    <cfRule type="duplicateValues" dxfId="264" priority="163"/>
  </conditionalFormatting>
  <conditionalFormatting sqref="E182 E96:E98 E1:E7 E136:E138 E150:E156 E10:E11 E14:E16">
    <cfRule type="duplicateValues" dxfId="263" priority="161"/>
    <cfRule type="duplicateValues" dxfId="262" priority="162"/>
  </conditionalFormatting>
  <conditionalFormatting sqref="E182 E1:E7 E96:E98 E136:E138 E150:E156 E10:E11 E14:E16">
    <cfRule type="duplicateValues" dxfId="261" priority="160"/>
  </conditionalFormatting>
  <conditionalFormatting sqref="E9">
    <cfRule type="duplicateValues" dxfId="260" priority="159"/>
  </conditionalFormatting>
  <conditionalFormatting sqref="E9">
    <cfRule type="duplicateValues" dxfId="259" priority="157"/>
    <cfRule type="duplicateValues" dxfId="258" priority="158"/>
  </conditionalFormatting>
  <conditionalFormatting sqref="E9">
    <cfRule type="duplicateValues" dxfId="257" priority="156"/>
  </conditionalFormatting>
  <conditionalFormatting sqref="E158">
    <cfRule type="duplicateValues" dxfId="256" priority="153"/>
  </conditionalFormatting>
  <conditionalFormatting sqref="E158">
    <cfRule type="duplicateValues" dxfId="255" priority="154"/>
    <cfRule type="duplicateValues" dxfId="254" priority="155"/>
  </conditionalFormatting>
  <conditionalFormatting sqref="E159">
    <cfRule type="duplicateValues" dxfId="253" priority="167"/>
  </conditionalFormatting>
  <conditionalFormatting sqref="E159">
    <cfRule type="duplicateValues" dxfId="252" priority="168"/>
    <cfRule type="duplicateValues" dxfId="251" priority="169"/>
  </conditionalFormatting>
  <conditionalFormatting sqref="B182:B1048576 B145 B1:B17 B93:B99 B150:B156 B104:B108 B114 B119 B134:B139 B33:B47">
    <cfRule type="duplicateValues" dxfId="250" priority="152"/>
  </conditionalFormatting>
  <conditionalFormatting sqref="G21:G24">
    <cfRule type="duplicateValues" dxfId="249" priority="170"/>
  </conditionalFormatting>
  <conditionalFormatting sqref="B182:B1048576">
    <cfRule type="duplicateValues" dxfId="248" priority="151"/>
  </conditionalFormatting>
  <conditionalFormatting sqref="B144">
    <cfRule type="duplicateValues" dxfId="247" priority="150"/>
  </conditionalFormatting>
  <conditionalFormatting sqref="B21:B23">
    <cfRule type="duplicateValues" dxfId="246" priority="149"/>
  </conditionalFormatting>
  <conditionalFormatting sqref="B24">
    <cfRule type="duplicateValues" dxfId="245" priority="148"/>
  </conditionalFormatting>
  <conditionalFormatting sqref="B32">
    <cfRule type="duplicateValues" dxfId="244" priority="147"/>
  </conditionalFormatting>
  <conditionalFormatting sqref="B32">
    <cfRule type="duplicateValues" dxfId="243" priority="146"/>
  </conditionalFormatting>
  <conditionalFormatting sqref="E21:E23">
    <cfRule type="duplicateValues" dxfId="242" priority="145"/>
  </conditionalFormatting>
  <conditionalFormatting sqref="E21:E23">
    <cfRule type="duplicateValues" dxfId="241" priority="142"/>
    <cfRule type="duplicateValues" dxfId="240" priority="143"/>
    <cfRule type="duplicateValues" dxfId="239" priority="144"/>
  </conditionalFormatting>
  <conditionalFormatting sqref="E24">
    <cfRule type="duplicateValues" dxfId="238" priority="141"/>
  </conditionalFormatting>
  <conditionalFormatting sqref="E24">
    <cfRule type="duplicateValues" dxfId="237" priority="138"/>
    <cfRule type="duplicateValues" dxfId="236" priority="139"/>
    <cfRule type="duplicateValues" dxfId="235" priority="140"/>
  </conditionalFormatting>
  <conditionalFormatting sqref="E32">
    <cfRule type="duplicateValues" dxfId="234" priority="137"/>
  </conditionalFormatting>
  <conditionalFormatting sqref="E32">
    <cfRule type="duplicateValues" dxfId="233" priority="136"/>
  </conditionalFormatting>
  <conditionalFormatting sqref="E32">
    <cfRule type="duplicateValues" dxfId="232" priority="133"/>
    <cfRule type="duplicateValues" dxfId="231" priority="134"/>
    <cfRule type="duplicateValues" dxfId="230" priority="135"/>
  </conditionalFormatting>
  <conditionalFormatting sqref="B140:B144">
    <cfRule type="duplicateValues" dxfId="229" priority="171"/>
  </conditionalFormatting>
  <conditionalFormatting sqref="E140:E144">
    <cfRule type="duplicateValues" dxfId="228" priority="172"/>
  </conditionalFormatting>
  <conditionalFormatting sqref="E140:E144">
    <cfRule type="duplicateValues" dxfId="227" priority="173"/>
    <cfRule type="duplicateValues" dxfId="226" priority="174"/>
    <cfRule type="duplicateValues" dxfId="225" priority="175"/>
  </conditionalFormatting>
  <conditionalFormatting sqref="B179:B1048576 B150:B164 B93:B108 B114 B119 B134:B145 B1:B57 B166:B168">
    <cfRule type="duplicateValues" dxfId="224" priority="132"/>
  </conditionalFormatting>
  <conditionalFormatting sqref="B48:B57 B25:B31">
    <cfRule type="duplicateValues" dxfId="223" priority="176"/>
  </conditionalFormatting>
  <conditionalFormatting sqref="E48:E57 E25:E31">
    <cfRule type="duplicateValues" dxfId="222" priority="177"/>
  </conditionalFormatting>
  <conditionalFormatting sqref="E48:E57 E25:E31">
    <cfRule type="duplicateValues" dxfId="221" priority="178"/>
    <cfRule type="duplicateValues" dxfId="220" priority="179"/>
    <cfRule type="duplicateValues" dxfId="219" priority="180"/>
  </conditionalFormatting>
  <conditionalFormatting sqref="E179">
    <cfRule type="duplicateValues" dxfId="218" priority="129"/>
  </conditionalFormatting>
  <conditionalFormatting sqref="E179">
    <cfRule type="duplicateValues" dxfId="217" priority="130"/>
    <cfRule type="duplicateValues" dxfId="216" priority="131"/>
  </conditionalFormatting>
  <conditionalFormatting sqref="E181 E162">
    <cfRule type="duplicateValues" dxfId="215" priority="181"/>
  </conditionalFormatting>
  <conditionalFormatting sqref="E181 E162">
    <cfRule type="duplicateValues" dxfId="214" priority="182"/>
    <cfRule type="duplicateValues" dxfId="213" priority="183"/>
  </conditionalFormatting>
  <conditionalFormatting sqref="B146">
    <cfRule type="duplicateValues" dxfId="212" priority="128"/>
  </conditionalFormatting>
  <conditionalFormatting sqref="B146">
    <cfRule type="duplicateValues" dxfId="211" priority="127"/>
  </conditionalFormatting>
  <conditionalFormatting sqref="B146">
    <cfRule type="duplicateValues" dxfId="210" priority="126"/>
  </conditionalFormatting>
  <conditionalFormatting sqref="B146">
    <cfRule type="duplicateValues" dxfId="209" priority="125"/>
  </conditionalFormatting>
  <conditionalFormatting sqref="B147">
    <cfRule type="duplicateValues" dxfId="208" priority="124"/>
  </conditionalFormatting>
  <conditionalFormatting sqref="B147">
    <cfRule type="duplicateValues" dxfId="207" priority="123"/>
  </conditionalFormatting>
  <conditionalFormatting sqref="B147">
    <cfRule type="duplicateValues" dxfId="206" priority="122"/>
  </conditionalFormatting>
  <conditionalFormatting sqref="B147">
    <cfRule type="duplicateValues" dxfId="205" priority="121"/>
  </conditionalFormatting>
  <conditionalFormatting sqref="B148">
    <cfRule type="duplicateValues" dxfId="204" priority="120"/>
  </conditionalFormatting>
  <conditionalFormatting sqref="B148">
    <cfRule type="duplicateValues" dxfId="203" priority="119"/>
  </conditionalFormatting>
  <conditionalFormatting sqref="B148">
    <cfRule type="duplicateValues" dxfId="202" priority="118"/>
  </conditionalFormatting>
  <conditionalFormatting sqref="B148">
    <cfRule type="duplicateValues" dxfId="201" priority="117"/>
  </conditionalFormatting>
  <conditionalFormatting sqref="B100:B103">
    <cfRule type="duplicateValues" dxfId="200" priority="184"/>
  </conditionalFormatting>
  <conditionalFormatting sqref="E100:E103">
    <cfRule type="duplicateValues" dxfId="199" priority="185"/>
    <cfRule type="duplicateValues" dxfId="198" priority="186"/>
    <cfRule type="duplicateValues" dxfId="197" priority="187"/>
  </conditionalFormatting>
  <conditionalFormatting sqref="E100:E103">
    <cfRule type="duplicateValues" dxfId="196" priority="188"/>
  </conditionalFormatting>
  <conditionalFormatting sqref="E157">
    <cfRule type="duplicateValues" dxfId="195" priority="189"/>
  </conditionalFormatting>
  <conditionalFormatting sqref="E157">
    <cfRule type="duplicateValues" dxfId="194" priority="190"/>
    <cfRule type="duplicateValues" dxfId="193" priority="191"/>
  </conditionalFormatting>
  <conditionalFormatting sqref="B93:B95 B33:B47">
    <cfRule type="duplicateValues" dxfId="192" priority="192"/>
  </conditionalFormatting>
  <conditionalFormatting sqref="B18:B23">
    <cfRule type="duplicateValues" dxfId="191" priority="193"/>
  </conditionalFormatting>
  <conditionalFormatting sqref="B18:B24">
    <cfRule type="duplicateValues" dxfId="190" priority="194"/>
  </conditionalFormatting>
  <conditionalFormatting sqref="E18:E24">
    <cfRule type="duplicateValues" dxfId="189" priority="195"/>
  </conditionalFormatting>
  <conditionalFormatting sqref="G25:G57 G19:G20 G93:G95">
    <cfRule type="duplicateValues" dxfId="188" priority="196"/>
  </conditionalFormatting>
  <conditionalFormatting sqref="B18:B20">
    <cfRule type="duplicateValues" dxfId="187" priority="197"/>
  </conditionalFormatting>
  <conditionalFormatting sqref="E18:E20">
    <cfRule type="duplicateValues" dxfId="186" priority="198"/>
  </conditionalFormatting>
  <conditionalFormatting sqref="E18:E20">
    <cfRule type="duplicateValues" dxfId="185" priority="199"/>
    <cfRule type="duplicateValues" dxfId="184" priority="200"/>
    <cfRule type="duplicateValues" dxfId="183" priority="201"/>
  </conditionalFormatting>
  <conditionalFormatting sqref="B145">
    <cfRule type="duplicateValues" dxfId="182" priority="202"/>
  </conditionalFormatting>
  <conditionalFormatting sqref="B134:B135 B104:B108 B114 B119">
    <cfRule type="duplicateValues" dxfId="181" priority="203"/>
  </conditionalFormatting>
  <conditionalFormatting sqref="B58:B60">
    <cfRule type="duplicateValues" dxfId="180" priority="114"/>
  </conditionalFormatting>
  <conditionalFormatting sqref="B58:B60">
    <cfRule type="duplicateValues" dxfId="179" priority="113"/>
  </conditionalFormatting>
  <conditionalFormatting sqref="B58:B60">
    <cfRule type="duplicateValues" dxfId="178" priority="115"/>
  </conditionalFormatting>
  <conditionalFormatting sqref="G58:G60">
    <cfRule type="duplicateValues" dxfId="177" priority="116"/>
  </conditionalFormatting>
  <conditionalFormatting sqref="B70 B72">
    <cfRule type="duplicateValues" dxfId="176" priority="110"/>
  </conditionalFormatting>
  <conditionalFormatting sqref="B70 B72">
    <cfRule type="duplicateValues" dxfId="175" priority="109"/>
  </conditionalFormatting>
  <conditionalFormatting sqref="B70 B72">
    <cfRule type="duplicateValues" dxfId="174" priority="111"/>
  </conditionalFormatting>
  <conditionalFormatting sqref="G70 G72">
    <cfRule type="duplicateValues" dxfId="173" priority="112"/>
  </conditionalFormatting>
  <conditionalFormatting sqref="B67:B69">
    <cfRule type="duplicateValues" dxfId="172" priority="106"/>
  </conditionalFormatting>
  <conditionalFormatting sqref="B67:B69">
    <cfRule type="duplicateValues" dxfId="171" priority="105"/>
  </conditionalFormatting>
  <conditionalFormatting sqref="B67:B69">
    <cfRule type="duplicateValues" dxfId="170" priority="107"/>
  </conditionalFormatting>
  <conditionalFormatting sqref="G67:G69">
    <cfRule type="duplicateValues" dxfId="169" priority="108"/>
  </conditionalFormatting>
  <conditionalFormatting sqref="B64:B66">
    <cfRule type="duplicateValues" dxfId="168" priority="102"/>
  </conditionalFormatting>
  <conditionalFormatting sqref="B64:B66">
    <cfRule type="duplicateValues" dxfId="167" priority="101"/>
  </conditionalFormatting>
  <conditionalFormatting sqref="B64:B66">
    <cfRule type="duplicateValues" dxfId="166" priority="103"/>
  </conditionalFormatting>
  <conditionalFormatting sqref="G64:G66">
    <cfRule type="duplicateValues" dxfId="165" priority="104"/>
  </conditionalFormatting>
  <conditionalFormatting sqref="B61:B63">
    <cfRule type="duplicateValues" dxfId="164" priority="98"/>
  </conditionalFormatting>
  <conditionalFormatting sqref="B61:B63">
    <cfRule type="duplicateValues" dxfId="163" priority="97"/>
  </conditionalFormatting>
  <conditionalFormatting sqref="B61:B63">
    <cfRule type="duplicateValues" dxfId="162" priority="99"/>
  </conditionalFormatting>
  <conditionalFormatting sqref="G61:G63">
    <cfRule type="duplicateValues" dxfId="161" priority="100"/>
  </conditionalFormatting>
  <conditionalFormatting sqref="B109:B113">
    <cfRule type="duplicateValues" dxfId="160" priority="95"/>
  </conditionalFormatting>
  <conditionalFormatting sqref="B109:B113">
    <cfRule type="duplicateValues" dxfId="159" priority="94"/>
  </conditionalFormatting>
  <conditionalFormatting sqref="B109:B113">
    <cfRule type="duplicateValues" dxfId="158" priority="96"/>
  </conditionalFormatting>
  <conditionalFormatting sqref="B179:B181 B157:B164 B166:B168">
    <cfRule type="duplicateValues" dxfId="157" priority="204"/>
  </conditionalFormatting>
  <conditionalFormatting sqref="B116:B118">
    <cfRule type="duplicateValues" dxfId="156" priority="92"/>
  </conditionalFormatting>
  <conditionalFormatting sqref="B116:B118">
    <cfRule type="duplicateValues" dxfId="155" priority="91"/>
  </conditionalFormatting>
  <conditionalFormatting sqref="B116:B118">
    <cfRule type="duplicateValues" dxfId="154" priority="93"/>
  </conditionalFormatting>
  <conditionalFormatting sqref="B133 B124">
    <cfRule type="duplicateValues" dxfId="153" priority="89"/>
  </conditionalFormatting>
  <conditionalFormatting sqref="B124">
    <cfRule type="duplicateValues" dxfId="152" priority="88"/>
  </conditionalFormatting>
  <conditionalFormatting sqref="B124">
    <cfRule type="duplicateValues" dxfId="151" priority="90"/>
  </conditionalFormatting>
  <conditionalFormatting sqref="B122:B123">
    <cfRule type="duplicateValues" dxfId="150" priority="86"/>
  </conditionalFormatting>
  <conditionalFormatting sqref="B122:B123">
    <cfRule type="duplicateValues" dxfId="149" priority="85"/>
  </conditionalFormatting>
  <conditionalFormatting sqref="B122:B123">
    <cfRule type="duplicateValues" dxfId="148" priority="87"/>
  </conditionalFormatting>
  <conditionalFormatting sqref="B120:B121">
    <cfRule type="duplicateValues" dxfId="147" priority="83"/>
  </conditionalFormatting>
  <conditionalFormatting sqref="B120:B121">
    <cfRule type="duplicateValues" dxfId="146" priority="82"/>
  </conditionalFormatting>
  <conditionalFormatting sqref="B120:B121">
    <cfRule type="duplicateValues" dxfId="145" priority="84"/>
  </conditionalFormatting>
  <conditionalFormatting sqref="B176:B178">
    <cfRule type="duplicateValues" dxfId="144" priority="77"/>
  </conditionalFormatting>
  <conditionalFormatting sqref="E178">
    <cfRule type="duplicateValues" dxfId="143" priority="78"/>
  </conditionalFormatting>
  <conditionalFormatting sqref="E178">
    <cfRule type="duplicateValues" dxfId="142" priority="79"/>
    <cfRule type="duplicateValues" dxfId="141" priority="80"/>
  </conditionalFormatting>
  <conditionalFormatting sqref="B176:B178">
    <cfRule type="duplicateValues" dxfId="140" priority="81"/>
  </conditionalFormatting>
  <conditionalFormatting sqref="B172:B173">
    <cfRule type="duplicateValues" dxfId="139" priority="75"/>
  </conditionalFormatting>
  <conditionalFormatting sqref="B172:B173">
    <cfRule type="duplicateValues" dxfId="138" priority="76"/>
  </conditionalFormatting>
  <conditionalFormatting sqref="B131:B132">
    <cfRule type="duplicateValues" dxfId="137" priority="73"/>
  </conditionalFormatting>
  <conditionalFormatting sqref="B131:B132">
    <cfRule type="duplicateValues" dxfId="136" priority="72"/>
  </conditionalFormatting>
  <conditionalFormatting sqref="B131:B132">
    <cfRule type="duplicateValues" dxfId="135" priority="74"/>
  </conditionalFormatting>
  <conditionalFormatting sqref="B130">
    <cfRule type="duplicateValues" dxfId="134" priority="70"/>
  </conditionalFormatting>
  <conditionalFormatting sqref="B130">
    <cfRule type="duplicateValues" dxfId="133" priority="69"/>
  </conditionalFormatting>
  <conditionalFormatting sqref="B130">
    <cfRule type="duplicateValues" dxfId="132" priority="71"/>
  </conditionalFormatting>
  <conditionalFormatting sqref="B128:B129">
    <cfRule type="duplicateValues" dxfId="131" priority="67"/>
  </conditionalFormatting>
  <conditionalFormatting sqref="B128:B129">
    <cfRule type="duplicateValues" dxfId="130" priority="66"/>
  </conditionalFormatting>
  <conditionalFormatting sqref="B128:B129">
    <cfRule type="duplicateValues" dxfId="129" priority="68"/>
  </conditionalFormatting>
  <conditionalFormatting sqref="B79">
    <cfRule type="duplicateValues" dxfId="128" priority="64"/>
  </conditionalFormatting>
  <conditionalFormatting sqref="B79">
    <cfRule type="duplicateValues" dxfId="127" priority="63"/>
  </conditionalFormatting>
  <conditionalFormatting sqref="B79">
    <cfRule type="duplicateValues" dxfId="126" priority="65"/>
  </conditionalFormatting>
  <conditionalFormatting sqref="B126:B127">
    <cfRule type="duplicateValues" dxfId="125" priority="61"/>
  </conditionalFormatting>
  <conditionalFormatting sqref="B126:B127">
    <cfRule type="duplicateValues" dxfId="124" priority="60"/>
  </conditionalFormatting>
  <conditionalFormatting sqref="B126:B127">
    <cfRule type="duplicateValues" dxfId="123" priority="62"/>
  </conditionalFormatting>
  <conditionalFormatting sqref="B125">
    <cfRule type="duplicateValues" dxfId="122" priority="58"/>
  </conditionalFormatting>
  <conditionalFormatting sqref="B125">
    <cfRule type="duplicateValues" dxfId="121" priority="57"/>
  </conditionalFormatting>
  <conditionalFormatting sqref="B125">
    <cfRule type="duplicateValues" dxfId="120" priority="59"/>
  </conditionalFormatting>
  <conditionalFormatting sqref="E173:E175">
    <cfRule type="duplicateValues" dxfId="119" priority="54"/>
  </conditionalFormatting>
  <conditionalFormatting sqref="E173:E175">
    <cfRule type="duplicateValues" dxfId="118" priority="55"/>
    <cfRule type="duplicateValues" dxfId="117" priority="56"/>
  </conditionalFormatting>
  <conditionalFormatting sqref="E167">
    <cfRule type="duplicateValues" dxfId="116" priority="51"/>
  </conditionalFormatting>
  <conditionalFormatting sqref="E167">
    <cfRule type="duplicateValues" dxfId="115" priority="52"/>
    <cfRule type="duplicateValues" dxfId="114" priority="53"/>
  </conditionalFormatting>
  <conditionalFormatting sqref="B71">
    <cfRule type="duplicateValues" dxfId="113" priority="49"/>
  </conditionalFormatting>
  <conditionalFormatting sqref="B71">
    <cfRule type="duplicateValues" dxfId="112" priority="48"/>
  </conditionalFormatting>
  <conditionalFormatting sqref="B71">
    <cfRule type="duplicateValues" dxfId="111" priority="50"/>
  </conditionalFormatting>
  <conditionalFormatting sqref="B76:B78">
    <cfRule type="duplicateValues" dxfId="110" priority="45"/>
  </conditionalFormatting>
  <conditionalFormatting sqref="B76:B78">
    <cfRule type="duplicateValues" dxfId="109" priority="44"/>
  </conditionalFormatting>
  <conditionalFormatting sqref="B76:B78">
    <cfRule type="duplicateValues" dxfId="108" priority="46"/>
  </conditionalFormatting>
  <conditionalFormatting sqref="G76:G78">
    <cfRule type="duplicateValues" dxfId="107" priority="47"/>
  </conditionalFormatting>
  <conditionalFormatting sqref="B73:B75">
    <cfRule type="duplicateValues" dxfId="106" priority="41"/>
  </conditionalFormatting>
  <conditionalFormatting sqref="B73:B75">
    <cfRule type="duplicateValues" dxfId="105" priority="40"/>
  </conditionalFormatting>
  <conditionalFormatting sqref="B73:B75">
    <cfRule type="duplicateValues" dxfId="104" priority="42"/>
  </conditionalFormatting>
  <conditionalFormatting sqref="G73:G75">
    <cfRule type="duplicateValues" dxfId="103" priority="43"/>
  </conditionalFormatting>
  <conditionalFormatting sqref="B169:B170">
    <cfRule type="duplicateValues" dxfId="102" priority="205"/>
  </conditionalFormatting>
  <conditionalFormatting sqref="E169:E170">
    <cfRule type="duplicateValues" dxfId="101" priority="206"/>
  </conditionalFormatting>
  <conditionalFormatting sqref="E169:E170">
    <cfRule type="duplicateValues" dxfId="100" priority="207"/>
    <cfRule type="duplicateValues" dxfId="99" priority="208"/>
  </conditionalFormatting>
  <conditionalFormatting sqref="E160:E161">
    <cfRule type="duplicateValues" dxfId="98" priority="209"/>
  </conditionalFormatting>
  <conditionalFormatting sqref="E160:E161">
    <cfRule type="duplicateValues" dxfId="97" priority="210"/>
    <cfRule type="duplicateValues" dxfId="96" priority="211"/>
  </conditionalFormatting>
  <conditionalFormatting sqref="E176">
    <cfRule type="duplicateValues" dxfId="95" priority="37"/>
  </conditionalFormatting>
  <conditionalFormatting sqref="E176">
    <cfRule type="duplicateValues" dxfId="94" priority="38"/>
    <cfRule type="duplicateValues" dxfId="93" priority="39"/>
  </conditionalFormatting>
  <conditionalFormatting sqref="B165">
    <cfRule type="duplicateValues" dxfId="92" priority="35"/>
  </conditionalFormatting>
  <conditionalFormatting sqref="B165">
    <cfRule type="duplicateValues" dxfId="91" priority="36"/>
  </conditionalFormatting>
  <conditionalFormatting sqref="B171">
    <cfRule type="duplicateValues" dxfId="90" priority="33"/>
  </conditionalFormatting>
  <conditionalFormatting sqref="B171">
    <cfRule type="duplicateValues" dxfId="89" priority="34"/>
  </conditionalFormatting>
  <conditionalFormatting sqref="B82:B83 B92">
    <cfRule type="duplicateValues" dxfId="88" priority="30"/>
  </conditionalFormatting>
  <conditionalFormatting sqref="B82:B83">
    <cfRule type="duplicateValues" dxfId="87" priority="29"/>
  </conditionalFormatting>
  <conditionalFormatting sqref="B82:B83">
    <cfRule type="duplicateValues" dxfId="86" priority="31"/>
  </conditionalFormatting>
  <conditionalFormatting sqref="G82:G83 G92">
    <cfRule type="duplicateValues" dxfId="85" priority="32"/>
  </conditionalFormatting>
  <conditionalFormatting sqref="B80:B81">
    <cfRule type="duplicateValues" dxfId="84" priority="26"/>
  </conditionalFormatting>
  <conditionalFormatting sqref="B80:B81">
    <cfRule type="duplicateValues" dxfId="83" priority="25"/>
  </conditionalFormatting>
  <conditionalFormatting sqref="B80:B81">
    <cfRule type="duplicateValues" dxfId="82" priority="27"/>
  </conditionalFormatting>
  <conditionalFormatting sqref="G80:G81">
    <cfRule type="duplicateValues" dxfId="81" priority="28"/>
  </conditionalFormatting>
  <conditionalFormatting sqref="B89:B91">
    <cfRule type="duplicateValues" dxfId="80" priority="22"/>
  </conditionalFormatting>
  <conditionalFormatting sqref="B89:B91">
    <cfRule type="duplicateValues" dxfId="79" priority="21"/>
  </conditionalFormatting>
  <conditionalFormatting sqref="B89:B91">
    <cfRule type="duplicateValues" dxfId="78" priority="23"/>
  </conditionalFormatting>
  <conditionalFormatting sqref="G89:G91">
    <cfRule type="duplicateValues" dxfId="77" priority="24"/>
  </conditionalFormatting>
  <conditionalFormatting sqref="B88">
    <cfRule type="duplicateValues" dxfId="76" priority="18"/>
  </conditionalFormatting>
  <conditionalFormatting sqref="B88">
    <cfRule type="duplicateValues" dxfId="75" priority="17"/>
  </conditionalFormatting>
  <conditionalFormatting sqref="B88">
    <cfRule type="duplicateValues" dxfId="74" priority="19"/>
  </conditionalFormatting>
  <conditionalFormatting sqref="G88">
    <cfRule type="duplicateValues" dxfId="73" priority="20"/>
  </conditionalFormatting>
  <conditionalFormatting sqref="B85:B87">
    <cfRule type="duplicateValues" dxfId="72" priority="14"/>
  </conditionalFormatting>
  <conditionalFormatting sqref="B85:B87">
    <cfRule type="duplicateValues" dxfId="71" priority="13"/>
  </conditionalFormatting>
  <conditionalFormatting sqref="B85:B87">
    <cfRule type="duplicateValues" dxfId="70" priority="15"/>
  </conditionalFormatting>
  <conditionalFormatting sqref="G85:G87">
    <cfRule type="duplicateValues" dxfId="69" priority="16"/>
  </conditionalFormatting>
  <conditionalFormatting sqref="B84">
    <cfRule type="duplicateValues" dxfId="68" priority="10"/>
  </conditionalFormatting>
  <conditionalFormatting sqref="B84">
    <cfRule type="duplicateValues" dxfId="67" priority="9"/>
  </conditionalFormatting>
  <conditionalFormatting sqref="B84">
    <cfRule type="duplicateValues" dxfId="66" priority="11"/>
  </conditionalFormatting>
  <conditionalFormatting sqref="G84">
    <cfRule type="duplicateValues" dxfId="65" priority="12"/>
  </conditionalFormatting>
  <conditionalFormatting sqref="E177">
    <cfRule type="duplicateValues" dxfId="64" priority="6"/>
  </conditionalFormatting>
  <conditionalFormatting sqref="E177">
    <cfRule type="duplicateValues" dxfId="63" priority="7"/>
    <cfRule type="duplicateValues" dxfId="62" priority="8"/>
  </conditionalFormatting>
  <conditionalFormatting sqref="B174:B175">
    <cfRule type="duplicateValues" dxfId="61" priority="212"/>
  </conditionalFormatting>
  <conditionalFormatting sqref="B149">
    <cfRule type="duplicateValues" dxfId="60" priority="5"/>
  </conditionalFormatting>
  <conditionalFormatting sqref="B149">
    <cfRule type="duplicateValues" dxfId="59" priority="4"/>
  </conditionalFormatting>
  <conditionalFormatting sqref="B115">
    <cfRule type="duplicateValues" dxfId="58" priority="2"/>
  </conditionalFormatting>
  <conditionalFormatting sqref="B115">
    <cfRule type="duplicateValues" dxfId="57" priority="1"/>
  </conditionalFormatting>
  <conditionalFormatting sqref="B115">
    <cfRule type="duplicateValues" dxfId="56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506" activePane="bottomLeft" state="frozen"/>
      <selection pane="bottomLeft" activeCell="A513" sqref="A513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7" t="s">
        <v>18</v>
      </c>
      <c r="B1" s="37" t="s">
        <v>46</v>
      </c>
      <c r="C1" s="37" t="s">
        <v>15</v>
      </c>
    </row>
    <row r="2" spans="1:3" x14ac:dyDescent="0.3">
      <c r="A2" s="38">
        <v>1</v>
      </c>
      <c r="B2" s="38" t="s">
        <v>2364</v>
      </c>
      <c r="C2" s="38" t="s">
        <v>1274</v>
      </c>
    </row>
    <row r="3" spans="1:3" x14ac:dyDescent="0.3">
      <c r="A3" s="38">
        <v>2</v>
      </c>
      <c r="B3" s="38" t="s">
        <v>2134</v>
      </c>
      <c r="C3" s="38" t="s">
        <v>1273</v>
      </c>
    </row>
    <row r="4" spans="1:3" x14ac:dyDescent="0.3">
      <c r="A4" s="38">
        <v>3</v>
      </c>
      <c r="B4" s="38" t="s">
        <v>2138</v>
      </c>
      <c r="C4" s="38" t="s">
        <v>1276</v>
      </c>
    </row>
    <row r="5" spans="1:3" x14ac:dyDescent="0.3">
      <c r="A5" s="38">
        <v>4</v>
      </c>
      <c r="B5" s="38" t="s">
        <v>2161</v>
      </c>
      <c r="C5" s="38" t="s">
        <v>1276</v>
      </c>
    </row>
    <row r="6" spans="1:3" x14ac:dyDescent="0.3">
      <c r="A6" s="38">
        <v>5</v>
      </c>
      <c r="B6" s="38" t="s">
        <v>2004</v>
      </c>
      <c r="C6" s="38" t="s">
        <v>1275</v>
      </c>
    </row>
    <row r="7" spans="1:3" x14ac:dyDescent="0.3">
      <c r="A7" s="38">
        <v>6</v>
      </c>
      <c r="B7" s="38" t="s">
        <v>2005</v>
      </c>
      <c r="C7" s="38" t="s">
        <v>1275</v>
      </c>
    </row>
    <row r="8" spans="1:3" x14ac:dyDescent="0.3">
      <c r="A8" s="38">
        <v>7</v>
      </c>
      <c r="B8" s="38" t="s">
        <v>2572</v>
      </c>
      <c r="C8" s="38" t="s">
        <v>1275</v>
      </c>
    </row>
    <row r="9" spans="1:3" x14ac:dyDescent="0.3">
      <c r="A9" s="38">
        <v>8</v>
      </c>
      <c r="B9" s="38" t="s">
        <v>2010</v>
      </c>
      <c r="C9" s="38" t="s">
        <v>1276</v>
      </c>
    </row>
    <row r="10" spans="1:3" x14ac:dyDescent="0.3">
      <c r="A10" s="38">
        <v>9</v>
      </c>
      <c r="B10" s="38" t="s">
        <v>2003</v>
      </c>
      <c r="C10" s="38" t="s">
        <v>1276</v>
      </c>
    </row>
    <row r="11" spans="1:3" x14ac:dyDescent="0.3">
      <c r="A11" s="38">
        <v>10</v>
      </c>
      <c r="B11" s="38" t="s">
        <v>1302</v>
      </c>
      <c r="C11" s="38" t="s">
        <v>1273</v>
      </c>
    </row>
    <row r="12" spans="1:3" x14ac:dyDescent="0.3">
      <c r="A12" s="38">
        <v>11</v>
      </c>
      <c r="B12" s="38" t="s">
        <v>2136</v>
      </c>
      <c r="C12" s="38" t="s">
        <v>1276</v>
      </c>
    </row>
    <row r="13" spans="1:3" x14ac:dyDescent="0.3">
      <c r="A13" s="38">
        <v>12</v>
      </c>
      <c r="B13" s="38" t="s">
        <v>1303</v>
      </c>
      <c r="C13" s="38" t="s">
        <v>1273</v>
      </c>
    </row>
    <row r="14" spans="1:3" x14ac:dyDescent="0.3">
      <c r="A14" s="38">
        <v>13</v>
      </c>
      <c r="B14" s="38" t="s">
        <v>1304</v>
      </c>
      <c r="C14" s="38" t="s">
        <v>1273</v>
      </c>
    </row>
    <row r="15" spans="1:3" x14ac:dyDescent="0.3">
      <c r="A15" s="38">
        <v>14</v>
      </c>
      <c r="B15" s="38" t="s">
        <v>1305</v>
      </c>
      <c r="C15" s="38" t="s">
        <v>1273</v>
      </c>
    </row>
    <row r="16" spans="1:3" x14ac:dyDescent="0.3">
      <c r="A16" s="38">
        <v>15</v>
      </c>
      <c r="B16" s="38" t="s">
        <v>2135</v>
      </c>
      <c r="C16" s="38" t="s">
        <v>1273</v>
      </c>
    </row>
    <row r="17" spans="1:3" x14ac:dyDescent="0.3">
      <c r="A17" s="38">
        <v>16</v>
      </c>
      <c r="B17" s="38" t="s">
        <v>2139</v>
      </c>
      <c r="C17" s="38" t="s">
        <v>1274</v>
      </c>
    </row>
    <row r="18" spans="1:3" x14ac:dyDescent="0.3">
      <c r="A18" s="38">
        <v>17</v>
      </c>
      <c r="B18" s="38" t="s">
        <v>1306</v>
      </c>
      <c r="C18" s="38" t="s">
        <v>1274</v>
      </c>
    </row>
    <row r="19" spans="1:3" x14ac:dyDescent="0.3">
      <c r="A19" s="38">
        <v>18</v>
      </c>
      <c r="B19" s="38" t="s">
        <v>1307</v>
      </c>
      <c r="C19" s="38" t="s">
        <v>1273</v>
      </c>
    </row>
    <row r="20" spans="1:3" x14ac:dyDescent="0.3">
      <c r="A20" s="38">
        <v>19</v>
      </c>
      <c r="B20" s="38" t="s">
        <v>1308</v>
      </c>
      <c r="C20" s="38" t="s">
        <v>1273</v>
      </c>
    </row>
    <row r="21" spans="1:3" x14ac:dyDescent="0.3">
      <c r="A21" s="38">
        <v>20</v>
      </c>
      <c r="B21" s="38" t="s">
        <v>2336</v>
      </c>
      <c r="C21" s="38" t="s">
        <v>1273</v>
      </c>
    </row>
    <row r="22" spans="1:3" x14ac:dyDescent="0.3">
      <c r="A22" s="38">
        <v>21</v>
      </c>
      <c r="B22" s="38" t="s">
        <v>1309</v>
      </c>
      <c r="C22" s="38" t="s">
        <v>1273</v>
      </c>
    </row>
    <row r="23" spans="1:3" x14ac:dyDescent="0.3">
      <c r="A23" s="38">
        <v>22</v>
      </c>
      <c r="B23" s="38" t="s">
        <v>2383</v>
      </c>
      <c r="C23" s="38" t="s">
        <v>1276</v>
      </c>
    </row>
    <row r="24" spans="1:3" x14ac:dyDescent="0.3">
      <c r="A24" s="38">
        <v>23</v>
      </c>
      <c r="B24" s="38" t="s">
        <v>2365</v>
      </c>
      <c r="C24" s="38" t="s">
        <v>1273</v>
      </c>
    </row>
    <row r="25" spans="1:3" x14ac:dyDescent="0.3">
      <c r="A25" s="38">
        <v>24</v>
      </c>
      <c r="B25" s="38" t="s">
        <v>1310</v>
      </c>
      <c r="C25" s="38" t="s">
        <v>1273</v>
      </c>
    </row>
    <row r="26" spans="1:3" x14ac:dyDescent="0.3">
      <c r="A26" s="38">
        <v>26</v>
      </c>
      <c r="B26" s="38" t="s">
        <v>2142</v>
      </c>
      <c r="C26" s="38" t="s">
        <v>1273</v>
      </c>
    </row>
    <row r="27" spans="1:3" x14ac:dyDescent="0.3">
      <c r="A27" s="38">
        <v>27</v>
      </c>
      <c r="B27" s="38" t="s">
        <v>2147</v>
      </c>
      <c r="C27" s="38" t="s">
        <v>1274</v>
      </c>
    </row>
    <row r="28" spans="1:3" x14ac:dyDescent="0.3">
      <c r="A28" s="38">
        <v>28</v>
      </c>
      <c r="B28" s="38" t="s">
        <v>2183</v>
      </c>
      <c r="C28" s="38" t="s">
        <v>1274</v>
      </c>
    </row>
    <row r="29" spans="1:3" x14ac:dyDescent="0.3">
      <c r="A29" s="38">
        <v>29</v>
      </c>
      <c r="B29" s="38" t="s">
        <v>1311</v>
      </c>
      <c r="C29" s="38" t="s">
        <v>1273</v>
      </c>
    </row>
    <row r="30" spans="1:3" x14ac:dyDescent="0.3">
      <c r="A30" s="38">
        <v>30</v>
      </c>
      <c r="B30" s="38" t="s">
        <v>1312</v>
      </c>
      <c r="C30" s="38" t="s">
        <v>1276</v>
      </c>
    </row>
    <row r="31" spans="1:3" x14ac:dyDescent="0.3">
      <c r="A31" s="38">
        <v>31</v>
      </c>
      <c r="B31" s="38" t="s">
        <v>1313</v>
      </c>
      <c r="C31" s="38" t="s">
        <v>1273</v>
      </c>
    </row>
    <row r="32" spans="1:3" x14ac:dyDescent="0.3">
      <c r="A32" s="38">
        <v>32</v>
      </c>
      <c r="B32" s="38" t="s">
        <v>1314</v>
      </c>
      <c r="C32" s="38" t="s">
        <v>1273</v>
      </c>
    </row>
    <row r="33" spans="1:3" x14ac:dyDescent="0.3">
      <c r="A33" s="38">
        <v>33</v>
      </c>
      <c r="B33" s="38" t="s">
        <v>1315</v>
      </c>
      <c r="C33" s="38" t="s">
        <v>1275</v>
      </c>
    </row>
    <row r="34" spans="1:3" x14ac:dyDescent="0.3">
      <c r="A34" s="38">
        <v>34</v>
      </c>
      <c r="B34" s="38" t="s">
        <v>1316</v>
      </c>
      <c r="C34" s="38" t="s">
        <v>1273</v>
      </c>
    </row>
    <row r="35" spans="1:3" x14ac:dyDescent="0.3">
      <c r="A35" s="38">
        <v>35</v>
      </c>
      <c r="B35" s="38" t="s">
        <v>1317</v>
      </c>
      <c r="C35" s="38" t="s">
        <v>1273</v>
      </c>
    </row>
    <row r="36" spans="1:3" x14ac:dyDescent="0.3">
      <c r="A36" s="38">
        <v>36</v>
      </c>
      <c r="B36" s="38" t="s">
        <v>1318</v>
      </c>
      <c r="C36" s="38" t="s">
        <v>1273</v>
      </c>
    </row>
    <row r="37" spans="1:3" x14ac:dyDescent="0.3">
      <c r="A37" s="38">
        <v>37</v>
      </c>
      <c r="B37" s="38" t="s">
        <v>1319</v>
      </c>
      <c r="C37" s="38" t="s">
        <v>1273</v>
      </c>
    </row>
    <row r="38" spans="1:3" x14ac:dyDescent="0.3">
      <c r="A38" s="38">
        <v>39</v>
      </c>
      <c r="B38" s="38" t="s">
        <v>1320</v>
      </c>
      <c r="C38" s="38" t="s">
        <v>1273</v>
      </c>
    </row>
    <row r="39" spans="1:3" x14ac:dyDescent="0.3">
      <c r="A39" s="38">
        <v>40</v>
      </c>
      <c r="B39" s="38" t="s">
        <v>1321</v>
      </c>
      <c r="C39" s="38" t="s">
        <v>1276</v>
      </c>
    </row>
    <row r="40" spans="1:3" x14ac:dyDescent="0.3">
      <c r="A40" s="38">
        <v>42</v>
      </c>
      <c r="B40" s="38" t="s">
        <v>1322</v>
      </c>
      <c r="C40" s="38" t="s">
        <v>1276</v>
      </c>
    </row>
    <row r="41" spans="1:3" x14ac:dyDescent="0.3">
      <c r="A41" s="38">
        <v>43</v>
      </c>
      <c r="B41" s="38" t="s">
        <v>1323</v>
      </c>
      <c r="C41" s="38" t="s">
        <v>1273</v>
      </c>
    </row>
    <row r="42" spans="1:3" x14ac:dyDescent="0.3">
      <c r="A42" s="38">
        <v>44</v>
      </c>
      <c r="B42" s="38" t="s">
        <v>1324</v>
      </c>
      <c r="C42" s="38" t="s">
        <v>1275</v>
      </c>
    </row>
    <row r="43" spans="1:3" x14ac:dyDescent="0.3">
      <c r="A43" s="38">
        <v>45</v>
      </c>
      <c r="B43" s="38" t="s">
        <v>1325</v>
      </c>
      <c r="C43" s="38" t="s">
        <v>1275</v>
      </c>
    </row>
    <row r="44" spans="1:3" x14ac:dyDescent="0.3">
      <c r="A44" s="38">
        <v>47</v>
      </c>
      <c r="B44" s="38" t="s">
        <v>1326</v>
      </c>
      <c r="C44" s="38" t="s">
        <v>1275</v>
      </c>
    </row>
    <row r="45" spans="1:3" x14ac:dyDescent="0.3">
      <c r="A45" s="38">
        <v>48</v>
      </c>
      <c r="B45" s="38" t="s">
        <v>2398</v>
      </c>
      <c r="C45" s="38" t="s">
        <v>1275</v>
      </c>
    </row>
    <row r="46" spans="1:3" x14ac:dyDescent="0.3">
      <c r="A46" s="38">
        <v>50</v>
      </c>
      <c r="B46" s="38" t="s">
        <v>1327</v>
      </c>
      <c r="C46" s="38" t="s">
        <v>1275</v>
      </c>
    </row>
    <row r="47" spans="1:3" x14ac:dyDescent="0.3">
      <c r="A47" s="38">
        <v>52</v>
      </c>
      <c r="B47" s="38" t="s">
        <v>1328</v>
      </c>
      <c r="C47" s="38" t="s">
        <v>1276</v>
      </c>
    </row>
    <row r="48" spans="1:3" x14ac:dyDescent="0.3">
      <c r="A48" s="38">
        <v>53</v>
      </c>
      <c r="B48" s="38" t="s">
        <v>1329</v>
      </c>
      <c r="C48" s="38" t="s">
        <v>1276</v>
      </c>
    </row>
    <row r="49" spans="1:3" x14ac:dyDescent="0.3">
      <c r="A49" s="38">
        <v>54</v>
      </c>
      <c r="B49" s="38" t="s">
        <v>2319</v>
      </c>
      <c r="C49" s="38" t="s">
        <v>1273</v>
      </c>
    </row>
    <row r="50" spans="1:3" x14ac:dyDescent="0.3">
      <c r="A50" s="38">
        <v>56</v>
      </c>
      <c r="B50" s="38" t="s">
        <v>1330</v>
      </c>
      <c r="C50" s="38" t="s">
        <v>1273</v>
      </c>
    </row>
    <row r="51" spans="1:3" x14ac:dyDescent="0.3">
      <c r="A51" s="38">
        <v>57</v>
      </c>
      <c r="B51" s="38" t="s">
        <v>1331</v>
      </c>
      <c r="C51" s="38" t="s">
        <v>1273</v>
      </c>
    </row>
    <row r="52" spans="1:3" x14ac:dyDescent="0.3">
      <c r="A52" s="38">
        <v>60</v>
      </c>
      <c r="B52" s="38" t="s">
        <v>1332</v>
      </c>
      <c r="C52" s="38" t="s">
        <v>1273</v>
      </c>
    </row>
    <row r="53" spans="1:3" x14ac:dyDescent="0.3">
      <c r="A53" s="38">
        <v>62</v>
      </c>
      <c r="B53" s="38" t="s">
        <v>1333</v>
      </c>
      <c r="C53" s="38" t="s">
        <v>1276</v>
      </c>
    </row>
    <row r="54" spans="1:3" x14ac:dyDescent="0.3">
      <c r="A54" s="38">
        <v>63</v>
      </c>
      <c r="B54" s="38" t="s">
        <v>1334</v>
      </c>
      <c r="C54" s="38" t="s">
        <v>1276</v>
      </c>
    </row>
    <row r="55" spans="1:3" x14ac:dyDescent="0.3">
      <c r="A55" s="38">
        <v>64</v>
      </c>
      <c r="B55" s="38" t="s">
        <v>1335</v>
      </c>
      <c r="C55" s="38" t="s">
        <v>1276</v>
      </c>
    </row>
    <row r="56" spans="1:3" x14ac:dyDescent="0.3">
      <c r="A56" s="38">
        <v>67</v>
      </c>
      <c r="B56" s="38" t="s">
        <v>1336</v>
      </c>
      <c r="C56" s="38" t="s">
        <v>1274</v>
      </c>
    </row>
    <row r="57" spans="1:3" x14ac:dyDescent="0.3">
      <c r="A57" s="38">
        <v>68</v>
      </c>
      <c r="B57" s="38" t="s">
        <v>1337</v>
      </c>
      <c r="C57" s="38" t="s">
        <v>1274</v>
      </c>
    </row>
    <row r="58" spans="1:3" x14ac:dyDescent="0.3">
      <c r="A58" s="38">
        <v>70</v>
      </c>
      <c r="B58" s="38" t="s">
        <v>2322</v>
      </c>
      <c r="C58" s="38" t="s">
        <v>1273</v>
      </c>
    </row>
    <row r="59" spans="1:3" x14ac:dyDescent="0.3">
      <c r="A59" s="38">
        <v>72</v>
      </c>
      <c r="B59" s="38" t="s">
        <v>1338</v>
      </c>
      <c r="C59" s="38" t="s">
        <v>1276</v>
      </c>
    </row>
    <row r="60" spans="1:3" x14ac:dyDescent="0.3">
      <c r="A60" s="38">
        <v>73</v>
      </c>
      <c r="B60" s="38" t="s">
        <v>1339</v>
      </c>
      <c r="C60" s="38" t="s">
        <v>1276</v>
      </c>
    </row>
    <row r="61" spans="1:3" x14ac:dyDescent="0.3">
      <c r="A61" s="38">
        <v>74</v>
      </c>
      <c r="B61" s="38" t="s">
        <v>1340</v>
      </c>
      <c r="C61" s="38" t="s">
        <v>1276</v>
      </c>
    </row>
    <row r="62" spans="1:3" x14ac:dyDescent="0.3">
      <c r="A62" s="38">
        <v>75</v>
      </c>
      <c r="B62" s="38" t="s">
        <v>1341</v>
      </c>
      <c r="C62" s="38" t="s">
        <v>1276</v>
      </c>
    </row>
    <row r="63" spans="1:3" x14ac:dyDescent="0.3">
      <c r="A63" s="38">
        <v>76</v>
      </c>
      <c r="B63" s="38" t="s">
        <v>2328</v>
      </c>
      <c r="C63" s="38" t="s">
        <v>1276</v>
      </c>
    </row>
    <row r="64" spans="1:3" x14ac:dyDescent="0.3">
      <c r="A64" s="38">
        <v>77</v>
      </c>
      <c r="B64" s="38" t="s">
        <v>1342</v>
      </c>
      <c r="C64" s="38" t="s">
        <v>1276</v>
      </c>
    </row>
    <row r="65" spans="1:3" x14ac:dyDescent="0.3">
      <c r="A65" s="38">
        <v>78</v>
      </c>
      <c r="B65" s="38" t="s">
        <v>1343</v>
      </c>
      <c r="C65" s="38" t="s">
        <v>1274</v>
      </c>
    </row>
    <row r="66" spans="1:3" x14ac:dyDescent="0.3">
      <c r="A66" s="38">
        <v>79</v>
      </c>
      <c r="B66" s="38" t="s">
        <v>1344</v>
      </c>
      <c r="C66" s="38" t="s">
        <v>1276</v>
      </c>
    </row>
    <row r="67" spans="1:3" x14ac:dyDescent="0.3">
      <c r="A67" s="38">
        <v>84</v>
      </c>
      <c r="B67" s="38" t="s">
        <v>1345</v>
      </c>
      <c r="C67" s="38" t="s">
        <v>1275</v>
      </c>
    </row>
    <row r="68" spans="1:3" x14ac:dyDescent="0.3">
      <c r="A68" s="38">
        <v>85</v>
      </c>
      <c r="B68" s="38" t="s">
        <v>1346</v>
      </c>
      <c r="C68" s="38" t="s">
        <v>1273</v>
      </c>
    </row>
    <row r="69" spans="1:3" x14ac:dyDescent="0.3">
      <c r="A69" s="38">
        <v>87</v>
      </c>
      <c r="B69" s="38" t="s">
        <v>1347</v>
      </c>
      <c r="C69" s="38" t="s">
        <v>1273</v>
      </c>
    </row>
    <row r="70" spans="1:3" x14ac:dyDescent="0.3">
      <c r="A70" s="38">
        <v>88</v>
      </c>
      <c r="B70" s="38" t="s">
        <v>1348</v>
      </c>
      <c r="C70" s="38" t="s">
        <v>1276</v>
      </c>
    </row>
    <row r="71" spans="1:3" x14ac:dyDescent="0.3">
      <c r="A71" s="38">
        <v>89</v>
      </c>
      <c r="B71" s="38" t="s">
        <v>1349</v>
      </c>
      <c r="C71" s="38" t="s">
        <v>1275</v>
      </c>
    </row>
    <row r="72" spans="1:3" x14ac:dyDescent="0.3">
      <c r="A72" s="38">
        <v>90</v>
      </c>
      <c r="B72" s="38" t="s">
        <v>1350</v>
      </c>
      <c r="C72" s="38" t="s">
        <v>1274</v>
      </c>
    </row>
    <row r="73" spans="1:3" x14ac:dyDescent="0.3">
      <c r="A73" s="38">
        <v>91</v>
      </c>
      <c r="B73" s="38" t="s">
        <v>1351</v>
      </c>
      <c r="C73" s="38" t="s">
        <v>1276</v>
      </c>
    </row>
    <row r="74" spans="1:3" x14ac:dyDescent="0.3">
      <c r="A74" s="38">
        <v>92</v>
      </c>
      <c r="B74" s="38" t="s">
        <v>1352</v>
      </c>
      <c r="C74" s="38" t="s">
        <v>1276</v>
      </c>
    </row>
    <row r="75" spans="1:3" x14ac:dyDescent="0.3">
      <c r="A75" s="38">
        <v>93</v>
      </c>
      <c r="B75" s="38" t="s">
        <v>1353</v>
      </c>
      <c r="C75" s="38" t="s">
        <v>1276</v>
      </c>
    </row>
    <row r="76" spans="1:3" x14ac:dyDescent="0.3">
      <c r="A76" s="38">
        <v>94</v>
      </c>
      <c r="B76" s="38" t="s">
        <v>1354</v>
      </c>
      <c r="C76" s="38" t="s">
        <v>1276</v>
      </c>
    </row>
    <row r="77" spans="1:3" x14ac:dyDescent="0.3">
      <c r="A77" s="38">
        <v>95</v>
      </c>
      <c r="B77" s="38" t="s">
        <v>1355</v>
      </c>
      <c r="C77" s="38" t="s">
        <v>1276</v>
      </c>
    </row>
    <row r="78" spans="1:3" x14ac:dyDescent="0.3">
      <c r="A78" s="38">
        <v>96</v>
      </c>
      <c r="B78" s="38" t="s">
        <v>1892</v>
      </c>
      <c r="C78" s="38" t="s">
        <v>1273</v>
      </c>
    </row>
    <row r="79" spans="1:3" x14ac:dyDescent="0.3">
      <c r="A79" s="38">
        <v>97</v>
      </c>
      <c r="B79" s="38" t="s">
        <v>1356</v>
      </c>
      <c r="C79" s="38" t="s">
        <v>1276</v>
      </c>
    </row>
    <row r="80" spans="1:3" x14ac:dyDescent="0.3">
      <c r="A80" s="38">
        <v>98</v>
      </c>
      <c r="B80" s="38" t="s">
        <v>1357</v>
      </c>
      <c r="C80" s="38" t="s">
        <v>1276</v>
      </c>
    </row>
    <row r="81" spans="1:3" x14ac:dyDescent="0.3">
      <c r="A81" s="38">
        <v>99</v>
      </c>
      <c r="B81" s="38" t="s">
        <v>1358</v>
      </c>
      <c r="C81" s="38" t="s">
        <v>1276</v>
      </c>
    </row>
    <row r="82" spans="1:3" x14ac:dyDescent="0.3">
      <c r="A82" s="38">
        <v>101</v>
      </c>
      <c r="B82" s="38" t="s">
        <v>1359</v>
      </c>
      <c r="C82" s="38" t="s">
        <v>1275</v>
      </c>
    </row>
    <row r="83" spans="1:3" x14ac:dyDescent="0.3">
      <c r="A83" s="38">
        <v>102</v>
      </c>
      <c r="B83" s="38" t="s">
        <v>1360</v>
      </c>
      <c r="C83" s="38" t="s">
        <v>1273</v>
      </c>
    </row>
    <row r="84" spans="1:3" x14ac:dyDescent="0.3">
      <c r="A84" s="38">
        <v>103</v>
      </c>
      <c r="B84" s="38" t="s">
        <v>1361</v>
      </c>
      <c r="C84" s="38" t="s">
        <v>1275</v>
      </c>
    </row>
    <row r="85" spans="1:3" x14ac:dyDescent="0.3">
      <c r="A85" s="38">
        <v>104</v>
      </c>
      <c r="B85" s="38" t="s">
        <v>1362</v>
      </c>
      <c r="C85" s="38" t="s">
        <v>1274</v>
      </c>
    </row>
    <row r="86" spans="1:3" x14ac:dyDescent="0.3">
      <c r="A86" s="38">
        <v>105</v>
      </c>
      <c r="B86" s="38" t="s">
        <v>1363</v>
      </c>
      <c r="C86" s="38" t="s">
        <v>1276</v>
      </c>
    </row>
    <row r="87" spans="1:3" x14ac:dyDescent="0.3">
      <c r="A87" s="38">
        <v>107</v>
      </c>
      <c r="B87" s="38" t="s">
        <v>2373</v>
      </c>
      <c r="C87" s="38" t="s">
        <v>1276</v>
      </c>
    </row>
    <row r="88" spans="1:3" x14ac:dyDescent="0.3">
      <c r="A88" s="38">
        <v>111</v>
      </c>
      <c r="B88" s="38" t="s">
        <v>1364</v>
      </c>
      <c r="C88" s="38" t="s">
        <v>1274</v>
      </c>
    </row>
    <row r="89" spans="1:3" x14ac:dyDescent="0.3">
      <c r="A89" s="38">
        <v>113</v>
      </c>
      <c r="B89" s="38" t="s">
        <v>1365</v>
      </c>
      <c r="C89" s="38" t="s">
        <v>1273</v>
      </c>
    </row>
    <row r="90" spans="1:3" x14ac:dyDescent="0.3">
      <c r="A90" s="38">
        <v>114</v>
      </c>
      <c r="B90" s="38" t="s">
        <v>1366</v>
      </c>
      <c r="C90" s="38" t="s">
        <v>1274</v>
      </c>
    </row>
    <row r="91" spans="1:3" x14ac:dyDescent="0.3">
      <c r="A91" s="38">
        <v>115</v>
      </c>
      <c r="B91" s="38" t="s">
        <v>1367</v>
      </c>
      <c r="C91" s="38" t="s">
        <v>1273</v>
      </c>
    </row>
    <row r="92" spans="1:3" x14ac:dyDescent="0.3">
      <c r="A92" s="38">
        <v>117</v>
      </c>
      <c r="B92" s="38" t="s">
        <v>1369</v>
      </c>
      <c r="C92" s="38" t="s">
        <v>1274</v>
      </c>
    </row>
    <row r="93" spans="1:3" x14ac:dyDescent="0.3">
      <c r="A93" s="38">
        <v>118</v>
      </c>
      <c r="B93" s="38" t="s">
        <v>2248</v>
      </c>
      <c r="C93" s="38" t="s">
        <v>1273</v>
      </c>
    </row>
    <row r="94" spans="1:3" x14ac:dyDescent="0.3">
      <c r="A94" s="38">
        <v>119</v>
      </c>
      <c r="B94" s="38" t="s">
        <v>2224</v>
      </c>
      <c r="C94" s="38" t="s">
        <v>1276</v>
      </c>
    </row>
    <row r="95" spans="1:3" x14ac:dyDescent="0.3">
      <c r="A95" s="38">
        <v>121</v>
      </c>
      <c r="B95" s="38" t="s">
        <v>1370</v>
      </c>
      <c r="C95" s="38" t="s">
        <v>1274</v>
      </c>
    </row>
    <row r="96" spans="1:3" x14ac:dyDescent="0.3">
      <c r="A96" s="38">
        <v>125</v>
      </c>
      <c r="B96" s="38" t="s">
        <v>1371</v>
      </c>
      <c r="C96" s="38" t="s">
        <v>1273</v>
      </c>
    </row>
    <row r="97" spans="1:3" x14ac:dyDescent="0.3">
      <c r="A97" s="38">
        <v>129</v>
      </c>
      <c r="B97" s="38" t="s">
        <v>1372</v>
      </c>
      <c r="C97" s="38" t="s">
        <v>1276</v>
      </c>
    </row>
    <row r="98" spans="1:3" x14ac:dyDescent="0.3">
      <c r="A98" s="38">
        <v>131</v>
      </c>
      <c r="B98" s="38" t="s">
        <v>1373</v>
      </c>
      <c r="C98" s="38" t="s">
        <v>1275</v>
      </c>
    </row>
    <row r="99" spans="1:3" x14ac:dyDescent="0.3">
      <c r="A99" s="38">
        <v>134</v>
      </c>
      <c r="B99" s="38" t="s">
        <v>1374</v>
      </c>
      <c r="C99" s="38" t="s">
        <v>1275</v>
      </c>
    </row>
    <row r="100" spans="1:3" x14ac:dyDescent="0.3">
      <c r="A100" s="38">
        <v>135</v>
      </c>
      <c r="B100" s="38" t="s">
        <v>1375</v>
      </c>
      <c r="C100" s="38" t="s">
        <v>1275</v>
      </c>
    </row>
    <row r="101" spans="1:3" x14ac:dyDescent="0.3">
      <c r="A101" s="38">
        <v>136</v>
      </c>
      <c r="B101" s="38" t="s">
        <v>2385</v>
      </c>
      <c r="C101" s="38" t="s">
        <v>1276</v>
      </c>
    </row>
    <row r="102" spans="1:3" x14ac:dyDescent="0.3">
      <c r="A102" s="38">
        <v>137</v>
      </c>
      <c r="B102" s="38" t="s">
        <v>1376</v>
      </c>
      <c r="C102" s="38" t="s">
        <v>1275</v>
      </c>
    </row>
    <row r="103" spans="1:3" x14ac:dyDescent="0.3">
      <c r="A103" s="38">
        <v>138</v>
      </c>
      <c r="B103" s="38" t="s">
        <v>1377</v>
      </c>
      <c r="C103" s="38" t="s">
        <v>1276</v>
      </c>
    </row>
    <row r="104" spans="1:3" x14ac:dyDescent="0.3">
      <c r="A104" s="38">
        <v>139</v>
      </c>
      <c r="B104" s="38" t="s">
        <v>1378</v>
      </c>
      <c r="C104" s="38" t="s">
        <v>1273</v>
      </c>
    </row>
    <row r="105" spans="1:3" x14ac:dyDescent="0.3">
      <c r="A105" s="38">
        <v>140</v>
      </c>
      <c r="B105" s="38" t="s">
        <v>2184</v>
      </c>
      <c r="C105" s="38" t="s">
        <v>1276</v>
      </c>
    </row>
    <row r="106" spans="1:3" x14ac:dyDescent="0.3">
      <c r="A106" s="38">
        <v>142</v>
      </c>
      <c r="B106" s="38" t="s">
        <v>1379</v>
      </c>
      <c r="C106" s="38" t="s">
        <v>1276</v>
      </c>
    </row>
    <row r="107" spans="1:3" x14ac:dyDescent="0.3">
      <c r="A107" s="38">
        <v>143</v>
      </c>
      <c r="B107" s="38" t="s">
        <v>1380</v>
      </c>
      <c r="C107" s="38" t="s">
        <v>1276</v>
      </c>
    </row>
    <row r="108" spans="1:3" x14ac:dyDescent="0.3">
      <c r="A108" s="38">
        <v>144</v>
      </c>
      <c r="B108" s="38" t="s">
        <v>1381</v>
      </c>
      <c r="C108" s="38" t="s">
        <v>1276</v>
      </c>
    </row>
    <row r="109" spans="1:3" x14ac:dyDescent="0.3">
      <c r="A109" s="38">
        <v>146</v>
      </c>
      <c r="B109" s="38" t="s">
        <v>1382</v>
      </c>
      <c r="C109" s="38" t="s">
        <v>1273</v>
      </c>
    </row>
    <row r="110" spans="1:3" x14ac:dyDescent="0.3">
      <c r="A110" s="38">
        <v>147</v>
      </c>
      <c r="B110" s="38" t="s">
        <v>1383</v>
      </c>
      <c r="C110" s="38" t="s">
        <v>1273</v>
      </c>
    </row>
    <row r="111" spans="1:3" x14ac:dyDescent="0.3">
      <c r="A111" s="38">
        <v>149</v>
      </c>
      <c r="B111" s="38" t="s">
        <v>2263</v>
      </c>
      <c r="C111" s="38" t="s">
        <v>1273</v>
      </c>
    </row>
    <row r="112" spans="1:3" x14ac:dyDescent="0.3">
      <c r="A112" s="38">
        <v>151</v>
      </c>
      <c r="B112" s="38" t="s">
        <v>1384</v>
      </c>
      <c r="C112" s="38" t="s">
        <v>1276</v>
      </c>
    </row>
    <row r="113" spans="1:3" x14ac:dyDescent="0.3">
      <c r="A113" s="38">
        <v>152</v>
      </c>
      <c r="B113" s="38" t="s">
        <v>1385</v>
      </c>
      <c r="C113" s="38" t="s">
        <v>1273</v>
      </c>
    </row>
    <row r="114" spans="1:3" x14ac:dyDescent="0.3">
      <c r="A114" s="38">
        <v>153</v>
      </c>
      <c r="B114" s="38" t="s">
        <v>1386</v>
      </c>
      <c r="C114" s="38" t="s">
        <v>1273</v>
      </c>
    </row>
    <row r="115" spans="1:3" x14ac:dyDescent="0.3">
      <c r="A115" s="38">
        <v>154</v>
      </c>
      <c r="B115" s="38" t="s">
        <v>1387</v>
      </c>
      <c r="C115" s="38" t="s">
        <v>1276</v>
      </c>
    </row>
    <row r="116" spans="1:3" x14ac:dyDescent="0.3">
      <c r="A116" s="38">
        <v>157</v>
      </c>
      <c r="B116" s="38" t="s">
        <v>1388</v>
      </c>
      <c r="C116" s="38" t="s">
        <v>1276</v>
      </c>
    </row>
    <row r="117" spans="1:3" x14ac:dyDescent="0.3">
      <c r="A117" s="38">
        <v>158</v>
      </c>
      <c r="B117" s="38" t="s">
        <v>1389</v>
      </c>
      <c r="C117" s="38" t="s">
        <v>1274</v>
      </c>
    </row>
    <row r="118" spans="1:3" x14ac:dyDescent="0.3">
      <c r="A118" s="38">
        <v>159</v>
      </c>
      <c r="B118" s="38" t="s">
        <v>1390</v>
      </c>
      <c r="C118" s="38" t="s">
        <v>1274</v>
      </c>
    </row>
    <row r="119" spans="1:3" x14ac:dyDescent="0.3">
      <c r="A119" s="38">
        <v>160</v>
      </c>
      <c r="B119" s="38" t="s">
        <v>1391</v>
      </c>
      <c r="C119" s="38" t="s">
        <v>1273</v>
      </c>
    </row>
    <row r="120" spans="1:3" x14ac:dyDescent="0.3">
      <c r="A120" s="38">
        <v>161</v>
      </c>
      <c r="B120" s="38" t="s">
        <v>1392</v>
      </c>
      <c r="C120" s="38" t="s">
        <v>1274</v>
      </c>
    </row>
    <row r="121" spans="1:3" x14ac:dyDescent="0.3">
      <c r="A121" s="38">
        <v>162</v>
      </c>
      <c r="B121" s="38" t="s">
        <v>1908</v>
      </c>
      <c r="C121" s="38" t="s">
        <v>1273</v>
      </c>
    </row>
    <row r="122" spans="1:3" x14ac:dyDescent="0.3">
      <c r="A122" s="38">
        <v>165</v>
      </c>
      <c r="B122" s="38" t="s">
        <v>2314</v>
      </c>
      <c r="C122" s="38" t="s">
        <v>1273</v>
      </c>
    </row>
    <row r="123" spans="1:3" x14ac:dyDescent="0.3">
      <c r="A123" s="38">
        <v>167</v>
      </c>
      <c r="B123" s="38" t="s">
        <v>1393</v>
      </c>
      <c r="C123" s="38" t="s">
        <v>1273</v>
      </c>
    </row>
    <row r="124" spans="1:3" x14ac:dyDescent="0.3">
      <c r="A124" s="38">
        <v>169</v>
      </c>
      <c r="B124" s="38" t="s">
        <v>1394</v>
      </c>
      <c r="C124" s="38" t="s">
        <v>1273</v>
      </c>
    </row>
    <row r="125" spans="1:3" x14ac:dyDescent="0.3">
      <c r="A125" s="38">
        <v>171</v>
      </c>
      <c r="B125" s="38" t="s">
        <v>1395</v>
      </c>
      <c r="C125" s="38" t="s">
        <v>1276</v>
      </c>
    </row>
    <row r="126" spans="1:3" x14ac:dyDescent="0.3">
      <c r="A126" s="38">
        <v>172</v>
      </c>
      <c r="B126" s="38" t="s">
        <v>1396</v>
      </c>
      <c r="C126" s="38" t="s">
        <v>1276</v>
      </c>
    </row>
    <row r="127" spans="1:3" x14ac:dyDescent="0.3">
      <c r="A127" s="38">
        <v>175</v>
      </c>
      <c r="B127" s="38" t="s">
        <v>1397</v>
      </c>
      <c r="C127" s="38" t="s">
        <v>1273</v>
      </c>
    </row>
    <row r="128" spans="1:3" x14ac:dyDescent="0.3">
      <c r="A128" s="38">
        <v>180</v>
      </c>
      <c r="B128" s="38" t="s">
        <v>1398</v>
      </c>
      <c r="C128" s="38" t="s">
        <v>1273</v>
      </c>
    </row>
    <row r="129" spans="1:3" x14ac:dyDescent="0.3">
      <c r="A129" s="38">
        <v>181</v>
      </c>
      <c r="B129" s="38" t="s">
        <v>1399</v>
      </c>
      <c r="C129" s="38" t="s">
        <v>1276</v>
      </c>
    </row>
    <row r="130" spans="1:3" x14ac:dyDescent="0.3">
      <c r="A130" s="38">
        <v>182</v>
      </c>
      <c r="B130" s="38" t="s">
        <v>1400</v>
      </c>
      <c r="C130" s="38" t="s">
        <v>1275</v>
      </c>
    </row>
    <row r="131" spans="1:3" x14ac:dyDescent="0.3">
      <c r="A131" s="38">
        <v>183</v>
      </c>
      <c r="B131" s="38" t="s">
        <v>2261</v>
      </c>
      <c r="C131" s="38" t="s">
        <v>1273</v>
      </c>
    </row>
    <row r="132" spans="1:3" x14ac:dyDescent="0.3">
      <c r="A132" s="38">
        <v>184</v>
      </c>
      <c r="B132" s="38" t="s">
        <v>1401</v>
      </c>
      <c r="C132" s="38" t="s">
        <v>1273</v>
      </c>
    </row>
    <row r="133" spans="1:3" x14ac:dyDescent="0.3">
      <c r="A133" s="38">
        <v>185</v>
      </c>
      <c r="B133" s="38" t="s">
        <v>1402</v>
      </c>
      <c r="C133" s="38" t="s">
        <v>1273</v>
      </c>
    </row>
    <row r="134" spans="1:3" x14ac:dyDescent="0.3">
      <c r="A134" s="38">
        <v>188</v>
      </c>
      <c r="B134" s="38" t="s">
        <v>1403</v>
      </c>
      <c r="C134" s="38" t="s">
        <v>1274</v>
      </c>
    </row>
    <row r="135" spans="1:3" x14ac:dyDescent="0.3">
      <c r="A135" s="38">
        <v>189</v>
      </c>
      <c r="B135" s="38" t="s">
        <v>1404</v>
      </c>
      <c r="C135" s="38" t="s">
        <v>1276</v>
      </c>
    </row>
    <row r="136" spans="1:3" x14ac:dyDescent="0.3">
      <c r="A136" s="38">
        <v>192</v>
      </c>
      <c r="B136" s="38" t="s">
        <v>1405</v>
      </c>
      <c r="C136" s="38" t="s">
        <v>1273</v>
      </c>
    </row>
    <row r="137" spans="1:3" x14ac:dyDescent="0.3">
      <c r="A137" s="38">
        <v>193</v>
      </c>
      <c r="B137" s="38" t="s">
        <v>1406</v>
      </c>
      <c r="C137" s="38" t="s">
        <v>1276</v>
      </c>
    </row>
    <row r="138" spans="1:3" x14ac:dyDescent="0.3">
      <c r="A138" s="38">
        <v>194</v>
      </c>
      <c r="B138" s="38" t="s">
        <v>1407</v>
      </c>
      <c r="C138" s="38" t="s">
        <v>1273</v>
      </c>
    </row>
    <row r="139" spans="1:3" x14ac:dyDescent="0.3">
      <c r="A139" s="38">
        <v>196</v>
      </c>
      <c r="B139" s="38" t="s">
        <v>1408</v>
      </c>
      <c r="C139" s="38" t="s">
        <v>1276</v>
      </c>
    </row>
    <row r="140" spans="1:3" x14ac:dyDescent="0.3">
      <c r="A140" s="38">
        <v>198</v>
      </c>
      <c r="B140" s="38" t="s">
        <v>1409</v>
      </c>
      <c r="C140" s="38" t="s">
        <v>1276</v>
      </c>
    </row>
    <row r="141" spans="1:3" x14ac:dyDescent="0.3">
      <c r="A141" s="38">
        <v>199</v>
      </c>
      <c r="B141" s="38" t="s">
        <v>2341</v>
      </c>
      <c r="C141" s="38" t="s">
        <v>1273</v>
      </c>
    </row>
    <row r="142" spans="1:3" x14ac:dyDescent="0.3">
      <c r="A142" s="38">
        <v>201</v>
      </c>
      <c r="B142" s="38" t="s">
        <v>1410</v>
      </c>
      <c r="C142" s="38" t="s">
        <v>1276</v>
      </c>
    </row>
    <row r="143" spans="1:3" x14ac:dyDescent="0.3">
      <c r="A143" s="38">
        <v>204</v>
      </c>
      <c r="B143" s="38" t="s">
        <v>1895</v>
      </c>
      <c r="C143" s="38" t="s">
        <v>1274</v>
      </c>
    </row>
    <row r="144" spans="1:3" x14ac:dyDescent="0.3">
      <c r="A144" s="38">
        <v>208</v>
      </c>
      <c r="B144" s="38" t="s">
        <v>1411</v>
      </c>
      <c r="C144" s="38" t="s">
        <v>1276</v>
      </c>
    </row>
    <row r="145" spans="1:3" x14ac:dyDescent="0.3">
      <c r="A145" s="38">
        <v>209</v>
      </c>
      <c r="B145" s="38" t="s">
        <v>1412</v>
      </c>
      <c r="C145" s="38" t="s">
        <v>1274</v>
      </c>
    </row>
    <row r="146" spans="1:3" x14ac:dyDescent="0.3">
      <c r="A146" s="38">
        <v>211</v>
      </c>
      <c r="B146" s="38" t="s">
        <v>1413</v>
      </c>
      <c r="C146" s="38" t="s">
        <v>1274</v>
      </c>
    </row>
    <row r="147" spans="1:3" x14ac:dyDescent="0.3">
      <c r="A147" s="38">
        <v>212</v>
      </c>
      <c r="B147" s="38" t="s">
        <v>1414</v>
      </c>
      <c r="C147" s="38" t="s">
        <v>1273</v>
      </c>
    </row>
    <row r="148" spans="1:3" x14ac:dyDescent="0.3">
      <c r="A148" s="38">
        <v>213</v>
      </c>
      <c r="B148" s="38" t="s">
        <v>1415</v>
      </c>
      <c r="C148" s="38" t="s">
        <v>1274</v>
      </c>
    </row>
    <row r="149" spans="1:3" x14ac:dyDescent="0.3">
      <c r="A149" s="38">
        <v>216</v>
      </c>
      <c r="B149" s="38" t="s">
        <v>1416</v>
      </c>
      <c r="C149" s="38" t="s">
        <v>1274</v>
      </c>
    </row>
    <row r="150" spans="1:3" x14ac:dyDescent="0.3">
      <c r="A150" s="38">
        <v>217</v>
      </c>
      <c r="B150" s="38" t="s">
        <v>1417</v>
      </c>
      <c r="C150" s="38" t="s">
        <v>1274</v>
      </c>
    </row>
    <row r="151" spans="1:3" x14ac:dyDescent="0.3">
      <c r="A151" s="38">
        <v>218</v>
      </c>
      <c r="B151" s="38" t="s">
        <v>1418</v>
      </c>
      <c r="C151" s="38" t="s">
        <v>1274</v>
      </c>
    </row>
    <row r="152" spans="1:3" x14ac:dyDescent="0.3">
      <c r="A152" s="38">
        <v>219</v>
      </c>
      <c r="B152" s="38" t="s">
        <v>1419</v>
      </c>
      <c r="C152" s="38" t="s">
        <v>1274</v>
      </c>
    </row>
    <row r="153" spans="1:3" x14ac:dyDescent="0.3">
      <c r="A153" s="38">
        <v>222</v>
      </c>
      <c r="B153" s="38" t="s">
        <v>1420</v>
      </c>
      <c r="C153" s="38" t="s">
        <v>1274</v>
      </c>
    </row>
    <row r="154" spans="1:3" x14ac:dyDescent="0.3">
      <c r="A154" s="38">
        <v>223</v>
      </c>
      <c r="B154" s="38" t="s">
        <v>1421</v>
      </c>
      <c r="C154" s="38" t="s">
        <v>1273</v>
      </c>
    </row>
    <row r="155" spans="1:3" x14ac:dyDescent="0.3">
      <c r="A155" s="38">
        <v>224</v>
      </c>
      <c r="B155" s="38" t="s">
        <v>2361</v>
      </c>
      <c r="C155" s="38" t="s">
        <v>1273</v>
      </c>
    </row>
    <row r="156" spans="1:3" x14ac:dyDescent="0.3">
      <c r="A156" s="38">
        <v>225</v>
      </c>
      <c r="B156" s="38" t="s">
        <v>2360</v>
      </c>
      <c r="C156" s="38" t="s">
        <v>1273</v>
      </c>
    </row>
    <row r="157" spans="1:3" x14ac:dyDescent="0.3">
      <c r="A157" s="38">
        <v>227</v>
      </c>
      <c r="B157" s="38" t="s">
        <v>2344</v>
      </c>
      <c r="C157" s="38" t="s">
        <v>1273</v>
      </c>
    </row>
    <row r="158" spans="1:3" x14ac:dyDescent="0.3">
      <c r="A158" s="38">
        <v>228</v>
      </c>
      <c r="B158" s="38" t="s">
        <v>1422</v>
      </c>
      <c r="C158" s="38" t="s">
        <v>1276</v>
      </c>
    </row>
    <row r="159" spans="1:3" x14ac:dyDescent="0.3">
      <c r="A159" s="38">
        <v>231</v>
      </c>
      <c r="B159" s="38" t="s">
        <v>1423</v>
      </c>
      <c r="C159" s="38" t="s">
        <v>1273</v>
      </c>
    </row>
    <row r="160" spans="1:3" x14ac:dyDescent="0.3">
      <c r="A160" s="38">
        <v>232</v>
      </c>
      <c r="B160" s="38" t="s">
        <v>1424</v>
      </c>
      <c r="C160" s="38" t="s">
        <v>1273</v>
      </c>
    </row>
    <row r="161" spans="1:3" x14ac:dyDescent="0.3">
      <c r="A161" s="38">
        <v>234</v>
      </c>
      <c r="B161" s="38" t="s">
        <v>1425</v>
      </c>
      <c r="C161" s="38" t="s">
        <v>1273</v>
      </c>
    </row>
    <row r="162" spans="1:3" x14ac:dyDescent="0.3">
      <c r="A162" s="38">
        <v>235</v>
      </c>
      <c r="B162" s="38" t="s">
        <v>1426</v>
      </c>
      <c r="C162" s="38" t="s">
        <v>1273</v>
      </c>
    </row>
    <row r="163" spans="1:3" x14ac:dyDescent="0.3">
      <c r="A163" s="38">
        <v>237</v>
      </c>
      <c r="B163" s="38" t="s">
        <v>1427</v>
      </c>
      <c r="C163" s="38" t="s">
        <v>1273</v>
      </c>
    </row>
    <row r="164" spans="1:3" x14ac:dyDescent="0.3">
      <c r="A164" s="38">
        <v>238</v>
      </c>
      <c r="B164" s="38" t="s">
        <v>1428</v>
      </c>
      <c r="C164" s="38" t="s">
        <v>1273</v>
      </c>
    </row>
    <row r="165" spans="1:3" x14ac:dyDescent="0.3">
      <c r="A165" s="38">
        <v>239</v>
      </c>
      <c r="B165" s="38" t="s">
        <v>1429</v>
      </c>
      <c r="C165" s="38" t="s">
        <v>1273</v>
      </c>
    </row>
    <row r="166" spans="1:3" x14ac:dyDescent="0.3">
      <c r="A166" s="38">
        <v>240</v>
      </c>
      <c r="B166" s="38" t="s">
        <v>1430</v>
      </c>
      <c r="C166" s="38" t="s">
        <v>1273</v>
      </c>
    </row>
    <row r="167" spans="1:3" x14ac:dyDescent="0.3">
      <c r="A167" s="38">
        <v>241</v>
      </c>
      <c r="B167" s="38" t="s">
        <v>1431</v>
      </c>
      <c r="C167" s="38" t="s">
        <v>1273</v>
      </c>
    </row>
    <row r="168" spans="1:3" x14ac:dyDescent="0.3">
      <c r="A168" s="38">
        <v>243</v>
      </c>
      <c r="B168" s="38" t="s">
        <v>2321</v>
      </c>
      <c r="C168" s="38" t="s">
        <v>1273</v>
      </c>
    </row>
    <row r="169" spans="1:3" x14ac:dyDescent="0.3">
      <c r="A169" s="38">
        <v>244</v>
      </c>
      <c r="B169" s="38" t="s">
        <v>1432</v>
      </c>
      <c r="C169" s="38" t="s">
        <v>1273</v>
      </c>
    </row>
    <row r="170" spans="1:3" x14ac:dyDescent="0.3">
      <c r="A170" s="38">
        <v>245</v>
      </c>
      <c r="B170" s="38" t="s">
        <v>2143</v>
      </c>
      <c r="C170" s="38" t="s">
        <v>1276</v>
      </c>
    </row>
    <row r="171" spans="1:3" x14ac:dyDescent="0.3">
      <c r="A171" s="38">
        <v>246</v>
      </c>
      <c r="B171" s="38" t="s">
        <v>1433</v>
      </c>
      <c r="C171" s="38" t="s">
        <v>1273</v>
      </c>
    </row>
    <row r="172" spans="1:3" x14ac:dyDescent="0.3">
      <c r="A172" s="38">
        <v>248</v>
      </c>
      <c r="B172" s="38" t="s">
        <v>1434</v>
      </c>
      <c r="C172" s="38" t="s">
        <v>1273</v>
      </c>
    </row>
    <row r="173" spans="1:3" x14ac:dyDescent="0.3">
      <c r="A173" s="38">
        <v>249</v>
      </c>
      <c r="B173" s="38" t="s">
        <v>1435</v>
      </c>
      <c r="C173" s="38" t="s">
        <v>1275</v>
      </c>
    </row>
    <row r="174" spans="1:3" x14ac:dyDescent="0.3">
      <c r="A174" s="38">
        <v>250</v>
      </c>
      <c r="B174" s="38" t="s">
        <v>2330</v>
      </c>
      <c r="C174" s="38" t="s">
        <v>1275</v>
      </c>
    </row>
    <row r="175" spans="1:3" x14ac:dyDescent="0.3">
      <c r="A175" s="38">
        <v>252</v>
      </c>
      <c r="B175" s="38" t="s">
        <v>1436</v>
      </c>
      <c r="C175" s="38" t="s">
        <v>1275</v>
      </c>
    </row>
    <row r="176" spans="1:3" x14ac:dyDescent="0.3">
      <c r="A176" s="38">
        <v>253</v>
      </c>
      <c r="B176" s="38" t="s">
        <v>1437</v>
      </c>
      <c r="C176" s="38" t="s">
        <v>1276</v>
      </c>
    </row>
    <row r="177" spans="1:3" x14ac:dyDescent="0.3">
      <c r="A177" s="38">
        <v>256</v>
      </c>
      <c r="B177" s="38" t="s">
        <v>1438</v>
      </c>
      <c r="C177" s="38" t="s">
        <v>1276</v>
      </c>
    </row>
    <row r="178" spans="1:3" x14ac:dyDescent="0.3">
      <c r="A178" s="38">
        <v>257</v>
      </c>
      <c r="B178" s="38" t="s">
        <v>2384</v>
      </c>
      <c r="C178" s="38" t="s">
        <v>1276</v>
      </c>
    </row>
    <row r="179" spans="1:3" x14ac:dyDescent="0.3">
      <c r="A179" s="38">
        <v>259</v>
      </c>
      <c r="B179" s="38" t="s">
        <v>2339</v>
      </c>
      <c r="C179" s="38" t="s">
        <v>1273</v>
      </c>
    </row>
    <row r="180" spans="1:3" x14ac:dyDescent="0.3">
      <c r="A180" s="38">
        <v>261</v>
      </c>
      <c r="B180" s="38" t="s">
        <v>2388</v>
      </c>
      <c r="C180" s="38" t="s">
        <v>1276</v>
      </c>
    </row>
    <row r="181" spans="1:3" x14ac:dyDescent="0.3">
      <c r="A181" s="38">
        <v>262</v>
      </c>
      <c r="B181" s="38" t="s">
        <v>1439</v>
      </c>
      <c r="C181" s="38" t="s">
        <v>1276</v>
      </c>
    </row>
    <row r="182" spans="1:3" x14ac:dyDescent="0.3">
      <c r="A182" s="38">
        <v>264</v>
      </c>
      <c r="B182" s="38" t="s">
        <v>1440</v>
      </c>
      <c r="C182" s="38" t="s">
        <v>1273</v>
      </c>
    </row>
    <row r="183" spans="1:3" x14ac:dyDescent="0.3">
      <c r="A183" s="38">
        <v>265</v>
      </c>
      <c r="B183" s="38" t="s">
        <v>1998</v>
      </c>
      <c r="C183" s="38" t="s">
        <v>1274</v>
      </c>
    </row>
    <row r="184" spans="1:3" x14ac:dyDescent="0.3">
      <c r="A184" s="38">
        <v>266</v>
      </c>
      <c r="B184" s="38" t="s">
        <v>1441</v>
      </c>
      <c r="C184" s="38" t="s">
        <v>1276</v>
      </c>
    </row>
    <row r="185" spans="1:3" x14ac:dyDescent="0.3">
      <c r="A185" s="38">
        <v>267</v>
      </c>
      <c r="B185" s="38" t="s">
        <v>1442</v>
      </c>
      <c r="C185" s="38" t="s">
        <v>1273</v>
      </c>
    </row>
    <row r="186" spans="1:3" x14ac:dyDescent="0.3">
      <c r="A186" s="38">
        <v>268</v>
      </c>
      <c r="B186" s="38" t="s">
        <v>1443</v>
      </c>
      <c r="C186" s="38" t="s">
        <v>1274</v>
      </c>
    </row>
    <row r="187" spans="1:3" x14ac:dyDescent="0.3">
      <c r="A187" s="38">
        <v>272</v>
      </c>
      <c r="B187" s="38" t="s">
        <v>1444</v>
      </c>
      <c r="C187" s="38" t="s">
        <v>1273</v>
      </c>
    </row>
    <row r="188" spans="1:3" x14ac:dyDescent="0.3">
      <c r="A188" s="38">
        <v>275</v>
      </c>
      <c r="B188" s="38" t="s">
        <v>1445</v>
      </c>
      <c r="C188" s="38" t="s">
        <v>1276</v>
      </c>
    </row>
    <row r="189" spans="1:3" x14ac:dyDescent="0.3">
      <c r="A189" s="38">
        <v>276</v>
      </c>
      <c r="B189" s="38" t="s">
        <v>1446</v>
      </c>
      <c r="C189" s="38" t="s">
        <v>1276</v>
      </c>
    </row>
    <row r="190" spans="1:3" x14ac:dyDescent="0.3">
      <c r="A190" s="38">
        <v>277</v>
      </c>
      <c r="B190" s="38" t="s">
        <v>1447</v>
      </c>
      <c r="C190" s="38" t="s">
        <v>1276</v>
      </c>
    </row>
    <row r="191" spans="1:3" x14ac:dyDescent="0.3">
      <c r="A191" s="38">
        <v>279</v>
      </c>
      <c r="B191" s="38" t="s">
        <v>2317</v>
      </c>
      <c r="C191" s="38" t="s">
        <v>1273</v>
      </c>
    </row>
    <row r="192" spans="1:3" x14ac:dyDescent="0.3">
      <c r="A192" s="38">
        <v>280</v>
      </c>
      <c r="B192" s="38" t="s">
        <v>1448</v>
      </c>
      <c r="C192" s="38" t="s">
        <v>1273</v>
      </c>
    </row>
    <row r="193" spans="1:3" x14ac:dyDescent="0.3">
      <c r="A193" s="38">
        <v>281</v>
      </c>
      <c r="B193" s="38" t="s">
        <v>1449</v>
      </c>
      <c r="C193" s="38" t="s">
        <v>1273</v>
      </c>
    </row>
    <row r="194" spans="1:3" x14ac:dyDescent="0.3">
      <c r="A194" s="38">
        <v>282</v>
      </c>
      <c r="B194" s="38" t="s">
        <v>1450</v>
      </c>
      <c r="C194" s="38" t="s">
        <v>1276</v>
      </c>
    </row>
    <row r="195" spans="1:3" x14ac:dyDescent="0.3">
      <c r="A195" s="38">
        <v>283</v>
      </c>
      <c r="B195" s="38" t="s">
        <v>1451</v>
      </c>
      <c r="C195" s="38" t="s">
        <v>1276</v>
      </c>
    </row>
    <row r="196" spans="1:3" x14ac:dyDescent="0.3">
      <c r="A196" s="38">
        <v>285</v>
      </c>
      <c r="B196" s="38" t="s">
        <v>1452</v>
      </c>
      <c r="C196" s="38" t="s">
        <v>1276</v>
      </c>
    </row>
    <row r="197" spans="1:3" x14ac:dyDescent="0.3">
      <c r="A197" s="38">
        <v>288</v>
      </c>
      <c r="B197" s="38" t="s">
        <v>2299</v>
      </c>
      <c r="C197" s="38" t="s">
        <v>1276</v>
      </c>
    </row>
    <row r="198" spans="1:3" x14ac:dyDescent="0.3">
      <c r="A198" s="38">
        <v>289</v>
      </c>
      <c r="B198" s="38" t="s">
        <v>2260</v>
      </c>
      <c r="C198" s="38" t="s">
        <v>1274</v>
      </c>
    </row>
    <row r="199" spans="1:3" x14ac:dyDescent="0.3">
      <c r="A199" s="38">
        <v>290</v>
      </c>
      <c r="B199" s="38" t="s">
        <v>1453</v>
      </c>
      <c r="C199" s="38" t="s">
        <v>1276</v>
      </c>
    </row>
    <row r="200" spans="1:3" x14ac:dyDescent="0.3">
      <c r="A200" s="38">
        <v>291</v>
      </c>
      <c r="B200" s="38" t="s">
        <v>2353</v>
      </c>
      <c r="C200" s="38" t="s">
        <v>1276</v>
      </c>
    </row>
    <row r="201" spans="1:3" x14ac:dyDescent="0.3">
      <c r="A201" s="38">
        <v>292</v>
      </c>
      <c r="B201" s="38" t="s">
        <v>1454</v>
      </c>
      <c r="C201" s="38" t="s">
        <v>1276</v>
      </c>
    </row>
    <row r="202" spans="1:3" x14ac:dyDescent="0.3">
      <c r="A202" s="38">
        <v>293</v>
      </c>
      <c r="B202" s="38" t="s">
        <v>2362</v>
      </c>
      <c r="C202" s="38" t="s">
        <v>1274</v>
      </c>
    </row>
    <row r="203" spans="1:3" x14ac:dyDescent="0.3">
      <c r="A203" s="38">
        <v>294</v>
      </c>
      <c r="B203" s="38" t="s">
        <v>1455</v>
      </c>
      <c r="C203" s="38" t="s">
        <v>1274</v>
      </c>
    </row>
    <row r="204" spans="1:3" x14ac:dyDescent="0.3">
      <c r="A204" s="38">
        <v>295</v>
      </c>
      <c r="B204" s="38" t="s">
        <v>1456</v>
      </c>
      <c r="C204" s="38" t="s">
        <v>1274</v>
      </c>
    </row>
    <row r="205" spans="1:3" x14ac:dyDescent="0.3">
      <c r="A205" s="38">
        <v>296</v>
      </c>
      <c r="B205" s="38" t="s">
        <v>1457</v>
      </c>
      <c r="C205" s="38" t="s">
        <v>1275</v>
      </c>
    </row>
    <row r="206" spans="1:3" x14ac:dyDescent="0.3">
      <c r="A206" s="38">
        <v>297</v>
      </c>
      <c r="B206" s="38" t="s">
        <v>1458</v>
      </c>
      <c r="C206" s="38" t="s">
        <v>1275</v>
      </c>
    </row>
    <row r="207" spans="1:3" x14ac:dyDescent="0.3">
      <c r="A207" s="38">
        <v>298</v>
      </c>
      <c r="B207" s="38" t="s">
        <v>1459</v>
      </c>
      <c r="C207" s="38" t="s">
        <v>1273</v>
      </c>
    </row>
    <row r="208" spans="1:3" x14ac:dyDescent="0.3">
      <c r="A208" s="38">
        <v>299</v>
      </c>
      <c r="B208" s="38" t="s">
        <v>1460</v>
      </c>
      <c r="C208" s="38" t="s">
        <v>1276</v>
      </c>
    </row>
    <row r="209" spans="1:3" x14ac:dyDescent="0.3">
      <c r="A209" s="38">
        <v>300</v>
      </c>
      <c r="B209" s="38" t="s">
        <v>1461</v>
      </c>
      <c r="C209" s="38" t="s">
        <v>1273</v>
      </c>
    </row>
    <row r="210" spans="1:3" x14ac:dyDescent="0.3">
      <c r="A210" s="38">
        <v>301</v>
      </c>
      <c r="B210" s="38" t="s">
        <v>1462</v>
      </c>
      <c r="C210" s="38" t="s">
        <v>1275</v>
      </c>
    </row>
    <row r="211" spans="1:3" x14ac:dyDescent="0.3">
      <c r="A211" s="38">
        <v>302</v>
      </c>
      <c r="B211" s="38" t="s">
        <v>1463</v>
      </c>
      <c r="C211" s="38" t="s">
        <v>1273</v>
      </c>
    </row>
    <row r="212" spans="1:3" x14ac:dyDescent="0.3">
      <c r="A212" s="38">
        <v>304</v>
      </c>
      <c r="B212" s="38" t="s">
        <v>1464</v>
      </c>
      <c r="C212" s="38" t="s">
        <v>1276</v>
      </c>
    </row>
    <row r="213" spans="1:3" x14ac:dyDescent="0.3">
      <c r="A213" s="38">
        <v>306</v>
      </c>
      <c r="B213" s="38" t="s">
        <v>1893</v>
      </c>
      <c r="C213" s="38" t="s">
        <v>1276</v>
      </c>
    </row>
    <row r="214" spans="1:3" x14ac:dyDescent="0.3">
      <c r="A214" s="38">
        <v>307</v>
      </c>
      <c r="B214" s="38" t="s">
        <v>2185</v>
      </c>
      <c r="C214" s="38" t="s">
        <v>1276</v>
      </c>
    </row>
    <row r="215" spans="1:3" x14ac:dyDescent="0.3">
      <c r="A215" s="38">
        <v>309</v>
      </c>
      <c r="B215" s="38" t="s">
        <v>1465</v>
      </c>
      <c r="C215" s="38" t="s">
        <v>1274</v>
      </c>
    </row>
    <row r="216" spans="1:3" x14ac:dyDescent="0.3">
      <c r="A216" s="38">
        <v>310</v>
      </c>
      <c r="B216" s="38" t="s">
        <v>1466</v>
      </c>
      <c r="C216" s="38" t="s">
        <v>1276</v>
      </c>
    </row>
    <row r="217" spans="1:3" x14ac:dyDescent="0.3">
      <c r="A217" s="38">
        <v>311</v>
      </c>
      <c r="B217" s="38" t="s">
        <v>2186</v>
      </c>
      <c r="C217" s="38" t="s">
        <v>1275</v>
      </c>
    </row>
    <row r="218" spans="1:3" x14ac:dyDescent="0.3">
      <c r="A218" s="38">
        <v>312</v>
      </c>
      <c r="B218" s="38" t="s">
        <v>1467</v>
      </c>
      <c r="C218" s="38" t="s">
        <v>1273</v>
      </c>
    </row>
    <row r="219" spans="1:3" x14ac:dyDescent="0.3">
      <c r="A219" s="38">
        <v>313</v>
      </c>
      <c r="B219" s="38" t="s">
        <v>2386</v>
      </c>
      <c r="C219" s="38" t="s">
        <v>1276</v>
      </c>
    </row>
    <row r="220" spans="1:3" x14ac:dyDescent="0.3">
      <c r="A220" s="38">
        <v>314</v>
      </c>
      <c r="B220" s="38" t="s">
        <v>1468</v>
      </c>
      <c r="C220" s="38" t="s">
        <v>1273</v>
      </c>
    </row>
    <row r="221" spans="1:3" x14ac:dyDescent="0.3">
      <c r="A221" s="38">
        <v>315</v>
      </c>
      <c r="B221" s="38" t="s">
        <v>1469</v>
      </c>
      <c r="C221" s="38" t="s">
        <v>1276</v>
      </c>
    </row>
    <row r="222" spans="1:3" x14ac:dyDescent="0.3">
      <c r="A222" s="38">
        <v>317</v>
      </c>
      <c r="B222" s="38" t="s">
        <v>1938</v>
      </c>
      <c r="C222" s="38" t="s">
        <v>1276</v>
      </c>
    </row>
    <row r="223" spans="1:3" x14ac:dyDescent="0.3">
      <c r="A223" s="38">
        <v>318</v>
      </c>
      <c r="B223" s="38" t="s">
        <v>2313</v>
      </c>
      <c r="C223" s="38" t="s">
        <v>1273</v>
      </c>
    </row>
    <row r="224" spans="1:3" x14ac:dyDescent="0.3">
      <c r="A224" s="38">
        <v>319</v>
      </c>
      <c r="B224" s="38" t="s">
        <v>1945</v>
      </c>
      <c r="C224" s="38" t="s">
        <v>1273</v>
      </c>
    </row>
    <row r="225" spans="1:3" x14ac:dyDescent="0.3">
      <c r="A225" s="38">
        <v>320</v>
      </c>
      <c r="B225" s="38" t="s">
        <v>1983</v>
      </c>
      <c r="C225" s="38" t="s">
        <v>1274</v>
      </c>
    </row>
    <row r="226" spans="1:3" x14ac:dyDescent="0.3">
      <c r="A226" s="38">
        <v>321</v>
      </c>
      <c r="B226" s="38" t="s">
        <v>1470</v>
      </c>
      <c r="C226" s="38" t="s">
        <v>1273</v>
      </c>
    </row>
    <row r="227" spans="1:3" x14ac:dyDescent="0.3">
      <c r="A227" s="38">
        <v>325</v>
      </c>
      <c r="B227" s="38" t="s">
        <v>1926</v>
      </c>
      <c r="C227" s="38" t="s">
        <v>1273</v>
      </c>
    </row>
    <row r="228" spans="1:3" x14ac:dyDescent="0.3">
      <c r="A228" s="38">
        <v>326</v>
      </c>
      <c r="B228" s="38" t="s">
        <v>2320</v>
      </c>
      <c r="C228" s="38" t="s">
        <v>1273</v>
      </c>
    </row>
    <row r="229" spans="1:3" x14ac:dyDescent="0.3">
      <c r="A229" s="38">
        <v>327</v>
      </c>
      <c r="B229" s="38" t="s">
        <v>1471</v>
      </c>
      <c r="C229" s="38" t="s">
        <v>1273</v>
      </c>
    </row>
    <row r="230" spans="1:3" x14ac:dyDescent="0.3">
      <c r="A230" s="38">
        <v>330</v>
      </c>
      <c r="B230" s="38" t="s">
        <v>1472</v>
      </c>
      <c r="C230" s="38" t="s">
        <v>1274</v>
      </c>
    </row>
    <row r="231" spans="1:3" x14ac:dyDescent="0.3">
      <c r="A231" s="38">
        <v>331</v>
      </c>
      <c r="B231" s="38" t="s">
        <v>2325</v>
      </c>
      <c r="C231" s="38" t="s">
        <v>1273</v>
      </c>
    </row>
    <row r="232" spans="1:3" x14ac:dyDescent="0.3">
      <c r="A232" s="38">
        <v>332</v>
      </c>
      <c r="B232" s="38" t="s">
        <v>2273</v>
      </c>
      <c r="C232" s="38" t="s">
        <v>1276</v>
      </c>
    </row>
    <row r="233" spans="1:3" x14ac:dyDescent="0.3">
      <c r="A233" s="38">
        <v>333</v>
      </c>
      <c r="B233" s="38" t="s">
        <v>2274</v>
      </c>
      <c r="C233" s="38" t="s">
        <v>1276</v>
      </c>
    </row>
    <row r="234" spans="1:3" x14ac:dyDescent="0.3">
      <c r="A234" s="38">
        <v>334</v>
      </c>
      <c r="B234" s="38" t="s">
        <v>1969</v>
      </c>
      <c r="C234" s="38" t="s">
        <v>1276</v>
      </c>
    </row>
    <row r="235" spans="1:3" x14ac:dyDescent="0.3">
      <c r="A235" s="38">
        <v>335</v>
      </c>
      <c r="B235" s="38" t="s">
        <v>1920</v>
      </c>
      <c r="C235" s="38" t="s">
        <v>1273</v>
      </c>
    </row>
    <row r="236" spans="1:3" x14ac:dyDescent="0.3">
      <c r="A236" s="38">
        <v>336</v>
      </c>
      <c r="B236" s="38" t="s">
        <v>2146</v>
      </c>
      <c r="C236" s="38" t="s">
        <v>1273</v>
      </c>
    </row>
    <row r="237" spans="1:3" x14ac:dyDescent="0.3">
      <c r="A237" s="38">
        <v>337</v>
      </c>
      <c r="B237" s="38" t="s">
        <v>1934</v>
      </c>
      <c r="C237" s="38" t="s">
        <v>1276</v>
      </c>
    </row>
    <row r="238" spans="1:3" x14ac:dyDescent="0.3">
      <c r="A238" s="38">
        <v>338</v>
      </c>
      <c r="B238" s="38" t="s">
        <v>2340</v>
      </c>
      <c r="C238" s="38" t="s">
        <v>1273</v>
      </c>
    </row>
    <row r="239" spans="1:3" x14ac:dyDescent="0.3">
      <c r="A239" s="38">
        <v>339</v>
      </c>
      <c r="B239" s="38" t="s">
        <v>2342</v>
      </c>
      <c r="C239" s="38" t="s">
        <v>1273</v>
      </c>
    </row>
    <row r="240" spans="1:3" x14ac:dyDescent="0.3">
      <c r="A240" s="38">
        <v>342</v>
      </c>
      <c r="B240" s="38" t="s">
        <v>2266</v>
      </c>
      <c r="C240" s="38" t="s">
        <v>1275</v>
      </c>
    </row>
    <row r="241" spans="1:3" x14ac:dyDescent="0.3">
      <c r="A241" s="38">
        <v>345</v>
      </c>
      <c r="B241" s="38" t="s">
        <v>2457</v>
      </c>
      <c r="C241" s="38" t="s">
        <v>1274</v>
      </c>
    </row>
    <row r="242" spans="1:3" x14ac:dyDescent="0.3">
      <c r="A242" s="38">
        <v>346</v>
      </c>
      <c r="B242" s="38" t="s">
        <v>2221</v>
      </c>
      <c r="C242" s="38" t="s">
        <v>1273</v>
      </c>
    </row>
    <row r="243" spans="1:3" x14ac:dyDescent="0.3">
      <c r="A243" s="38">
        <v>347</v>
      </c>
      <c r="B243" s="38" t="s">
        <v>2265</v>
      </c>
      <c r="C243" s="38" t="s">
        <v>1273</v>
      </c>
    </row>
    <row r="244" spans="1:3" x14ac:dyDescent="0.3">
      <c r="A244" s="38">
        <v>348</v>
      </c>
      <c r="B244" s="38" t="s">
        <v>2466</v>
      </c>
      <c r="C244" s="38" t="s">
        <v>1273</v>
      </c>
    </row>
    <row r="245" spans="1:3" x14ac:dyDescent="0.3">
      <c r="A245" s="38">
        <v>350</v>
      </c>
      <c r="B245" s="38" t="s">
        <v>1473</v>
      </c>
      <c r="C245" s="38" t="s">
        <v>1276</v>
      </c>
    </row>
    <row r="246" spans="1:3" x14ac:dyDescent="0.3">
      <c r="A246" s="38">
        <v>351</v>
      </c>
      <c r="B246" s="38" t="s">
        <v>1474</v>
      </c>
      <c r="C246" s="38" t="s">
        <v>1276</v>
      </c>
    </row>
    <row r="247" spans="1:3" x14ac:dyDescent="0.3">
      <c r="A247" s="38">
        <v>352</v>
      </c>
      <c r="B247" s="38" t="s">
        <v>1475</v>
      </c>
      <c r="C247" s="38" t="s">
        <v>1276</v>
      </c>
    </row>
    <row r="248" spans="1:3" x14ac:dyDescent="0.3">
      <c r="A248" s="38">
        <v>353</v>
      </c>
      <c r="B248" s="38" t="s">
        <v>1476</v>
      </c>
      <c r="C248" s="38" t="s">
        <v>1274</v>
      </c>
    </row>
    <row r="249" spans="1:3" x14ac:dyDescent="0.3">
      <c r="A249" s="38">
        <v>354</v>
      </c>
      <c r="B249" s="38" t="s">
        <v>1477</v>
      </c>
      <c r="C249" s="38" t="s">
        <v>1273</v>
      </c>
    </row>
    <row r="250" spans="1:3" x14ac:dyDescent="0.3">
      <c r="A250" s="38">
        <v>355</v>
      </c>
      <c r="B250" s="38" t="s">
        <v>1478</v>
      </c>
      <c r="C250" s="38" t="s">
        <v>1273</v>
      </c>
    </row>
    <row r="251" spans="1:3" x14ac:dyDescent="0.3">
      <c r="A251" s="38">
        <v>356</v>
      </c>
      <c r="B251" s="38" t="s">
        <v>1479</v>
      </c>
      <c r="C251" s="38" t="s">
        <v>1275</v>
      </c>
    </row>
    <row r="252" spans="1:3" x14ac:dyDescent="0.3">
      <c r="A252" s="38">
        <v>357</v>
      </c>
      <c r="B252" s="38" t="s">
        <v>1480</v>
      </c>
      <c r="C252" s="38" t="s">
        <v>1276</v>
      </c>
    </row>
    <row r="253" spans="1:3" x14ac:dyDescent="0.3">
      <c r="A253" s="38">
        <v>358</v>
      </c>
      <c r="B253" s="38" t="s">
        <v>2223</v>
      </c>
      <c r="C253" s="38" t="s">
        <v>1276</v>
      </c>
    </row>
    <row r="254" spans="1:3" x14ac:dyDescent="0.3">
      <c r="A254" s="38">
        <v>359</v>
      </c>
      <c r="B254" s="38" t="s">
        <v>2348</v>
      </c>
      <c r="C254" s="38" t="s">
        <v>1273</v>
      </c>
    </row>
    <row r="255" spans="1:3" x14ac:dyDescent="0.3">
      <c r="A255" s="38">
        <v>360</v>
      </c>
      <c r="B255" s="38" t="s">
        <v>2515</v>
      </c>
      <c r="C255" s="38" t="s">
        <v>1275</v>
      </c>
    </row>
    <row r="256" spans="1:3" s="75" customFormat="1" x14ac:dyDescent="0.3">
      <c r="A256" s="83">
        <v>363</v>
      </c>
      <c r="B256" s="83" t="s">
        <v>2482</v>
      </c>
      <c r="C256" s="83" t="s">
        <v>1273</v>
      </c>
    </row>
    <row r="257" spans="1:3" x14ac:dyDescent="0.3">
      <c r="A257" s="38">
        <v>364</v>
      </c>
      <c r="B257" s="38" t="s">
        <v>2410</v>
      </c>
      <c r="C257" s="38" t="s">
        <v>1276</v>
      </c>
    </row>
    <row r="258" spans="1:3" s="75" customFormat="1" x14ac:dyDescent="0.3">
      <c r="A258" s="83">
        <v>365</v>
      </c>
      <c r="B258" s="83" t="s">
        <v>2480</v>
      </c>
      <c r="C258" s="83" t="s">
        <v>1273</v>
      </c>
    </row>
    <row r="259" spans="1:3" x14ac:dyDescent="0.3">
      <c r="A259" s="38">
        <v>366</v>
      </c>
      <c r="B259" s="38" t="s">
        <v>2234</v>
      </c>
      <c r="C259" s="38" t="s">
        <v>1274</v>
      </c>
    </row>
    <row r="260" spans="1:3" s="75" customFormat="1" x14ac:dyDescent="0.3">
      <c r="A260" s="128">
        <v>368</v>
      </c>
      <c r="B260" s="128" t="s">
        <v>2568</v>
      </c>
      <c r="C260" s="128" t="s">
        <v>1274</v>
      </c>
    </row>
    <row r="261" spans="1:3" s="75" customFormat="1" x14ac:dyDescent="0.3">
      <c r="A261" s="83">
        <v>369</v>
      </c>
      <c r="B261" s="83" t="s">
        <v>2481</v>
      </c>
      <c r="C261" s="83" t="s">
        <v>1273</v>
      </c>
    </row>
    <row r="262" spans="1:3" x14ac:dyDescent="0.3">
      <c r="A262" s="38">
        <v>370</v>
      </c>
      <c r="B262" s="38" t="s">
        <v>2233</v>
      </c>
      <c r="C262" s="38" t="s">
        <v>1276</v>
      </c>
    </row>
    <row r="263" spans="1:3" x14ac:dyDescent="0.3">
      <c r="A263" s="38">
        <v>372</v>
      </c>
      <c r="B263" s="38" t="s">
        <v>2247</v>
      </c>
      <c r="C263" s="38" t="s">
        <v>1276</v>
      </c>
    </row>
    <row r="264" spans="1:3" x14ac:dyDescent="0.3">
      <c r="A264" s="38">
        <v>373</v>
      </c>
      <c r="B264" s="38" t="s">
        <v>2228</v>
      </c>
      <c r="C264" s="38" t="s">
        <v>1276</v>
      </c>
    </row>
    <row r="265" spans="1:3" x14ac:dyDescent="0.3">
      <c r="A265" s="38">
        <v>377</v>
      </c>
      <c r="B265" s="38" t="s">
        <v>2264</v>
      </c>
      <c r="C265" s="38" t="s">
        <v>1273</v>
      </c>
    </row>
    <row r="266" spans="1:3" x14ac:dyDescent="0.3">
      <c r="A266" s="38">
        <v>378</v>
      </c>
      <c r="B266" s="38" t="s">
        <v>2227</v>
      </c>
      <c r="C266" s="38" t="s">
        <v>1273</v>
      </c>
    </row>
    <row r="267" spans="1:3" x14ac:dyDescent="0.3">
      <c r="A267" s="38">
        <v>380</v>
      </c>
      <c r="B267" s="38" t="s">
        <v>1481</v>
      </c>
      <c r="C267" s="38" t="s">
        <v>1276</v>
      </c>
    </row>
    <row r="268" spans="1:3" x14ac:dyDescent="0.3">
      <c r="A268" s="38">
        <v>382</v>
      </c>
      <c r="B268" s="38" t="s">
        <v>2448</v>
      </c>
      <c r="C268" s="38" t="s">
        <v>1273</v>
      </c>
    </row>
    <row r="269" spans="1:3" x14ac:dyDescent="0.3">
      <c r="A269" s="38">
        <v>383</v>
      </c>
      <c r="B269" s="38" t="s">
        <v>2267</v>
      </c>
      <c r="C269" s="38" t="s">
        <v>1276</v>
      </c>
    </row>
    <row r="270" spans="1:3" s="75" customFormat="1" x14ac:dyDescent="0.3">
      <c r="A270" s="81">
        <v>384</v>
      </c>
      <c r="B270" s="81" t="s">
        <v>2474</v>
      </c>
      <c r="C270" s="81" t="s">
        <v>1273</v>
      </c>
    </row>
    <row r="271" spans="1:3" x14ac:dyDescent="0.3">
      <c r="A271" s="38">
        <v>385</v>
      </c>
      <c r="B271" s="38" t="s">
        <v>1482</v>
      </c>
      <c r="C271" s="38" t="s">
        <v>1274</v>
      </c>
    </row>
    <row r="272" spans="1:3" x14ac:dyDescent="0.3">
      <c r="A272" s="38">
        <v>386</v>
      </c>
      <c r="B272" s="38" t="s">
        <v>1483</v>
      </c>
      <c r="C272" s="38" t="s">
        <v>1274</v>
      </c>
    </row>
    <row r="273" spans="1:3" x14ac:dyDescent="0.3">
      <c r="A273" s="38">
        <v>387</v>
      </c>
      <c r="B273" s="38" t="s">
        <v>1484</v>
      </c>
      <c r="C273" s="38" t="s">
        <v>1273</v>
      </c>
    </row>
    <row r="274" spans="1:3" x14ac:dyDescent="0.3">
      <c r="A274" s="38">
        <v>388</v>
      </c>
      <c r="B274" s="38" t="s">
        <v>1485</v>
      </c>
      <c r="C274" s="38" t="s">
        <v>1276</v>
      </c>
    </row>
    <row r="275" spans="1:3" x14ac:dyDescent="0.3">
      <c r="A275" s="38">
        <v>389</v>
      </c>
      <c r="B275" s="38" t="s">
        <v>1486</v>
      </c>
      <c r="C275" s="38" t="s">
        <v>1273</v>
      </c>
    </row>
    <row r="276" spans="1:3" x14ac:dyDescent="0.3">
      <c r="A276" s="38">
        <v>390</v>
      </c>
      <c r="B276" s="38" t="s">
        <v>1487</v>
      </c>
      <c r="C276" s="38" t="s">
        <v>1273</v>
      </c>
    </row>
    <row r="277" spans="1:3" x14ac:dyDescent="0.3">
      <c r="A277" s="38">
        <v>391</v>
      </c>
      <c r="B277" s="38" t="s">
        <v>1488</v>
      </c>
      <c r="C277" s="38" t="s">
        <v>1273</v>
      </c>
    </row>
    <row r="278" spans="1:3" x14ac:dyDescent="0.3">
      <c r="A278" s="38">
        <v>392</v>
      </c>
      <c r="B278" s="38" t="s">
        <v>1489</v>
      </c>
      <c r="C278" s="38" t="s">
        <v>1275</v>
      </c>
    </row>
    <row r="279" spans="1:3" x14ac:dyDescent="0.3">
      <c r="A279" s="38">
        <v>394</v>
      </c>
      <c r="B279" s="38" t="s">
        <v>1490</v>
      </c>
      <c r="C279" s="38" t="s">
        <v>1273</v>
      </c>
    </row>
    <row r="280" spans="1:3" x14ac:dyDescent="0.3">
      <c r="A280" s="38">
        <v>395</v>
      </c>
      <c r="B280" s="38" t="s">
        <v>1491</v>
      </c>
      <c r="C280" s="38" t="s">
        <v>1276</v>
      </c>
    </row>
    <row r="281" spans="1:3" x14ac:dyDescent="0.3">
      <c r="A281" s="38">
        <v>396</v>
      </c>
      <c r="B281" s="38" t="s">
        <v>1492</v>
      </c>
      <c r="C281" s="38" t="s">
        <v>1276</v>
      </c>
    </row>
    <row r="282" spans="1:3" x14ac:dyDescent="0.3">
      <c r="A282" s="38">
        <v>397</v>
      </c>
      <c r="B282" s="38" t="s">
        <v>1493</v>
      </c>
      <c r="C282" s="38" t="s">
        <v>1276</v>
      </c>
    </row>
    <row r="283" spans="1:3" x14ac:dyDescent="0.3">
      <c r="A283" s="38">
        <v>399</v>
      </c>
      <c r="B283" s="38" t="s">
        <v>1494</v>
      </c>
      <c r="C283" s="38" t="s">
        <v>1274</v>
      </c>
    </row>
    <row r="284" spans="1:3" x14ac:dyDescent="0.3">
      <c r="A284" s="38">
        <v>402</v>
      </c>
      <c r="B284" s="38" t="s">
        <v>1495</v>
      </c>
      <c r="C284" s="38" t="s">
        <v>1276</v>
      </c>
    </row>
    <row r="285" spans="1:3" x14ac:dyDescent="0.3">
      <c r="A285" s="38">
        <v>403</v>
      </c>
      <c r="B285" s="38" t="s">
        <v>1496</v>
      </c>
      <c r="C285" s="38" t="s">
        <v>1275</v>
      </c>
    </row>
    <row r="286" spans="1:3" x14ac:dyDescent="0.3">
      <c r="A286" s="38">
        <v>405</v>
      </c>
      <c r="B286" s="38" t="s">
        <v>1497</v>
      </c>
      <c r="C286" s="38" t="s">
        <v>1276</v>
      </c>
    </row>
    <row r="287" spans="1:3" x14ac:dyDescent="0.3">
      <c r="A287" s="38">
        <v>406</v>
      </c>
      <c r="B287" s="38" t="s">
        <v>1498</v>
      </c>
      <c r="C287" s="38" t="s">
        <v>1273</v>
      </c>
    </row>
    <row r="288" spans="1:3" x14ac:dyDescent="0.3">
      <c r="A288" s="38">
        <v>407</v>
      </c>
      <c r="B288" s="38" t="s">
        <v>1499</v>
      </c>
      <c r="C288" s="38" t="s">
        <v>1273</v>
      </c>
    </row>
    <row r="289" spans="1:3" x14ac:dyDescent="0.3">
      <c r="A289" s="38">
        <v>408</v>
      </c>
      <c r="B289" s="38" t="s">
        <v>1500</v>
      </c>
      <c r="C289" s="38" t="s">
        <v>1273</v>
      </c>
    </row>
    <row r="290" spans="1:3" x14ac:dyDescent="0.3">
      <c r="A290" s="38">
        <v>409</v>
      </c>
      <c r="B290" s="38" t="s">
        <v>1501</v>
      </c>
      <c r="C290" s="38" t="s">
        <v>1273</v>
      </c>
    </row>
    <row r="291" spans="1:3" x14ac:dyDescent="0.3">
      <c r="A291" s="38">
        <v>410</v>
      </c>
      <c r="B291" s="38" t="s">
        <v>1502</v>
      </c>
      <c r="C291" s="38" t="s">
        <v>1273</v>
      </c>
    </row>
    <row r="292" spans="1:3" x14ac:dyDescent="0.3">
      <c r="A292" s="38">
        <v>411</v>
      </c>
      <c r="B292" s="38" t="s">
        <v>1503</v>
      </c>
      <c r="C292" s="38" t="s">
        <v>1276</v>
      </c>
    </row>
    <row r="293" spans="1:3" x14ac:dyDescent="0.3">
      <c r="A293" s="38">
        <v>413</v>
      </c>
      <c r="B293" s="38" t="s">
        <v>1504</v>
      </c>
      <c r="C293" s="38" t="s">
        <v>1276</v>
      </c>
    </row>
    <row r="294" spans="1:3" x14ac:dyDescent="0.3">
      <c r="A294" s="38">
        <v>414</v>
      </c>
      <c r="B294" s="38" t="s">
        <v>2312</v>
      </c>
      <c r="C294" s="38" t="s">
        <v>1273</v>
      </c>
    </row>
    <row r="295" spans="1:3" x14ac:dyDescent="0.3">
      <c r="A295" s="38">
        <v>415</v>
      </c>
      <c r="B295" s="38" t="s">
        <v>1505</v>
      </c>
      <c r="C295" s="38" t="s">
        <v>1273</v>
      </c>
    </row>
    <row r="296" spans="1:3" x14ac:dyDescent="0.3">
      <c r="A296" s="38">
        <v>416</v>
      </c>
      <c r="B296" s="38" t="s">
        <v>1506</v>
      </c>
      <c r="C296" s="38" t="s">
        <v>1273</v>
      </c>
    </row>
    <row r="297" spans="1:3" x14ac:dyDescent="0.3">
      <c r="A297" s="38">
        <v>420</v>
      </c>
      <c r="B297" s="38" t="s">
        <v>1507</v>
      </c>
      <c r="C297" s="38" t="s">
        <v>1273</v>
      </c>
    </row>
    <row r="298" spans="1:3" x14ac:dyDescent="0.3">
      <c r="A298" s="38">
        <v>421</v>
      </c>
      <c r="B298" s="38" t="s">
        <v>1508</v>
      </c>
      <c r="C298" s="38" t="s">
        <v>1273</v>
      </c>
    </row>
    <row r="299" spans="1:3" x14ac:dyDescent="0.3">
      <c r="A299" s="38">
        <v>422</v>
      </c>
      <c r="B299" s="38" t="s">
        <v>1509</v>
      </c>
      <c r="C299" s="38" t="s">
        <v>1273</v>
      </c>
    </row>
    <row r="300" spans="1:3" x14ac:dyDescent="0.3">
      <c r="A300" s="38">
        <v>423</v>
      </c>
      <c r="B300" s="38" t="s">
        <v>1510</v>
      </c>
      <c r="C300" s="38" t="s">
        <v>1273</v>
      </c>
    </row>
    <row r="301" spans="1:3" x14ac:dyDescent="0.3">
      <c r="A301" s="38">
        <v>424</v>
      </c>
      <c r="B301" s="38" t="s">
        <v>1511</v>
      </c>
      <c r="C301" s="38" t="s">
        <v>1273</v>
      </c>
    </row>
    <row r="302" spans="1:3" x14ac:dyDescent="0.3">
      <c r="A302" s="38">
        <v>425</v>
      </c>
      <c r="B302" s="38" t="s">
        <v>1512</v>
      </c>
      <c r="C302" s="38" t="s">
        <v>1273</v>
      </c>
    </row>
    <row r="303" spans="1:3" x14ac:dyDescent="0.3">
      <c r="A303" s="38">
        <v>427</v>
      </c>
      <c r="B303" s="38" t="s">
        <v>1513</v>
      </c>
      <c r="C303" s="38" t="s">
        <v>1274</v>
      </c>
    </row>
    <row r="304" spans="1:3" x14ac:dyDescent="0.3">
      <c r="A304" s="38">
        <v>428</v>
      </c>
      <c r="B304" s="38" t="s">
        <v>1514</v>
      </c>
      <c r="C304" s="38" t="s">
        <v>1273</v>
      </c>
    </row>
    <row r="305" spans="1:3" x14ac:dyDescent="0.3">
      <c r="A305" s="38">
        <v>429</v>
      </c>
      <c r="B305" s="38" t="s">
        <v>1515</v>
      </c>
      <c r="C305" s="38" t="s">
        <v>1274</v>
      </c>
    </row>
    <row r="306" spans="1:3" x14ac:dyDescent="0.3">
      <c r="A306" s="38">
        <v>430</v>
      </c>
      <c r="B306" s="38" t="s">
        <v>1516</v>
      </c>
      <c r="C306" s="38" t="s">
        <v>1273</v>
      </c>
    </row>
    <row r="307" spans="1:3" x14ac:dyDescent="0.3">
      <c r="A307" s="38">
        <v>431</v>
      </c>
      <c r="B307" s="38" t="s">
        <v>2316</v>
      </c>
      <c r="C307" s="38" t="s">
        <v>1276</v>
      </c>
    </row>
    <row r="308" spans="1:3" x14ac:dyDescent="0.3">
      <c r="A308" s="38">
        <v>432</v>
      </c>
      <c r="B308" s="38" t="s">
        <v>1517</v>
      </c>
      <c r="C308" s="38" t="s">
        <v>1276</v>
      </c>
    </row>
    <row r="309" spans="1:3" x14ac:dyDescent="0.3">
      <c r="A309" s="38">
        <v>433</v>
      </c>
      <c r="B309" s="38" t="s">
        <v>1518</v>
      </c>
      <c r="C309" s="38" t="s">
        <v>1274</v>
      </c>
    </row>
    <row r="310" spans="1:3" x14ac:dyDescent="0.3">
      <c r="A310" s="38">
        <v>434</v>
      </c>
      <c r="B310" s="38" t="s">
        <v>1519</v>
      </c>
      <c r="C310" s="38" t="s">
        <v>1273</v>
      </c>
    </row>
    <row r="311" spans="1:3" x14ac:dyDescent="0.3">
      <c r="A311" s="38">
        <v>435</v>
      </c>
      <c r="B311" s="38" t="s">
        <v>1520</v>
      </c>
      <c r="C311" s="38" t="s">
        <v>1273</v>
      </c>
    </row>
    <row r="312" spans="1:3" x14ac:dyDescent="0.3">
      <c r="A312" s="38">
        <v>436</v>
      </c>
      <c r="B312" s="38" t="s">
        <v>1521</v>
      </c>
      <c r="C312" s="38" t="s">
        <v>1273</v>
      </c>
    </row>
    <row r="313" spans="1:3" x14ac:dyDescent="0.3">
      <c r="A313" s="38">
        <v>437</v>
      </c>
      <c r="B313" s="38" t="s">
        <v>1522</v>
      </c>
      <c r="C313" s="38" t="s">
        <v>1273</v>
      </c>
    </row>
    <row r="314" spans="1:3" x14ac:dyDescent="0.3">
      <c r="A314" s="38">
        <v>438</v>
      </c>
      <c r="B314" s="38" t="s">
        <v>1523</v>
      </c>
      <c r="C314" s="38" t="s">
        <v>1273</v>
      </c>
    </row>
    <row r="315" spans="1:3" x14ac:dyDescent="0.3">
      <c r="A315" s="38">
        <v>441</v>
      </c>
      <c r="B315" s="38" t="s">
        <v>1922</v>
      </c>
      <c r="C315" s="38" t="s">
        <v>1273</v>
      </c>
    </row>
    <row r="316" spans="1:3" x14ac:dyDescent="0.3">
      <c r="A316" s="38">
        <v>443</v>
      </c>
      <c r="B316" s="38" t="s">
        <v>1524</v>
      </c>
      <c r="C316" s="38" t="s">
        <v>1273</v>
      </c>
    </row>
    <row r="317" spans="1:3" x14ac:dyDescent="0.3">
      <c r="A317" s="38">
        <v>444</v>
      </c>
      <c r="B317" s="38" t="s">
        <v>2375</v>
      </c>
      <c r="C317" s="38" t="s">
        <v>1276</v>
      </c>
    </row>
    <row r="318" spans="1:3" x14ac:dyDescent="0.3">
      <c r="A318" s="38">
        <v>445</v>
      </c>
      <c r="B318" s="38" t="s">
        <v>1525</v>
      </c>
      <c r="C318" s="38" t="s">
        <v>1273</v>
      </c>
    </row>
    <row r="319" spans="1:3" x14ac:dyDescent="0.3">
      <c r="A319" s="38">
        <v>446</v>
      </c>
      <c r="B319" s="38" t="s">
        <v>1947</v>
      </c>
      <c r="C319" s="38" t="s">
        <v>1273</v>
      </c>
    </row>
    <row r="320" spans="1:3" x14ac:dyDescent="0.3">
      <c r="A320" s="38">
        <v>447</v>
      </c>
      <c r="B320" s="38" t="s">
        <v>1526</v>
      </c>
      <c r="C320" s="38" t="s">
        <v>1274</v>
      </c>
    </row>
    <row r="321" spans="1:3" x14ac:dyDescent="0.3">
      <c r="A321" s="38">
        <v>448</v>
      </c>
      <c r="B321" s="38" t="s">
        <v>1527</v>
      </c>
      <c r="C321" s="38" t="s">
        <v>1273</v>
      </c>
    </row>
    <row r="322" spans="1:3" x14ac:dyDescent="0.3">
      <c r="A322" s="38">
        <v>449</v>
      </c>
      <c r="B322" s="38" t="s">
        <v>1952</v>
      </c>
      <c r="C322" s="38" t="s">
        <v>1273</v>
      </c>
    </row>
    <row r="323" spans="1:3" x14ac:dyDescent="0.3">
      <c r="A323" s="38">
        <v>453</v>
      </c>
      <c r="B323" s="38" t="s">
        <v>1528</v>
      </c>
      <c r="C323" s="38" t="s">
        <v>1273</v>
      </c>
    </row>
    <row r="324" spans="1:3" x14ac:dyDescent="0.3">
      <c r="A324" s="38">
        <v>454</v>
      </c>
      <c r="B324" s="38" t="s">
        <v>2335</v>
      </c>
      <c r="C324" s="38" t="s">
        <v>1276</v>
      </c>
    </row>
    <row r="325" spans="1:3" x14ac:dyDescent="0.3">
      <c r="A325" s="38">
        <v>455</v>
      </c>
      <c r="B325" s="38" t="s">
        <v>1529</v>
      </c>
      <c r="C325" s="38" t="s">
        <v>1275</v>
      </c>
    </row>
    <row r="326" spans="1:3" x14ac:dyDescent="0.3">
      <c r="A326" s="38">
        <v>457</v>
      </c>
      <c r="B326" s="38" t="s">
        <v>2337</v>
      </c>
      <c r="C326" s="38" t="s">
        <v>1273</v>
      </c>
    </row>
    <row r="327" spans="1:3" x14ac:dyDescent="0.3">
      <c r="A327" s="38">
        <v>458</v>
      </c>
      <c r="B327" s="38" t="s">
        <v>2310</v>
      </c>
      <c r="C327" s="38" t="s">
        <v>1273</v>
      </c>
    </row>
    <row r="328" spans="1:3" x14ac:dyDescent="0.3">
      <c r="A328" s="38">
        <v>459</v>
      </c>
      <c r="B328" s="38" t="s">
        <v>2229</v>
      </c>
      <c r="C328" s="38" t="s">
        <v>1273</v>
      </c>
    </row>
    <row r="329" spans="1:3" x14ac:dyDescent="0.3">
      <c r="A329" s="38">
        <v>461</v>
      </c>
      <c r="B329" s="38" t="s">
        <v>1530</v>
      </c>
      <c r="C329" s="38" t="s">
        <v>1273</v>
      </c>
    </row>
    <row r="330" spans="1:3" x14ac:dyDescent="0.3">
      <c r="A330" s="38">
        <v>462</v>
      </c>
      <c r="B330" s="38" t="s">
        <v>1910</v>
      </c>
      <c r="C330" s="38" t="s">
        <v>1274</v>
      </c>
    </row>
    <row r="331" spans="1:3" x14ac:dyDescent="0.3">
      <c r="A331" s="38">
        <v>463</v>
      </c>
      <c r="B331" s="38" t="s">
        <v>1531</v>
      </c>
      <c r="C331" s="38" t="s">
        <v>1276</v>
      </c>
    </row>
    <row r="332" spans="1:3" x14ac:dyDescent="0.3">
      <c r="A332" s="38">
        <v>465</v>
      </c>
      <c r="B332" s="38" t="s">
        <v>2331</v>
      </c>
      <c r="C332" s="38" t="s">
        <v>1273</v>
      </c>
    </row>
    <row r="333" spans="1:3" x14ac:dyDescent="0.3">
      <c r="A333" s="38">
        <v>466</v>
      </c>
      <c r="B333" s="38" t="s">
        <v>1917</v>
      </c>
      <c r="C333" s="38" t="s">
        <v>1273</v>
      </c>
    </row>
    <row r="334" spans="1:3" x14ac:dyDescent="0.3">
      <c r="A334" s="38">
        <v>467</v>
      </c>
      <c r="B334" s="38" t="s">
        <v>1918</v>
      </c>
      <c r="C334" s="38" t="s">
        <v>1276</v>
      </c>
    </row>
    <row r="335" spans="1:3" x14ac:dyDescent="0.3">
      <c r="A335" s="38">
        <v>468</v>
      </c>
      <c r="B335" s="38" t="s">
        <v>2178</v>
      </c>
      <c r="C335" s="38" t="s">
        <v>1273</v>
      </c>
    </row>
    <row r="336" spans="1:3" x14ac:dyDescent="0.3">
      <c r="A336" s="38">
        <v>469</v>
      </c>
      <c r="B336" s="38" t="s">
        <v>2252</v>
      </c>
      <c r="C336" s="38" t="s">
        <v>1273</v>
      </c>
    </row>
    <row r="337" spans="1:3" x14ac:dyDescent="0.3">
      <c r="A337" s="38">
        <v>470</v>
      </c>
      <c r="B337" s="38" t="s">
        <v>1532</v>
      </c>
      <c r="C337" s="38" t="s">
        <v>1275</v>
      </c>
    </row>
    <row r="338" spans="1:3" x14ac:dyDescent="0.3">
      <c r="A338" s="38">
        <v>471</v>
      </c>
      <c r="B338" s="38" t="s">
        <v>1932</v>
      </c>
      <c r="C338" s="38" t="s">
        <v>1273</v>
      </c>
    </row>
    <row r="339" spans="1:3" x14ac:dyDescent="0.3">
      <c r="A339" s="38">
        <v>472</v>
      </c>
      <c r="B339" s="38" t="s">
        <v>1533</v>
      </c>
      <c r="C339" s="38" t="s">
        <v>1276</v>
      </c>
    </row>
    <row r="340" spans="1:3" x14ac:dyDescent="0.3">
      <c r="A340" s="38">
        <v>473</v>
      </c>
      <c r="B340" s="38" t="s">
        <v>1534</v>
      </c>
      <c r="C340" s="38" t="s">
        <v>1273</v>
      </c>
    </row>
    <row r="341" spans="1:3" x14ac:dyDescent="0.3">
      <c r="A341" s="38">
        <v>476</v>
      </c>
      <c r="B341" s="38" t="s">
        <v>1535</v>
      </c>
      <c r="C341" s="38" t="s">
        <v>1273</v>
      </c>
    </row>
    <row r="342" spans="1:3" x14ac:dyDescent="0.3">
      <c r="A342" s="38">
        <v>480</v>
      </c>
      <c r="B342" s="38" t="s">
        <v>2188</v>
      </c>
      <c r="C342" s="38" t="s">
        <v>1274</v>
      </c>
    </row>
    <row r="343" spans="1:3" x14ac:dyDescent="0.3">
      <c r="A343" s="38">
        <v>482</v>
      </c>
      <c r="B343" s="38" t="s">
        <v>2370</v>
      </c>
      <c r="C343" s="38" t="s">
        <v>1276</v>
      </c>
    </row>
    <row r="344" spans="1:3" x14ac:dyDescent="0.3">
      <c r="A344" s="38">
        <v>483</v>
      </c>
      <c r="B344" s="38" t="s">
        <v>2354</v>
      </c>
      <c r="C344" s="38" t="s">
        <v>1276</v>
      </c>
    </row>
    <row r="345" spans="1:3" x14ac:dyDescent="0.3">
      <c r="A345" s="38">
        <v>485</v>
      </c>
      <c r="B345" s="38" t="s">
        <v>1536</v>
      </c>
      <c r="C345" s="38" t="s">
        <v>1273</v>
      </c>
    </row>
    <row r="346" spans="1:3" x14ac:dyDescent="0.3">
      <c r="A346" s="38">
        <v>486</v>
      </c>
      <c r="B346" s="38" t="s">
        <v>1537</v>
      </c>
      <c r="C346" s="38" t="s">
        <v>1273</v>
      </c>
    </row>
    <row r="347" spans="1:3" x14ac:dyDescent="0.3">
      <c r="A347" s="38">
        <v>487</v>
      </c>
      <c r="B347" s="38" t="s">
        <v>1538</v>
      </c>
      <c r="C347" s="38" t="s">
        <v>1273</v>
      </c>
    </row>
    <row r="348" spans="1:3" x14ac:dyDescent="0.3">
      <c r="A348" s="38">
        <v>488</v>
      </c>
      <c r="B348" s="38" t="s">
        <v>1539</v>
      </c>
      <c r="C348" s="38" t="s">
        <v>1273</v>
      </c>
    </row>
    <row r="349" spans="1:3" x14ac:dyDescent="0.3">
      <c r="A349" s="38">
        <v>489</v>
      </c>
      <c r="B349" s="38" t="s">
        <v>1540</v>
      </c>
      <c r="C349" s="38" t="s">
        <v>1276</v>
      </c>
    </row>
    <row r="350" spans="1:3" x14ac:dyDescent="0.3">
      <c r="A350" s="38">
        <v>490</v>
      </c>
      <c r="B350" s="38" t="s">
        <v>1541</v>
      </c>
      <c r="C350" s="38" t="s">
        <v>1273</v>
      </c>
    </row>
    <row r="351" spans="1:3" s="62" customFormat="1" x14ac:dyDescent="0.3">
      <c r="A351" s="72">
        <v>491</v>
      </c>
      <c r="B351" s="72" t="s">
        <v>2311</v>
      </c>
      <c r="C351" s="38" t="s">
        <v>1274</v>
      </c>
    </row>
    <row r="352" spans="1:3" x14ac:dyDescent="0.3">
      <c r="A352" s="38">
        <v>492</v>
      </c>
      <c r="B352" s="38" t="s">
        <v>2458</v>
      </c>
      <c r="C352" s="38" t="s">
        <v>1276</v>
      </c>
    </row>
    <row r="353" spans="1:3" x14ac:dyDescent="0.3">
      <c r="A353" s="38">
        <v>493</v>
      </c>
      <c r="B353" s="38" t="s">
        <v>1542</v>
      </c>
      <c r="C353" s="38" t="s">
        <v>1273</v>
      </c>
    </row>
    <row r="354" spans="1:3" x14ac:dyDescent="0.3">
      <c r="A354" s="38">
        <v>494</v>
      </c>
      <c r="B354" s="38" t="s">
        <v>1543</v>
      </c>
      <c r="C354" s="38" t="s">
        <v>1273</v>
      </c>
    </row>
    <row r="355" spans="1:3" x14ac:dyDescent="0.3">
      <c r="A355" s="38">
        <v>495</v>
      </c>
      <c r="B355" s="38" t="s">
        <v>2460</v>
      </c>
      <c r="C355" s="38" t="s">
        <v>1274</v>
      </c>
    </row>
    <row r="356" spans="1:3" x14ac:dyDescent="0.3">
      <c r="A356" s="38">
        <v>496</v>
      </c>
      <c r="B356" s="38" t="s">
        <v>1544</v>
      </c>
      <c r="C356" s="38" t="s">
        <v>1276</v>
      </c>
    </row>
    <row r="357" spans="1:3" x14ac:dyDescent="0.3">
      <c r="A357" s="38">
        <v>497</v>
      </c>
      <c r="B357" s="38" t="s">
        <v>2453</v>
      </c>
      <c r="C357" s="38" t="s">
        <v>1276</v>
      </c>
    </row>
    <row r="358" spans="1:3" x14ac:dyDescent="0.3">
      <c r="A358" s="38">
        <v>498</v>
      </c>
      <c r="B358" s="38" t="s">
        <v>2332</v>
      </c>
      <c r="C358" s="38" t="s">
        <v>1273</v>
      </c>
    </row>
    <row r="359" spans="1:3" x14ac:dyDescent="0.3">
      <c r="A359" s="38">
        <v>499</v>
      </c>
      <c r="B359" s="38" t="s">
        <v>1545</v>
      </c>
      <c r="C359" s="38" t="s">
        <v>1273</v>
      </c>
    </row>
    <row r="360" spans="1:3" x14ac:dyDescent="0.3">
      <c r="A360" s="38">
        <v>500</v>
      </c>
      <c r="B360" s="38" t="s">
        <v>1546</v>
      </c>
      <c r="C360" s="38" t="s">
        <v>1276</v>
      </c>
    </row>
    <row r="361" spans="1:3" x14ac:dyDescent="0.3">
      <c r="A361" s="38">
        <v>501</v>
      </c>
      <c r="B361" s="38" t="s">
        <v>1547</v>
      </c>
      <c r="C361" s="38" t="s">
        <v>1276</v>
      </c>
    </row>
    <row r="362" spans="1:3" x14ac:dyDescent="0.3">
      <c r="A362" s="38">
        <v>502</v>
      </c>
      <c r="B362" s="38" t="s">
        <v>2378</v>
      </c>
      <c r="C362" s="38" t="s">
        <v>1276</v>
      </c>
    </row>
    <row r="363" spans="1:3" x14ac:dyDescent="0.3">
      <c r="A363" s="38">
        <v>504</v>
      </c>
      <c r="B363" s="38" t="s">
        <v>2259</v>
      </c>
      <c r="C363" s="38" t="s">
        <v>1276</v>
      </c>
    </row>
    <row r="364" spans="1:3" x14ac:dyDescent="0.3">
      <c r="A364" s="38">
        <v>507</v>
      </c>
      <c r="B364" s="38" t="s">
        <v>1973</v>
      </c>
      <c r="C364" s="38" t="s">
        <v>1273</v>
      </c>
    </row>
    <row r="365" spans="1:3" x14ac:dyDescent="0.3">
      <c r="A365" s="38">
        <v>510</v>
      </c>
      <c r="B365" s="38" t="s">
        <v>1548</v>
      </c>
      <c r="C365" s="38" t="s">
        <v>1276</v>
      </c>
    </row>
    <row r="366" spans="1:3" x14ac:dyDescent="0.3">
      <c r="A366" s="38">
        <v>511</v>
      </c>
      <c r="B366" s="38" t="s">
        <v>1549</v>
      </c>
      <c r="C366" s="38" t="s">
        <v>1276</v>
      </c>
    </row>
    <row r="367" spans="1:3" x14ac:dyDescent="0.3">
      <c r="A367" s="38">
        <v>512</v>
      </c>
      <c r="B367" s="38" t="s">
        <v>2262</v>
      </c>
      <c r="C367" s="38" t="s">
        <v>1275</v>
      </c>
    </row>
    <row r="368" spans="1:3" x14ac:dyDescent="0.3">
      <c r="A368" s="38">
        <v>513</v>
      </c>
      <c r="B368" s="38" t="s">
        <v>1550</v>
      </c>
      <c r="C368" s="38" t="s">
        <v>1274</v>
      </c>
    </row>
    <row r="369" spans="1:3" x14ac:dyDescent="0.3">
      <c r="A369" s="38">
        <v>514</v>
      </c>
      <c r="B369" s="38" t="s">
        <v>2318</v>
      </c>
      <c r="C369" s="38" t="s">
        <v>1273</v>
      </c>
    </row>
    <row r="370" spans="1:3" x14ac:dyDescent="0.3">
      <c r="A370" s="38">
        <v>515</v>
      </c>
      <c r="B370" s="38" t="s">
        <v>1551</v>
      </c>
      <c r="C370" s="38" t="s">
        <v>1273</v>
      </c>
    </row>
    <row r="371" spans="1:3" x14ac:dyDescent="0.3">
      <c r="A371" s="38">
        <v>516</v>
      </c>
      <c r="B371" s="38" t="s">
        <v>1552</v>
      </c>
      <c r="C371" s="38" t="s">
        <v>1273</v>
      </c>
    </row>
    <row r="372" spans="1:3" x14ac:dyDescent="0.3">
      <c r="A372" s="38">
        <v>517</v>
      </c>
      <c r="B372" s="38" t="s">
        <v>1553</v>
      </c>
      <c r="C372" s="38" t="s">
        <v>1273</v>
      </c>
    </row>
    <row r="373" spans="1:3" x14ac:dyDescent="0.3">
      <c r="A373" s="38">
        <v>518</v>
      </c>
      <c r="B373" s="38" t="s">
        <v>1554</v>
      </c>
      <c r="C373" s="38" t="s">
        <v>1276</v>
      </c>
    </row>
    <row r="374" spans="1:3" x14ac:dyDescent="0.3">
      <c r="A374" s="38">
        <v>519</v>
      </c>
      <c r="B374" s="38" t="s">
        <v>1555</v>
      </c>
      <c r="C374" s="38" t="s">
        <v>1274</v>
      </c>
    </row>
    <row r="375" spans="1:3" x14ac:dyDescent="0.3">
      <c r="A375" s="38">
        <v>520</v>
      </c>
      <c r="B375" s="38" t="s">
        <v>1556</v>
      </c>
      <c r="C375" s="38" t="s">
        <v>1276</v>
      </c>
    </row>
    <row r="376" spans="1:3" x14ac:dyDescent="0.3">
      <c r="A376" s="38">
        <v>521</v>
      </c>
      <c r="B376" s="38" t="s">
        <v>1557</v>
      </c>
      <c r="C376" s="38" t="s">
        <v>1274</v>
      </c>
    </row>
    <row r="377" spans="1:3" x14ac:dyDescent="0.3">
      <c r="A377" s="38">
        <v>522</v>
      </c>
      <c r="B377" s="38" t="s">
        <v>1558</v>
      </c>
      <c r="C377" s="38" t="s">
        <v>1273</v>
      </c>
    </row>
    <row r="378" spans="1:3" x14ac:dyDescent="0.3">
      <c r="A378" s="38">
        <v>524</v>
      </c>
      <c r="B378" s="38" t="s">
        <v>1559</v>
      </c>
      <c r="C378" s="38" t="s">
        <v>1273</v>
      </c>
    </row>
    <row r="379" spans="1:3" x14ac:dyDescent="0.3">
      <c r="A379" s="38">
        <v>525</v>
      </c>
      <c r="B379" s="38" t="s">
        <v>2347</v>
      </c>
      <c r="C379" s="38" t="s">
        <v>1273</v>
      </c>
    </row>
    <row r="380" spans="1:3" x14ac:dyDescent="0.3">
      <c r="A380" s="38">
        <v>527</v>
      </c>
      <c r="B380" s="38" t="s">
        <v>1956</v>
      </c>
      <c r="C380" s="38" t="s">
        <v>1273</v>
      </c>
    </row>
    <row r="381" spans="1:3" x14ac:dyDescent="0.3">
      <c r="A381" s="38">
        <v>528</v>
      </c>
      <c r="B381" s="38" t="s">
        <v>1560</v>
      </c>
      <c r="C381" s="38" t="s">
        <v>1276</v>
      </c>
    </row>
    <row r="382" spans="1:3" x14ac:dyDescent="0.3">
      <c r="A382" s="38">
        <v>529</v>
      </c>
      <c r="B382" s="38" t="s">
        <v>1561</v>
      </c>
      <c r="C382" s="38" t="s">
        <v>1273</v>
      </c>
    </row>
    <row r="383" spans="1:3" x14ac:dyDescent="0.3">
      <c r="A383" s="38">
        <v>530</v>
      </c>
      <c r="B383" s="38" t="s">
        <v>1562</v>
      </c>
      <c r="C383" s="38" t="s">
        <v>1273</v>
      </c>
    </row>
    <row r="384" spans="1:3" x14ac:dyDescent="0.3">
      <c r="A384" s="38">
        <v>531</v>
      </c>
      <c r="B384" s="38" t="s">
        <v>1563</v>
      </c>
      <c r="C384" s="38" t="s">
        <v>1273</v>
      </c>
    </row>
    <row r="385" spans="1:3" x14ac:dyDescent="0.3">
      <c r="A385" s="38">
        <v>532</v>
      </c>
      <c r="B385" s="38" t="s">
        <v>1564</v>
      </c>
      <c r="C385" s="38" t="s">
        <v>1276</v>
      </c>
    </row>
    <row r="386" spans="1:3" x14ac:dyDescent="0.3">
      <c r="A386" s="38">
        <v>533</v>
      </c>
      <c r="B386" s="38" t="s">
        <v>1948</v>
      </c>
      <c r="C386" s="38" t="s">
        <v>1273</v>
      </c>
    </row>
    <row r="387" spans="1:3" x14ac:dyDescent="0.3">
      <c r="A387" s="38">
        <v>533</v>
      </c>
      <c r="B387" s="38" t="s">
        <v>1565</v>
      </c>
      <c r="C387" s="38" t="s">
        <v>1273</v>
      </c>
    </row>
    <row r="388" spans="1:3" x14ac:dyDescent="0.3">
      <c r="A388" s="38">
        <v>534</v>
      </c>
      <c r="B388" s="38" t="s">
        <v>1566</v>
      </c>
      <c r="C388" s="38" t="s">
        <v>1273</v>
      </c>
    </row>
    <row r="389" spans="1:3" x14ac:dyDescent="0.3">
      <c r="A389" s="38">
        <v>535</v>
      </c>
      <c r="B389" s="38" t="s">
        <v>2324</v>
      </c>
      <c r="C389" s="38" t="s">
        <v>1273</v>
      </c>
    </row>
    <row r="390" spans="1:3" x14ac:dyDescent="0.3">
      <c r="A390" s="38">
        <v>536</v>
      </c>
      <c r="B390" s="38" t="s">
        <v>1567</v>
      </c>
      <c r="C390" s="38" t="s">
        <v>1273</v>
      </c>
    </row>
    <row r="391" spans="1:3" x14ac:dyDescent="0.3">
      <c r="A391" s="38">
        <v>537</v>
      </c>
      <c r="B391" s="38" t="s">
        <v>1568</v>
      </c>
      <c r="C391" s="38" t="s">
        <v>1275</v>
      </c>
    </row>
    <row r="392" spans="1:3" x14ac:dyDescent="0.3">
      <c r="A392" s="38">
        <v>538</v>
      </c>
      <c r="B392" s="38" t="s">
        <v>2396</v>
      </c>
      <c r="C392" s="38" t="s">
        <v>1276</v>
      </c>
    </row>
    <row r="393" spans="1:3" x14ac:dyDescent="0.3">
      <c r="A393" s="38">
        <v>539</v>
      </c>
      <c r="B393" s="38" t="s">
        <v>2338</v>
      </c>
      <c r="C393" s="38" t="s">
        <v>1273</v>
      </c>
    </row>
    <row r="394" spans="1:3" x14ac:dyDescent="0.3">
      <c r="A394" s="38">
        <v>540</v>
      </c>
      <c r="B394" s="38" t="s">
        <v>2402</v>
      </c>
      <c r="C394" s="38" t="s">
        <v>1273</v>
      </c>
    </row>
    <row r="395" spans="1:3" x14ac:dyDescent="0.3">
      <c r="A395" s="38">
        <v>541</v>
      </c>
      <c r="B395" s="38" t="s">
        <v>1569</v>
      </c>
      <c r="C395" s="38" t="s">
        <v>1273</v>
      </c>
    </row>
    <row r="396" spans="1:3" x14ac:dyDescent="0.3">
      <c r="A396" s="38">
        <v>542</v>
      </c>
      <c r="B396" s="38" t="s">
        <v>2355</v>
      </c>
      <c r="C396" s="38" t="s">
        <v>1273</v>
      </c>
    </row>
    <row r="397" spans="1:3" x14ac:dyDescent="0.3">
      <c r="A397" s="38">
        <v>544</v>
      </c>
      <c r="B397" s="38" t="s">
        <v>1570</v>
      </c>
      <c r="C397" s="38" t="s">
        <v>1273</v>
      </c>
    </row>
    <row r="398" spans="1:3" x14ac:dyDescent="0.3">
      <c r="A398" s="38">
        <v>545</v>
      </c>
      <c r="B398" s="38" t="s">
        <v>1571</v>
      </c>
      <c r="C398" s="38" t="s">
        <v>1273</v>
      </c>
    </row>
    <row r="399" spans="1:3" x14ac:dyDescent="0.3">
      <c r="A399" s="38">
        <v>546</v>
      </c>
      <c r="B399" s="38" t="s">
        <v>1572</v>
      </c>
      <c r="C399" s="38" t="s">
        <v>1273</v>
      </c>
    </row>
    <row r="400" spans="1:3" x14ac:dyDescent="0.3">
      <c r="A400" s="38">
        <v>547</v>
      </c>
      <c r="B400" s="38" t="s">
        <v>1573</v>
      </c>
      <c r="C400" s="38" t="s">
        <v>1273</v>
      </c>
    </row>
    <row r="401" spans="1:3" x14ac:dyDescent="0.3">
      <c r="A401" s="38">
        <v>548</v>
      </c>
      <c r="B401" s="38" t="s">
        <v>1574</v>
      </c>
      <c r="C401" s="38" t="s">
        <v>1273</v>
      </c>
    </row>
    <row r="402" spans="1:3" x14ac:dyDescent="0.3">
      <c r="A402" s="38">
        <v>549</v>
      </c>
      <c r="B402" s="38" t="s">
        <v>1575</v>
      </c>
      <c r="C402" s="38" t="s">
        <v>1273</v>
      </c>
    </row>
    <row r="403" spans="1:3" x14ac:dyDescent="0.3">
      <c r="A403" s="38">
        <v>551</v>
      </c>
      <c r="B403" s="38" t="s">
        <v>1576</v>
      </c>
      <c r="C403" s="38" t="s">
        <v>1273</v>
      </c>
    </row>
    <row r="404" spans="1:3" x14ac:dyDescent="0.3">
      <c r="A404" s="38">
        <v>552</v>
      </c>
      <c r="B404" s="38" t="s">
        <v>1577</v>
      </c>
      <c r="C404" s="38" t="s">
        <v>1273</v>
      </c>
    </row>
    <row r="405" spans="1:3" x14ac:dyDescent="0.3">
      <c r="A405" s="38">
        <v>553</v>
      </c>
      <c r="B405" s="38" t="s">
        <v>2574</v>
      </c>
      <c r="C405" s="38" t="s">
        <v>1273</v>
      </c>
    </row>
    <row r="406" spans="1:3" x14ac:dyDescent="0.3">
      <c r="A406" s="38">
        <v>554</v>
      </c>
      <c r="B406" s="38" t="s">
        <v>1578</v>
      </c>
      <c r="C406" s="38" t="s">
        <v>1273</v>
      </c>
    </row>
    <row r="407" spans="1:3" x14ac:dyDescent="0.3">
      <c r="A407" s="38">
        <v>555</v>
      </c>
      <c r="B407" s="38" t="s">
        <v>1579</v>
      </c>
      <c r="C407" s="38" t="s">
        <v>1273</v>
      </c>
    </row>
    <row r="408" spans="1:3" x14ac:dyDescent="0.3">
      <c r="A408" s="38">
        <v>556</v>
      </c>
      <c r="B408" s="38" t="s">
        <v>1580</v>
      </c>
      <c r="C408" s="38" t="s">
        <v>1273</v>
      </c>
    </row>
    <row r="409" spans="1:3" x14ac:dyDescent="0.3">
      <c r="A409" s="38">
        <v>557</v>
      </c>
      <c r="B409" s="38" t="s">
        <v>1581</v>
      </c>
      <c r="C409" s="38" t="s">
        <v>1273</v>
      </c>
    </row>
    <row r="410" spans="1:3" x14ac:dyDescent="0.3">
      <c r="A410" s="38">
        <v>558</v>
      </c>
      <c r="B410" s="38" t="s">
        <v>2327</v>
      </c>
      <c r="C410" s="38" t="s">
        <v>1273</v>
      </c>
    </row>
    <row r="411" spans="1:3" x14ac:dyDescent="0.3">
      <c r="A411" s="38">
        <v>559</v>
      </c>
      <c r="B411" s="38" t="s">
        <v>1582</v>
      </c>
      <c r="C411" s="38" t="s">
        <v>1273</v>
      </c>
    </row>
    <row r="412" spans="1:3" x14ac:dyDescent="0.3">
      <c r="A412" s="38">
        <v>560</v>
      </c>
      <c r="B412" s="38" t="s">
        <v>1583</v>
      </c>
      <c r="C412" s="38" t="s">
        <v>1273</v>
      </c>
    </row>
    <row r="413" spans="1:3" x14ac:dyDescent="0.3">
      <c r="A413" s="38">
        <v>561</v>
      </c>
      <c r="B413" s="38" t="s">
        <v>1584</v>
      </c>
      <c r="C413" s="38" t="s">
        <v>1273</v>
      </c>
    </row>
    <row r="414" spans="1:3" x14ac:dyDescent="0.3">
      <c r="A414" s="38">
        <v>562</v>
      </c>
      <c r="B414" s="38" t="s">
        <v>1585</v>
      </c>
      <c r="C414" s="38" t="s">
        <v>1273</v>
      </c>
    </row>
    <row r="415" spans="1:3" x14ac:dyDescent="0.3">
      <c r="A415" s="38">
        <v>563</v>
      </c>
      <c r="B415" s="38" t="s">
        <v>1586</v>
      </c>
      <c r="C415" s="38" t="s">
        <v>1273</v>
      </c>
    </row>
    <row r="416" spans="1:3" x14ac:dyDescent="0.3">
      <c r="A416" s="38">
        <v>564</v>
      </c>
      <c r="B416" s="38" t="s">
        <v>1587</v>
      </c>
      <c r="C416" s="38" t="s">
        <v>1273</v>
      </c>
    </row>
    <row r="417" spans="1:3" x14ac:dyDescent="0.3">
      <c r="A417" s="38">
        <v>565</v>
      </c>
      <c r="B417" s="38" t="s">
        <v>1588</v>
      </c>
      <c r="C417" s="38" t="s">
        <v>1273</v>
      </c>
    </row>
    <row r="418" spans="1:3" x14ac:dyDescent="0.3">
      <c r="A418" s="38">
        <v>566</v>
      </c>
      <c r="B418" s="38" t="s">
        <v>1589</v>
      </c>
      <c r="C418" s="38" t="s">
        <v>1273</v>
      </c>
    </row>
    <row r="419" spans="1:3" x14ac:dyDescent="0.3">
      <c r="A419" s="38">
        <v>567</v>
      </c>
      <c r="B419" s="38" t="s">
        <v>1590</v>
      </c>
      <c r="C419" s="38" t="s">
        <v>1273</v>
      </c>
    </row>
    <row r="420" spans="1:3" x14ac:dyDescent="0.3">
      <c r="A420" s="38">
        <v>568</v>
      </c>
      <c r="B420" s="38" t="s">
        <v>1591</v>
      </c>
      <c r="C420" s="38" t="s">
        <v>1273</v>
      </c>
    </row>
    <row r="421" spans="1:3" x14ac:dyDescent="0.3">
      <c r="A421" s="38">
        <v>569</v>
      </c>
      <c r="B421" s="38" t="s">
        <v>1592</v>
      </c>
      <c r="C421" s="38" t="s">
        <v>1273</v>
      </c>
    </row>
    <row r="422" spans="1:3" x14ac:dyDescent="0.3">
      <c r="A422" s="38">
        <v>570</v>
      </c>
      <c r="B422" s="38" t="s">
        <v>1593</v>
      </c>
      <c r="C422" s="38" t="s">
        <v>1273</v>
      </c>
    </row>
    <row r="423" spans="1:3" x14ac:dyDescent="0.3">
      <c r="A423" s="38">
        <v>571</v>
      </c>
      <c r="B423" s="38" t="s">
        <v>1594</v>
      </c>
      <c r="C423" s="38" t="s">
        <v>1273</v>
      </c>
    </row>
    <row r="424" spans="1:3" x14ac:dyDescent="0.3">
      <c r="A424" s="38">
        <v>572</v>
      </c>
      <c r="B424" s="38" t="s">
        <v>1595</v>
      </c>
      <c r="C424" s="38" t="s">
        <v>1273</v>
      </c>
    </row>
    <row r="425" spans="1:3" x14ac:dyDescent="0.3">
      <c r="A425" s="38">
        <v>573</v>
      </c>
      <c r="B425" s="38" t="s">
        <v>1596</v>
      </c>
      <c r="C425" s="38" t="s">
        <v>1273</v>
      </c>
    </row>
    <row r="426" spans="1:3" x14ac:dyDescent="0.3">
      <c r="A426" s="38">
        <v>574</v>
      </c>
      <c r="B426" s="38" t="s">
        <v>1597</v>
      </c>
      <c r="C426" s="38" t="s">
        <v>1273</v>
      </c>
    </row>
    <row r="427" spans="1:3" x14ac:dyDescent="0.3">
      <c r="A427" s="38">
        <v>575</v>
      </c>
      <c r="B427" s="38" t="s">
        <v>1598</v>
      </c>
      <c r="C427" s="38" t="s">
        <v>1273</v>
      </c>
    </row>
    <row r="428" spans="1:3" x14ac:dyDescent="0.3">
      <c r="A428" s="38">
        <v>576</v>
      </c>
      <c r="B428" s="38" t="s">
        <v>2471</v>
      </c>
      <c r="C428" s="38" t="s">
        <v>1275</v>
      </c>
    </row>
    <row r="429" spans="1:3" x14ac:dyDescent="0.3">
      <c r="A429" s="38">
        <v>577</v>
      </c>
      <c r="B429" s="38" t="s">
        <v>1599</v>
      </c>
      <c r="C429" s="38" t="s">
        <v>1273</v>
      </c>
    </row>
    <row r="430" spans="1:3" x14ac:dyDescent="0.3">
      <c r="A430" s="38">
        <v>578</v>
      </c>
      <c r="B430" s="38" t="s">
        <v>1600</v>
      </c>
      <c r="C430" s="38" t="s">
        <v>1273</v>
      </c>
    </row>
    <row r="431" spans="1:3" x14ac:dyDescent="0.3">
      <c r="A431" s="38">
        <v>579</v>
      </c>
      <c r="B431" s="38" t="s">
        <v>1601</v>
      </c>
      <c r="C431" s="38" t="s">
        <v>1274</v>
      </c>
    </row>
    <row r="432" spans="1:3" x14ac:dyDescent="0.3">
      <c r="A432" s="38">
        <v>580</v>
      </c>
      <c r="B432" s="38" t="s">
        <v>1602</v>
      </c>
      <c r="C432" s="38" t="s">
        <v>1273</v>
      </c>
    </row>
    <row r="433" spans="1:3" s="75" customFormat="1" x14ac:dyDescent="0.3">
      <c r="A433" s="77">
        <v>581</v>
      </c>
      <c r="B433" s="77" t="s">
        <v>1603</v>
      </c>
      <c r="C433" s="77" t="s">
        <v>1273</v>
      </c>
    </row>
    <row r="434" spans="1:3" x14ac:dyDescent="0.3">
      <c r="A434" s="38">
        <v>582</v>
      </c>
      <c r="B434" s="38" t="s">
        <v>2467</v>
      </c>
      <c r="C434" s="38" t="s">
        <v>1275</v>
      </c>
    </row>
    <row r="435" spans="1:3" x14ac:dyDescent="0.3">
      <c r="A435" s="38">
        <v>583</v>
      </c>
      <c r="B435" s="38" t="s">
        <v>1604</v>
      </c>
      <c r="C435" s="38" t="s">
        <v>1273</v>
      </c>
    </row>
    <row r="436" spans="1:3" x14ac:dyDescent="0.3">
      <c r="A436" s="38">
        <v>584</v>
      </c>
      <c r="B436" s="38" t="s">
        <v>1605</v>
      </c>
      <c r="C436" s="38" t="s">
        <v>1275</v>
      </c>
    </row>
    <row r="437" spans="1:3" x14ac:dyDescent="0.3">
      <c r="A437" s="38">
        <v>585</v>
      </c>
      <c r="B437" s="38" t="s">
        <v>1606</v>
      </c>
      <c r="C437" s="38" t="s">
        <v>1273</v>
      </c>
    </row>
    <row r="438" spans="1:3" x14ac:dyDescent="0.3">
      <c r="A438" s="38">
        <v>586</v>
      </c>
      <c r="B438" s="38" t="s">
        <v>1607</v>
      </c>
      <c r="C438" s="38" t="s">
        <v>1273</v>
      </c>
    </row>
    <row r="439" spans="1:3" x14ac:dyDescent="0.3">
      <c r="A439" s="38">
        <v>587</v>
      </c>
      <c r="B439" s="38" t="s">
        <v>1608</v>
      </c>
      <c r="C439" s="38" t="s">
        <v>1273</v>
      </c>
    </row>
    <row r="440" spans="1:3" x14ac:dyDescent="0.3">
      <c r="A440" s="38">
        <v>588</v>
      </c>
      <c r="B440" s="38" t="s">
        <v>1609</v>
      </c>
      <c r="C440" s="38" t="s">
        <v>1273</v>
      </c>
    </row>
    <row r="441" spans="1:3" x14ac:dyDescent="0.3">
      <c r="A441" s="38">
        <v>589</v>
      </c>
      <c r="B441" s="38" t="s">
        <v>1610</v>
      </c>
      <c r="C441" s="38" t="s">
        <v>1273</v>
      </c>
    </row>
    <row r="442" spans="1:3" x14ac:dyDescent="0.3">
      <c r="A442" s="38">
        <v>590</v>
      </c>
      <c r="B442" s="38" t="s">
        <v>1611</v>
      </c>
      <c r="C442" s="38" t="s">
        <v>1273</v>
      </c>
    </row>
    <row r="443" spans="1:3" x14ac:dyDescent="0.3">
      <c r="A443" s="38">
        <v>591</v>
      </c>
      <c r="B443" s="38" t="s">
        <v>2573</v>
      </c>
      <c r="C443" s="38" t="s">
        <v>1273</v>
      </c>
    </row>
    <row r="444" spans="1:3" x14ac:dyDescent="0.3">
      <c r="A444" s="38">
        <v>592</v>
      </c>
      <c r="B444" s="38" t="s">
        <v>1612</v>
      </c>
      <c r="C444" s="38" t="s">
        <v>1275</v>
      </c>
    </row>
    <row r="445" spans="1:3" x14ac:dyDescent="0.3">
      <c r="A445" s="38">
        <v>593</v>
      </c>
      <c r="B445" s="38" t="s">
        <v>1613</v>
      </c>
      <c r="C445" s="38" t="s">
        <v>1273</v>
      </c>
    </row>
    <row r="446" spans="1:3" x14ac:dyDescent="0.3">
      <c r="A446" s="38">
        <v>594</v>
      </c>
      <c r="B446" s="38" t="s">
        <v>1614</v>
      </c>
      <c r="C446" s="38" t="s">
        <v>1276</v>
      </c>
    </row>
    <row r="447" spans="1:3" x14ac:dyDescent="0.3">
      <c r="A447" s="38">
        <v>595</v>
      </c>
      <c r="B447" s="38" t="s">
        <v>2285</v>
      </c>
      <c r="C447" s="38" t="s">
        <v>1276</v>
      </c>
    </row>
    <row r="448" spans="1:3" x14ac:dyDescent="0.3">
      <c r="A448" s="38">
        <v>596</v>
      </c>
      <c r="B448" s="38" t="s">
        <v>2286</v>
      </c>
      <c r="C448" s="38" t="s">
        <v>1273</v>
      </c>
    </row>
    <row r="449" spans="1:3" x14ac:dyDescent="0.3">
      <c r="A449" s="38">
        <v>597</v>
      </c>
      <c r="B449" s="38" t="s">
        <v>2372</v>
      </c>
      <c r="C449" s="38" t="s">
        <v>1276</v>
      </c>
    </row>
    <row r="450" spans="1:3" x14ac:dyDescent="0.3">
      <c r="A450" s="38">
        <v>598</v>
      </c>
      <c r="B450" s="38" t="s">
        <v>2376</v>
      </c>
      <c r="C450" s="38" t="s">
        <v>1276</v>
      </c>
    </row>
    <row r="451" spans="1:3" x14ac:dyDescent="0.3">
      <c r="A451" s="38">
        <v>599</v>
      </c>
      <c r="B451" s="38" t="s">
        <v>1615</v>
      </c>
      <c r="C451" s="38" t="s">
        <v>1276</v>
      </c>
    </row>
    <row r="452" spans="1:3" s="75" customFormat="1" x14ac:dyDescent="0.3">
      <c r="A452" s="83">
        <v>600</v>
      </c>
      <c r="B452" s="83" t="s">
        <v>2475</v>
      </c>
      <c r="C452" s="83" t="s">
        <v>1273</v>
      </c>
    </row>
    <row r="453" spans="1:3" x14ac:dyDescent="0.3">
      <c r="A453" s="38">
        <v>601</v>
      </c>
      <c r="B453" s="38" t="s">
        <v>2380</v>
      </c>
      <c r="C453" s="38" t="s">
        <v>1276</v>
      </c>
    </row>
    <row r="454" spans="1:3" x14ac:dyDescent="0.3">
      <c r="A454" s="38">
        <v>602</v>
      </c>
      <c r="B454" s="38" t="s">
        <v>2392</v>
      </c>
      <c r="C454" s="38" t="s">
        <v>1276</v>
      </c>
    </row>
    <row r="455" spans="1:3" x14ac:dyDescent="0.3">
      <c r="A455" s="38">
        <v>603</v>
      </c>
      <c r="B455" s="38" t="s">
        <v>2393</v>
      </c>
      <c r="C455" s="38" t="s">
        <v>1276</v>
      </c>
    </row>
    <row r="456" spans="1:3" x14ac:dyDescent="0.3">
      <c r="A456" s="38">
        <v>604</v>
      </c>
      <c r="B456" s="38" t="s">
        <v>1616</v>
      </c>
      <c r="C456" s="38" t="s">
        <v>1276</v>
      </c>
    </row>
    <row r="457" spans="1:3" x14ac:dyDescent="0.3">
      <c r="A457" s="38">
        <v>605</v>
      </c>
      <c r="B457" s="38" t="s">
        <v>1617</v>
      </c>
      <c r="C457" s="38" t="s">
        <v>1276</v>
      </c>
    </row>
    <row r="458" spans="1:3" x14ac:dyDescent="0.3">
      <c r="A458" s="38">
        <v>606</v>
      </c>
      <c r="B458" s="38" t="s">
        <v>1618</v>
      </c>
      <c r="C458" s="38" t="s">
        <v>1276</v>
      </c>
    </row>
    <row r="459" spans="1:3" x14ac:dyDescent="0.3">
      <c r="A459" s="38">
        <v>607</v>
      </c>
      <c r="B459" s="38" t="s">
        <v>1619</v>
      </c>
      <c r="C459" s="38" t="s">
        <v>1273</v>
      </c>
    </row>
    <row r="460" spans="1:3" x14ac:dyDescent="0.3">
      <c r="A460" s="38">
        <v>608</v>
      </c>
      <c r="B460" s="38" t="s">
        <v>1620</v>
      </c>
      <c r="C460" s="38" t="s">
        <v>1274</v>
      </c>
    </row>
    <row r="461" spans="1:3" x14ac:dyDescent="0.3">
      <c r="A461" s="38">
        <v>609</v>
      </c>
      <c r="B461" s="38" t="s">
        <v>1621</v>
      </c>
      <c r="C461" s="38" t="s">
        <v>1274</v>
      </c>
    </row>
    <row r="462" spans="1:3" x14ac:dyDescent="0.3">
      <c r="A462" s="38">
        <v>610</v>
      </c>
      <c r="B462" s="38" t="s">
        <v>1622</v>
      </c>
      <c r="C462" s="38" t="s">
        <v>1273</v>
      </c>
    </row>
    <row r="463" spans="1:3" x14ac:dyDescent="0.3">
      <c r="A463" s="38">
        <v>611</v>
      </c>
      <c r="B463" s="38" t="s">
        <v>1623</v>
      </c>
      <c r="C463" s="38" t="s">
        <v>1273</v>
      </c>
    </row>
    <row r="464" spans="1:3" x14ac:dyDescent="0.3">
      <c r="A464" s="38">
        <v>612</v>
      </c>
      <c r="B464" s="38" t="s">
        <v>1624</v>
      </c>
      <c r="C464" s="38" t="s">
        <v>1274</v>
      </c>
    </row>
    <row r="465" spans="1:3" x14ac:dyDescent="0.3">
      <c r="A465" s="38">
        <v>613</v>
      </c>
      <c r="B465" s="38" t="s">
        <v>1625</v>
      </c>
      <c r="C465" s="38" t="s">
        <v>1274</v>
      </c>
    </row>
    <row r="466" spans="1:3" s="75" customFormat="1" x14ac:dyDescent="0.3">
      <c r="A466" s="83">
        <v>614</v>
      </c>
      <c r="B466" s="83" t="s">
        <v>2478</v>
      </c>
      <c r="C466" s="83" t="s">
        <v>1273</v>
      </c>
    </row>
    <row r="467" spans="1:3" x14ac:dyDescent="0.3">
      <c r="A467" s="38">
        <v>615</v>
      </c>
      <c r="B467" s="38" t="s">
        <v>1626</v>
      </c>
      <c r="C467" s="38" t="s">
        <v>1275</v>
      </c>
    </row>
    <row r="468" spans="1:3" x14ac:dyDescent="0.3">
      <c r="A468" s="38">
        <v>616</v>
      </c>
      <c r="B468" s="38" t="s">
        <v>1627</v>
      </c>
      <c r="C468" s="38" t="s">
        <v>1275</v>
      </c>
    </row>
    <row r="469" spans="1:3" x14ac:dyDescent="0.3">
      <c r="A469" s="38">
        <v>617</v>
      </c>
      <c r="B469" s="38" t="s">
        <v>1628</v>
      </c>
      <c r="C469" s="38" t="s">
        <v>1273</v>
      </c>
    </row>
    <row r="470" spans="1:3" x14ac:dyDescent="0.3">
      <c r="A470" s="38">
        <v>618</v>
      </c>
      <c r="B470" s="38" t="s">
        <v>1629</v>
      </c>
      <c r="C470" s="38" t="s">
        <v>1273</v>
      </c>
    </row>
    <row r="471" spans="1:3" x14ac:dyDescent="0.3">
      <c r="A471" s="38">
        <v>619</v>
      </c>
      <c r="B471" s="38" t="s">
        <v>1630</v>
      </c>
      <c r="C471" s="38" t="s">
        <v>1275</v>
      </c>
    </row>
    <row r="472" spans="1:3" x14ac:dyDescent="0.3">
      <c r="A472" s="38">
        <v>620</v>
      </c>
      <c r="B472" s="38" t="s">
        <v>1631</v>
      </c>
      <c r="C472" s="38" t="s">
        <v>1273</v>
      </c>
    </row>
    <row r="473" spans="1:3" x14ac:dyDescent="0.3">
      <c r="A473" s="38">
        <v>621</v>
      </c>
      <c r="B473" s="38" t="s">
        <v>2258</v>
      </c>
      <c r="C473" s="38" t="s">
        <v>1273</v>
      </c>
    </row>
    <row r="474" spans="1:3" x14ac:dyDescent="0.3">
      <c r="A474" s="38">
        <v>622</v>
      </c>
      <c r="B474" s="38" t="s">
        <v>1632</v>
      </c>
      <c r="C474" s="38" t="s">
        <v>1273</v>
      </c>
    </row>
    <row r="475" spans="1:3" x14ac:dyDescent="0.3">
      <c r="A475" s="38">
        <v>623</v>
      </c>
      <c r="B475" s="38" t="s">
        <v>1633</v>
      </c>
      <c r="C475" s="38" t="s">
        <v>1273</v>
      </c>
    </row>
    <row r="476" spans="1:3" x14ac:dyDescent="0.3">
      <c r="A476" s="38">
        <v>624</v>
      </c>
      <c r="B476" s="38" t="s">
        <v>2282</v>
      </c>
      <c r="C476" s="38" t="s">
        <v>1273</v>
      </c>
    </row>
    <row r="477" spans="1:3" x14ac:dyDescent="0.3">
      <c r="A477" s="38">
        <v>625</v>
      </c>
      <c r="B477" s="38" t="s">
        <v>2283</v>
      </c>
      <c r="C477" s="38" t="s">
        <v>1273</v>
      </c>
    </row>
    <row r="478" spans="1:3" x14ac:dyDescent="0.3">
      <c r="A478" s="38">
        <v>626</v>
      </c>
      <c r="B478" s="38" t="s">
        <v>1634</v>
      </c>
      <c r="C478" s="38" t="s">
        <v>1273</v>
      </c>
    </row>
    <row r="479" spans="1:3" x14ac:dyDescent="0.3">
      <c r="A479" s="38">
        <v>627</v>
      </c>
      <c r="B479" s="38" t="s">
        <v>1635</v>
      </c>
      <c r="C479" s="38" t="s">
        <v>1273</v>
      </c>
    </row>
    <row r="480" spans="1:3" x14ac:dyDescent="0.3">
      <c r="A480" s="38">
        <v>628</v>
      </c>
      <c r="B480" s="38" t="s">
        <v>1636</v>
      </c>
      <c r="C480" s="38" t="s">
        <v>1273</v>
      </c>
    </row>
    <row r="481" spans="1:3" x14ac:dyDescent="0.3">
      <c r="A481" s="38">
        <v>629</v>
      </c>
      <c r="B481" s="38" t="s">
        <v>1637</v>
      </c>
      <c r="C481" s="38" t="s">
        <v>1273</v>
      </c>
    </row>
    <row r="482" spans="1:3" x14ac:dyDescent="0.3">
      <c r="A482" s="38">
        <v>630</v>
      </c>
      <c r="B482" s="38" t="s">
        <v>1638</v>
      </c>
      <c r="C482" s="38" t="s">
        <v>1274</v>
      </c>
    </row>
    <row r="483" spans="1:3" x14ac:dyDescent="0.3">
      <c r="A483" s="38">
        <v>631</v>
      </c>
      <c r="B483" s="38" t="s">
        <v>1639</v>
      </c>
      <c r="C483" s="38" t="s">
        <v>1274</v>
      </c>
    </row>
    <row r="484" spans="1:3" x14ac:dyDescent="0.3">
      <c r="A484" s="38">
        <v>632</v>
      </c>
      <c r="B484" s="38" t="s">
        <v>1640</v>
      </c>
      <c r="C484" s="38" t="s">
        <v>1276</v>
      </c>
    </row>
    <row r="485" spans="1:3" x14ac:dyDescent="0.3">
      <c r="A485" s="38">
        <v>633</v>
      </c>
      <c r="B485" s="38" t="s">
        <v>1641</v>
      </c>
      <c r="C485" s="38" t="s">
        <v>1276</v>
      </c>
    </row>
    <row r="486" spans="1:3" x14ac:dyDescent="0.3">
      <c r="A486" s="38">
        <v>634</v>
      </c>
      <c r="B486" s="38" t="s">
        <v>1642</v>
      </c>
      <c r="C486" s="38" t="s">
        <v>1274</v>
      </c>
    </row>
    <row r="487" spans="1:3" x14ac:dyDescent="0.3">
      <c r="A487" s="38">
        <v>635</v>
      </c>
      <c r="B487" s="38" t="s">
        <v>1643</v>
      </c>
      <c r="C487" s="38" t="s">
        <v>1276</v>
      </c>
    </row>
    <row r="488" spans="1:3" x14ac:dyDescent="0.3">
      <c r="A488" s="38">
        <v>636</v>
      </c>
      <c r="B488" s="38" t="s">
        <v>2281</v>
      </c>
      <c r="C488" s="38" t="s">
        <v>1276</v>
      </c>
    </row>
    <row r="489" spans="1:3" x14ac:dyDescent="0.3">
      <c r="A489" s="38">
        <v>637</v>
      </c>
      <c r="B489" s="38" t="s">
        <v>1644</v>
      </c>
      <c r="C489" s="38" t="s">
        <v>1276</v>
      </c>
    </row>
    <row r="490" spans="1:3" x14ac:dyDescent="0.3">
      <c r="A490" s="38">
        <v>638</v>
      </c>
      <c r="B490" s="38" t="s">
        <v>2366</v>
      </c>
      <c r="C490" s="38" t="s">
        <v>1276</v>
      </c>
    </row>
    <row r="491" spans="1:3" x14ac:dyDescent="0.3">
      <c r="A491" s="38">
        <v>639</v>
      </c>
      <c r="B491" s="38" t="s">
        <v>1645</v>
      </c>
      <c r="C491" s="38" t="s">
        <v>1273</v>
      </c>
    </row>
    <row r="492" spans="1:3" x14ac:dyDescent="0.3">
      <c r="A492" s="38">
        <v>640</v>
      </c>
      <c r="B492" s="38" t="s">
        <v>1646</v>
      </c>
      <c r="C492" s="38" t="s">
        <v>1273</v>
      </c>
    </row>
    <row r="493" spans="1:3" x14ac:dyDescent="0.3">
      <c r="A493" s="38">
        <v>641</v>
      </c>
      <c r="B493" s="38" t="s">
        <v>1647</v>
      </c>
      <c r="C493" s="38" t="s">
        <v>1273</v>
      </c>
    </row>
    <row r="494" spans="1:3" x14ac:dyDescent="0.3">
      <c r="A494" s="38">
        <v>642</v>
      </c>
      <c r="B494" s="38" t="s">
        <v>1648</v>
      </c>
      <c r="C494" s="38" t="s">
        <v>1273</v>
      </c>
    </row>
    <row r="495" spans="1:3" x14ac:dyDescent="0.3">
      <c r="A495" s="38">
        <v>643</v>
      </c>
      <c r="B495" s="38" t="s">
        <v>1649</v>
      </c>
      <c r="C495" s="38" t="s">
        <v>1276</v>
      </c>
    </row>
    <row r="496" spans="1:3" x14ac:dyDescent="0.3">
      <c r="A496" s="38">
        <v>644</v>
      </c>
      <c r="B496" s="38" t="s">
        <v>2391</v>
      </c>
      <c r="C496" s="38" t="s">
        <v>1276</v>
      </c>
    </row>
    <row r="497" spans="1:3" x14ac:dyDescent="0.3">
      <c r="A497" s="38">
        <v>645</v>
      </c>
      <c r="B497" s="38" t="s">
        <v>1650</v>
      </c>
      <c r="C497" s="38" t="s">
        <v>1276</v>
      </c>
    </row>
    <row r="498" spans="1:3" x14ac:dyDescent="0.3">
      <c r="A498" s="38">
        <v>646</v>
      </c>
      <c r="B498" s="38" t="s">
        <v>1651</v>
      </c>
      <c r="C498" s="38" t="s">
        <v>1276</v>
      </c>
    </row>
    <row r="499" spans="1:3" x14ac:dyDescent="0.3">
      <c r="A499" s="38">
        <v>647</v>
      </c>
      <c r="B499" s="38" t="s">
        <v>1652</v>
      </c>
      <c r="C499" s="38" t="s">
        <v>1276</v>
      </c>
    </row>
    <row r="500" spans="1:3" x14ac:dyDescent="0.3">
      <c r="A500" s="38">
        <v>648</v>
      </c>
      <c r="B500" s="38" t="s">
        <v>1653</v>
      </c>
      <c r="C500" s="38" t="s">
        <v>1273</v>
      </c>
    </row>
    <row r="501" spans="1:3" x14ac:dyDescent="0.3">
      <c r="A501" s="38">
        <v>649</v>
      </c>
      <c r="B501" s="38" t="s">
        <v>1654</v>
      </c>
      <c r="C501" s="38" t="s">
        <v>1276</v>
      </c>
    </row>
    <row r="502" spans="1:3" x14ac:dyDescent="0.3">
      <c r="A502" s="38">
        <v>650</v>
      </c>
      <c r="B502" s="38" t="s">
        <v>2374</v>
      </c>
      <c r="C502" s="38" t="s">
        <v>1276</v>
      </c>
    </row>
    <row r="503" spans="1:3" x14ac:dyDescent="0.3">
      <c r="A503" s="38">
        <v>651</v>
      </c>
      <c r="B503" s="38" t="s">
        <v>2275</v>
      </c>
      <c r="C503" s="38" t="s">
        <v>1274</v>
      </c>
    </row>
    <row r="504" spans="1:3" x14ac:dyDescent="0.3">
      <c r="A504" s="38">
        <v>653</v>
      </c>
      <c r="B504" s="38" t="s">
        <v>2280</v>
      </c>
      <c r="C504" s="38" t="s">
        <v>1276</v>
      </c>
    </row>
    <row r="505" spans="1:3" x14ac:dyDescent="0.3">
      <c r="A505" s="38">
        <v>654</v>
      </c>
      <c r="B505" s="38" t="s">
        <v>2397</v>
      </c>
      <c r="C505" s="38" t="s">
        <v>1276</v>
      </c>
    </row>
    <row r="506" spans="1:3" x14ac:dyDescent="0.3">
      <c r="A506" s="38">
        <v>655</v>
      </c>
      <c r="B506" s="38" t="s">
        <v>1986</v>
      </c>
      <c r="C506" s="38" t="s">
        <v>1273</v>
      </c>
    </row>
    <row r="507" spans="1:3" x14ac:dyDescent="0.3">
      <c r="A507" s="38">
        <v>658</v>
      </c>
      <c r="B507" s="38" t="s">
        <v>2279</v>
      </c>
      <c r="C507" s="38" t="s">
        <v>1273</v>
      </c>
    </row>
    <row r="508" spans="1:3" x14ac:dyDescent="0.3">
      <c r="A508" s="38">
        <v>659</v>
      </c>
      <c r="B508" s="38" t="s">
        <v>1978</v>
      </c>
      <c r="C508" s="38" t="s">
        <v>1273</v>
      </c>
    </row>
    <row r="509" spans="1:3" x14ac:dyDescent="0.3">
      <c r="A509" s="38">
        <v>660</v>
      </c>
      <c r="B509" s="38" t="s">
        <v>2189</v>
      </c>
      <c r="C509" s="38" t="s">
        <v>1274</v>
      </c>
    </row>
    <row r="510" spans="1:3" x14ac:dyDescent="0.3">
      <c r="A510" s="38">
        <v>661</v>
      </c>
      <c r="B510" s="38" t="s">
        <v>1368</v>
      </c>
      <c r="C510" s="38" t="s">
        <v>1274</v>
      </c>
    </row>
    <row r="511" spans="1:3" x14ac:dyDescent="0.3">
      <c r="A511" s="38">
        <v>662</v>
      </c>
      <c r="B511" s="38" t="s">
        <v>2389</v>
      </c>
      <c r="C511" s="38" t="s">
        <v>1276</v>
      </c>
    </row>
    <row r="512" spans="1:3" s="75" customFormat="1" x14ac:dyDescent="0.3">
      <c r="A512" s="128">
        <v>663</v>
      </c>
      <c r="B512" s="128" t="s">
        <v>2644</v>
      </c>
      <c r="C512" s="128" t="s">
        <v>1273</v>
      </c>
    </row>
    <row r="513" spans="1:3" x14ac:dyDescent="0.3">
      <c r="A513" s="38">
        <v>664</v>
      </c>
      <c r="B513" s="38" t="s">
        <v>2343</v>
      </c>
      <c r="C513" s="38" t="s">
        <v>1276</v>
      </c>
    </row>
    <row r="514" spans="1:3" x14ac:dyDescent="0.3">
      <c r="A514" s="38">
        <v>665</v>
      </c>
      <c r="B514" s="38" t="s">
        <v>2377</v>
      </c>
      <c r="C514" s="38" t="s">
        <v>1276</v>
      </c>
    </row>
    <row r="515" spans="1:3" x14ac:dyDescent="0.3">
      <c r="A515" s="38">
        <v>666</v>
      </c>
      <c r="B515" s="38" t="s">
        <v>2351</v>
      </c>
      <c r="C515" s="38" t="s">
        <v>1276</v>
      </c>
    </row>
    <row r="516" spans="1:3" x14ac:dyDescent="0.3">
      <c r="A516" s="38">
        <v>667</v>
      </c>
      <c r="B516" s="38" t="s">
        <v>2390</v>
      </c>
      <c r="C516" s="38" t="s">
        <v>1276</v>
      </c>
    </row>
    <row r="517" spans="1:3" x14ac:dyDescent="0.3">
      <c r="A517" s="38">
        <v>668</v>
      </c>
      <c r="B517" s="38" t="s">
        <v>2294</v>
      </c>
      <c r="C517" s="38" t="s">
        <v>1276</v>
      </c>
    </row>
    <row r="518" spans="1:3" x14ac:dyDescent="0.3">
      <c r="A518" s="38">
        <v>669</v>
      </c>
      <c r="B518" s="38" t="s">
        <v>2257</v>
      </c>
      <c r="C518" s="38" t="s">
        <v>1273</v>
      </c>
    </row>
    <row r="519" spans="1:3" x14ac:dyDescent="0.3">
      <c r="A519" s="38">
        <v>670</v>
      </c>
      <c r="B519" s="38" t="s">
        <v>2278</v>
      </c>
      <c r="C519" s="38" t="s">
        <v>1273</v>
      </c>
    </row>
    <row r="520" spans="1:3" x14ac:dyDescent="0.3">
      <c r="A520" s="38">
        <v>671</v>
      </c>
      <c r="B520" s="38" t="s">
        <v>2257</v>
      </c>
      <c r="C520" s="38" t="s">
        <v>1273</v>
      </c>
    </row>
    <row r="521" spans="1:3" x14ac:dyDescent="0.3">
      <c r="A521" s="38">
        <v>672</v>
      </c>
      <c r="B521" s="38" t="s">
        <v>2329</v>
      </c>
      <c r="C521" s="38" t="s">
        <v>1273</v>
      </c>
    </row>
    <row r="522" spans="1:3" x14ac:dyDescent="0.3">
      <c r="A522" s="38">
        <v>673</v>
      </c>
      <c r="B522" s="38" t="s">
        <v>2276</v>
      </c>
      <c r="C522" s="38" t="s">
        <v>1274</v>
      </c>
    </row>
    <row r="523" spans="1:3" x14ac:dyDescent="0.3">
      <c r="A523" s="38">
        <v>676</v>
      </c>
      <c r="B523" s="38" t="s">
        <v>2346</v>
      </c>
      <c r="C523" s="38" t="s">
        <v>1273</v>
      </c>
    </row>
    <row r="524" spans="1:3" x14ac:dyDescent="0.3">
      <c r="A524" s="38">
        <v>677</v>
      </c>
      <c r="B524" s="38" t="s">
        <v>1977</v>
      </c>
      <c r="C524" s="38" t="s">
        <v>1275</v>
      </c>
    </row>
    <row r="525" spans="1:3" x14ac:dyDescent="0.3">
      <c r="A525" s="38">
        <v>678</v>
      </c>
      <c r="B525" s="38" t="s">
        <v>2404</v>
      </c>
      <c r="C525" s="38" t="s">
        <v>1273</v>
      </c>
    </row>
    <row r="526" spans="1:3" x14ac:dyDescent="0.3">
      <c r="A526" s="38">
        <v>679</v>
      </c>
      <c r="B526" s="38" t="s">
        <v>1984</v>
      </c>
      <c r="C526" s="38" t="s">
        <v>1276</v>
      </c>
    </row>
    <row r="527" spans="1:3" x14ac:dyDescent="0.3">
      <c r="A527" s="38">
        <v>680</v>
      </c>
      <c r="B527" s="38" t="s">
        <v>1992</v>
      </c>
      <c r="C527" s="38" t="s">
        <v>1274</v>
      </c>
    </row>
    <row r="528" spans="1:3" x14ac:dyDescent="0.3">
      <c r="A528" s="38">
        <v>681</v>
      </c>
      <c r="B528" s="38" t="s">
        <v>2007</v>
      </c>
      <c r="C528" s="38" t="s">
        <v>1274</v>
      </c>
    </row>
    <row r="529" spans="1:3" x14ac:dyDescent="0.3">
      <c r="A529" s="38">
        <v>682</v>
      </c>
      <c r="B529" s="38" t="s">
        <v>1994</v>
      </c>
      <c r="C529" s="38" t="s">
        <v>1274</v>
      </c>
    </row>
    <row r="530" spans="1:3" x14ac:dyDescent="0.3">
      <c r="A530" s="38">
        <v>683</v>
      </c>
      <c r="B530" s="38" t="s">
        <v>2277</v>
      </c>
      <c r="C530" s="38" t="s">
        <v>1276</v>
      </c>
    </row>
    <row r="531" spans="1:3" x14ac:dyDescent="0.3">
      <c r="A531" s="38">
        <v>684</v>
      </c>
      <c r="B531" s="38" t="s">
        <v>1993</v>
      </c>
      <c r="C531" s="38" t="s">
        <v>1273</v>
      </c>
    </row>
    <row r="532" spans="1:3" x14ac:dyDescent="0.3">
      <c r="A532" s="38">
        <v>685</v>
      </c>
      <c r="B532" s="38" t="s">
        <v>2256</v>
      </c>
      <c r="C532" s="38" t="s">
        <v>1273</v>
      </c>
    </row>
    <row r="533" spans="1:3" x14ac:dyDescent="0.3">
      <c r="A533" s="38">
        <v>686</v>
      </c>
      <c r="B533" s="38" t="s">
        <v>2315</v>
      </c>
      <c r="C533" s="38" t="s">
        <v>1273</v>
      </c>
    </row>
    <row r="534" spans="1:3" x14ac:dyDescent="0.3">
      <c r="A534" s="38">
        <v>687</v>
      </c>
      <c r="B534" s="38" t="s">
        <v>1996</v>
      </c>
      <c r="C534" s="38" t="s">
        <v>1276</v>
      </c>
    </row>
    <row r="535" spans="1:3" x14ac:dyDescent="0.3">
      <c r="A535" s="38">
        <v>688</v>
      </c>
      <c r="B535" s="38" t="s">
        <v>2006</v>
      </c>
      <c r="C535" s="38" t="s">
        <v>1273</v>
      </c>
    </row>
    <row r="536" spans="1:3" x14ac:dyDescent="0.3">
      <c r="A536" s="38">
        <v>689</v>
      </c>
      <c r="B536" s="38" t="s">
        <v>1991</v>
      </c>
      <c r="C536" s="38" t="s">
        <v>1276</v>
      </c>
    </row>
    <row r="537" spans="1:3" x14ac:dyDescent="0.3">
      <c r="A537" s="38">
        <v>690</v>
      </c>
      <c r="B537" s="38" t="s">
        <v>1990</v>
      </c>
      <c r="C537" s="38" t="s">
        <v>1273</v>
      </c>
    </row>
    <row r="538" spans="1:3" x14ac:dyDescent="0.3">
      <c r="A538" s="38">
        <v>691</v>
      </c>
      <c r="B538" s="38" t="s">
        <v>1995</v>
      </c>
      <c r="C538" s="38" t="s">
        <v>1276</v>
      </c>
    </row>
    <row r="539" spans="1:3" x14ac:dyDescent="0.3">
      <c r="A539" s="38">
        <v>693</v>
      </c>
      <c r="B539" s="38" t="s">
        <v>2009</v>
      </c>
      <c r="C539" s="38" t="s">
        <v>1274</v>
      </c>
    </row>
    <row r="540" spans="1:3" x14ac:dyDescent="0.3">
      <c r="A540" s="38">
        <v>694</v>
      </c>
      <c r="B540" s="38" t="s">
        <v>1997</v>
      </c>
      <c r="C540" s="38" t="s">
        <v>1273</v>
      </c>
    </row>
    <row r="541" spans="1:3" x14ac:dyDescent="0.3">
      <c r="A541" s="38">
        <v>695</v>
      </c>
      <c r="B541" s="38" t="s">
        <v>2002</v>
      </c>
      <c r="C541" s="38" t="s">
        <v>1273</v>
      </c>
    </row>
    <row r="542" spans="1:3" x14ac:dyDescent="0.3">
      <c r="A542" s="38">
        <v>696</v>
      </c>
      <c r="B542" s="38" t="s">
        <v>2008</v>
      </c>
      <c r="C542" s="38" t="s">
        <v>1273</v>
      </c>
    </row>
    <row r="543" spans="1:3" x14ac:dyDescent="0.3">
      <c r="A543" s="38">
        <v>697</v>
      </c>
      <c r="B543" s="38" t="s">
        <v>2001</v>
      </c>
      <c r="C543" s="38" t="s">
        <v>1273</v>
      </c>
    </row>
    <row r="544" spans="1:3" x14ac:dyDescent="0.3">
      <c r="A544" s="38">
        <v>698</v>
      </c>
      <c r="B544" s="38" t="s">
        <v>1999</v>
      </c>
      <c r="C544" s="38" t="s">
        <v>1273</v>
      </c>
    </row>
    <row r="545" spans="1:3" x14ac:dyDescent="0.3">
      <c r="A545" s="38">
        <v>699</v>
      </c>
      <c r="B545" s="38" t="s">
        <v>2345</v>
      </c>
      <c r="C545" s="38" t="s">
        <v>1275</v>
      </c>
    </row>
    <row r="546" spans="1:3" x14ac:dyDescent="0.3">
      <c r="A546" s="38">
        <v>701</v>
      </c>
      <c r="B546" s="38" t="s">
        <v>2000</v>
      </c>
      <c r="C546" s="38" t="s">
        <v>1273</v>
      </c>
    </row>
    <row r="547" spans="1:3" x14ac:dyDescent="0.3">
      <c r="A547" s="38">
        <v>703</v>
      </c>
      <c r="B547" s="38" t="s">
        <v>1655</v>
      </c>
      <c r="C547" s="38" t="s">
        <v>1276</v>
      </c>
    </row>
    <row r="548" spans="1:3" x14ac:dyDescent="0.3">
      <c r="A548" s="38">
        <v>705</v>
      </c>
      <c r="B548" s="38" t="s">
        <v>1656</v>
      </c>
      <c r="C548" s="38" t="s">
        <v>1276</v>
      </c>
    </row>
    <row r="549" spans="1:3" x14ac:dyDescent="0.3">
      <c r="A549" s="38">
        <v>706</v>
      </c>
      <c r="B549" s="38" t="s">
        <v>2363</v>
      </c>
      <c r="C549" s="38" t="s">
        <v>1273</v>
      </c>
    </row>
    <row r="550" spans="1:3" x14ac:dyDescent="0.3">
      <c r="A550" s="38">
        <v>707</v>
      </c>
      <c r="B550" s="38" t="s">
        <v>1657</v>
      </c>
      <c r="C550" s="38" t="s">
        <v>1273</v>
      </c>
    </row>
    <row r="551" spans="1:3" x14ac:dyDescent="0.3">
      <c r="A551" s="38">
        <v>708</v>
      </c>
      <c r="B551" s="38" t="s">
        <v>1658</v>
      </c>
      <c r="C551" s="38" t="s">
        <v>1273</v>
      </c>
    </row>
    <row r="552" spans="1:3" x14ac:dyDescent="0.3">
      <c r="A552" s="38">
        <v>709</v>
      </c>
      <c r="B552" s="38" t="s">
        <v>1659</v>
      </c>
      <c r="C552" s="38" t="s">
        <v>1273</v>
      </c>
    </row>
    <row r="553" spans="1:3" x14ac:dyDescent="0.3">
      <c r="A553" s="38">
        <v>710</v>
      </c>
      <c r="B553" s="38" t="s">
        <v>1660</v>
      </c>
      <c r="C553" s="38" t="s">
        <v>1273</v>
      </c>
    </row>
    <row r="554" spans="1:3" x14ac:dyDescent="0.3">
      <c r="A554" s="38">
        <v>712</v>
      </c>
      <c r="B554" s="38" t="s">
        <v>1661</v>
      </c>
      <c r="C554" s="38" t="s">
        <v>1276</v>
      </c>
    </row>
    <row r="555" spans="1:3" x14ac:dyDescent="0.3">
      <c r="A555" s="38">
        <v>713</v>
      </c>
      <c r="B555" s="38" t="s">
        <v>1662</v>
      </c>
      <c r="C555" s="38" t="s">
        <v>1273</v>
      </c>
    </row>
    <row r="556" spans="1:3" x14ac:dyDescent="0.3">
      <c r="A556" s="38">
        <v>714</v>
      </c>
      <c r="B556" s="38" t="s">
        <v>1663</v>
      </c>
      <c r="C556" s="38" t="s">
        <v>1273</v>
      </c>
    </row>
    <row r="557" spans="1:3" x14ac:dyDescent="0.3">
      <c r="A557" s="38">
        <v>715</v>
      </c>
      <c r="B557" s="38" t="s">
        <v>1664</v>
      </c>
      <c r="C557" s="38" t="s">
        <v>1273</v>
      </c>
    </row>
    <row r="558" spans="1:3" x14ac:dyDescent="0.3">
      <c r="A558" s="38">
        <v>716</v>
      </c>
      <c r="B558" s="38" t="s">
        <v>1665</v>
      </c>
      <c r="C558" s="38" t="s">
        <v>1276</v>
      </c>
    </row>
    <row r="559" spans="1:3" x14ac:dyDescent="0.3">
      <c r="A559" s="38">
        <v>717</v>
      </c>
      <c r="B559" s="38" t="s">
        <v>1666</v>
      </c>
      <c r="C559" s="38" t="s">
        <v>1273</v>
      </c>
    </row>
    <row r="560" spans="1:3" x14ac:dyDescent="0.3">
      <c r="A560" s="38">
        <v>718</v>
      </c>
      <c r="B560" s="38" t="s">
        <v>1667</v>
      </c>
      <c r="C560" s="38" t="s">
        <v>1273</v>
      </c>
    </row>
    <row r="561" spans="1:3" x14ac:dyDescent="0.3">
      <c r="A561" s="38">
        <v>719</v>
      </c>
      <c r="B561" s="38" t="s">
        <v>1668</v>
      </c>
      <c r="C561" s="38" t="s">
        <v>1273</v>
      </c>
    </row>
    <row r="562" spans="1:3" x14ac:dyDescent="0.3">
      <c r="A562" s="38">
        <v>720</v>
      </c>
      <c r="B562" s="38" t="s">
        <v>1669</v>
      </c>
      <c r="C562" s="38" t="s">
        <v>1276</v>
      </c>
    </row>
    <row r="563" spans="1:3" x14ac:dyDescent="0.3">
      <c r="A563" s="38">
        <v>721</v>
      </c>
      <c r="B563" s="38" t="s">
        <v>1670</v>
      </c>
      <c r="C563" s="38" t="s">
        <v>1273</v>
      </c>
    </row>
    <row r="564" spans="1:3" x14ac:dyDescent="0.3">
      <c r="A564" s="38">
        <v>722</v>
      </c>
      <c r="B564" s="38" t="s">
        <v>1671</v>
      </c>
      <c r="C564" s="38" t="s">
        <v>1273</v>
      </c>
    </row>
    <row r="565" spans="1:3" x14ac:dyDescent="0.3">
      <c r="A565" s="38">
        <v>723</v>
      </c>
      <c r="B565" s="38" t="s">
        <v>1672</v>
      </c>
      <c r="C565" s="38" t="s">
        <v>1273</v>
      </c>
    </row>
    <row r="566" spans="1:3" x14ac:dyDescent="0.3">
      <c r="A566" s="38">
        <v>724</v>
      </c>
      <c r="B566" s="38" t="s">
        <v>1673</v>
      </c>
      <c r="C566" s="38" t="s">
        <v>1273</v>
      </c>
    </row>
    <row r="567" spans="1:3" x14ac:dyDescent="0.3">
      <c r="A567" s="38">
        <v>725</v>
      </c>
      <c r="B567" s="38" t="s">
        <v>1674</v>
      </c>
      <c r="C567" s="38" t="s">
        <v>1273</v>
      </c>
    </row>
    <row r="568" spans="1:3" x14ac:dyDescent="0.3">
      <c r="A568" s="38">
        <v>726</v>
      </c>
      <c r="B568" s="38" t="s">
        <v>1675</v>
      </c>
      <c r="C568" s="38" t="s">
        <v>1273</v>
      </c>
    </row>
    <row r="569" spans="1:3" x14ac:dyDescent="0.3">
      <c r="A569" s="38">
        <v>727</v>
      </c>
      <c r="B569" s="38" t="s">
        <v>1676</v>
      </c>
      <c r="C569" s="38" t="s">
        <v>1276</v>
      </c>
    </row>
    <row r="570" spans="1:3" x14ac:dyDescent="0.3">
      <c r="A570" s="38">
        <v>728</v>
      </c>
      <c r="B570" s="38" t="s">
        <v>1677</v>
      </c>
      <c r="C570" s="38" t="s">
        <v>1276</v>
      </c>
    </row>
    <row r="571" spans="1:3" x14ac:dyDescent="0.3">
      <c r="A571" s="38">
        <v>729</v>
      </c>
      <c r="B571" s="38" t="s">
        <v>1678</v>
      </c>
      <c r="C571" s="38" t="s">
        <v>1276</v>
      </c>
    </row>
    <row r="572" spans="1:3" x14ac:dyDescent="0.3">
      <c r="A572" s="38">
        <v>730</v>
      </c>
      <c r="B572" s="38" t="s">
        <v>1679</v>
      </c>
      <c r="C572" s="38" t="s">
        <v>1275</v>
      </c>
    </row>
    <row r="573" spans="1:3" x14ac:dyDescent="0.3">
      <c r="A573" s="38">
        <v>731</v>
      </c>
      <c r="B573" s="38" t="s">
        <v>1680</v>
      </c>
      <c r="C573" s="38" t="s">
        <v>1276</v>
      </c>
    </row>
    <row r="574" spans="1:3" x14ac:dyDescent="0.3">
      <c r="A574" s="38">
        <v>732</v>
      </c>
      <c r="B574" s="38" t="s">
        <v>1681</v>
      </c>
      <c r="C574" s="38" t="s">
        <v>1276</v>
      </c>
    </row>
    <row r="575" spans="1:3" x14ac:dyDescent="0.3">
      <c r="A575" s="38">
        <v>733</v>
      </c>
      <c r="B575" s="38" t="s">
        <v>1682</v>
      </c>
      <c r="C575" s="38" t="s">
        <v>1275</v>
      </c>
    </row>
    <row r="576" spans="1:3" x14ac:dyDescent="0.3">
      <c r="A576" s="38">
        <v>734</v>
      </c>
      <c r="B576" s="38" t="s">
        <v>1683</v>
      </c>
      <c r="C576" s="38" t="s">
        <v>1273</v>
      </c>
    </row>
    <row r="577" spans="1:3" x14ac:dyDescent="0.3">
      <c r="A577" s="38">
        <v>735</v>
      </c>
      <c r="B577" s="38" t="s">
        <v>1684</v>
      </c>
      <c r="C577" s="38" t="s">
        <v>1273</v>
      </c>
    </row>
    <row r="578" spans="1:3" x14ac:dyDescent="0.3">
      <c r="A578" s="38">
        <v>736</v>
      </c>
      <c r="B578" s="38" t="s">
        <v>1685</v>
      </c>
      <c r="C578" s="38" t="s">
        <v>1276</v>
      </c>
    </row>
    <row r="579" spans="1:3" x14ac:dyDescent="0.3">
      <c r="A579" s="38">
        <v>737</v>
      </c>
      <c r="B579" s="38" t="s">
        <v>1686</v>
      </c>
      <c r="C579" s="38" t="s">
        <v>1276</v>
      </c>
    </row>
    <row r="580" spans="1:3" x14ac:dyDescent="0.3">
      <c r="A580" s="38">
        <v>738</v>
      </c>
      <c r="B580" s="38" t="s">
        <v>1687</v>
      </c>
      <c r="C580" s="38" t="s">
        <v>1273</v>
      </c>
    </row>
    <row r="581" spans="1:3" x14ac:dyDescent="0.3">
      <c r="A581" s="38">
        <v>739</v>
      </c>
      <c r="B581" s="38" t="s">
        <v>1688</v>
      </c>
      <c r="C581" s="38" t="s">
        <v>1273</v>
      </c>
    </row>
    <row r="582" spans="1:3" x14ac:dyDescent="0.3">
      <c r="A582" s="38">
        <v>740</v>
      </c>
      <c r="B582" s="38" t="s">
        <v>1689</v>
      </c>
      <c r="C582" s="38" t="s">
        <v>1276</v>
      </c>
    </row>
    <row r="583" spans="1:3" x14ac:dyDescent="0.3">
      <c r="A583" s="38">
        <v>741</v>
      </c>
      <c r="B583" s="38" t="s">
        <v>2255</v>
      </c>
      <c r="C583" s="38" t="s">
        <v>1276</v>
      </c>
    </row>
    <row r="584" spans="1:3" x14ac:dyDescent="0.3">
      <c r="A584" s="38">
        <v>742</v>
      </c>
      <c r="B584" s="38" t="s">
        <v>1690</v>
      </c>
      <c r="C584" s="38" t="s">
        <v>1274</v>
      </c>
    </row>
    <row r="585" spans="1:3" x14ac:dyDescent="0.3">
      <c r="A585" s="38">
        <v>743</v>
      </c>
      <c r="B585" s="38" t="s">
        <v>1691</v>
      </c>
      <c r="C585" s="38" t="s">
        <v>1273</v>
      </c>
    </row>
    <row r="586" spans="1:3" x14ac:dyDescent="0.3">
      <c r="A586" s="38">
        <v>744</v>
      </c>
      <c r="B586" s="38" t="s">
        <v>1692</v>
      </c>
      <c r="C586" s="38" t="s">
        <v>1273</v>
      </c>
    </row>
    <row r="587" spans="1:3" x14ac:dyDescent="0.3">
      <c r="A587" s="38">
        <v>745</v>
      </c>
      <c r="B587" s="38" t="s">
        <v>1693</v>
      </c>
      <c r="C587" s="38" t="s">
        <v>1273</v>
      </c>
    </row>
    <row r="588" spans="1:3" x14ac:dyDescent="0.3">
      <c r="A588" s="38">
        <v>746</v>
      </c>
      <c r="B588" s="38" t="s">
        <v>1694</v>
      </c>
      <c r="C588" s="38" t="s">
        <v>1276</v>
      </c>
    </row>
    <row r="589" spans="1:3" x14ac:dyDescent="0.3">
      <c r="A589" s="38">
        <v>747</v>
      </c>
      <c r="B589" s="38" t="s">
        <v>1695</v>
      </c>
      <c r="C589" s="38" t="s">
        <v>1276</v>
      </c>
    </row>
    <row r="590" spans="1:3" x14ac:dyDescent="0.3">
      <c r="A590" s="38">
        <v>748</v>
      </c>
      <c r="B590" s="38" t="s">
        <v>2371</v>
      </c>
      <c r="C590" s="38" t="s">
        <v>1276</v>
      </c>
    </row>
    <row r="591" spans="1:3" x14ac:dyDescent="0.3">
      <c r="A591" s="38">
        <v>749</v>
      </c>
      <c r="B591" s="38" t="s">
        <v>1696</v>
      </c>
      <c r="C591" s="38" t="s">
        <v>1276</v>
      </c>
    </row>
    <row r="592" spans="1:3" x14ac:dyDescent="0.3">
      <c r="A592" s="38">
        <v>750</v>
      </c>
      <c r="B592" s="38" t="s">
        <v>1697</v>
      </c>
      <c r="C592" s="38" t="s">
        <v>1275</v>
      </c>
    </row>
    <row r="593" spans="1:3" x14ac:dyDescent="0.3">
      <c r="A593" s="38">
        <v>751</v>
      </c>
      <c r="B593" s="38" t="s">
        <v>2254</v>
      </c>
      <c r="C593" s="38" t="s">
        <v>1275</v>
      </c>
    </row>
    <row r="594" spans="1:3" x14ac:dyDescent="0.3">
      <c r="A594" s="38">
        <v>752</v>
      </c>
      <c r="B594" s="38" t="s">
        <v>1698</v>
      </c>
      <c r="C594" s="38" t="s">
        <v>1276</v>
      </c>
    </row>
    <row r="595" spans="1:3" x14ac:dyDescent="0.3">
      <c r="A595" s="38">
        <v>753</v>
      </c>
      <c r="B595" s="38" t="s">
        <v>1699</v>
      </c>
      <c r="C595" s="38" t="s">
        <v>1273</v>
      </c>
    </row>
    <row r="596" spans="1:3" x14ac:dyDescent="0.3">
      <c r="A596" s="38">
        <v>754</v>
      </c>
      <c r="B596" s="38" t="s">
        <v>1700</v>
      </c>
      <c r="C596" s="38" t="s">
        <v>1276</v>
      </c>
    </row>
    <row r="597" spans="1:3" x14ac:dyDescent="0.3">
      <c r="A597" s="38">
        <v>755</v>
      </c>
      <c r="B597" s="38" t="s">
        <v>1701</v>
      </c>
      <c r="C597" s="38" t="s">
        <v>1273</v>
      </c>
    </row>
    <row r="598" spans="1:3" x14ac:dyDescent="0.3">
      <c r="A598" s="38">
        <v>756</v>
      </c>
      <c r="B598" s="38" t="s">
        <v>1702</v>
      </c>
      <c r="C598" s="38" t="s">
        <v>1276</v>
      </c>
    </row>
    <row r="599" spans="1:3" x14ac:dyDescent="0.3">
      <c r="A599" s="38">
        <v>757</v>
      </c>
      <c r="B599" s="38" t="s">
        <v>1703</v>
      </c>
      <c r="C599" s="38" t="s">
        <v>1276</v>
      </c>
    </row>
    <row r="600" spans="1:3" x14ac:dyDescent="0.3">
      <c r="A600" s="38">
        <v>758</v>
      </c>
      <c r="B600" s="38" t="s">
        <v>2406</v>
      </c>
      <c r="C600" s="38" t="s">
        <v>1276</v>
      </c>
    </row>
    <row r="601" spans="1:3" x14ac:dyDescent="0.3">
      <c r="A601" s="38">
        <v>759</v>
      </c>
      <c r="B601" s="38" t="s">
        <v>1704</v>
      </c>
      <c r="C601" s="38" t="s">
        <v>1273</v>
      </c>
    </row>
    <row r="602" spans="1:3" x14ac:dyDescent="0.3">
      <c r="A602" s="38">
        <v>760</v>
      </c>
      <c r="B602" s="38" t="s">
        <v>1705</v>
      </c>
      <c r="C602" s="38" t="s">
        <v>1276</v>
      </c>
    </row>
    <row r="603" spans="1:3" x14ac:dyDescent="0.3">
      <c r="A603" s="38">
        <v>761</v>
      </c>
      <c r="B603" s="38" t="s">
        <v>1706</v>
      </c>
      <c r="C603" s="38" t="s">
        <v>1273</v>
      </c>
    </row>
    <row r="604" spans="1:3" x14ac:dyDescent="0.3">
      <c r="A604" s="38">
        <v>763</v>
      </c>
      <c r="B604" s="38" t="s">
        <v>1707</v>
      </c>
      <c r="C604" s="38" t="s">
        <v>1276</v>
      </c>
    </row>
    <row r="605" spans="1:3" x14ac:dyDescent="0.3">
      <c r="A605" s="38">
        <v>764</v>
      </c>
      <c r="B605" s="38" t="s">
        <v>1708</v>
      </c>
      <c r="C605" s="38" t="s">
        <v>1275</v>
      </c>
    </row>
    <row r="606" spans="1:3" x14ac:dyDescent="0.3">
      <c r="A606" s="38">
        <v>765</v>
      </c>
      <c r="B606" s="38" t="s">
        <v>1709</v>
      </c>
      <c r="C606" s="38" t="s">
        <v>1275</v>
      </c>
    </row>
    <row r="607" spans="1:3" x14ac:dyDescent="0.3">
      <c r="A607" s="38">
        <v>766</v>
      </c>
      <c r="B607" s="38" t="s">
        <v>1710</v>
      </c>
      <c r="C607" s="38" t="s">
        <v>1275</v>
      </c>
    </row>
    <row r="608" spans="1:3" x14ac:dyDescent="0.3">
      <c r="A608" s="38">
        <v>767</v>
      </c>
      <c r="B608" s="38" t="s">
        <v>2349</v>
      </c>
      <c r="C608" s="38" t="s">
        <v>1275</v>
      </c>
    </row>
    <row r="609" spans="1:3" x14ac:dyDescent="0.3">
      <c r="A609" s="38">
        <v>768</v>
      </c>
      <c r="B609" s="38" t="s">
        <v>2323</v>
      </c>
      <c r="C609" s="38" t="s">
        <v>1273</v>
      </c>
    </row>
    <row r="610" spans="1:3" x14ac:dyDescent="0.3">
      <c r="A610" s="38">
        <v>769</v>
      </c>
      <c r="B610" s="38" t="s">
        <v>2191</v>
      </c>
      <c r="C610" s="38" t="s">
        <v>1273</v>
      </c>
    </row>
    <row r="611" spans="1:3" x14ac:dyDescent="0.3">
      <c r="A611" s="38">
        <v>770</v>
      </c>
      <c r="B611" s="38" t="s">
        <v>1711</v>
      </c>
      <c r="C611" s="38" t="s">
        <v>1276</v>
      </c>
    </row>
    <row r="612" spans="1:3" x14ac:dyDescent="0.3">
      <c r="A612" s="38">
        <v>771</v>
      </c>
      <c r="B612" s="38" t="s">
        <v>1712</v>
      </c>
      <c r="C612" s="38" t="s">
        <v>1276</v>
      </c>
    </row>
    <row r="613" spans="1:3" x14ac:dyDescent="0.3">
      <c r="A613" s="38">
        <v>772</v>
      </c>
      <c r="B613" s="38" t="s">
        <v>1713</v>
      </c>
      <c r="C613" s="38" t="s">
        <v>1274</v>
      </c>
    </row>
    <row r="614" spans="1:3" x14ac:dyDescent="0.3">
      <c r="A614" s="38">
        <v>773</v>
      </c>
      <c r="B614" s="38" t="s">
        <v>1714</v>
      </c>
      <c r="C614" s="38" t="s">
        <v>1274</v>
      </c>
    </row>
    <row r="615" spans="1:3" x14ac:dyDescent="0.3">
      <c r="A615" s="38">
        <v>774</v>
      </c>
      <c r="B615" s="38" t="s">
        <v>1715</v>
      </c>
      <c r="C615" s="38" t="s">
        <v>1276</v>
      </c>
    </row>
    <row r="616" spans="1:3" x14ac:dyDescent="0.3">
      <c r="A616" s="38">
        <v>775</v>
      </c>
      <c r="B616" s="38" t="s">
        <v>2357</v>
      </c>
      <c r="C616" s="38" t="s">
        <v>1276</v>
      </c>
    </row>
    <row r="617" spans="1:3" x14ac:dyDescent="0.3">
      <c r="A617" s="38">
        <v>776</v>
      </c>
      <c r="B617" s="38" t="s">
        <v>1716</v>
      </c>
      <c r="C617" s="38" t="s">
        <v>1274</v>
      </c>
    </row>
    <row r="618" spans="1:3" x14ac:dyDescent="0.3">
      <c r="A618" s="38">
        <v>777</v>
      </c>
      <c r="B618" s="38" t="s">
        <v>1717</v>
      </c>
      <c r="C618" s="38" t="s">
        <v>1274</v>
      </c>
    </row>
    <row r="619" spans="1:3" x14ac:dyDescent="0.3">
      <c r="A619" s="38">
        <v>778</v>
      </c>
      <c r="B619" s="38" t="s">
        <v>1718</v>
      </c>
      <c r="C619" s="38" t="s">
        <v>1276</v>
      </c>
    </row>
    <row r="620" spans="1:3" x14ac:dyDescent="0.3">
      <c r="A620" s="38">
        <v>779</v>
      </c>
      <c r="B620" s="38" t="s">
        <v>1719</v>
      </c>
      <c r="C620" s="38" t="s">
        <v>1276</v>
      </c>
    </row>
    <row r="621" spans="1:3" x14ac:dyDescent="0.3">
      <c r="A621" s="38">
        <v>780</v>
      </c>
      <c r="B621" s="38" t="s">
        <v>1720</v>
      </c>
      <c r="C621" s="38" t="s">
        <v>1275</v>
      </c>
    </row>
    <row r="622" spans="1:3" x14ac:dyDescent="0.3">
      <c r="A622" s="38">
        <v>781</v>
      </c>
      <c r="B622" s="38" t="s">
        <v>1721</v>
      </c>
      <c r="C622" s="38" t="s">
        <v>1275</v>
      </c>
    </row>
    <row r="623" spans="1:3" x14ac:dyDescent="0.3">
      <c r="A623" s="38">
        <v>782</v>
      </c>
      <c r="B623" s="38" t="s">
        <v>2326</v>
      </c>
      <c r="C623" s="38" t="s">
        <v>1276</v>
      </c>
    </row>
    <row r="624" spans="1:3" x14ac:dyDescent="0.3">
      <c r="A624" s="38">
        <v>783</v>
      </c>
      <c r="B624" s="38" t="s">
        <v>1722</v>
      </c>
      <c r="C624" s="38" t="s">
        <v>1275</v>
      </c>
    </row>
    <row r="625" spans="1:3" x14ac:dyDescent="0.3">
      <c r="A625" s="38">
        <v>784</v>
      </c>
      <c r="B625" s="38" t="s">
        <v>1723</v>
      </c>
      <c r="C625" s="38" t="s">
        <v>1273</v>
      </c>
    </row>
    <row r="626" spans="1:3" x14ac:dyDescent="0.3">
      <c r="A626" s="38">
        <v>785</v>
      </c>
      <c r="B626" s="38" t="s">
        <v>2367</v>
      </c>
      <c r="C626" s="38" t="s">
        <v>1273</v>
      </c>
    </row>
    <row r="627" spans="1:3" x14ac:dyDescent="0.3">
      <c r="A627" s="38">
        <v>786</v>
      </c>
      <c r="B627" s="38" t="s">
        <v>1724</v>
      </c>
      <c r="C627" s="38" t="s">
        <v>1273</v>
      </c>
    </row>
    <row r="628" spans="1:3" x14ac:dyDescent="0.3">
      <c r="A628" s="38">
        <v>787</v>
      </c>
      <c r="B628" s="38" t="s">
        <v>1725</v>
      </c>
      <c r="C628" s="38" t="s">
        <v>1273</v>
      </c>
    </row>
    <row r="629" spans="1:3" x14ac:dyDescent="0.3">
      <c r="A629" s="38">
        <v>788</v>
      </c>
      <c r="B629" s="38" t="s">
        <v>1726</v>
      </c>
      <c r="C629" s="38" t="s">
        <v>1273</v>
      </c>
    </row>
    <row r="630" spans="1:3" x14ac:dyDescent="0.3">
      <c r="A630" s="38">
        <v>789</v>
      </c>
      <c r="B630" s="38" t="s">
        <v>2192</v>
      </c>
      <c r="C630" s="38" t="s">
        <v>1274</v>
      </c>
    </row>
    <row r="631" spans="1:3" x14ac:dyDescent="0.3">
      <c r="A631" s="38">
        <v>790</v>
      </c>
      <c r="B631" s="38" t="s">
        <v>1727</v>
      </c>
      <c r="C631" s="38" t="s">
        <v>1273</v>
      </c>
    </row>
    <row r="632" spans="1:3" x14ac:dyDescent="0.3">
      <c r="A632" s="38">
        <v>791</v>
      </c>
      <c r="B632" s="38" t="s">
        <v>1728</v>
      </c>
      <c r="C632" s="38" t="s">
        <v>1273</v>
      </c>
    </row>
    <row r="633" spans="1:3" x14ac:dyDescent="0.3">
      <c r="A633" s="38">
        <v>792</v>
      </c>
      <c r="B633" s="38" t="s">
        <v>2193</v>
      </c>
      <c r="C633" s="38" t="s">
        <v>1273</v>
      </c>
    </row>
    <row r="634" spans="1:3" x14ac:dyDescent="0.3">
      <c r="A634" s="38">
        <v>793</v>
      </c>
      <c r="B634" s="38" t="s">
        <v>2174</v>
      </c>
      <c r="C634" s="38" t="s">
        <v>1273</v>
      </c>
    </row>
    <row r="635" spans="1:3" x14ac:dyDescent="0.3">
      <c r="A635" s="38">
        <v>794</v>
      </c>
      <c r="B635" s="38" t="s">
        <v>1729</v>
      </c>
      <c r="C635" s="38" t="s">
        <v>1273</v>
      </c>
    </row>
    <row r="636" spans="1:3" x14ac:dyDescent="0.3">
      <c r="A636" s="38">
        <v>795</v>
      </c>
      <c r="B636" s="38" t="s">
        <v>1730</v>
      </c>
      <c r="C636" s="38" t="s">
        <v>1274</v>
      </c>
    </row>
    <row r="637" spans="1:3" x14ac:dyDescent="0.3">
      <c r="A637" s="38">
        <v>796</v>
      </c>
      <c r="B637" s="38" t="s">
        <v>1731</v>
      </c>
      <c r="C637" s="38" t="s">
        <v>1276</v>
      </c>
    </row>
    <row r="638" spans="1:3" s="75" customFormat="1" x14ac:dyDescent="0.3">
      <c r="A638" s="83">
        <v>797</v>
      </c>
      <c r="B638" s="83" t="s">
        <v>2476</v>
      </c>
      <c r="C638" s="83" t="s">
        <v>1273</v>
      </c>
    </row>
    <row r="639" spans="1:3" x14ac:dyDescent="0.3">
      <c r="A639" s="38">
        <v>798</v>
      </c>
      <c r="B639" s="38" t="s">
        <v>2272</v>
      </c>
      <c r="C639" s="38" t="s">
        <v>1274</v>
      </c>
    </row>
    <row r="640" spans="1:3" x14ac:dyDescent="0.3">
      <c r="A640" s="38">
        <v>799</v>
      </c>
      <c r="B640" s="38" t="s">
        <v>1732</v>
      </c>
      <c r="C640" s="38" t="s">
        <v>1276</v>
      </c>
    </row>
    <row r="641" spans="1:3" x14ac:dyDescent="0.3">
      <c r="A641" s="38">
        <v>800</v>
      </c>
      <c r="B641" s="38" t="s">
        <v>1733</v>
      </c>
      <c r="C641" s="38" t="s">
        <v>1273</v>
      </c>
    </row>
    <row r="642" spans="1:3" x14ac:dyDescent="0.3">
      <c r="A642" s="38">
        <v>801</v>
      </c>
      <c r="B642" s="38" t="s">
        <v>1734</v>
      </c>
      <c r="C642" s="38" t="s">
        <v>1273</v>
      </c>
    </row>
    <row r="643" spans="1:3" x14ac:dyDescent="0.3">
      <c r="A643" s="38">
        <v>802</v>
      </c>
      <c r="B643" s="38" t="s">
        <v>2394</v>
      </c>
      <c r="C643" s="38" t="s">
        <v>1274</v>
      </c>
    </row>
    <row r="644" spans="1:3" x14ac:dyDescent="0.3">
      <c r="A644" s="38">
        <v>803</v>
      </c>
      <c r="B644" s="38" t="s">
        <v>1735</v>
      </c>
      <c r="C644" s="38" t="s">
        <v>1274</v>
      </c>
    </row>
    <row r="645" spans="1:3" x14ac:dyDescent="0.3">
      <c r="A645" s="38">
        <v>804</v>
      </c>
      <c r="B645" s="38" t="s">
        <v>2333</v>
      </c>
      <c r="C645" s="38" t="s">
        <v>1274</v>
      </c>
    </row>
    <row r="646" spans="1:3" x14ac:dyDescent="0.3">
      <c r="A646" s="38">
        <v>805</v>
      </c>
      <c r="B646" s="38" t="s">
        <v>1736</v>
      </c>
      <c r="C646" s="38" t="s">
        <v>1276</v>
      </c>
    </row>
    <row r="647" spans="1:3" x14ac:dyDescent="0.3">
      <c r="A647" s="38">
        <v>806</v>
      </c>
      <c r="B647" s="38" t="s">
        <v>2387</v>
      </c>
      <c r="C647" s="38" t="s">
        <v>1276</v>
      </c>
    </row>
    <row r="648" spans="1:3" x14ac:dyDescent="0.3">
      <c r="A648" s="38">
        <v>807</v>
      </c>
      <c r="B648" s="38" t="s">
        <v>2359</v>
      </c>
      <c r="C648" s="38" t="s">
        <v>1276</v>
      </c>
    </row>
    <row r="649" spans="1:3" x14ac:dyDescent="0.3">
      <c r="A649" s="38">
        <v>808</v>
      </c>
      <c r="B649" s="38" t="s">
        <v>1737</v>
      </c>
      <c r="C649" s="38" t="s">
        <v>1276</v>
      </c>
    </row>
    <row r="650" spans="1:3" x14ac:dyDescent="0.3">
      <c r="A650" s="38">
        <v>809</v>
      </c>
      <c r="B650" s="38" t="s">
        <v>2251</v>
      </c>
      <c r="C650" s="38" t="s">
        <v>1276</v>
      </c>
    </row>
    <row r="651" spans="1:3" x14ac:dyDescent="0.3">
      <c r="A651" s="38">
        <v>810</v>
      </c>
      <c r="B651" s="38" t="s">
        <v>1738</v>
      </c>
      <c r="C651" s="38" t="s">
        <v>1273</v>
      </c>
    </row>
    <row r="652" spans="1:3" x14ac:dyDescent="0.3">
      <c r="A652" s="38">
        <v>811</v>
      </c>
      <c r="B652" s="38" t="s">
        <v>1739</v>
      </c>
      <c r="C652" s="38" t="s">
        <v>1273</v>
      </c>
    </row>
    <row r="653" spans="1:3" x14ac:dyDescent="0.3">
      <c r="A653" s="38">
        <v>812</v>
      </c>
      <c r="B653" s="38" t="s">
        <v>1740</v>
      </c>
      <c r="C653" s="38" t="s">
        <v>1273</v>
      </c>
    </row>
    <row r="654" spans="1:3" x14ac:dyDescent="0.3">
      <c r="A654" s="38">
        <v>813</v>
      </c>
      <c r="B654" s="38" t="s">
        <v>2164</v>
      </c>
      <c r="C654" s="38" t="s">
        <v>1273</v>
      </c>
    </row>
    <row r="655" spans="1:3" x14ac:dyDescent="0.3">
      <c r="A655" s="38">
        <v>815</v>
      </c>
      <c r="B655" s="38" t="s">
        <v>1741</v>
      </c>
      <c r="C655" s="38" t="s">
        <v>1273</v>
      </c>
    </row>
    <row r="656" spans="1:3" x14ac:dyDescent="0.3">
      <c r="A656" s="38">
        <v>816</v>
      </c>
      <c r="B656" s="38" t="s">
        <v>1742</v>
      </c>
      <c r="C656" s="38" t="s">
        <v>1273</v>
      </c>
    </row>
    <row r="657" spans="1:3" x14ac:dyDescent="0.3">
      <c r="A657" s="38">
        <v>817</v>
      </c>
      <c r="B657" s="38" t="s">
        <v>1743</v>
      </c>
      <c r="C657" s="38" t="s">
        <v>1275</v>
      </c>
    </row>
    <row r="658" spans="1:3" x14ac:dyDescent="0.3">
      <c r="A658" s="38">
        <v>818</v>
      </c>
      <c r="B658" s="38" t="s">
        <v>1744</v>
      </c>
      <c r="C658" s="38" t="s">
        <v>1273</v>
      </c>
    </row>
    <row r="659" spans="1:3" x14ac:dyDescent="0.3">
      <c r="A659" s="38">
        <v>819</v>
      </c>
      <c r="B659" s="38" t="s">
        <v>1745</v>
      </c>
      <c r="C659" s="38" t="s">
        <v>1276</v>
      </c>
    </row>
    <row r="660" spans="1:3" x14ac:dyDescent="0.3">
      <c r="A660" s="38">
        <v>821</v>
      </c>
      <c r="B660" s="38" t="s">
        <v>1746</v>
      </c>
      <c r="C660" s="38" t="s">
        <v>1273</v>
      </c>
    </row>
    <row r="661" spans="1:3" x14ac:dyDescent="0.3">
      <c r="A661" s="38">
        <v>822</v>
      </c>
      <c r="B661" s="38" t="s">
        <v>1747</v>
      </c>
      <c r="C661" s="38" t="s">
        <v>1274</v>
      </c>
    </row>
    <row r="662" spans="1:3" x14ac:dyDescent="0.3">
      <c r="A662" s="38">
        <v>823</v>
      </c>
      <c r="B662" s="38" t="s">
        <v>1748</v>
      </c>
      <c r="C662" s="38" t="s">
        <v>1273</v>
      </c>
    </row>
    <row r="663" spans="1:3" x14ac:dyDescent="0.3">
      <c r="A663" s="38">
        <v>824</v>
      </c>
      <c r="B663" s="38" t="s">
        <v>1749</v>
      </c>
      <c r="C663" s="38" t="s">
        <v>1274</v>
      </c>
    </row>
    <row r="664" spans="1:3" x14ac:dyDescent="0.3">
      <c r="A664" s="38">
        <v>825</v>
      </c>
      <c r="B664" s="38" t="s">
        <v>1750</v>
      </c>
      <c r="C664" s="38" t="s">
        <v>1275</v>
      </c>
    </row>
    <row r="665" spans="1:3" x14ac:dyDescent="0.3">
      <c r="A665" s="38">
        <v>826</v>
      </c>
      <c r="B665" s="38" t="s">
        <v>1751</v>
      </c>
      <c r="C665" s="38" t="s">
        <v>1273</v>
      </c>
    </row>
    <row r="666" spans="1:3" x14ac:dyDescent="0.3">
      <c r="A666" s="38">
        <v>827</v>
      </c>
      <c r="B666" s="38" t="s">
        <v>1752</v>
      </c>
      <c r="C666" s="38" t="s">
        <v>1273</v>
      </c>
    </row>
    <row r="667" spans="1:3" x14ac:dyDescent="0.3">
      <c r="A667" s="38">
        <v>828</v>
      </c>
      <c r="B667" s="38" t="s">
        <v>1753</v>
      </c>
      <c r="C667" s="38" t="s">
        <v>1273</v>
      </c>
    </row>
    <row r="668" spans="1:3" x14ac:dyDescent="0.3">
      <c r="A668" s="38">
        <v>829</v>
      </c>
      <c r="B668" s="38" t="s">
        <v>1754</v>
      </c>
      <c r="C668" s="38" t="s">
        <v>1275</v>
      </c>
    </row>
    <row r="669" spans="1:3" x14ac:dyDescent="0.3">
      <c r="A669" s="38">
        <v>830</v>
      </c>
      <c r="B669" s="38" t="s">
        <v>1755</v>
      </c>
      <c r="C669" s="38" t="s">
        <v>1274</v>
      </c>
    </row>
    <row r="670" spans="1:3" x14ac:dyDescent="0.3">
      <c r="A670" s="38">
        <v>831</v>
      </c>
      <c r="B670" s="38" t="s">
        <v>1756</v>
      </c>
      <c r="C670" s="38" t="s">
        <v>1275</v>
      </c>
    </row>
    <row r="671" spans="1:3" x14ac:dyDescent="0.3">
      <c r="A671" s="38">
        <v>832</v>
      </c>
      <c r="B671" s="38" t="s">
        <v>1757</v>
      </c>
      <c r="C671" s="38" t="s">
        <v>1276</v>
      </c>
    </row>
    <row r="672" spans="1:3" x14ac:dyDescent="0.3">
      <c r="A672" s="38">
        <v>833</v>
      </c>
      <c r="B672" s="38" t="s">
        <v>1758</v>
      </c>
      <c r="C672" s="38" t="s">
        <v>1273</v>
      </c>
    </row>
    <row r="673" spans="1:3" x14ac:dyDescent="0.3">
      <c r="A673" s="38">
        <v>834</v>
      </c>
      <c r="B673" s="38" t="s">
        <v>1759</v>
      </c>
      <c r="C673" s="38" t="s">
        <v>1273</v>
      </c>
    </row>
    <row r="674" spans="1:3" x14ac:dyDescent="0.3">
      <c r="A674" s="38">
        <v>835</v>
      </c>
      <c r="B674" s="38" t="s">
        <v>1760</v>
      </c>
      <c r="C674" s="38" t="s">
        <v>1273</v>
      </c>
    </row>
    <row r="675" spans="1:3" x14ac:dyDescent="0.3">
      <c r="A675" s="38">
        <v>836</v>
      </c>
      <c r="B675" s="38" t="s">
        <v>1761</v>
      </c>
      <c r="C675" s="38" t="s">
        <v>1273</v>
      </c>
    </row>
    <row r="676" spans="1:3" x14ac:dyDescent="0.3">
      <c r="A676" s="38">
        <v>837</v>
      </c>
      <c r="B676" s="38" t="s">
        <v>2250</v>
      </c>
      <c r="C676" s="38" t="s">
        <v>1276</v>
      </c>
    </row>
    <row r="677" spans="1:3" x14ac:dyDescent="0.3">
      <c r="A677" s="38">
        <v>838</v>
      </c>
      <c r="B677" s="38" t="s">
        <v>1762</v>
      </c>
      <c r="C677" s="38" t="s">
        <v>1274</v>
      </c>
    </row>
    <row r="678" spans="1:3" x14ac:dyDescent="0.3">
      <c r="A678" s="38">
        <v>839</v>
      </c>
      <c r="B678" s="38" t="s">
        <v>1763</v>
      </c>
      <c r="C678" s="38" t="s">
        <v>1273</v>
      </c>
    </row>
    <row r="679" spans="1:3" x14ac:dyDescent="0.3">
      <c r="A679" s="38">
        <v>840</v>
      </c>
      <c r="B679" s="38" t="s">
        <v>2381</v>
      </c>
      <c r="C679" s="38" t="s">
        <v>1276</v>
      </c>
    </row>
    <row r="680" spans="1:3" x14ac:dyDescent="0.3">
      <c r="A680" s="38">
        <v>841</v>
      </c>
      <c r="B680" s="38" t="s">
        <v>1764</v>
      </c>
      <c r="C680" s="38" t="s">
        <v>1273</v>
      </c>
    </row>
    <row r="681" spans="1:3" x14ac:dyDescent="0.3">
      <c r="A681" s="38">
        <v>842</v>
      </c>
      <c r="B681" s="38" t="s">
        <v>1765</v>
      </c>
      <c r="C681" s="38" t="s">
        <v>1274</v>
      </c>
    </row>
    <row r="682" spans="1:3" x14ac:dyDescent="0.3">
      <c r="A682" s="38">
        <v>843</v>
      </c>
      <c r="B682" s="38" t="s">
        <v>1766</v>
      </c>
      <c r="C682" s="38" t="s">
        <v>1274</v>
      </c>
    </row>
    <row r="683" spans="1:3" x14ac:dyDescent="0.3">
      <c r="A683" s="38">
        <v>844</v>
      </c>
      <c r="B683" s="38" t="s">
        <v>1767</v>
      </c>
      <c r="C683" s="38" t="s">
        <v>1274</v>
      </c>
    </row>
    <row r="684" spans="1:3" x14ac:dyDescent="0.3">
      <c r="A684" s="38">
        <v>845</v>
      </c>
      <c r="B684" s="38" t="s">
        <v>1768</v>
      </c>
      <c r="C684" s="38" t="s">
        <v>1273</v>
      </c>
    </row>
    <row r="685" spans="1:3" x14ac:dyDescent="0.3">
      <c r="A685" s="38">
        <v>849</v>
      </c>
      <c r="B685" s="38" t="s">
        <v>1769</v>
      </c>
      <c r="C685" s="38" t="s">
        <v>1273</v>
      </c>
    </row>
    <row r="686" spans="1:3" x14ac:dyDescent="0.3">
      <c r="A686" s="38">
        <v>850</v>
      </c>
      <c r="B686" s="38" t="s">
        <v>1770</v>
      </c>
      <c r="C686" s="38" t="s">
        <v>1273</v>
      </c>
    </row>
    <row r="687" spans="1:3" x14ac:dyDescent="0.3">
      <c r="A687" s="38">
        <v>851</v>
      </c>
      <c r="B687" s="38" t="s">
        <v>1771</v>
      </c>
      <c r="C687" s="38" t="s">
        <v>1276</v>
      </c>
    </row>
    <row r="688" spans="1:3" x14ac:dyDescent="0.3">
      <c r="A688" s="38">
        <v>852</v>
      </c>
      <c r="B688" s="38" t="s">
        <v>1772</v>
      </c>
      <c r="C688" s="38" t="s">
        <v>1276</v>
      </c>
    </row>
    <row r="689" spans="1:3" x14ac:dyDescent="0.3">
      <c r="A689" s="38">
        <v>853</v>
      </c>
      <c r="B689" s="38" t="s">
        <v>2334</v>
      </c>
      <c r="C689" s="38" t="s">
        <v>1276</v>
      </c>
    </row>
    <row r="690" spans="1:3" x14ac:dyDescent="0.3">
      <c r="A690" s="38">
        <v>854</v>
      </c>
      <c r="B690" s="38" t="s">
        <v>1773</v>
      </c>
      <c r="C690" s="38" t="s">
        <v>1276</v>
      </c>
    </row>
    <row r="691" spans="1:3" x14ac:dyDescent="0.3">
      <c r="A691" s="38">
        <v>855</v>
      </c>
      <c r="B691" s="38" t="s">
        <v>1774</v>
      </c>
      <c r="C691" s="38" t="s">
        <v>1276</v>
      </c>
    </row>
    <row r="692" spans="1:3" x14ac:dyDescent="0.3">
      <c r="A692" s="38">
        <v>856</v>
      </c>
      <c r="B692" s="38" t="s">
        <v>1775</v>
      </c>
      <c r="C692" s="38" t="s">
        <v>1276</v>
      </c>
    </row>
    <row r="693" spans="1:3" x14ac:dyDescent="0.3">
      <c r="A693" s="38">
        <v>857</v>
      </c>
      <c r="B693" s="38" t="s">
        <v>1776</v>
      </c>
      <c r="C693" s="38" t="s">
        <v>1276</v>
      </c>
    </row>
    <row r="694" spans="1:3" x14ac:dyDescent="0.3">
      <c r="A694" s="38">
        <v>858</v>
      </c>
      <c r="B694" s="38" t="s">
        <v>1777</v>
      </c>
      <c r="C694" s="38" t="s">
        <v>1273</v>
      </c>
    </row>
    <row r="695" spans="1:3" x14ac:dyDescent="0.3">
      <c r="A695" s="38">
        <v>859</v>
      </c>
      <c r="B695" s="38" t="s">
        <v>1778</v>
      </c>
      <c r="C695" s="38" t="s">
        <v>1274</v>
      </c>
    </row>
    <row r="696" spans="1:3" x14ac:dyDescent="0.3">
      <c r="A696" s="38">
        <v>860</v>
      </c>
      <c r="B696" s="38" t="s">
        <v>1779</v>
      </c>
      <c r="C696" s="38" t="s">
        <v>1273</v>
      </c>
    </row>
    <row r="697" spans="1:3" x14ac:dyDescent="0.3">
      <c r="A697" s="38">
        <v>861</v>
      </c>
      <c r="B697" s="38" t="s">
        <v>1780</v>
      </c>
      <c r="C697" s="38" t="s">
        <v>1273</v>
      </c>
    </row>
    <row r="698" spans="1:3" x14ac:dyDescent="0.3">
      <c r="A698" s="38">
        <v>862</v>
      </c>
      <c r="B698" s="38" t="s">
        <v>2350</v>
      </c>
      <c r="C698" s="38" t="s">
        <v>1276</v>
      </c>
    </row>
    <row r="699" spans="1:3" x14ac:dyDescent="0.3">
      <c r="A699" s="38">
        <v>863</v>
      </c>
      <c r="B699" s="38" t="s">
        <v>1781</v>
      </c>
      <c r="C699" s="38" t="s">
        <v>1273</v>
      </c>
    </row>
    <row r="700" spans="1:3" x14ac:dyDescent="0.3">
      <c r="A700" s="38">
        <v>864</v>
      </c>
      <c r="B700" s="38" t="s">
        <v>1782</v>
      </c>
      <c r="C700" s="38" t="s">
        <v>1276</v>
      </c>
    </row>
    <row r="701" spans="1:3" x14ac:dyDescent="0.3">
      <c r="A701" s="38">
        <v>865</v>
      </c>
      <c r="B701" s="38" t="s">
        <v>1783</v>
      </c>
      <c r="C701" s="38" t="s">
        <v>1273</v>
      </c>
    </row>
    <row r="702" spans="1:3" x14ac:dyDescent="0.3">
      <c r="A702" s="38">
        <v>866</v>
      </c>
      <c r="B702" s="38" t="s">
        <v>1784</v>
      </c>
      <c r="C702" s="38" t="s">
        <v>1273</v>
      </c>
    </row>
    <row r="703" spans="1:3" x14ac:dyDescent="0.3">
      <c r="A703" s="38">
        <v>867</v>
      </c>
      <c r="B703" s="38" t="s">
        <v>1785</v>
      </c>
      <c r="C703" s="38" t="s">
        <v>1274</v>
      </c>
    </row>
    <row r="704" spans="1:3" x14ac:dyDescent="0.3">
      <c r="A704" s="38">
        <v>868</v>
      </c>
      <c r="B704" s="38" t="s">
        <v>1786</v>
      </c>
      <c r="C704" s="38" t="s">
        <v>1273</v>
      </c>
    </row>
    <row r="705" spans="1:3" x14ac:dyDescent="0.3">
      <c r="A705" s="38">
        <v>869</v>
      </c>
      <c r="B705" s="38" t="s">
        <v>1787</v>
      </c>
      <c r="C705" s="38" t="s">
        <v>1276</v>
      </c>
    </row>
    <row r="706" spans="1:3" x14ac:dyDescent="0.3">
      <c r="A706" s="38">
        <v>870</v>
      </c>
      <c r="B706" s="38" t="s">
        <v>1788</v>
      </c>
      <c r="C706" s="38" t="s">
        <v>1275</v>
      </c>
    </row>
    <row r="707" spans="1:3" x14ac:dyDescent="0.3">
      <c r="A707" s="38">
        <v>871</v>
      </c>
      <c r="B707" s="38" t="s">
        <v>2194</v>
      </c>
      <c r="C707" s="38" t="s">
        <v>1275</v>
      </c>
    </row>
    <row r="708" spans="1:3" x14ac:dyDescent="0.3">
      <c r="A708" s="38">
        <v>872</v>
      </c>
      <c r="B708" s="38" t="s">
        <v>1789</v>
      </c>
      <c r="C708" s="38" t="s">
        <v>1276</v>
      </c>
    </row>
    <row r="709" spans="1:3" x14ac:dyDescent="0.3">
      <c r="A709" s="38">
        <v>873</v>
      </c>
      <c r="B709" s="38" t="s">
        <v>1790</v>
      </c>
      <c r="C709" s="38" t="s">
        <v>1275</v>
      </c>
    </row>
    <row r="710" spans="1:3" x14ac:dyDescent="0.3">
      <c r="A710" s="38">
        <v>874</v>
      </c>
      <c r="B710" s="38" t="s">
        <v>1791</v>
      </c>
      <c r="C710" s="38" t="s">
        <v>1276</v>
      </c>
    </row>
    <row r="711" spans="1:3" x14ac:dyDescent="0.3">
      <c r="A711" s="38">
        <v>875</v>
      </c>
      <c r="B711" s="38" t="s">
        <v>2271</v>
      </c>
      <c r="C711" s="38" t="s">
        <v>1273</v>
      </c>
    </row>
    <row r="712" spans="1:3" x14ac:dyDescent="0.3">
      <c r="A712" s="38">
        <v>876</v>
      </c>
      <c r="B712" s="38" t="s">
        <v>1792</v>
      </c>
      <c r="C712" s="38" t="s">
        <v>1273</v>
      </c>
    </row>
    <row r="713" spans="1:3" x14ac:dyDescent="0.3">
      <c r="A713" s="38">
        <v>877</v>
      </c>
      <c r="B713" s="38" t="s">
        <v>1793</v>
      </c>
      <c r="C713" s="38" t="s">
        <v>1276</v>
      </c>
    </row>
    <row r="714" spans="1:3" x14ac:dyDescent="0.3">
      <c r="A714" s="38">
        <v>878</v>
      </c>
      <c r="B714" s="38" t="s">
        <v>2159</v>
      </c>
      <c r="C714" s="38" t="s">
        <v>1276</v>
      </c>
    </row>
    <row r="715" spans="1:3" x14ac:dyDescent="0.3">
      <c r="A715" s="38">
        <v>879</v>
      </c>
      <c r="B715" s="38" t="s">
        <v>1794</v>
      </c>
      <c r="C715" s="38" t="s">
        <v>1273</v>
      </c>
    </row>
    <row r="716" spans="1:3" x14ac:dyDescent="0.3">
      <c r="A716" s="38">
        <v>880</v>
      </c>
      <c r="B716" s="38" t="s">
        <v>2399</v>
      </c>
      <c r="C716" s="38" t="s">
        <v>1275</v>
      </c>
    </row>
    <row r="717" spans="1:3" x14ac:dyDescent="0.3">
      <c r="A717" s="38">
        <v>881</v>
      </c>
      <c r="B717" s="38" t="s">
        <v>1795</v>
      </c>
      <c r="C717" s="38" t="s">
        <v>1275</v>
      </c>
    </row>
    <row r="718" spans="1:3" x14ac:dyDescent="0.3">
      <c r="A718" s="38">
        <v>882</v>
      </c>
      <c r="B718" s="38" t="s">
        <v>1796</v>
      </c>
      <c r="C718" s="38" t="s">
        <v>1276</v>
      </c>
    </row>
    <row r="719" spans="1:3" x14ac:dyDescent="0.3">
      <c r="A719" s="38">
        <v>883</v>
      </c>
      <c r="B719" s="38" t="s">
        <v>1797</v>
      </c>
      <c r="C719" s="38" t="s">
        <v>1273</v>
      </c>
    </row>
    <row r="720" spans="1:3" x14ac:dyDescent="0.3">
      <c r="A720" s="38">
        <v>884</v>
      </c>
      <c r="B720" s="38" t="s">
        <v>1798</v>
      </c>
      <c r="C720" s="38" t="s">
        <v>1273</v>
      </c>
    </row>
    <row r="721" spans="1:3" x14ac:dyDescent="0.3">
      <c r="A721" s="38">
        <v>885</v>
      </c>
      <c r="B721" s="38" t="s">
        <v>1799</v>
      </c>
      <c r="C721" s="38" t="s">
        <v>1275</v>
      </c>
    </row>
    <row r="722" spans="1:3" x14ac:dyDescent="0.3">
      <c r="A722" s="38">
        <v>886</v>
      </c>
      <c r="B722" s="38" t="s">
        <v>1800</v>
      </c>
      <c r="C722" s="38" t="s">
        <v>1276</v>
      </c>
    </row>
    <row r="723" spans="1:3" x14ac:dyDescent="0.3">
      <c r="A723" s="38">
        <v>887</v>
      </c>
      <c r="B723" s="38" t="s">
        <v>2369</v>
      </c>
      <c r="C723" s="38" t="s">
        <v>1273</v>
      </c>
    </row>
    <row r="724" spans="1:3" x14ac:dyDescent="0.3">
      <c r="A724" s="38">
        <v>888</v>
      </c>
      <c r="B724" s="38" t="s">
        <v>2268</v>
      </c>
      <c r="C724" s="38" t="s">
        <v>1276</v>
      </c>
    </row>
    <row r="725" spans="1:3" x14ac:dyDescent="0.3">
      <c r="A725" s="38">
        <v>889</v>
      </c>
      <c r="B725" s="38" t="s">
        <v>2249</v>
      </c>
      <c r="C725" s="38" t="s">
        <v>1273</v>
      </c>
    </row>
    <row r="726" spans="1:3" x14ac:dyDescent="0.3">
      <c r="A726" s="38">
        <v>890</v>
      </c>
      <c r="B726" s="38" t="s">
        <v>1801</v>
      </c>
      <c r="C726" s="38" t="s">
        <v>1275</v>
      </c>
    </row>
    <row r="727" spans="1:3" x14ac:dyDescent="0.3">
      <c r="A727" s="38">
        <v>891</v>
      </c>
      <c r="B727" s="38" t="s">
        <v>1802</v>
      </c>
      <c r="C727" s="38" t="s">
        <v>1275</v>
      </c>
    </row>
    <row r="728" spans="1:3" x14ac:dyDescent="0.3">
      <c r="A728" s="38">
        <v>892</v>
      </c>
      <c r="B728" s="38" t="s">
        <v>1803</v>
      </c>
      <c r="C728" s="38" t="s">
        <v>1273</v>
      </c>
    </row>
    <row r="729" spans="1:3" x14ac:dyDescent="0.3">
      <c r="A729" s="38">
        <v>893</v>
      </c>
      <c r="B729" s="38" t="s">
        <v>1804</v>
      </c>
      <c r="C729" s="38" t="s">
        <v>1274</v>
      </c>
    </row>
    <row r="730" spans="1:3" x14ac:dyDescent="0.3">
      <c r="A730" s="38">
        <v>894</v>
      </c>
      <c r="B730" s="38" t="s">
        <v>2148</v>
      </c>
      <c r="C730" s="38" t="s">
        <v>1276</v>
      </c>
    </row>
    <row r="731" spans="1:3" x14ac:dyDescent="0.3">
      <c r="A731" s="38">
        <v>895</v>
      </c>
      <c r="B731" s="38" t="s">
        <v>2382</v>
      </c>
      <c r="C731" s="38" t="s">
        <v>1276</v>
      </c>
    </row>
    <row r="732" spans="1:3" x14ac:dyDescent="0.3">
      <c r="A732" s="38">
        <v>896</v>
      </c>
      <c r="B732" s="38" t="s">
        <v>1805</v>
      </c>
      <c r="C732" s="38" t="s">
        <v>1273</v>
      </c>
    </row>
    <row r="733" spans="1:3" x14ac:dyDescent="0.3">
      <c r="A733" s="38">
        <v>897</v>
      </c>
      <c r="B733" s="38" t="s">
        <v>1806</v>
      </c>
      <c r="C733" s="38" t="s">
        <v>1273</v>
      </c>
    </row>
    <row r="734" spans="1:3" x14ac:dyDescent="0.3">
      <c r="A734" s="38">
        <v>899</v>
      </c>
      <c r="B734" s="38" t="s">
        <v>1807</v>
      </c>
      <c r="C734" s="38" t="s">
        <v>1274</v>
      </c>
    </row>
    <row r="735" spans="1:3" x14ac:dyDescent="0.3">
      <c r="A735" s="38">
        <v>900</v>
      </c>
      <c r="B735" s="38" t="s">
        <v>1808</v>
      </c>
      <c r="C735" s="38" t="s">
        <v>1273</v>
      </c>
    </row>
    <row r="736" spans="1:3" x14ac:dyDescent="0.3">
      <c r="A736" s="38">
        <v>901</v>
      </c>
      <c r="B736" s="38" t="s">
        <v>1809</v>
      </c>
      <c r="C736" s="38" t="s">
        <v>1273</v>
      </c>
    </row>
    <row r="737" spans="1:3" x14ac:dyDescent="0.3">
      <c r="A737" s="38">
        <v>902</v>
      </c>
      <c r="B737" s="38" t="s">
        <v>1810</v>
      </c>
      <c r="C737" s="38" t="s">
        <v>1273</v>
      </c>
    </row>
    <row r="738" spans="1:3" x14ac:dyDescent="0.3">
      <c r="A738" s="38">
        <v>903</v>
      </c>
      <c r="B738" s="38" t="s">
        <v>1811</v>
      </c>
      <c r="C738" s="38" t="s">
        <v>1276</v>
      </c>
    </row>
    <row r="739" spans="1:3" x14ac:dyDescent="0.3">
      <c r="A739" s="38">
        <v>904</v>
      </c>
      <c r="B739" s="38" t="s">
        <v>1812</v>
      </c>
      <c r="C739" s="38" t="s">
        <v>1273</v>
      </c>
    </row>
    <row r="740" spans="1:3" x14ac:dyDescent="0.3">
      <c r="A740" s="38">
        <v>905</v>
      </c>
      <c r="B740" s="38" t="s">
        <v>1813</v>
      </c>
      <c r="C740" s="38" t="s">
        <v>1276</v>
      </c>
    </row>
    <row r="741" spans="1:3" x14ac:dyDescent="0.3">
      <c r="A741" s="38">
        <v>906</v>
      </c>
      <c r="B741" s="38" t="s">
        <v>1814</v>
      </c>
      <c r="C741" s="38" t="s">
        <v>1273</v>
      </c>
    </row>
    <row r="742" spans="1:3" x14ac:dyDescent="0.3">
      <c r="A742" s="38">
        <v>907</v>
      </c>
      <c r="B742" s="38" t="s">
        <v>1815</v>
      </c>
      <c r="C742" s="38" t="s">
        <v>1273</v>
      </c>
    </row>
    <row r="743" spans="1:3" x14ac:dyDescent="0.3">
      <c r="A743" s="38">
        <v>908</v>
      </c>
      <c r="B743" s="38" t="s">
        <v>1816</v>
      </c>
      <c r="C743" s="38" t="s">
        <v>1273</v>
      </c>
    </row>
    <row r="744" spans="1:3" x14ac:dyDescent="0.3">
      <c r="A744" s="38">
        <v>909</v>
      </c>
      <c r="B744" s="38" t="s">
        <v>1817</v>
      </c>
      <c r="C744" s="38" t="s">
        <v>1273</v>
      </c>
    </row>
    <row r="745" spans="1:3" x14ac:dyDescent="0.3">
      <c r="A745" s="38">
        <v>910</v>
      </c>
      <c r="B745" s="38" t="s">
        <v>1818</v>
      </c>
      <c r="C745" s="38" t="s">
        <v>1276</v>
      </c>
    </row>
    <row r="746" spans="1:3" x14ac:dyDescent="0.3">
      <c r="A746" s="38">
        <v>911</v>
      </c>
      <c r="B746" s="38" t="s">
        <v>1819</v>
      </c>
      <c r="C746" s="38" t="s">
        <v>1273</v>
      </c>
    </row>
    <row r="747" spans="1:3" x14ac:dyDescent="0.3">
      <c r="A747" s="38">
        <v>912</v>
      </c>
      <c r="B747" s="38" t="s">
        <v>1820</v>
      </c>
      <c r="C747" s="38" t="s">
        <v>1274</v>
      </c>
    </row>
    <row r="748" spans="1:3" x14ac:dyDescent="0.3">
      <c r="A748" s="38">
        <v>913</v>
      </c>
      <c r="B748" s="38" t="s">
        <v>1821</v>
      </c>
      <c r="C748" s="38" t="s">
        <v>1273</v>
      </c>
    </row>
    <row r="749" spans="1:3" x14ac:dyDescent="0.3">
      <c r="A749" s="38">
        <v>914</v>
      </c>
      <c r="B749" s="38" t="s">
        <v>1822</v>
      </c>
      <c r="C749" s="38" t="s">
        <v>1273</v>
      </c>
    </row>
    <row r="750" spans="1:3" x14ac:dyDescent="0.3">
      <c r="A750" s="38">
        <v>915</v>
      </c>
      <c r="B750" s="38" t="s">
        <v>1823</v>
      </c>
      <c r="C750" s="38" t="s">
        <v>1273</v>
      </c>
    </row>
    <row r="751" spans="1:3" x14ac:dyDescent="0.3">
      <c r="A751" s="38">
        <v>916</v>
      </c>
      <c r="B751" s="38" t="s">
        <v>1824</v>
      </c>
      <c r="C751" s="38" t="s">
        <v>1273</v>
      </c>
    </row>
    <row r="752" spans="1:3" x14ac:dyDescent="0.3">
      <c r="A752" s="38">
        <v>917</v>
      </c>
      <c r="B752" s="38" t="s">
        <v>1825</v>
      </c>
      <c r="C752" s="38" t="s">
        <v>1273</v>
      </c>
    </row>
    <row r="753" spans="1:3" x14ac:dyDescent="0.3">
      <c r="A753" s="38">
        <v>918</v>
      </c>
      <c r="B753" s="38" t="s">
        <v>1826</v>
      </c>
      <c r="C753" s="38" t="s">
        <v>1273</v>
      </c>
    </row>
    <row r="754" spans="1:3" x14ac:dyDescent="0.3">
      <c r="A754" s="38">
        <v>919</v>
      </c>
      <c r="B754" s="38" t="s">
        <v>2356</v>
      </c>
      <c r="C754" s="38" t="s">
        <v>1273</v>
      </c>
    </row>
    <row r="755" spans="1:3" x14ac:dyDescent="0.3">
      <c r="A755" s="38">
        <v>921</v>
      </c>
      <c r="B755" s="38" t="s">
        <v>1827</v>
      </c>
      <c r="C755" s="38" t="s">
        <v>1276</v>
      </c>
    </row>
    <row r="756" spans="1:3" x14ac:dyDescent="0.3">
      <c r="A756" s="38">
        <v>923</v>
      </c>
      <c r="B756" s="38" t="s">
        <v>1828</v>
      </c>
      <c r="C756" s="38" t="s">
        <v>1274</v>
      </c>
    </row>
    <row r="757" spans="1:3" x14ac:dyDescent="0.3">
      <c r="A757" s="38">
        <v>924</v>
      </c>
      <c r="B757" s="38" t="s">
        <v>2358</v>
      </c>
      <c r="C757" s="38" t="s">
        <v>1276</v>
      </c>
    </row>
    <row r="758" spans="1:3" x14ac:dyDescent="0.3">
      <c r="A758" s="38">
        <v>925</v>
      </c>
      <c r="B758" s="38" t="s">
        <v>1829</v>
      </c>
      <c r="C758" s="38" t="s">
        <v>1273</v>
      </c>
    </row>
    <row r="759" spans="1:3" x14ac:dyDescent="0.3">
      <c r="A759" s="38">
        <v>926</v>
      </c>
      <c r="B759" s="38" t="s">
        <v>2352</v>
      </c>
      <c r="C759" s="38" t="s">
        <v>1276</v>
      </c>
    </row>
    <row r="760" spans="1:3" x14ac:dyDescent="0.3">
      <c r="A760" s="38">
        <v>927</v>
      </c>
      <c r="B760" s="38" t="s">
        <v>2270</v>
      </c>
      <c r="C760" s="38" t="s">
        <v>1273</v>
      </c>
    </row>
    <row r="761" spans="1:3" x14ac:dyDescent="0.3">
      <c r="A761" s="38">
        <v>928</v>
      </c>
      <c r="B761" s="38" t="s">
        <v>1919</v>
      </c>
      <c r="C761" s="38" t="s">
        <v>1276</v>
      </c>
    </row>
    <row r="762" spans="1:3" x14ac:dyDescent="0.3">
      <c r="A762" s="38">
        <v>929</v>
      </c>
      <c r="B762" s="38" t="s">
        <v>1930</v>
      </c>
      <c r="C762" s="38" t="s">
        <v>1273</v>
      </c>
    </row>
    <row r="763" spans="1:3" x14ac:dyDescent="0.3">
      <c r="A763" s="38">
        <v>930</v>
      </c>
      <c r="B763" s="38" t="s">
        <v>1925</v>
      </c>
      <c r="C763" s="38" t="s">
        <v>1273</v>
      </c>
    </row>
    <row r="764" spans="1:3" x14ac:dyDescent="0.3">
      <c r="A764" s="38">
        <v>931</v>
      </c>
      <c r="B764" s="38" t="s">
        <v>1830</v>
      </c>
      <c r="C764" s="38" t="s">
        <v>1273</v>
      </c>
    </row>
    <row r="765" spans="1:3" x14ac:dyDescent="0.3">
      <c r="A765" s="38">
        <v>932</v>
      </c>
      <c r="B765" s="38" t="s">
        <v>1831</v>
      </c>
      <c r="C765" s="38" t="s">
        <v>1273</v>
      </c>
    </row>
    <row r="766" spans="1:3" x14ac:dyDescent="0.3">
      <c r="A766" s="38">
        <v>933</v>
      </c>
      <c r="B766" s="38" t="s">
        <v>1949</v>
      </c>
      <c r="C766" s="38" t="s">
        <v>1274</v>
      </c>
    </row>
    <row r="767" spans="1:3" x14ac:dyDescent="0.3">
      <c r="A767" s="38">
        <v>934</v>
      </c>
      <c r="B767" s="38" t="s">
        <v>1909</v>
      </c>
      <c r="C767" s="38" t="s">
        <v>1274</v>
      </c>
    </row>
    <row r="768" spans="1:3" x14ac:dyDescent="0.3">
      <c r="A768" s="38">
        <v>935</v>
      </c>
      <c r="B768" s="38" t="s">
        <v>1832</v>
      </c>
      <c r="C768" s="38" t="s">
        <v>1273</v>
      </c>
    </row>
    <row r="769" spans="1:3" x14ac:dyDescent="0.3">
      <c r="A769" s="38">
        <v>936</v>
      </c>
      <c r="B769" s="38" t="s">
        <v>1833</v>
      </c>
      <c r="C769" s="38" t="s">
        <v>1276</v>
      </c>
    </row>
    <row r="770" spans="1:3" x14ac:dyDescent="0.3">
      <c r="A770" s="38">
        <v>937</v>
      </c>
      <c r="B770" s="38" t="s">
        <v>1834</v>
      </c>
      <c r="C770" s="38" t="s">
        <v>1276</v>
      </c>
    </row>
    <row r="771" spans="1:3" x14ac:dyDescent="0.3">
      <c r="A771" s="38">
        <v>938</v>
      </c>
      <c r="B771" s="38" t="s">
        <v>1835</v>
      </c>
      <c r="C771" s="38" t="s">
        <v>1273</v>
      </c>
    </row>
    <row r="772" spans="1:3" x14ac:dyDescent="0.3">
      <c r="A772" s="38">
        <v>939</v>
      </c>
      <c r="B772" s="38" t="s">
        <v>1836</v>
      </c>
      <c r="C772" s="38" t="s">
        <v>1273</v>
      </c>
    </row>
    <row r="773" spans="1:3" x14ac:dyDescent="0.3">
      <c r="A773" s="38">
        <v>940</v>
      </c>
      <c r="B773" s="38" t="s">
        <v>2379</v>
      </c>
      <c r="C773" s="38" t="s">
        <v>1276</v>
      </c>
    </row>
    <row r="774" spans="1:3" x14ac:dyDescent="0.3">
      <c r="A774" s="38">
        <v>941</v>
      </c>
      <c r="B774" s="38" t="s">
        <v>1837</v>
      </c>
      <c r="C774" s="38" t="s">
        <v>1276</v>
      </c>
    </row>
    <row r="775" spans="1:3" x14ac:dyDescent="0.3">
      <c r="A775" s="38">
        <v>942</v>
      </c>
      <c r="B775" s="38" t="s">
        <v>1838</v>
      </c>
      <c r="C775" s="38" t="s">
        <v>1276</v>
      </c>
    </row>
    <row r="776" spans="1:3" x14ac:dyDescent="0.3">
      <c r="A776" s="38">
        <v>943</v>
      </c>
      <c r="B776" s="38" t="s">
        <v>1839</v>
      </c>
      <c r="C776" s="38" t="s">
        <v>1273</v>
      </c>
    </row>
    <row r="777" spans="1:3" x14ac:dyDescent="0.3">
      <c r="A777" s="38">
        <v>944</v>
      </c>
      <c r="B777" s="38" t="s">
        <v>1840</v>
      </c>
      <c r="C777" s="38" t="s">
        <v>1276</v>
      </c>
    </row>
    <row r="778" spans="1:3" x14ac:dyDescent="0.3">
      <c r="A778" s="38">
        <v>945</v>
      </c>
      <c r="B778" s="38" t="s">
        <v>1841</v>
      </c>
      <c r="C778" s="38" t="s">
        <v>1274</v>
      </c>
    </row>
    <row r="779" spans="1:3" x14ac:dyDescent="0.3">
      <c r="A779" s="38">
        <v>946</v>
      </c>
      <c r="B779" s="38" t="s">
        <v>1842</v>
      </c>
      <c r="C779" s="38" t="s">
        <v>1273</v>
      </c>
    </row>
    <row r="780" spans="1:3" x14ac:dyDescent="0.3">
      <c r="A780" s="38">
        <v>947</v>
      </c>
      <c r="B780" s="38" t="s">
        <v>1843</v>
      </c>
      <c r="C780" s="38" t="s">
        <v>1273</v>
      </c>
    </row>
    <row r="781" spans="1:3" x14ac:dyDescent="0.3">
      <c r="A781" s="38">
        <v>948</v>
      </c>
      <c r="B781" s="38" t="s">
        <v>1844</v>
      </c>
      <c r="C781" s="38" t="s">
        <v>1276</v>
      </c>
    </row>
    <row r="782" spans="1:3" x14ac:dyDescent="0.3">
      <c r="A782" s="38">
        <v>949</v>
      </c>
      <c r="B782" s="38" t="s">
        <v>1845</v>
      </c>
      <c r="C782" s="38" t="s">
        <v>1273</v>
      </c>
    </row>
    <row r="783" spans="1:3" x14ac:dyDescent="0.3">
      <c r="A783" s="38">
        <v>950</v>
      </c>
      <c r="B783" s="38" t="s">
        <v>1846</v>
      </c>
      <c r="C783" s="38" t="s">
        <v>1276</v>
      </c>
    </row>
    <row r="784" spans="1:3" x14ac:dyDescent="0.3">
      <c r="A784" s="38">
        <v>951</v>
      </c>
      <c r="B784" s="38" t="s">
        <v>1847</v>
      </c>
      <c r="C784" s="38" t="s">
        <v>1273</v>
      </c>
    </row>
    <row r="785" spans="1:3" x14ac:dyDescent="0.3">
      <c r="A785" s="38">
        <v>952</v>
      </c>
      <c r="B785" s="38" t="s">
        <v>1848</v>
      </c>
      <c r="C785" s="38" t="s">
        <v>1273</v>
      </c>
    </row>
    <row r="786" spans="1:3" x14ac:dyDescent="0.3">
      <c r="A786" s="38">
        <v>953</v>
      </c>
      <c r="B786" s="38" t="s">
        <v>1849</v>
      </c>
      <c r="C786" s="38" t="s">
        <v>1273</v>
      </c>
    </row>
    <row r="787" spans="1:3" x14ac:dyDescent="0.3">
      <c r="A787" s="38">
        <v>954</v>
      </c>
      <c r="B787" s="38" t="s">
        <v>1850</v>
      </c>
      <c r="C787" s="38" t="s">
        <v>1276</v>
      </c>
    </row>
    <row r="788" spans="1:3" x14ac:dyDescent="0.3">
      <c r="A788" s="38">
        <v>955</v>
      </c>
      <c r="B788" s="38" t="s">
        <v>1851</v>
      </c>
      <c r="C788" s="38" t="s">
        <v>1273</v>
      </c>
    </row>
    <row r="789" spans="1:3" x14ac:dyDescent="0.3">
      <c r="A789" s="38">
        <v>956</v>
      </c>
      <c r="B789" s="38" t="s">
        <v>2400</v>
      </c>
      <c r="C789" s="38" t="s">
        <v>1276</v>
      </c>
    </row>
    <row r="790" spans="1:3" x14ac:dyDescent="0.3">
      <c r="A790" s="38">
        <v>957</v>
      </c>
      <c r="B790" s="38" t="s">
        <v>1852</v>
      </c>
      <c r="C790" s="38" t="s">
        <v>1273</v>
      </c>
    </row>
    <row r="791" spans="1:3" x14ac:dyDescent="0.3">
      <c r="A791" s="38">
        <v>958</v>
      </c>
      <c r="B791" s="38" t="s">
        <v>1853</v>
      </c>
      <c r="C791" s="38" t="s">
        <v>1273</v>
      </c>
    </row>
    <row r="792" spans="1:3" x14ac:dyDescent="0.3">
      <c r="A792" s="38">
        <v>959</v>
      </c>
      <c r="B792" s="38" t="s">
        <v>2269</v>
      </c>
      <c r="C792" s="38" t="s">
        <v>1274</v>
      </c>
    </row>
    <row r="793" spans="1:3" x14ac:dyDescent="0.3">
      <c r="A793" s="38">
        <v>960</v>
      </c>
      <c r="B793" s="38" t="s">
        <v>1854</v>
      </c>
      <c r="C793" s="38" t="s">
        <v>1275</v>
      </c>
    </row>
    <row r="794" spans="1:3" x14ac:dyDescent="0.3">
      <c r="A794" s="38">
        <v>961</v>
      </c>
      <c r="B794" s="38" t="s">
        <v>1855</v>
      </c>
      <c r="C794" s="38" t="s">
        <v>1273</v>
      </c>
    </row>
    <row r="795" spans="1:3" x14ac:dyDescent="0.3">
      <c r="A795" s="38">
        <v>962</v>
      </c>
      <c r="B795" s="38" t="s">
        <v>1856</v>
      </c>
      <c r="C795" s="38" t="s">
        <v>1275</v>
      </c>
    </row>
    <row r="796" spans="1:3" x14ac:dyDescent="0.3">
      <c r="A796" s="38">
        <v>963</v>
      </c>
      <c r="B796" s="38" t="s">
        <v>1857</v>
      </c>
      <c r="C796" s="38" t="s">
        <v>1274</v>
      </c>
    </row>
    <row r="797" spans="1:3" x14ac:dyDescent="0.3">
      <c r="A797" s="38">
        <v>964</v>
      </c>
      <c r="B797" s="38" t="s">
        <v>1858</v>
      </c>
      <c r="C797" s="38" t="s">
        <v>1276</v>
      </c>
    </row>
    <row r="798" spans="1:3" x14ac:dyDescent="0.3">
      <c r="A798" s="38">
        <v>965</v>
      </c>
      <c r="B798" s="38" t="s">
        <v>2284</v>
      </c>
      <c r="C798" s="38" t="s">
        <v>1276</v>
      </c>
    </row>
    <row r="799" spans="1:3" x14ac:dyDescent="0.3">
      <c r="A799" s="38">
        <v>966</v>
      </c>
      <c r="B799" s="38" t="s">
        <v>2145</v>
      </c>
      <c r="C799" s="38" t="s">
        <v>1273</v>
      </c>
    </row>
    <row r="800" spans="1:3" x14ac:dyDescent="0.3">
      <c r="A800" s="38">
        <v>967</v>
      </c>
      <c r="B800" s="38" t="s">
        <v>1859</v>
      </c>
      <c r="C800" s="38" t="s">
        <v>1273</v>
      </c>
    </row>
    <row r="801" spans="1:3" x14ac:dyDescent="0.3">
      <c r="A801" s="38">
        <v>968</v>
      </c>
      <c r="B801" s="38" t="s">
        <v>1860</v>
      </c>
      <c r="C801" s="38" t="s">
        <v>1275</v>
      </c>
    </row>
    <row r="802" spans="1:3" x14ac:dyDescent="0.3">
      <c r="A802" s="38">
        <v>969</v>
      </c>
      <c r="B802" s="38" t="s">
        <v>1861</v>
      </c>
      <c r="C802" s="38" t="s">
        <v>1276</v>
      </c>
    </row>
    <row r="803" spans="1:3" x14ac:dyDescent="0.3">
      <c r="A803" s="38">
        <v>970</v>
      </c>
      <c r="B803" s="38" t="s">
        <v>2368</v>
      </c>
      <c r="C803" s="38" t="s">
        <v>1273</v>
      </c>
    </row>
    <row r="804" spans="1:3" x14ac:dyDescent="0.3">
      <c r="A804" s="38">
        <v>971</v>
      </c>
      <c r="B804" s="38" t="s">
        <v>1862</v>
      </c>
      <c r="C804" s="38" t="s">
        <v>1273</v>
      </c>
    </row>
    <row r="805" spans="1:3" x14ac:dyDescent="0.3">
      <c r="A805" s="38">
        <v>972</v>
      </c>
      <c r="B805" s="38" t="s">
        <v>1863</v>
      </c>
      <c r="C805" s="38" t="s">
        <v>1273</v>
      </c>
    </row>
    <row r="806" spans="1:3" x14ac:dyDescent="0.3">
      <c r="A806" s="38">
        <v>973</v>
      </c>
      <c r="B806" s="38" t="s">
        <v>1864</v>
      </c>
      <c r="C806" s="38" t="s">
        <v>1273</v>
      </c>
    </row>
    <row r="807" spans="1:3" x14ac:dyDescent="0.3">
      <c r="A807" s="38">
        <v>974</v>
      </c>
      <c r="B807" s="38" t="s">
        <v>1865</v>
      </c>
      <c r="C807" s="38" t="s">
        <v>1273</v>
      </c>
    </row>
    <row r="808" spans="1:3" x14ac:dyDescent="0.3">
      <c r="A808" s="38">
        <v>976</v>
      </c>
      <c r="B808" s="38" t="s">
        <v>1866</v>
      </c>
      <c r="C808" s="38" t="s">
        <v>1273</v>
      </c>
    </row>
    <row r="809" spans="1:3" x14ac:dyDescent="0.3">
      <c r="A809" s="38">
        <v>977</v>
      </c>
      <c r="B809" s="38" t="s">
        <v>1900</v>
      </c>
      <c r="C809" s="38" t="s">
        <v>1273</v>
      </c>
    </row>
    <row r="810" spans="1:3" x14ac:dyDescent="0.3">
      <c r="A810" s="38">
        <v>978</v>
      </c>
      <c r="B810" s="38" t="s">
        <v>1867</v>
      </c>
      <c r="C810" s="38" t="s">
        <v>1273</v>
      </c>
    </row>
    <row r="811" spans="1:3" x14ac:dyDescent="0.3">
      <c r="A811" s="38">
        <v>979</v>
      </c>
      <c r="B811" s="38" t="s">
        <v>1868</v>
      </c>
      <c r="C811" s="38" t="s">
        <v>1273</v>
      </c>
    </row>
    <row r="812" spans="1:3" x14ac:dyDescent="0.3">
      <c r="A812" s="38">
        <v>980</v>
      </c>
      <c r="B812" s="38" t="s">
        <v>1869</v>
      </c>
      <c r="C812" s="38" t="s">
        <v>1273</v>
      </c>
    </row>
    <row r="813" spans="1:3" x14ac:dyDescent="0.3">
      <c r="A813" s="38">
        <v>981</v>
      </c>
      <c r="B813" s="38" t="s">
        <v>1870</v>
      </c>
      <c r="C813" s="38" t="s">
        <v>1273</v>
      </c>
    </row>
    <row r="814" spans="1:3" x14ac:dyDescent="0.3">
      <c r="A814" s="38">
        <v>982</v>
      </c>
      <c r="B814" s="38" t="s">
        <v>1871</v>
      </c>
      <c r="C814" s="38" t="s">
        <v>1273</v>
      </c>
    </row>
    <row r="815" spans="1:3" x14ac:dyDescent="0.3">
      <c r="A815" s="38">
        <v>983</v>
      </c>
      <c r="B815" s="38" t="s">
        <v>1872</v>
      </c>
      <c r="C815" s="38" t="s">
        <v>1273</v>
      </c>
    </row>
    <row r="816" spans="1:3" x14ac:dyDescent="0.3">
      <c r="A816" s="38">
        <v>984</v>
      </c>
      <c r="B816" s="38" t="s">
        <v>1873</v>
      </c>
      <c r="C816" s="38" t="s">
        <v>1275</v>
      </c>
    </row>
    <row r="817" spans="1:3" x14ac:dyDescent="0.3">
      <c r="A817" s="38">
        <v>985</v>
      </c>
      <c r="B817" s="38" t="s">
        <v>1874</v>
      </c>
      <c r="C817" s="38" t="s">
        <v>1276</v>
      </c>
    </row>
    <row r="818" spans="1:3" x14ac:dyDescent="0.3">
      <c r="A818" s="38">
        <v>986</v>
      </c>
      <c r="B818" s="38" t="s">
        <v>1875</v>
      </c>
      <c r="C818" s="38" t="s">
        <v>1276</v>
      </c>
    </row>
    <row r="819" spans="1:3" x14ac:dyDescent="0.3">
      <c r="A819" s="38">
        <v>987</v>
      </c>
      <c r="B819" s="38" t="s">
        <v>1876</v>
      </c>
      <c r="C819" s="38" t="s">
        <v>1276</v>
      </c>
    </row>
    <row r="820" spans="1:3" x14ac:dyDescent="0.3">
      <c r="A820" s="38">
        <v>988</v>
      </c>
      <c r="B820" s="38" t="s">
        <v>1877</v>
      </c>
      <c r="C820" s="38" t="s">
        <v>1273</v>
      </c>
    </row>
    <row r="821" spans="1:3" x14ac:dyDescent="0.3">
      <c r="A821" s="38">
        <v>989</v>
      </c>
      <c r="B821" s="38" t="s">
        <v>1878</v>
      </c>
      <c r="C821" s="38" t="s">
        <v>1273</v>
      </c>
    </row>
    <row r="822" spans="1:3" x14ac:dyDescent="0.3">
      <c r="A822" s="38">
        <v>990</v>
      </c>
      <c r="B822" s="38" t="s">
        <v>2401</v>
      </c>
      <c r="C822" s="38" t="s">
        <v>1276</v>
      </c>
    </row>
    <row r="823" spans="1:3" s="62" customFormat="1" x14ac:dyDescent="0.3">
      <c r="A823" s="38">
        <v>991</v>
      </c>
      <c r="B823" s="38" t="s">
        <v>1879</v>
      </c>
      <c r="C823" s="38" t="s">
        <v>1276</v>
      </c>
    </row>
    <row r="824" spans="1:3" s="62" customFormat="1" x14ac:dyDescent="0.3">
      <c r="A824" s="38">
        <v>993</v>
      </c>
      <c r="B824" s="38" t="s">
        <v>1880</v>
      </c>
      <c r="C824" s="38" t="s">
        <v>1273</v>
      </c>
    </row>
    <row r="825" spans="1:3" s="62" customFormat="1" x14ac:dyDescent="0.3">
      <c r="A825" s="38">
        <v>994</v>
      </c>
      <c r="B825" s="38" t="s">
        <v>2253</v>
      </c>
      <c r="C825" s="38" t="s">
        <v>1273</v>
      </c>
    </row>
    <row r="826" spans="1:3" s="75" customFormat="1" x14ac:dyDescent="0.3">
      <c r="A826" s="38">
        <v>995</v>
      </c>
      <c r="B826" s="38" t="s">
        <v>1881</v>
      </c>
      <c r="C826" s="38" t="s">
        <v>1275</v>
      </c>
    </row>
    <row r="827" spans="1:3" s="75" customFormat="1" x14ac:dyDescent="0.3">
      <c r="A827" s="38">
        <v>996</v>
      </c>
      <c r="B827" s="38" t="s">
        <v>1882</v>
      </c>
      <c r="C827" s="38" t="s">
        <v>1273</v>
      </c>
    </row>
  </sheetData>
  <autoFilter ref="A1:C827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55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92" t="s">
        <v>2424</v>
      </c>
      <c r="B1" s="193"/>
      <c r="C1" s="193"/>
      <c r="D1" s="193"/>
    </row>
    <row r="2" spans="1:5" x14ac:dyDescent="0.3">
      <c r="A2" s="50" t="s">
        <v>2425</v>
      </c>
      <c r="B2" s="50" t="s">
        <v>18</v>
      </c>
      <c r="C2" s="50" t="s">
        <v>2426</v>
      </c>
      <c r="D2" s="50" t="s">
        <v>2427</v>
      </c>
    </row>
    <row r="3" spans="1:5" ht="15.6" x14ac:dyDescent="0.3">
      <c r="A3" s="51">
        <v>335842945</v>
      </c>
      <c r="B3" s="51">
        <v>735</v>
      </c>
      <c r="C3" s="51" t="s">
        <v>2498</v>
      </c>
      <c r="D3" s="63" t="s">
        <v>2469</v>
      </c>
      <c r="E3" s="65"/>
    </row>
    <row r="4" spans="1:5" ht="15.6" x14ac:dyDescent="0.3">
      <c r="A4" s="51">
        <v>335842958</v>
      </c>
      <c r="B4" s="51">
        <v>630</v>
      </c>
      <c r="C4" s="51" t="s">
        <v>2498</v>
      </c>
      <c r="D4" s="63" t="s">
        <v>2469</v>
      </c>
      <c r="E4" s="65"/>
    </row>
    <row r="5" spans="1:5" ht="15.6" x14ac:dyDescent="0.3">
      <c r="A5" s="51">
        <v>335843364</v>
      </c>
      <c r="B5" s="51">
        <v>1</v>
      </c>
      <c r="C5" s="51" t="s">
        <v>2498</v>
      </c>
      <c r="D5" s="63" t="s">
        <v>2469</v>
      </c>
    </row>
    <row r="6" spans="1:5" ht="15.6" x14ac:dyDescent="0.3">
      <c r="A6" s="51" t="s">
        <v>2507</v>
      </c>
      <c r="B6" s="51">
        <v>98</v>
      </c>
      <c r="C6" s="51" t="s">
        <v>2498</v>
      </c>
      <c r="D6" s="63" t="s">
        <v>2469</v>
      </c>
    </row>
    <row r="7" spans="1:5" ht="15.6" x14ac:dyDescent="0.3">
      <c r="A7" s="51" t="s">
        <v>2506</v>
      </c>
      <c r="B7" s="51">
        <v>824</v>
      </c>
      <c r="C7" s="51" t="s">
        <v>2498</v>
      </c>
      <c r="D7" s="63" t="s">
        <v>2469</v>
      </c>
    </row>
    <row r="8" spans="1:5" ht="15.6" x14ac:dyDescent="0.3">
      <c r="A8" s="51" t="s">
        <v>2505</v>
      </c>
      <c r="B8" s="51">
        <v>736</v>
      </c>
      <c r="C8" s="51" t="s">
        <v>2498</v>
      </c>
      <c r="D8" s="63" t="s">
        <v>2469</v>
      </c>
    </row>
    <row r="9" spans="1:5" ht="15.6" x14ac:dyDescent="0.3">
      <c r="A9" s="51"/>
      <c r="B9" s="51"/>
      <c r="C9" s="51"/>
      <c r="D9" s="51"/>
    </row>
    <row r="10" spans="1:5" ht="15.6" x14ac:dyDescent="0.3">
      <c r="A10" s="51"/>
      <c r="B10" s="51"/>
      <c r="C10" s="51"/>
      <c r="D10" s="51"/>
    </row>
    <row r="11" spans="1:5" ht="15.6" x14ac:dyDescent="0.3">
      <c r="A11" s="51"/>
      <c r="B11" s="51"/>
      <c r="C11" s="51"/>
      <c r="D11" s="51"/>
    </row>
    <row r="12" spans="1:5" ht="15.6" x14ac:dyDescent="0.3">
      <c r="A12" s="48"/>
      <c r="B12" s="48"/>
      <c r="C12" s="52" t="s">
        <v>2429</v>
      </c>
      <c r="D12" s="51">
        <f>COUNTA(A3:A11)</f>
        <v>6</v>
      </c>
    </row>
    <row r="13" spans="1:5" ht="16.2" thickBot="1" x14ac:dyDescent="0.35">
      <c r="A13" s="48"/>
      <c r="B13" s="48"/>
      <c r="C13" s="53" t="s">
        <v>2430</v>
      </c>
      <c r="D13" s="51">
        <f>COUNTIFS($D$3:$D$12,"Disponible")</f>
        <v>6</v>
      </c>
    </row>
    <row r="14" spans="1:5" ht="16.2" thickBot="1" x14ac:dyDescent="0.35">
      <c r="A14" s="48"/>
      <c r="B14" s="48" t="s">
        <v>2413</v>
      </c>
      <c r="C14" s="54" t="s">
        <v>2431</v>
      </c>
      <c r="D14" s="51">
        <f>COUNTIFS($D$3:$D$12,"No Disponible")</f>
        <v>0</v>
      </c>
    </row>
    <row r="15" spans="1:5" ht="15" thickBot="1" x14ac:dyDescent="0.35">
      <c r="A15" s="48"/>
      <c r="B15" s="48"/>
      <c r="C15" s="54" t="s">
        <v>2432</v>
      </c>
      <c r="D15" s="55">
        <f>D13/D12</f>
        <v>1</v>
      </c>
    </row>
    <row r="16" spans="1:5" ht="15" thickBot="1" x14ac:dyDescent="0.35">
      <c r="A16" s="48"/>
      <c r="B16" s="48" t="s">
        <v>2413</v>
      </c>
      <c r="C16" s="56" t="s">
        <v>2433</v>
      </c>
      <c r="D16" s="57">
        <f>D14/D12</f>
        <v>0</v>
      </c>
    </row>
    <row r="17" spans="1:4" x14ac:dyDescent="0.3">
      <c r="A17" s="48"/>
      <c r="B17" s="48"/>
      <c r="C17" s="48"/>
      <c r="D17" s="48"/>
    </row>
    <row r="18" spans="1:4" ht="28.8" x14ac:dyDescent="0.3">
      <c r="A18" s="192" t="s">
        <v>2434</v>
      </c>
      <c r="B18" s="193"/>
      <c r="C18" s="193"/>
      <c r="D18" s="193"/>
    </row>
    <row r="19" spans="1:4" x14ac:dyDescent="0.3">
      <c r="A19" s="50" t="s">
        <v>2425</v>
      </c>
      <c r="B19" s="50" t="s">
        <v>18</v>
      </c>
      <c r="C19" s="50" t="s">
        <v>2435</v>
      </c>
      <c r="D19" s="50" t="s">
        <v>2436</v>
      </c>
    </row>
    <row r="20" spans="1:4" ht="15.6" x14ac:dyDescent="0.3">
      <c r="A20" s="51" t="s">
        <v>2504</v>
      </c>
      <c r="B20" s="51">
        <v>630</v>
      </c>
      <c r="C20" s="63" t="s">
        <v>2468</v>
      </c>
      <c r="D20" s="63" t="s">
        <v>2469</v>
      </c>
    </row>
    <row r="21" spans="1:4" ht="15.6" x14ac:dyDescent="0.3">
      <c r="A21" s="51" t="s">
        <v>2503</v>
      </c>
      <c r="B21" s="51">
        <v>410</v>
      </c>
      <c r="C21" s="63" t="s">
        <v>2468</v>
      </c>
      <c r="D21" s="63" t="s">
        <v>2469</v>
      </c>
    </row>
    <row r="22" spans="1:4" ht="15.6" x14ac:dyDescent="0.3">
      <c r="A22" s="51" t="s">
        <v>2502</v>
      </c>
      <c r="B22" s="51">
        <v>554</v>
      </c>
      <c r="C22" s="63" t="s">
        <v>2468</v>
      </c>
      <c r="D22" s="63" t="s">
        <v>2469</v>
      </c>
    </row>
    <row r="23" spans="1:4" ht="15.6" x14ac:dyDescent="0.3">
      <c r="A23" s="51" t="s">
        <v>2501</v>
      </c>
      <c r="B23" s="51">
        <v>511</v>
      </c>
      <c r="C23" s="63" t="s">
        <v>2468</v>
      </c>
      <c r="D23" s="63" t="s">
        <v>2469</v>
      </c>
    </row>
    <row r="24" spans="1:4" s="87" customFormat="1" ht="15.6" x14ac:dyDescent="0.3">
      <c r="A24" s="51" t="s">
        <v>2500</v>
      </c>
      <c r="B24" s="51">
        <v>194</v>
      </c>
      <c r="C24" s="63" t="s">
        <v>2468</v>
      </c>
      <c r="D24" s="63" t="s">
        <v>2469</v>
      </c>
    </row>
    <row r="25" spans="1:4" s="87" customFormat="1" ht="15.6" x14ac:dyDescent="0.3">
      <c r="A25" s="51" t="s">
        <v>2499</v>
      </c>
      <c r="B25" s="51">
        <v>414</v>
      </c>
      <c r="C25" s="63" t="s">
        <v>2468</v>
      </c>
      <c r="D25" s="63" t="s">
        <v>2469</v>
      </c>
    </row>
    <row r="26" spans="1:4" s="87" customFormat="1" ht="15.6" x14ac:dyDescent="0.3">
      <c r="A26" s="51" t="s">
        <v>2511</v>
      </c>
      <c r="B26" s="51">
        <v>272</v>
      </c>
      <c r="C26" s="63" t="s">
        <v>2468</v>
      </c>
      <c r="D26" s="63" t="s">
        <v>2469</v>
      </c>
    </row>
    <row r="27" spans="1:4" s="87" customFormat="1" ht="15.6" x14ac:dyDescent="0.3">
      <c r="A27" s="51" t="s">
        <v>2510</v>
      </c>
      <c r="B27" s="51">
        <v>411</v>
      </c>
      <c r="C27" s="63" t="s">
        <v>2468</v>
      </c>
      <c r="D27" s="63" t="s">
        <v>2469</v>
      </c>
    </row>
    <row r="28" spans="1:4" ht="15.6" x14ac:dyDescent="0.3">
      <c r="A28" s="51" t="s">
        <v>2509</v>
      </c>
      <c r="B28" s="51">
        <v>707</v>
      </c>
      <c r="C28" s="63" t="s">
        <v>2468</v>
      </c>
      <c r="D28" s="63" t="s">
        <v>2469</v>
      </c>
    </row>
    <row r="29" spans="1:4" s="64" customFormat="1" ht="15.6" x14ac:dyDescent="0.3">
      <c r="A29" s="51" t="s">
        <v>2508</v>
      </c>
      <c r="B29" s="51">
        <v>742</v>
      </c>
      <c r="C29" s="63" t="s">
        <v>2468</v>
      </c>
      <c r="D29" s="63" t="s">
        <v>2469</v>
      </c>
    </row>
    <row r="30" spans="1:4" s="64" customFormat="1" ht="15.6" x14ac:dyDescent="0.3">
      <c r="A30" s="51" t="s">
        <v>2512</v>
      </c>
      <c r="B30" s="51">
        <v>965</v>
      </c>
      <c r="C30" s="63" t="s">
        <v>2468</v>
      </c>
      <c r="D30" s="63" t="s">
        <v>2469</v>
      </c>
    </row>
    <row r="31" spans="1:4" s="64" customFormat="1" ht="15.6" x14ac:dyDescent="0.3">
      <c r="A31" s="51">
        <v>335843201</v>
      </c>
      <c r="B31" s="51">
        <v>395</v>
      </c>
      <c r="C31" s="63" t="s">
        <v>2428</v>
      </c>
      <c r="D31" s="63" t="s">
        <v>2469</v>
      </c>
    </row>
    <row r="32" spans="1:4" s="87" customFormat="1" ht="15.6" x14ac:dyDescent="0.3">
      <c r="A32" s="51">
        <v>335843203</v>
      </c>
      <c r="B32" s="51">
        <v>547</v>
      </c>
      <c r="C32" s="63" t="s">
        <v>2428</v>
      </c>
      <c r="D32" s="63" t="s">
        <v>2469</v>
      </c>
    </row>
    <row r="33" spans="1:4" s="87" customFormat="1" ht="17.399999999999999" x14ac:dyDescent="0.3">
      <c r="A33" s="91"/>
      <c r="B33" s="90"/>
      <c r="C33" s="92"/>
      <c r="D33" s="92"/>
    </row>
    <row r="34" spans="1:4" s="64" customFormat="1" ht="15.6" x14ac:dyDescent="0.3">
      <c r="A34" s="51"/>
      <c r="B34" s="51"/>
      <c r="C34" s="51"/>
      <c r="D34" s="63" t="s">
        <v>2469</v>
      </c>
    </row>
    <row r="35" spans="1:4" ht="16.2" thickBot="1" x14ac:dyDescent="0.35">
      <c r="A35" s="58"/>
      <c r="B35" s="58"/>
      <c r="C35" s="59" t="s">
        <v>2437</v>
      </c>
      <c r="D35" s="51">
        <f>COUNTA(A20:A32)</f>
        <v>13</v>
      </c>
    </row>
    <row r="36" spans="1:4" ht="16.2" thickBot="1" x14ac:dyDescent="0.35">
      <c r="A36" s="60"/>
      <c r="B36" s="60"/>
      <c r="C36" s="61" t="s">
        <v>2438</v>
      </c>
      <c r="D36" s="51">
        <f>COUNTIFS($D$20:$D$34,"Disponible")</f>
        <v>14</v>
      </c>
    </row>
    <row r="37" spans="1:4" ht="16.2" thickBot="1" x14ac:dyDescent="0.35">
      <c r="A37" s="48"/>
      <c r="B37" s="48"/>
      <c r="C37" s="61" t="s">
        <v>2431</v>
      </c>
      <c r="D37" s="51">
        <f>COUNTIFS($D$20:$D$28,"No Disponible")</f>
        <v>0</v>
      </c>
    </row>
    <row r="38" spans="1:4" ht="15" thickBot="1" x14ac:dyDescent="0.35">
      <c r="A38" s="48"/>
      <c r="B38" s="48"/>
      <c r="C38" s="61" t="s">
        <v>2439</v>
      </c>
      <c r="D38" s="55">
        <f>D36/D35</f>
        <v>1.0769230769230769</v>
      </c>
    </row>
    <row r="39" spans="1:4" ht="15" thickBot="1" x14ac:dyDescent="0.35">
      <c r="A39" s="48"/>
      <c r="B39" s="48"/>
      <c r="C39" s="61" t="s">
        <v>2440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54" priority="119326"/>
  </conditionalFormatting>
  <conditionalFormatting sqref="B33">
    <cfRule type="duplicateValues" dxfId="53" priority="119327"/>
    <cfRule type="duplicateValues" dxfId="52" priority="119328"/>
  </conditionalFormatting>
  <conditionalFormatting sqref="A33">
    <cfRule type="duplicateValues" dxfId="51" priority="119340"/>
  </conditionalFormatting>
  <conditionalFormatting sqref="A33">
    <cfRule type="duplicateValues" dxfId="50" priority="119341"/>
    <cfRule type="duplicateValues" dxfId="49" priority="119342"/>
  </conditionalFormatting>
  <conditionalFormatting sqref="B4:B8">
    <cfRule type="duplicateValues" dxfId="48" priority="6"/>
  </conditionalFormatting>
  <conditionalFormatting sqref="B4:B8">
    <cfRule type="duplicateValues" dxfId="47" priority="5"/>
  </conditionalFormatting>
  <conditionalFormatting sqref="A3:A8">
    <cfRule type="duplicateValues" dxfId="46" priority="3"/>
    <cfRule type="duplicateValues" dxfId="45" priority="4"/>
  </conditionalFormatting>
  <conditionalFormatting sqref="B3">
    <cfRule type="duplicateValues" dxfId="44" priority="2"/>
  </conditionalFormatting>
  <conditionalFormatting sqref="B3">
    <cfRule type="duplicateValues" dxfId="4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94" t="s">
        <v>58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7.399999999999999" x14ac:dyDescent="0.3">
      <c r="A3" s="40" t="str">
        <f t="shared" ref="A3:A14" ca="1" si="0">CONCATENATE(TODAY()-C3," días")</f>
        <v>225 días</v>
      </c>
      <c r="B3" s="40">
        <v>335649824</v>
      </c>
      <c r="C3" s="47">
        <v>44093</v>
      </c>
      <c r="D3" s="40" t="s">
        <v>2182</v>
      </c>
      <c r="E3" s="86">
        <v>196</v>
      </c>
      <c r="F3" s="40" t="str">
        <f>VLOOKUP(E3,'LISTADO ATM'!$A$2:$B$819,2,0)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2246</v>
      </c>
    </row>
    <row r="4" spans="1:11" ht="17.399999999999999" x14ac:dyDescent="0.3">
      <c r="A4" s="40" t="str">
        <f t="shared" ca="1" si="0"/>
        <v>206 días</v>
      </c>
      <c r="B4" s="40">
        <v>335668632</v>
      </c>
      <c r="C4" s="47">
        <v>44112</v>
      </c>
      <c r="D4" s="40" t="s">
        <v>2181</v>
      </c>
      <c r="E4" s="86">
        <v>875</v>
      </c>
      <c r="F4" s="40" t="str">
        <f>VLOOKUP(E4,'LISTADO ATM'!$A$2:$B$819,2,0)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2422</v>
      </c>
    </row>
    <row r="5" spans="1:11" ht="17.399999999999999" x14ac:dyDescent="0.3">
      <c r="A5" s="68" t="str">
        <f ca="1">CONCATENATE(TODAY()-C5," días")</f>
        <v>205 días</v>
      </c>
      <c r="B5" s="40" t="s">
        <v>2423</v>
      </c>
      <c r="C5" s="47">
        <v>44113</v>
      </c>
      <c r="D5" s="40" t="s">
        <v>2181</v>
      </c>
      <c r="E5" s="86">
        <v>979</v>
      </c>
      <c r="F5" s="40" t="str">
        <f>VLOOKUP(E5,'LISTADO ATM'!$A$2:$B$819,2,0)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2246</v>
      </c>
    </row>
    <row r="6" spans="1:11" ht="17.399999999999999" x14ac:dyDescent="0.3">
      <c r="A6" s="68" t="str">
        <f t="shared" ca="1" si="0"/>
        <v>205 días</v>
      </c>
      <c r="B6" s="40" t="s">
        <v>2441</v>
      </c>
      <c r="C6" s="47">
        <v>44113</v>
      </c>
      <c r="D6" s="40" t="s">
        <v>2181</v>
      </c>
      <c r="E6" s="86">
        <v>486</v>
      </c>
      <c r="F6" s="40" t="str">
        <f>VLOOKUP(E6,'LISTADO ATM'!$A$2:$B$819,2,0)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2422</v>
      </c>
    </row>
    <row r="7" spans="1:11" ht="17.399999999999999" x14ac:dyDescent="0.3">
      <c r="A7" s="68" t="str">
        <f t="shared" ca="1" si="0"/>
        <v>204 días</v>
      </c>
      <c r="B7" s="40" t="s">
        <v>2443</v>
      </c>
      <c r="C7" s="47">
        <v>44114</v>
      </c>
      <c r="D7" s="40" t="s">
        <v>2181</v>
      </c>
      <c r="E7" s="86">
        <v>868</v>
      </c>
      <c r="F7" s="40" t="str">
        <f>VLOOKUP(E7,'LISTADO ATM'!$A$2:$B$819,2,0)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2428</v>
      </c>
    </row>
    <row r="8" spans="1:11" ht="17.399999999999999" x14ac:dyDescent="0.3">
      <c r="A8" s="68" t="str">
        <f ca="1">CONCATENATE(TODAY()-C8," días")</f>
        <v>203 días</v>
      </c>
      <c r="B8" s="40">
        <v>335671618</v>
      </c>
      <c r="C8" s="47">
        <v>44115</v>
      </c>
      <c r="D8" s="40" t="s">
        <v>2181</v>
      </c>
      <c r="E8" s="86">
        <v>548</v>
      </c>
      <c r="F8" s="40" t="str">
        <f>VLOOKUP(E8,'LISTADO ATM'!$A$2:$B$819,2,0)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2220</v>
      </c>
    </row>
    <row r="9" spans="1:11" ht="17.399999999999999" x14ac:dyDescent="0.3">
      <c r="A9" s="68" t="str">
        <f t="shared" ca="1" si="0"/>
        <v>164.5 días</v>
      </c>
      <c r="B9" s="40" t="s">
        <v>2449</v>
      </c>
      <c r="C9" s="47">
        <v>44153.5</v>
      </c>
      <c r="D9" s="40" t="s">
        <v>2181</v>
      </c>
      <c r="E9" s="86">
        <v>803</v>
      </c>
      <c r="F9" s="40" t="str">
        <f>VLOOKUP(E9,'LISTADO ATM'!$A$2:$B$819,2,0)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2422</v>
      </c>
    </row>
    <row r="10" spans="1:11" ht="17.399999999999999" x14ac:dyDescent="0.3">
      <c r="A10" s="68" t="str">
        <f t="shared" ca="1" si="0"/>
        <v>163 días</v>
      </c>
      <c r="B10" s="40" t="s">
        <v>2452</v>
      </c>
      <c r="C10" s="47">
        <v>44155</v>
      </c>
      <c r="D10" s="40" t="s">
        <v>2181</v>
      </c>
      <c r="E10" s="86">
        <v>916</v>
      </c>
      <c r="F10" s="40" t="str">
        <f>VLOOKUP(E10,'LISTADO ATM'!$A$2:$B$819,2,0)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2246</v>
      </c>
    </row>
    <row r="11" spans="1:11" ht="17.399999999999999" x14ac:dyDescent="0.3">
      <c r="A11" s="68" t="str">
        <f t="shared" ca="1" si="0"/>
        <v>163 días</v>
      </c>
      <c r="B11" s="40" t="s">
        <v>2451</v>
      </c>
      <c r="C11" s="47">
        <v>44155</v>
      </c>
      <c r="D11" s="40" t="s">
        <v>2181</v>
      </c>
      <c r="E11" s="86">
        <v>893</v>
      </c>
      <c r="F11" s="40" t="str">
        <f>VLOOKUP(E11,'LISTADO ATM'!$A$2:$B$819,2,0)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2246</v>
      </c>
    </row>
    <row r="12" spans="1:11" ht="17.399999999999999" x14ac:dyDescent="0.3">
      <c r="A12" s="68" t="str">
        <f t="shared" ca="1" si="0"/>
        <v>169 días</v>
      </c>
      <c r="B12" s="71" t="s">
        <v>2446</v>
      </c>
      <c r="C12" s="67">
        <v>44149</v>
      </c>
      <c r="D12" s="40" t="s">
        <v>2181</v>
      </c>
      <c r="E12" s="86">
        <v>850</v>
      </c>
      <c r="F12" s="40" t="str">
        <f>VLOOKUP(E12,'LISTADO ATM'!$A$2:$B$819,2,0)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2246</v>
      </c>
    </row>
    <row r="13" spans="1:11" ht="17.399999999999999" x14ac:dyDescent="0.3">
      <c r="A13" s="68" t="str">
        <f t="shared" ca="1" si="0"/>
        <v>122.15079861111 días</v>
      </c>
      <c r="B13" s="40">
        <v>335753026</v>
      </c>
      <c r="C13" s="47">
        <v>44195.84920138889</v>
      </c>
      <c r="D13" s="40" t="s">
        <v>2181</v>
      </c>
      <c r="E13" s="86">
        <v>7</v>
      </c>
      <c r="F13" s="40" t="str">
        <f>VLOOKUP(E13,'LISTADO ATM'!$A$2:$B$819,2,0)</f>
        <v>ATM Isla San Juan (RETIRADO)</v>
      </c>
      <c r="G13" s="40" t="s">
        <v>2032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2470</v>
      </c>
    </row>
    <row r="14" spans="1:11" ht="17.399999999999999" x14ac:dyDescent="0.3">
      <c r="A14" s="68" t="str">
        <f t="shared" ca="1" si="0"/>
        <v>61.6746064814797 días</v>
      </c>
      <c r="B14" s="88">
        <v>335806150</v>
      </c>
      <c r="C14" s="85">
        <v>44256.32539351852</v>
      </c>
      <c r="D14" s="40" t="s">
        <v>2181</v>
      </c>
      <c r="E14" s="86">
        <v>70</v>
      </c>
      <c r="F14" s="40" t="str">
        <f>VLOOKUP(E14,'LISTADO ATM'!$A$2:$B$819,2,0)</f>
        <v xml:space="preserve">ATM Autoservicio Plaza Lama Zona Oriental </v>
      </c>
      <c r="G14" s="40" t="s">
        <v>2032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2220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2" priority="69"/>
  </conditionalFormatting>
  <conditionalFormatting sqref="E9:E1048576 E1:E2">
    <cfRule type="duplicateValues" dxfId="41" priority="99250"/>
  </conditionalFormatting>
  <conditionalFormatting sqref="E4">
    <cfRule type="duplicateValues" dxfId="40" priority="62"/>
  </conditionalFormatting>
  <conditionalFormatting sqref="E5:E8">
    <cfRule type="duplicateValues" dxfId="39" priority="60"/>
  </conditionalFormatting>
  <conditionalFormatting sqref="B12">
    <cfRule type="duplicateValues" dxfId="38" priority="34"/>
    <cfRule type="duplicateValues" dxfId="37" priority="35"/>
    <cfRule type="duplicateValues" dxfId="36" priority="36"/>
  </conditionalFormatting>
  <conditionalFormatting sqref="B12">
    <cfRule type="duplicateValues" dxfId="35" priority="33"/>
  </conditionalFormatting>
  <conditionalFormatting sqref="B12">
    <cfRule type="duplicateValues" dxfId="34" priority="31"/>
    <cfRule type="duplicateValues" dxfId="33" priority="32"/>
  </conditionalFormatting>
  <conditionalFormatting sqref="B12">
    <cfRule type="duplicateValues" dxfId="32" priority="28"/>
    <cfRule type="duplicateValues" dxfId="31" priority="29"/>
    <cfRule type="duplicateValues" dxfId="30" priority="30"/>
  </conditionalFormatting>
  <conditionalFormatting sqref="B12">
    <cfRule type="duplicateValues" dxfId="29" priority="27"/>
  </conditionalFormatting>
  <conditionalFormatting sqref="B12">
    <cfRule type="duplicateValues" dxfId="28" priority="25"/>
    <cfRule type="duplicateValues" dxfId="27" priority="26"/>
  </conditionalFormatting>
  <conditionalFormatting sqref="B12">
    <cfRule type="duplicateValues" dxfId="26" priority="24"/>
  </conditionalFormatting>
  <conditionalFormatting sqref="B12">
    <cfRule type="duplicateValues" dxfId="25" priority="21"/>
    <cfRule type="duplicateValues" dxfId="24" priority="22"/>
    <cfRule type="duplicateValues" dxfId="23" priority="23"/>
  </conditionalFormatting>
  <conditionalFormatting sqref="B12">
    <cfRule type="duplicateValues" dxfId="22" priority="20"/>
  </conditionalFormatting>
  <conditionalFormatting sqref="B12">
    <cfRule type="duplicateValues" dxfId="21" priority="19"/>
  </conditionalFormatting>
  <conditionalFormatting sqref="B14">
    <cfRule type="duplicateValues" dxfId="20" priority="18"/>
  </conditionalFormatting>
  <conditionalFormatting sqref="B14">
    <cfRule type="duplicateValues" dxfId="19" priority="15"/>
    <cfRule type="duplicateValues" dxfId="18" priority="16"/>
    <cfRule type="duplicateValues" dxfId="17" priority="17"/>
  </conditionalFormatting>
  <conditionalFormatting sqref="B14">
    <cfRule type="duplicateValues" dxfId="16" priority="13"/>
    <cfRule type="duplicateValues" dxfId="15" priority="14"/>
  </conditionalFormatting>
  <conditionalFormatting sqref="B14">
    <cfRule type="duplicateValues" dxfId="14" priority="10"/>
    <cfRule type="duplicateValues" dxfId="13" priority="11"/>
    <cfRule type="duplicateValues" dxfId="12" priority="12"/>
  </conditionalFormatting>
  <conditionalFormatting sqref="B14">
    <cfRule type="duplicateValues" dxfId="11" priority="9"/>
  </conditionalFormatting>
  <conditionalFormatting sqref="B14">
    <cfRule type="duplicateValues" dxfId="10" priority="8"/>
  </conditionalFormatting>
  <conditionalFormatting sqref="B14">
    <cfRule type="duplicateValues" dxfId="9" priority="7"/>
  </conditionalFormatting>
  <conditionalFormatting sqref="B14">
    <cfRule type="duplicateValues" dxfId="8" priority="4"/>
    <cfRule type="duplicateValues" dxfId="7" priority="5"/>
    <cfRule type="duplicateValues" dxfId="6" priority="6"/>
  </conditionalFormatting>
  <conditionalFormatting sqref="B14">
    <cfRule type="duplicateValues" dxfId="5" priority="2"/>
    <cfRule type="duplicateValues" dxfId="4" priority="3"/>
  </conditionalFormatting>
  <conditionalFormatting sqref="C14">
    <cfRule type="duplicateValues" dxfId="3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6" x14ac:dyDescent="0.3">
      <c r="A2" s="129">
        <v>7</v>
      </c>
      <c r="B2" s="130" t="s">
        <v>2030</v>
      </c>
      <c r="C2" s="130" t="s">
        <v>2569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6" x14ac:dyDescent="0.3">
      <c r="A3" s="129">
        <v>591</v>
      </c>
      <c r="B3" s="130" t="s">
        <v>507</v>
      </c>
      <c r="C3" s="130" t="s">
        <v>2570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6" x14ac:dyDescent="0.3">
      <c r="A4" s="129">
        <v>553</v>
      </c>
      <c r="B4" s="130" t="s">
        <v>544</v>
      </c>
      <c r="C4" s="130" t="s">
        <v>2571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6" x14ac:dyDescent="0.3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6" x14ac:dyDescent="0.3">
      <c r="A6" s="31">
        <v>11</v>
      </c>
      <c r="B6" s="32" t="s">
        <v>2562</v>
      </c>
      <c r="C6" s="29" t="s">
        <v>2518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6" x14ac:dyDescent="0.3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6" x14ac:dyDescent="0.3">
      <c r="A8" s="31">
        <v>15</v>
      </c>
      <c r="B8" s="32" t="s">
        <v>2563</v>
      </c>
      <c r="C8" s="29" t="s">
        <v>2519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6" x14ac:dyDescent="0.3">
      <c r="A9" s="31">
        <v>16</v>
      </c>
      <c r="B9" s="32" t="s">
        <v>2564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6" x14ac:dyDescent="0.3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6" x14ac:dyDescent="0.3">
      <c r="A11" s="31">
        <v>27</v>
      </c>
      <c r="B11" s="32" t="s">
        <v>2565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6" x14ac:dyDescent="0.3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6" x14ac:dyDescent="0.3">
      <c r="A13" s="31">
        <v>311</v>
      </c>
      <c r="B13" s="32" t="s">
        <v>2566</v>
      </c>
      <c r="C13" s="29" t="s">
        <v>2186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6" x14ac:dyDescent="0.3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6" x14ac:dyDescent="0.3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6" x14ac:dyDescent="0.3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6" x14ac:dyDescent="0.3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6" x14ac:dyDescent="0.3">
      <c r="A18" s="31">
        <v>4</v>
      </c>
      <c r="B18" s="32" t="s">
        <v>2168</v>
      </c>
      <c r="C18" s="29" t="s">
        <v>2169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6" x14ac:dyDescent="0.3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6" x14ac:dyDescent="0.3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6" x14ac:dyDescent="0.3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6" x14ac:dyDescent="0.3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6" x14ac:dyDescent="0.3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6" x14ac:dyDescent="0.3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2" x14ac:dyDescent="0.3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6" x14ac:dyDescent="0.3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2" x14ac:dyDescent="0.3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6" x14ac:dyDescent="0.3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6" x14ac:dyDescent="0.3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6" x14ac:dyDescent="0.3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6" x14ac:dyDescent="0.3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6" x14ac:dyDescent="0.3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6" x14ac:dyDescent="0.3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6" x14ac:dyDescent="0.3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6" x14ac:dyDescent="0.3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6" x14ac:dyDescent="0.3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6" x14ac:dyDescent="0.3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6" x14ac:dyDescent="0.3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6" x14ac:dyDescent="0.3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6" x14ac:dyDescent="0.3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2" x14ac:dyDescent="0.3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6" x14ac:dyDescent="0.3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6" x14ac:dyDescent="0.3">
      <c r="A44" s="31">
        <v>28</v>
      </c>
      <c r="B44" s="32" t="s">
        <v>2207</v>
      </c>
      <c r="C44" s="29" t="s">
        <v>2208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2" x14ac:dyDescent="0.3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2" x14ac:dyDescent="0.3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2" x14ac:dyDescent="0.3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2" x14ac:dyDescent="0.3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6" x14ac:dyDescent="0.3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6" x14ac:dyDescent="0.3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6" x14ac:dyDescent="0.3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6" x14ac:dyDescent="0.3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6" x14ac:dyDescent="0.3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6" x14ac:dyDescent="0.3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6" x14ac:dyDescent="0.3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6" x14ac:dyDescent="0.3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6" x14ac:dyDescent="0.3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6" x14ac:dyDescent="0.3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6" x14ac:dyDescent="0.3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6" x14ac:dyDescent="0.3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6" x14ac:dyDescent="0.3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6" x14ac:dyDescent="0.3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6" x14ac:dyDescent="0.3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6" x14ac:dyDescent="0.3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6" x14ac:dyDescent="0.3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6" x14ac:dyDescent="0.3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6" x14ac:dyDescent="0.3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6" x14ac:dyDescent="0.3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6" x14ac:dyDescent="0.3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6" x14ac:dyDescent="0.3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6" x14ac:dyDescent="0.3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6" x14ac:dyDescent="0.3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6" x14ac:dyDescent="0.3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3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6" x14ac:dyDescent="0.3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6" x14ac:dyDescent="0.3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6" x14ac:dyDescent="0.3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6" x14ac:dyDescent="0.3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6" x14ac:dyDescent="0.3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2" x14ac:dyDescent="0.3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6" x14ac:dyDescent="0.3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6" x14ac:dyDescent="0.3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6" x14ac:dyDescent="0.3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6" x14ac:dyDescent="0.3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6" x14ac:dyDescent="0.3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6" x14ac:dyDescent="0.3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6" x14ac:dyDescent="0.3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6" x14ac:dyDescent="0.3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6" x14ac:dyDescent="0.3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6" x14ac:dyDescent="0.3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6" x14ac:dyDescent="0.3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6" x14ac:dyDescent="0.3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6" x14ac:dyDescent="0.3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6" x14ac:dyDescent="0.3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6" x14ac:dyDescent="0.3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6" x14ac:dyDescent="0.3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6" x14ac:dyDescent="0.3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6" x14ac:dyDescent="0.3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6" x14ac:dyDescent="0.3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6" x14ac:dyDescent="0.3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6" x14ac:dyDescent="0.3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6" x14ac:dyDescent="0.3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6" x14ac:dyDescent="0.3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6" x14ac:dyDescent="0.3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6" x14ac:dyDescent="0.3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6" x14ac:dyDescent="0.3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2" x14ac:dyDescent="0.3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6" x14ac:dyDescent="0.3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6" x14ac:dyDescent="0.3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6" x14ac:dyDescent="0.3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2" x14ac:dyDescent="0.3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2" x14ac:dyDescent="0.3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2" x14ac:dyDescent="0.3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6" x14ac:dyDescent="0.3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6" x14ac:dyDescent="0.3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6" x14ac:dyDescent="0.3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6" x14ac:dyDescent="0.3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6" x14ac:dyDescent="0.3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6" x14ac:dyDescent="0.3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6" x14ac:dyDescent="0.3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6" x14ac:dyDescent="0.3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2" x14ac:dyDescent="0.3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2" x14ac:dyDescent="0.3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6" x14ac:dyDescent="0.3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2" x14ac:dyDescent="0.3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6" x14ac:dyDescent="0.3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3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6" x14ac:dyDescent="0.3">
      <c r="A130" s="31">
        <v>118</v>
      </c>
      <c r="B130" s="32" t="s">
        <v>2217</v>
      </c>
      <c r="C130" s="29" t="s">
        <v>2218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6" x14ac:dyDescent="0.3">
      <c r="A131" s="31">
        <v>119</v>
      </c>
      <c r="B131" s="32" t="s">
        <v>2225</v>
      </c>
      <c r="C131" s="29" t="s">
        <v>2224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2" x14ac:dyDescent="0.3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6" x14ac:dyDescent="0.3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6" x14ac:dyDescent="0.3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6" x14ac:dyDescent="0.3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6" x14ac:dyDescent="0.3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6" x14ac:dyDescent="0.3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6" x14ac:dyDescent="0.3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6" x14ac:dyDescent="0.3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2" x14ac:dyDescent="0.3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6" x14ac:dyDescent="0.3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6" x14ac:dyDescent="0.3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6" x14ac:dyDescent="0.3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6" x14ac:dyDescent="0.3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6" x14ac:dyDescent="0.3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6" x14ac:dyDescent="0.3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6" x14ac:dyDescent="0.3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6" x14ac:dyDescent="0.3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6" x14ac:dyDescent="0.3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6" x14ac:dyDescent="0.3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6" x14ac:dyDescent="0.3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6" x14ac:dyDescent="0.3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6" x14ac:dyDescent="0.3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6" x14ac:dyDescent="0.3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6" x14ac:dyDescent="0.3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6" x14ac:dyDescent="0.3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6" x14ac:dyDescent="0.3">
      <c r="A158" s="31">
        <v>140</v>
      </c>
      <c r="B158" s="32" t="s">
        <v>2213</v>
      </c>
      <c r="C158" s="29" t="s">
        <v>2520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6" x14ac:dyDescent="0.3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6" x14ac:dyDescent="0.3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6" x14ac:dyDescent="0.3">
      <c r="A161" s="31">
        <v>143</v>
      </c>
      <c r="B161" s="32" t="s">
        <v>2421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6" x14ac:dyDescent="0.3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6" x14ac:dyDescent="0.3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6" x14ac:dyDescent="0.3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3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6" x14ac:dyDescent="0.3">
      <c r="A166" s="31">
        <v>149</v>
      </c>
      <c r="B166" s="32" t="s">
        <v>2236</v>
      </c>
      <c r="C166" s="29" t="s">
        <v>2521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6" x14ac:dyDescent="0.3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2" x14ac:dyDescent="0.3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6" x14ac:dyDescent="0.3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6" x14ac:dyDescent="0.3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2" x14ac:dyDescent="0.3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6" x14ac:dyDescent="0.3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6" x14ac:dyDescent="0.3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6" x14ac:dyDescent="0.3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6" x14ac:dyDescent="0.3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6" x14ac:dyDescent="0.3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2" x14ac:dyDescent="0.3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6" x14ac:dyDescent="0.3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6" x14ac:dyDescent="0.3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6" x14ac:dyDescent="0.3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6" x14ac:dyDescent="0.3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6" x14ac:dyDescent="0.3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6" x14ac:dyDescent="0.3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6" x14ac:dyDescent="0.3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6" x14ac:dyDescent="0.3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6" x14ac:dyDescent="0.3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6" x14ac:dyDescent="0.3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2" x14ac:dyDescent="0.3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6" x14ac:dyDescent="0.3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6" x14ac:dyDescent="0.3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6" x14ac:dyDescent="0.3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6" x14ac:dyDescent="0.3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6" x14ac:dyDescent="0.3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6" x14ac:dyDescent="0.3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2" x14ac:dyDescent="0.3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6" x14ac:dyDescent="0.3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6" x14ac:dyDescent="0.3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6" x14ac:dyDescent="0.3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6" x14ac:dyDescent="0.3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6" x14ac:dyDescent="0.3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6" x14ac:dyDescent="0.3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6" x14ac:dyDescent="0.3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6" x14ac:dyDescent="0.3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6" x14ac:dyDescent="0.3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6" x14ac:dyDescent="0.3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6" x14ac:dyDescent="0.3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2" x14ac:dyDescent="0.3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6" x14ac:dyDescent="0.3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6" x14ac:dyDescent="0.3">
      <c r="A209" s="31">
        <v>183</v>
      </c>
      <c r="B209" s="32" t="s">
        <v>2215</v>
      </c>
      <c r="C209" s="29" t="s">
        <v>2522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6" x14ac:dyDescent="0.3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6" x14ac:dyDescent="0.3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2" x14ac:dyDescent="0.3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3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6" x14ac:dyDescent="0.3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6" x14ac:dyDescent="0.3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6" x14ac:dyDescent="0.3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6" x14ac:dyDescent="0.3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6" x14ac:dyDescent="0.3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6" x14ac:dyDescent="0.3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6" x14ac:dyDescent="0.3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6" x14ac:dyDescent="0.3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6" x14ac:dyDescent="0.3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6" x14ac:dyDescent="0.3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6" x14ac:dyDescent="0.3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6" x14ac:dyDescent="0.3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6" x14ac:dyDescent="0.3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6" x14ac:dyDescent="0.3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6" x14ac:dyDescent="0.3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6" x14ac:dyDescent="0.3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6" x14ac:dyDescent="0.3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6" x14ac:dyDescent="0.3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6" x14ac:dyDescent="0.3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6" x14ac:dyDescent="0.3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6" x14ac:dyDescent="0.3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6" x14ac:dyDescent="0.3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6" x14ac:dyDescent="0.3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6" x14ac:dyDescent="0.3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6" x14ac:dyDescent="0.3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6" x14ac:dyDescent="0.3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6" x14ac:dyDescent="0.3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6" x14ac:dyDescent="0.3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6" x14ac:dyDescent="0.3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6" x14ac:dyDescent="0.3">
      <c r="A243" s="31">
        <v>26</v>
      </c>
      <c r="B243" s="32" t="s">
        <v>2411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6" x14ac:dyDescent="0.3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6" x14ac:dyDescent="0.3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6" x14ac:dyDescent="0.3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6" x14ac:dyDescent="0.3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6" x14ac:dyDescent="0.3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6" x14ac:dyDescent="0.3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6" x14ac:dyDescent="0.3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6" x14ac:dyDescent="0.3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6" x14ac:dyDescent="0.3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6" x14ac:dyDescent="0.3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6" x14ac:dyDescent="0.3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6" x14ac:dyDescent="0.3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2" x14ac:dyDescent="0.3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6" x14ac:dyDescent="0.3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6" x14ac:dyDescent="0.3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6" x14ac:dyDescent="0.3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6" x14ac:dyDescent="0.3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6" x14ac:dyDescent="0.3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2" x14ac:dyDescent="0.3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6" x14ac:dyDescent="0.3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6" x14ac:dyDescent="0.3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6" x14ac:dyDescent="0.3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6" x14ac:dyDescent="0.3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6" x14ac:dyDescent="0.3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6" x14ac:dyDescent="0.3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6" x14ac:dyDescent="0.3">
      <c r="A269" s="31">
        <v>245</v>
      </c>
      <c r="B269" s="32" t="s">
        <v>2179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6" x14ac:dyDescent="0.3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6" x14ac:dyDescent="0.3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6" x14ac:dyDescent="0.3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6" x14ac:dyDescent="0.3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6" x14ac:dyDescent="0.3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6" x14ac:dyDescent="0.3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6" x14ac:dyDescent="0.3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6" x14ac:dyDescent="0.3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6" x14ac:dyDescent="0.3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6" x14ac:dyDescent="0.3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6" x14ac:dyDescent="0.3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6" x14ac:dyDescent="0.3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6" x14ac:dyDescent="0.3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6" x14ac:dyDescent="0.3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6" x14ac:dyDescent="0.3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6" x14ac:dyDescent="0.3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6" x14ac:dyDescent="0.3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6" x14ac:dyDescent="0.3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6" x14ac:dyDescent="0.3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6" x14ac:dyDescent="0.3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6" x14ac:dyDescent="0.3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6" x14ac:dyDescent="0.3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6" x14ac:dyDescent="0.3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6" x14ac:dyDescent="0.3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6" x14ac:dyDescent="0.3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6" x14ac:dyDescent="0.3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6" x14ac:dyDescent="0.3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6" x14ac:dyDescent="0.3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6" x14ac:dyDescent="0.3">
      <c r="A298" s="31">
        <v>259</v>
      </c>
      <c r="B298" s="32" t="s">
        <v>2165</v>
      </c>
      <c r="C298" s="29" t="s">
        <v>2166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6" x14ac:dyDescent="0.3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6" x14ac:dyDescent="0.3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6" x14ac:dyDescent="0.3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6" x14ac:dyDescent="0.3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6" x14ac:dyDescent="0.3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6" x14ac:dyDescent="0.3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6" x14ac:dyDescent="0.3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6" x14ac:dyDescent="0.3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6" x14ac:dyDescent="0.3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6" x14ac:dyDescent="0.3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6" x14ac:dyDescent="0.3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2" x14ac:dyDescent="0.3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6" x14ac:dyDescent="0.3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6" x14ac:dyDescent="0.3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2" x14ac:dyDescent="0.3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6" x14ac:dyDescent="0.3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6" x14ac:dyDescent="0.3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6" x14ac:dyDescent="0.3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6" x14ac:dyDescent="0.3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6" x14ac:dyDescent="0.3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6" x14ac:dyDescent="0.3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2" x14ac:dyDescent="0.3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6" x14ac:dyDescent="0.3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6" x14ac:dyDescent="0.3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6" x14ac:dyDescent="0.3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6" x14ac:dyDescent="0.3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6" x14ac:dyDescent="0.3">
      <c r="A325" s="31">
        <v>288</v>
      </c>
      <c r="B325" s="32" t="s">
        <v>2300</v>
      </c>
      <c r="C325" s="29" t="str">
        <f>VLOOKUP(A325,'LISTADO ATM'!$A$2:$B$821,2,0)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6" x14ac:dyDescent="0.3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2" x14ac:dyDescent="0.3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6" x14ac:dyDescent="0.3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6" x14ac:dyDescent="0.3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2" x14ac:dyDescent="0.3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2" x14ac:dyDescent="0.3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2" x14ac:dyDescent="0.3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6" x14ac:dyDescent="0.3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6" x14ac:dyDescent="0.3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6" x14ac:dyDescent="0.3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6" x14ac:dyDescent="0.3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6" x14ac:dyDescent="0.3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2032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6" x14ac:dyDescent="0.3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6" x14ac:dyDescent="0.3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6" x14ac:dyDescent="0.3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6" x14ac:dyDescent="0.3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2" x14ac:dyDescent="0.3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6" x14ac:dyDescent="0.3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6" x14ac:dyDescent="0.3">
      <c r="A344" s="31">
        <v>307</v>
      </c>
      <c r="B344" s="32" t="s">
        <v>2195</v>
      </c>
      <c r="C344" s="29" t="s">
        <v>2523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6" x14ac:dyDescent="0.3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6" x14ac:dyDescent="0.3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6" x14ac:dyDescent="0.3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6" x14ac:dyDescent="0.3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6" x14ac:dyDescent="0.3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6" x14ac:dyDescent="0.3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6" x14ac:dyDescent="0.3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6" x14ac:dyDescent="0.3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6" x14ac:dyDescent="0.3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6" x14ac:dyDescent="0.3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2" x14ac:dyDescent="0.3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6" x14ac:dyDescent="0.3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6" x14ac:dyDescent="0.3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6" x14ac:dyDescent="0.3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6" x14ac:dyDescent="0.3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6" x14ac:dyDescent="0.3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6" x14ac:dyDescent="0.3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6" x14ac:dyDescent="0.3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6" x14ac:dyDescent="0.3">
      <c r="A363" s="41">
        <v>331</v>
      </c>
      <c r="B363" s="32" t="s">
        <v>1894</v>
      </c>
      <c r="C363" s="42" t="s">
        <v>2059</v>
      </c>
      <c r="D363" s="42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2021</v>
      </c>
    </row>
    <row r="364" spans="1:15" ht="15.6" x14ac:dyDescent="0.3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6" x14ac:dyDescent="0.3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6" x14ac:dyDescent="0.3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6" x14ac:dyDescent="0.3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6" x14ac:dyDescent="0.3">
      <c r="A368" s="31">
        <v>336</v>
      </c>
      <c r="B368" s="32" t="s">
        <v>2201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6" x14ac:dyDescent="0.3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6" x14ac:dyDescent="0.3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6" x14ac:dyDescent="0.3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6" x14ac:dyDescent="0.3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6" x14ac:dyDescent="0.3">
      <c r="A373" s="31">
        <v>342</v>
      </c>
      <c r="B373" s="32" t="s">
        <v>2198</v>
      </c>
      <c r="C373" s="29" t="s">
        <v>2187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6" x14ac:dyDescent="0.3">
      <c r="A374" s="31">
        <v>345</v>
      </c>
      <c r="B374" s="32" t="s">
        <v>2550</v>
      </c>
      <c r="C374" s="29" t="s">
        <v>2537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6" x14ac:dyDescent="0.3">
      <c r="A375" s="31">
        <v>346</v>
      </c>
      <c r="B375" s="32" t="s">
        <v>2301</v>
      </c>
      <c r="C375" s="29" t="s">
        <v>2221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6" x14ac:dyDescent="0.3">
      <c r="A376" s="31">
        <v>347</v>
      </c>
      <c r="B376" s="32" t="s">
        <v>2212</v>
      </c>
      <c r="C376" s="29" t="s">
        <v>2524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6" x14ac:dyDescent="0.3">
      <c r="A377" s="31">
        <v>349</v>
      </c>
      <c r="B377" s="32" t="s">
        <v>2551</v>
      </c>
      <c r="C377" s="29" t="s">
        <v>2538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6" x14ac:dyDescent="0.3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6" x14ac:dyDescent="0.3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6" x14ac:dyDescent="0.3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6" x14ac:dyDescent="0.3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6" x14ac:dyDescent="0.3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6" x14ac:dyDescent="0.3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6" x14ac:dyDescent="0.3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6" x14ac:dyDescent="0.3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6" x14ac:dyDescent="0.3">
      <c r="A386" s="31">
        <v>358</v>
      </c>
      <c r="B386" s="32" t="s">
        <v>2296</v>
      </c>
      <c r="C386" s="32" t="s">
        <v>2223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6" x14ac:dyDescent="0.3">
      <c r="A387" s="31">
        <v>359</v>
      </c>
      <c r="B387" s="32" t="s">
        <v>2240</v>
      </c>
      <c r="C387" s="29" t="s">
        <v>2348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6" x14ac:dyDescent="0.3">
      <c r="A388" s="31">
        <v>360</v>
      </c>
      <c r="B388" s="32" t="s">
        <v>2241</v>
      </c>
      <c r="C388" s="29" t="s">
        <v>2516</v>
      </c>
      <c r="D388" s="29" t="s">
        <v>87</v>
      </c>
      <c r="E388" s="29" t="s">
        <v>90</v>
      </c>
      <c r="F388" s="32" t="s">
        <v>2032</v>
      </c>
      <c r="G388" s="32" t="s">
        <v>2517</v>
      </c>
      <c r="H388" s="32" t="s">
        <v>2517</v>
      </c>
      <c r="I388" s="32" t="s">
        <v>1277</v>
      </c>
      <c r="J388" s="32" t="s">
        <v>2034</v>
      </c>
      <c r="K388" s="32" t="s">
        <v>2517</v>
      </c>
      <c r="L388" s="32" t="s">
        <v>2517</v>
      </c>
      <c r="M388" s="32" t="s">
        <v>2517</v>
      </c>
      <c r="N388" s="32" t="s">
        <v>2517</v>
      </c>
      <c r="O388" s="32" t="s">
        <v>1182</v>
      </c>
    </row>
    <row r="389" spans="1:15" ht="15.6" x14ac:dyDescent="0.3">
      <c r="A389" s="31">
        <v>363</v>
      </c>
      <c r="B389" s="32" t="s">
        <v>2552</v>
      </c>
      <c r="C389" s="29" t="s">
        <v>2539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6" x14ac:dyDescent="0.3">
      <c r="A390" s="31">
        <v>364</v>
      </c>
      <c r="B390" s="32" t="s">
        <v>2409</v>
      </c>
      <c r="C390" s="29" t="s">
        <v>2412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6" x14ac:dyDescent="0.3">
      <c r="A391" s="31">
        <v>365</v>
      </c>
      <c r="B391" s="32" t="s">
        <v>2553</v>
      </c>
      <c r="C391" s="29" t="s">
        <v>2540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6" x14ac:dyDescent="0.3">
      <c r="A392" s="31">
        <v>366</v>
      </c>
      <c r="B392" s="32" t="s">
        <v>2235</v>
      </c>
      <c r="C392" s="29" t="s">
        <v>2234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6" x14ac:dyDescent="0.3">
      <c r="A393" s="31">
        <v>367</v>
      </c>
      <c r="B393" s="32" t="s">
        <v>2554</v>
      </c>
      <c r="C393" s="29" t="s">
        <v>2541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6" x14ac:dyDescent="0.3">
      <c r="A394" s="31">
        <v>368</v>
      </c>
      <c r="B394" s="32" t="s">
        <v>2555</v>
      </c>
      <c r="C394" s="29" t="s">
        <v>2542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6" x14ac:dyDescent="0.3">
      <c r="A395" s="31">
        <v>369</v>
      </c>
      <c r="B395" s="32" t="s">
        <v>2549</v>
      </c>
      <c r="C395" s="29" t="s">
        <v>2536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6" x14ac:dyDescent="0.3">
      <c r="A396" s="31">
        <v>370</v>
      </c>
      <c r="B396" s="32" t="s">
        <v>2245</v>
      </c>
      <c r="C396" s="29" t="s">
        <v>2233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6" x14ac:dyDescent="0.3">
      <c r="A397" s="31">
        <v>372</v>
      </c>
      <c r="B397" s="32" t="s">
        <v>2238</v>
      </c>
      <c r="C397" s="29" t="s">
        <v>2525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6" x14ac:dyDescent="0.3">
      <c r="A398" s="31">
        <v>373</v>
      </c>
      <c r="B398" s="32" t="s">
        <v>2239</v>
      </c>
      <c r="C398" s="29" t="s">
        <v>2228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6" x14ac:dyDescent="0.3">
      <c r="A399" s="31">
        <v>375</v>
      </c>
      <c r="B399" s="32" t="s">
        <v>2559</v>
      </c>
      <c r="C399" s="29" t="s">
        <v>2546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6" x14ac:dyDescent="0.3">
      <c r="A400" s="31">
        <v>377</v>
      </c>
      <c r="B400" s="32" t="s">
        <v>2230</v>
      </c>
      <c r="C400" s="29" t="s">
        <v>2226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6" x14ac:dyDescent="0.3">
      <c r="A401" s="31">
        <v>378</v>
      </c>
      <c r="B401" s="32" t="s">
        <v>2237</v>
      </c>
      <c r="C401" s="29" t="s">
        <v>2526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6" x14ac:dyDescent="0.3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6" x14ac:dyDescent="0.3">
      <c r="A403" s="31">
        <v>382</v>
      </c>
      <c r="B403" s="32" t="s">
        <v>2447</v>
      </c>
      <c r="C403" s="29" t="s">
        <v>2527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6" x14ac:dyDescent="0.3">
      <c r="A404" s="31">
        <v>383</v>
      </c>
      <c r="B404" s="32" t="s">
        <v>2222</v>
      </c>
      <c r="C404" s="29" t="s">
        <v>2528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6" x14ac:dyDescent="0.3">
      <c r="A405" s="31">
        <v>384</v>
      </c>
      <c r="B405" s="32" t="s">
        <v>2560</v>
      </c>
      <c r="C405" s="29" t="s">
        <v>2547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6" x14ac:dyDescent="0.3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6" x14ac:dyDescent="0.3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2" x14ac:dyDescent="0.3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2032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2" x14ac:dyDescent="0.3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6" x14ac:dyDescent="0.3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2" x14ac:dyDescent="0.3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2" x14ac:dyDescent="0.3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2" x14ac:dyDescent="0.3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6" x14ac:dyDescent="0.3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2" x14ac:dyDescent="0.3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6" x14ac:dyDescent="0.3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2" x14ac:dyDescent="0.3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2" x14ac:dyDescent="0.3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6" x14ac:dyDescent="0.3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6" x14ac:dyDescent="0.3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2" x14ac:dyDescent="0.3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6" x14ac:dyDescent="0.3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6" x14ac:dyDescent="0.3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6" x14ac:dyDescent="0.3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2" x14ac:dyDescent="0.3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2" x14ac:dyDescent="0.3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6" x14ac:dyDescent="0.3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2" x14ac:dyDescent="0.3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2" x14ac:dyDescent="0.3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6" x14ac:dyDescent="0.3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2" x14ac:dyDescent="0.3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6" x14ac:dyDescent="0.3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6" x14ac:dyDescent="0.3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6" x14ac:dyDescent="0.3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2" x14ac:dyDescent="0.3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6" x14ac:dyDescent="0.3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6" x14ac:dyDescent="0.3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2" x14ac:dyDescent="0.3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2" x14ac:dyDescent="0.3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2" x14ac:dyDescent="0.3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2" x14ac:dyDescent="0.3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2" x14ac:dyDescent="0.3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2" x14ac:dyDescent="0.3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2032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6" x14ac:dyDescent="0.3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2" x14ac:dyDescent="0.3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6" x14ac:dyDescent="0.3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6" x14ac:dyDescent="0.3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6" x14ac:dyDescent="0.3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6" x14ac:dyDescent="0.3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6" x14ac:dyDescent="0.3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2" x14ac:dyDescent="0.3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6" x14ac:dyDescent="0.3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6" x14ac:dyDescent="0.3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6" x14ac:dyDescent="0.3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6" x14ac:dyDescent="0.3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6" x14ac:dyDescent="0.3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6" x14ac:dyDescent="0.3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6" x14ac:dyDescent="0.3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2" x14ac:dyDescent="0.3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2" x14ac:dyDescent="0.3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6" x14ac:dyDescent="0.3">
      <c r="A461" s="73">
        <v>446</v>
      </c>
      <c r="B461" s="74" t="s">
        <v>1955</v>
      </c>
      <c r="C461" s="74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2" x14ac:dyDescent="0.3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2" x14ac:dyDescent="0.3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6" x14ac:dyDescent="0.3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6" x14ac:dyDescent="0.3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6" x14ac:dyDescent="0.3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2" x14ac:dyDescent="0.3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6" x14ac:dyDescent="0.3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6" x14ac:dyDescent="0.3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6" x14ac:dyDescent="0.3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6" x14ac:dyDescent="0.3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6" x14ac:dyDescent="0.3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2" x14ac:dyDescent="0.3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6" x14ac:dyDescent="0.3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6" x14ac:dyDescent="0.3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6" x14ac:dyDescent="0.3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6" x14ac:dyDescent="0.3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6" x14ac:dyDescent="0.3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6" x14ac:dyDescent="0.3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6" x14ac:dyDescent="0.3">
      <c r="A480" s="31">
        <v>468</v>
      </c>
      <c r="B480" s="32" t="s">
        <v>2211</v>
      </c>
      <c r="C480" s="29" t="s">
        <v>2178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6" x14ac:dyDescent="0.3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6" x14ac:dyDescent="0.3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6" x14ac:dyDescent="0.3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6" x14ac:dyDescent="0.3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6" x14ac:dyDescent="0.3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6" x14ac:dyDescent="0.3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6" x14ac:dyDescent="0.3">
      <c r="A487" s="31">
        <v>480</v>
      </c>
      <c r="B487" s="32" t="s">
        <v>2214</v>
      </c>
      <c r="C487" s="29" t="s">
        <v>2529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6" x14ac:dyDescent="0.3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6" x14ac:dyDescent="0.3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2" x14ac:dyDescent="0.3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6" x14ac:dyDescent="0.3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6" x14ac:dyDescent="0.3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6" x14ac:dyDescent="0.3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6" x14ac:dyDescent="0.3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6" x14ac:dyDescent="0.3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6" x14ac:dyDescent="0.3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6" x14ac:dyDescent="0.3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6" x14ac:dyDescent="0.3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6" x14ac:dyDescent="0.3">
      <c r="A499" s="31">
        <v>492</v>
      </c>
      <c r="B499" s="32" t="s">
        <v>2556</v>
      </c>
      <c r="C499" s="29" t="s">
        <v>2543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6" x14ac:dyDescent="0.3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6" x14ac:dyDescent="0.3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2" x14ac:dyDescent="0.3">
      <c r="A502" s="31">
        <v>495</v>
      </c>
      <c r="B502" s="32" t="s">
        <v>2494</v>
      </c>
      <c r="C502" s="32" t="s">
        <v>2460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6" x14ac:dyDescent="0.3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6" x14ac:dyDescent="0.3">
      <c r="A504" s="31">
        <v>497</v>
      </c>
      <c r="B504" s="32" t="s">
        <v>2454</v>
      </c>
      <c r="C504" s="32" t="s">
        <v>2455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6" x14ac:dyDescent="0.3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6" x14ac:dyDescent="0.3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2" x14ac:dyDescent="0.3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6" x14ac:dyDescent="0.3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6" x14ac:dyDescent="0.3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6" x14ac:dyDescent="0.3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6" x14ac:dyDescent="0.3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6" x14ac:dyDescent="0.3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6" x14ac:dyDescent="0.3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6" x14ac:dyDescent="0.3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2" x14ac:dyDescent="0.3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6" x14ac:dyDescent="0.3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6" x14ac:dyDescent="0.3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6" x14ac:dyDescent="0.3">
      <c r="A518" s="31">
        <v>512</v>
      </c>
      <c r="B518" s="32" t="s">
        <v>2205</v>
      </c>
      <c r="C518" s="29" t="s">
        <v>2530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6" x14ac:dyDescent="0.3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6" x14ac:dyDescent="0.3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6" x14ac:dyDescent="0.3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6" x14ac:dyDescent="0.3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6" x14ac:dyDescent="0.3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6" x14ac:dyDescent="0.3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6" x14ac:dyDescent="0.3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6" x14ac:dyDescent="0.3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6" x14ac:dyDescent="0.3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6" x14ac:dyDescent="0.3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6" x14ac:dyDescent="0.3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2" x14ac:dyDescent="0.3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6" x14ac:dyDescent="0.3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6" x14ac:dyDescent="0.3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2" x14ac:dyDescent="0.3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2" x14ac:dyDescent="0.3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2" x14ac:dyDescent="0.3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6" x14ac:dyDescent="0.3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2" x14ac:dyDescent="0.3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6" x14ac:dyDescent="0.3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2" x14ac:dyDescent="0.3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6" x14ac:dyDescent="0.3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6" x14ac:dyDescent="0.3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2" x14ac:dyDescent="0.3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2" x14ac:dyDescent="0.3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6" x14ac:dyDescent="0.3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6" x14ac:dyDescent="0.3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6" x14ac:dyDescent="0.3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6" x14ac:dyDescent="0.3">
      <c r="A547" s="31">
        <v>576</v>
      </c>
      <c r="B547" s="32" t="s">
        <v>2472</v>
      </c>
      <c r="C547" s="32" t="s">
        <v>2473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6" x14ac:dyDescent="0.3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6" x14ac:dyDescent="0.3">
      <c r="A549" s="31">
        <v>582</v>
      </c>
      <c r="B549" s="32" t="s">
        <v>2557</v>
      </c>
      <c r="C549" s="29" t="s">
        <v>2544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6" x14ac:dyDescent="0.3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6" x14ac:dyDescent="0.3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6" x14ac:dyDescent="0.3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6" x14ac:dyDescent="0.3">
      <c r="A553" s="31">
        <v>600</v>
      </c>
      <c r="B553" s="32" t="s">
        <v>2477</v>
      </c>
      <c r="C553" s="29" t="str">
        <f>VLOOKUP(A553,'LISTADO ATM'!$A$2:$B$898,2,0)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6" x14ac:dyDescent="0.3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6" x14ac:dyDescent="0.3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6" x14ac:dyDescent="0.3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6" x14ac:dyDescent="0.3">
      <c r="A557" s="31">
        <v>614</v>
      </c>
      <c r="B557" s="32" t="s">
        <v>2495</v>
      </c>
      <c r="C557" s="32" t="s">
        <v>2478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2496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6" x14ac:dyDescent="0.3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6" x14ac:dyDescent="0.3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6" x14ac:dyDescent="0.3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6" x14ac:dyDescent="0.3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6" x14ac:dyDescent="0.3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6" x14ac:dyDescent="0.3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6" x14ac:dyDescent="0.3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6" x14ac:dyDescent="0.3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6" x14ac:dyDescent="0.3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6" x14ac:dyDescent="0.3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6" x14ac:dyDescent="0.3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2" x14ac:dyDescent="0.3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6" x14ac:dyDescent="0.3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6" x14ac:dyDescent="0.3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2" x14ac:dyDescent="0.3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6" x14ac:dyDescent="0.3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6" x14ac:dyDescent="0.3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6" x14ac:dyDescent="0.3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6" x14ac:dyDescent="0.3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6" x14ac:dyDescent="0.3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6" x14ac:dyDescent="0.3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6" x14ac:dyDescent="0.3">
      <c r="A579" s="31">
        <v>659</v>
      </c>
      <c r="B579" s="32" t="s">
        <v>2445</v>
      </c>
      <c r="C579" s="29" t="s">
        <v>2531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6" x14ac:dyDescent="0.3">
      <c r="A580" s="31">
        <v>660</v>
      </c>
      <c r="B580" s="32" t="s">
        <v>2219</v>
      </c>
      <c r="C580" s="29" t="s">
        <v>2532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2" x14ac:dyDescent="0.3">
      <c r="A581" s="31">
        <v>661</v>
      </c>
      <c r="B581" s="32" t="s">
        <v>2243</v>
      </c>
      <c r="C581" s="29" t="s">
        <v>2242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2244</v>
      </c>
    </row>
    <row r="582" spans="1:15" ht="15.6" x14ac:dyDescent="0.3">
      <c r="A582" s="31">
        <v>662</v>
      </c>
      <c r="B582" s="32" t="s">
        <v>2403</v>
      </c>
      <c r="C582" s="29" t="s">
        <v>2389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6" x14ac:dyDescent="0.3">
      <c r="A583" s="31">
        <v>663</v>
      </c>
      <c r="B583" s="32" t="s">
        <v>2561</v>
      </c>
      <c r="C583" s="29" t="s">
        <v>2548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6" x14ac:dyDescent="0.3">
      <c r="A584" s="31">
        <v>664</v>
      </c>
      <c r="B584" s="32" t="s">
        <v>2291</v>
      </c>
      <c r="C584" s="29" t="s">
        <v>2290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2292</v>
      </c>
    </row>
    <row r="585" spans="1:15" ht="15.6" x14ac:dyDescent="0.3">
      <c r="A585" s="31">
        <v>665</v>
      </c>
      <c r="B585" s="32" t="s">
        <v>2297</v>
      </c>
      <c r="C585" s="29" t="str">
        <f>VLOOKUP(A585,'LISTADO ATM'!$A$2:$B$821,2,0)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6" x14ac:dyDescent="0.3">
      <c r="A586" s="31">
        <v>666</v>
      </c>
      <c r="B586" s="32" t="s">
        <v>2288</v>
      </c>
      <c r="C586" s="29" t="s">
        <v>2287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6" x14ac:dyDescent="0.3">
      <c r="A587" s="31">
        <v>667</v>
      </c>
      <c r="B587" s="32" t="s">
        <v>2293</v>
      </c>
      <c r="C587" s="29" t="s">
        <v>2289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6" x14ac:dyDescent="0.3">
      <c r="A588" s="31">
        <v>668</v>
      </c>
      <c r="B588" s="32" t="s">
        <v>2295</v>
      </c>
      <c r="C588" s="29" t="s">
        <v>2294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6" x14ac:dyDescent="0.3">
      <c r="A589" s="31">
        <v>669</v>
      </c>
      <c r="B589" s="32" t="s">
        <v>2408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6" x14ac:dyDescent="0.3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6" x14ac:dyDescent="0.3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6" x14ac:dyDescent="0.3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6" x14ac:dyDescent="0.3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6" x14ac:dyDescent="0.3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6" x14ac:dyDescent="0.3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6" x14ac:dyDescent="0.3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6" x14ac:dyDescent="0.3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6" x14ac:dyDescent="0.3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6" x14ac:dyDescent="0.3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6" x14ac:dyDescent="0.3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6" x14ac:dyDescent="0.3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6" x14ac:dyDescent="0.3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6" x14ac:dyDescent="0.3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6" x14ac:dyDescent="0.3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6" x14ac:dyDescent="0.3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6" x14ac:dyDescent="0.3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6" x14ac:dyDescent="0.3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6" x14ac:dyDescent="0.3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6" x14ac:dyDescent="0.3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6" x14ac:dyDescent="0.3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6" x14ac:dyDescent="0.3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6" x14ac:dyDescent="0.3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6" x14ac:dyDescent="0.3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6" x14ac:dyDescent="0.3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6" x14ac:dyDescent="0.3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6" x14ac:dyDescent="0.3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6" x14ac:dyDescent="0.3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6" x14ac:dyDescent="0.3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6" x14ac:dyDescent="0.3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6" x14ac:dyDescent="0.3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6" x14ac:dyDescent="0.3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6" x14ac:dyDescent="0.3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6" x14ac:dyDescent="0.3">
      <c r="A623" s="31">
        <v>723</v>
      </c>
      <c r="B623" s="32" t="s">
        <v>2298</v>
      </c>
      <c r="C623" s="29" t="str">
        <f>VLOOKUP(A623,'LISTADO ATM'!$A$2:$B$821,2,0)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6" x14ac:dyDescent="0.3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6" x14ac:dyDescent="0.3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6" x14ac:dyDescent="0.3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6" x14ac:dyDescent="0.3">
      <c r="A627" s="31">
        <v>751</v>
      </c>
      <c r="B627" s="32" t="s">
        <v>2206</v>
      </c>
      <c r="C627" s="29" t="s">
        <v>2190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6" x14ac:dyDescent="0.3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6" x14ac:dyDescent="0.3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6" x14ac:dyDescent="0.3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6" x14ac:dyDescent="0.3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6" x14ac:dyDescent="0.3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6" x14ac:dyDescent="0.3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6" x14ac:dyDescent="0.3">
      <c r="A634" s="31">
        <v>758</v>
      </c>
      <c r="B634" s="32" t="s">
        <v>2407</v>
      </c>
      <c r="C634" s="29" t="s">
        <v>2406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6" x14ac:dyDescent="0.3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6" x14ac:dyDescent="0.3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6" x14ac:dyDescent="0.3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6" x14ac:dyDescent="0.3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6" x14ac:dyDescent="0.3">
      <c r="A639" s="31">
        <v>769</v>
      </c>
      <c r="B639" s="32" t="s">
        <v>2200</v>
      </c>
      <c r="C639" s="29" t="s">
        <v>2191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6" x14ac:dyDescent="0.3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6" x14ac:dyDescent="0.3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6" x14ac:dyDescent="0.3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6" x14ac:dyDescent="0.3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6" x14ac:dyDescent="0.3">
      <c r="A644" s="31">
        <v>789</v>
      </c>
      <c r="B644" s="32" t="s">
        <v>2199</v>
      </c>
      <c r="C644" s="29" t="s">
        <v>2192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2" x14ac:dyDescent="0.3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6" x14ac:dyDescent="0.3">
      <c r="A646" s="31">
        <v>792</v>
      </c>
      <c r="B646" s="32" t="s">
        <v>2197</v>
      </c>
      <c r="C646" s="29" t="s">
        <v>2193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6" x14ac:dyDescent="0.3">
      <c r="A647" s="31">
        <v>793</v>
      </c>
      <c r="B647" s="32" t="s">
        <v>2175</v>
      </c>
      <c r="C647" s="29" t="s">
        <v>2176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6" x14ac:dyDescent="0.3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6" x14ac:dyDescent="0.3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6" x14ac:dyDescent="0.3">
      <c r="A650" s="31">
        <v>797</v>
      </c>
      <c r="B650" s="32" t="s">
        <v>2558</v>
      </c>
      <c r="C650" s="29" t="s">
        <v>2545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6" x14ac:dyDescent="0.3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6" x14ac:dyDescent="0.3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6" x14ac:dyDescent="0.3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6" x14ac:dyDescent="0.3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6" x14ac:dyDescent="0.3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6" x14ac:dyDescent="0.3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6" x14ac:dyDescent="0.3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6" x14ac:dyDescent="0.3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6" x14ac:dyDescent="0.3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6" x14ac:dyDescent="0.3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6" x14ac:dyDescent="0.3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6" x14ac:dyDescent="0.3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6" x14ac:dyDescent="0.3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6" x14ac:dyDescent="0.3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6" x14ac:dyDescent="0.3">
      <c r="A665" s="31">
        <v>22</v>
      </c>
      <c r="B665" s="32" t="s">
        <v>2160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6" x14ac:dyDescent="0.3">
      <c r="A666" s="31">
        <v>813</v>
      </c>
      <c r="B666" s="32" t="s">
        <v>2162</v>
      </c>
      <c r="C666" s="29" t="s">
        <v>2163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6" x14ac:dyDescent="0.3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6" x14ac:dyDescent="0.3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6" x14ac:dyDescent="0.3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6" x14ac:dyDescent="0.3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6" x14ac:dyDescent="0.3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6" x14ac:dyDescent="0.3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6" x14ac:dyDescent="0.3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6" x14ac:dyDescent="0.3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6" x14ac:dyDescent="0.3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6" x14ac:dyDescent="0.3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6" x14ac:dyDescent="0.3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6" x14ac:dyDescent="0.3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6" x14ac:dyDescent="0.3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6" x14ac:dyDescent="0.3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6" x14ac:dyDescent="0.3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6" x14ac:dyDescent="0.3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6" x14ac:dyDescent="0.3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6" x14ac:dyDescent="0.3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6" x14ac:dyDescent="0.3">
      <c r="A686" s="31">
        <v>837</v>
      </c>
      <c r="B686" s="32" t="s">
        <v>2180</v>
      </c>
      <c r="C686" s="29" t="s">
        <v>2533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2" x14ac:dyDescent="0.3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2" x14ac:dyDescent="0.3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6" x14ac:dyDescent="0.3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6" x14ac:dyDescent="0.3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6" x14ac:dyDescent="0.3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6" x14ac:dyDescent="0.3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6" x14ac:dyDescent="0.3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6" x14ac:dyDescent="0.3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6" x14ac:dyDescent="0.3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6" x14ac:dyDescent="0.3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6" x14ac:dyDescent="0.3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6" x14ac:dyDescent="0.3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6" x14ac:dyDescent="0.3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6" x14ac:dyDescent="0.3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6" x14ac:dyDescent="0.3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2" x14ac:dyDescent="0.3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6" x14ac:dyDescent="0.3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6" x14ac:dyDescent="0.3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6" x14ac:dyDescent="0.3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6" x14ac:dyDescent="0.3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2" x14ac:dyDescent="0.3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6" x14ac:dyDescent="0.3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6" x14ac:dyDescent="0.3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6" x14ac:dyDescent="0.3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6" x14ac:dyDescent="0.3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6" x14ac:dyDescent="0.3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6" x14ac:dyDescent="0.3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6" x14ac:dyDescent="0.3">
      <c r="A714" s="31">
        <v>871</v>
      </c>
      <c r="B714" s="32" t="s">
        <v>2209</v>
      </c>
      <c r="C714" s="29" t="s">
        <v>2210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6" x14ac:dyDescent="0.3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6" x14ac:dyDescent="0.3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6" x14ac:dyDescent="0.3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6" x14ac:dyDescent="0.3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6" x14ac:dyDescent="0.3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2" x14ac:dyDescent="0.3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6" x14ac:dyDescent="0.3">
      <c r="A721" s="31">
        <v>878</v>
      </c>
      <c r="B721" s="32" t="s">
        <v>2204</v>
      </c>
      <c r="C721" s="29" t="s">
        <v>2534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6" x14ac:dyDescent="0.3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6" x14ac:dyDescent="0.3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6" x14ac:dyDescent="0.3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6" x14ac:dyDescent="0.3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6" x14ac:dyDescent="0.3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6" x14ac:dyDescent="0.3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6" x14ac:dyDescent="0.3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6" x14ac:dyDescent="0.3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6" x14ac:dyDescent="0.3">
      <c r="A730" s="31">
        <v>887</v>
      </c>
      <c r="B730" s="32" t="s">
        <v>2196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2" x14ac:dyDescent="0.3">
      <c r="A731" s="31">
        <v>888</v>
      </c>
      <c r="B731" s="32" t="s">
        <v>2202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6" x14ac:dyDescent="0.3">
      <c r="A732" s="31">
        <v>889</v>
      </c>
      <c r="B732" s="32" t="s">
        <v>2171</v>
      </c>
      <c r="C732" s="29" t="s">
        <v>2172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6" x14ac:dyDescent="0.3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6" x14ac:dyDescent="0.3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6" x14ac:dyDescent="0.3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6" x14ac:dyDescent="0.3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6" x14ac:dyDescent="0.3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6" x14ac:dyDescent="0.3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6" x14ac:dyDescent="0.3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6" x14ac:dyDescent="0.3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6" x14ac:dyDescent="0.3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6" x14ac:dyDescent="0.3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6" x14ac:dyDescent="0.3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6" x14ac:dyDescent="0.3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6" x14ac:dyDescent="0.3">
      <c r="A746" s="31">
        <v>289</v>
      </c>
      <c r="B746" s="32" t="s">
        <v>2231</v>
      </c>
      <c r="C746" s="29" t="s">
        <v>2232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6" x14ac:dyDescent="0.3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6" x14ac:dyDescent="0.3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6" x14ac:dyDescent="0.3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6" x14ac:dyDescent="0.3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6" x14ac:dyDescent="0.3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6" x14ac:dyDescent="0.3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2" x14ac:dyDescent="0.3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6" x14ac:dyDescent="0.3">
      <c r="A754" s="31">
        <v>924</v>
      </c>
      <c r="B754" s="32" t="s">
        <v>2167</v>
      </c>
      <c r="C754" s="29" t="s">
        <v>2170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6" x14ac:dyDescent="0.3">
      <c r="A755" s="31">
        <v>926</v>
      </c>
      <c r="B755" s="32" t="s">
        <v>2203</v>
      </c>
      <c r="C755" s="29" t="s">
        <v>2535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6" x14ac:dyDescent="0.3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6" x14ac:dyDescent="0.3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39" customFormat="1" ht="15.6" x14ac:dyDescent="0.3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39" customFormat="1" ht="15.6" x14ac:dyDescent="0.3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39" customFormat="1" ht="15.6" x14ac:dyDescent="0.3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39" customFormat="1" ht="15.6" x14ac:dyDescent="0.3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39" customFormat="1" ht="15.6" x14ac:dyDescent="0.3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6" x14ac:dyDescent="0.3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6" x14ac:dyDescent="0.3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6" x14ac:dyDescent="0.3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6" x14ac:dyDescent="0.3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6" x14ac:dyDescent="0.3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6" x14ac:dyDescent="0.3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6" x14ac:dyDescent="0.3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6" x14ac:dyDescent="0.3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6" x14ac:dyDescent="0.3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6" x14ac:dyDescent="0.3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6" x14ac:dyDescent="0.3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6" x14ac:dyDescent="0.3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6" x14ac:dyDescent="0.3">
      <c r="A775" s="31">
        <v>959</v>
      </c>
      <c r="B775" s="32" t="s">
        <v>2173</v>
      </c>
      <c r="C775" s="29" t="s">
        <v>2177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6" x14ac:dyDescent="0.3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6" x14ac:dyDescent="0.3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6" x14ac:dyDescent="0.3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6" x14ac:dyDescent="0.3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6" x14ac:dyDescent="0.3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39" customFormat="1" ht="15.6" x14ac:dyDescent="0.3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6" x14ac:dyDescent="0.3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6" x14ac:dyDescent="0.3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6" x14ac:dyDescent="0.3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6" x14ac:dyDescent="0.3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6" x14ac:dyDescent="0.3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6" customFormat="1" ht="15.6" x14ac:dyDescent="0.3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6" x14ac:dyDescent="0.3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6" x14ac:dyDescent="0.3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6" x14ac:dyDescent="0.3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6" x14ac:dyDescent="0.3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6" x14ac:dyDescent="0.3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6" x14ac:dyDescent="0.3">
      <c r="A793" s="124">
        <v>985</v>
      </c>
      <c r="B793" s="125" t="s">
        <v>1150</v>
      </c>
      <c r="C793" s="126" t="s">
        <v>1151</v>
      </c>
      <c r="D793" s="126" t="s">
        <v>72</v>
      </c>
      <c r="E793" s="126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25" t="s">
        <v>1180</v>
      </c>
    </row>
    <row r="794" spans="1:15" s="96" customFormat="1" ht="15.6" x14ac:dyDescent="0.3">
      <c r="A794" s="124">
        <v>986</v>
      </c>
      <c r="B794" s="125" t="s">
        <v>1152</v>
      </c>
      <c r="C794" s="126" t="s">
        <v>1153</v>
      </c>
      <c r="D794" s="125" t="s">
        <v>72</v>
      </c>
      <c r="E794" s="125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25" t="s">
        <v>1209</v>
      </c>
    </row>
    <row r="795" spans="1:15" s="96" customFormat="1" ht="15.6" x14ac:dyDescent="0.3">
      <c r="A795" s="124">
        <v>987</v>
      </c>
      <c r="B795" s="125" t="s">
        <v>1154</v>
      </c>
      <c r="C795" s="126" t="s">
        <v>1155</v>
      </c>
      <c r="D795" s="125" t="s">
        <v>72</v>
      </c>
      <c r="E795" s="125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25" t="s">
        <v>1209</v>
      </c>
    </row>
    <row r="796" spans="1:15" s="96" customFormat="1" ht="15.6" x14ac:dyDescent="0.3">
      <c r="A796" s="124">
        <v>988</v>
      </c>
      <c r="B796" s="125" t="s">
        <v>1156</v>
      </c>
      <c r="C796" s="126" t="s">
        <v>1157</v>
      </c>
      <c r="D796" s="126" t="s">
        <v>72</v>
      </c>
      <c r="E796" s="126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25" t="s">
        <v>1186</v>
      </c>
    </row>
    <row r="797" spans="1:15" s="96" customFormat="1" ht="15.6" x14ac:dyDescent="0.3">
      <c r="A797" s="124">
        <v>989</v>
      </c>
      <c r="B797" s="125" t="s">
        <v>1158</v>
      </c>
      <c r="C797" s="126" t="s">
        <v>1159</v>
      </c>
      <c r="D797" s="126" t="s">
        <v>72</v>
      </c>
      <c r="E797" s="126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25" t="s">
        <v>1184</v>
      </c>
    </row>
    <row r="798" spans="1:15" s="96" customFormat="1" ht="15.6" x14ac:dyDescent="0.3">
      <c r="A798" s="124">
        <v>742</v>
      </c>
      <c r="B798" s="125" t="s">
        <v>1160</v>
      </c>
      <c r="C798" s="126" t="s">
        <v>1161</v>
      </c>
      <c r="D798" s="126" t="s">
        <v>72</v>
      </c>
      <c r="E798" s="126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25" t="s">
        <v>1191</v>
      </c>
    </row>
    <row r="799" spans="1:15" s="96" customFormat="1" ht="15.6" x14ac:dyDescent="0.3">
      <c r="A799" s="124">
        <v>991</v>
      </c>
      <c r="B799" s="125" t="s">
        <v>1162</v>
      </c>
      <c r="C799" s="126" t="s">
        <v>1163</v>
      </c>
      <c r="D799" s="126" t="s">
        <v>72</v>
      </c>
      <c r="E799" s="126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25" t="s">
        <v>1180</v>
      </c>
    </row>
    <row r="800" spans="1:15" s="96" customFormat="1" ht="15.6" x14ac:dyDescent="0.3">
      <c r="A800" s="124">
        <v>715</v>
      </c>
      <c r="B800" s="125" t="s">
        <v>1164</v>
      </c>
      <c r="C800" s="126" t="s">
        <v>1165</v>
      </c>
      <c r="D800" s="126" t="s">
        <v>72</v>
      </c>
      <c r="E800" s="126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25" t="s">
        <v>1185</v>
      </c>
    </row>
    <row r="801" spans="1:15" s="96" customFormat="1" ht="15.6" x14ac:dyDescent="0.3">
      <c r="A801" s="124">
        <v>993</v>
      </c>
      <c r="B801" s="125" t="s">
        <v>1166</v>
      </c>
      <c r="C801" s="126" t="s">
        <v>1167</v>
      </c>
      <c r="D801" s="126" t="s">
        <v>72</v>
      </c>
      <c r="E801" s="126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25" t="s">
        <v>1190</v>
      </c>
    </row>
    <row r="802" spans="1:15" s="96" customFormat="1" ht="15.6" x14ac:dyDescent="0.3">
      <c r="A802" s="124">
        <v>994</v>
      </c>
      <c r="B802" s="125" t="s">
        <v>1890</v>
      </c>
      <c r="C802" s="126" t="s">
        <v>1889</v>
      </c>
      <c r="D802" s="126" t="s">
        <v>72</v>
      </c>
      <c r="E802" s="126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25" t="s">
        <v>2021</v>
      </c>
    </row>
    <row r="803" spans="1:15" s="96" customFormat="1" ht="15.6" x14ac:dyDescent="0.3">
      <c r="A803" s="124">
        <v>545</v>
      </c>
      <c r="B803" s="125" t="s">
        <v>1168</v>
      </c>
      <c r="C803" s="126" t="s">
        <v>1169</v>
      </c>
      <c r="D803" s="126" t="s">
        <v>72</v>
      </c>
      <c r="E803" s="126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25" t="s">
        <v>1188</v>
      </c>
    </row>
    <row r="804" spans="1:15" s="96" customFormat="1" ht="15.6" x14ac:dyDescent="0.3">
      <c r="A804" s="124">
        <v>996</v>
      </c>
      <c r="B804" s="125" t="s">
        <v>1193</v>
      </c>
      <c r="C804" s="126" t="s">
        <v>1194</v>
      </c>
      <c r="D804" s="126" t="s">
        <v>72</v>
      </c>
      <c r="E804" s="126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25" t="s">
        <v>1184</v>
      </c>
    </row>
    <row r="805" spans="1:15" s="96" customFormat="1" ht="15.6" x14ac:dyDescent="0.3">
      <c r="A805" s="124">
        <v>724</v>
      </c>
      <c r="B805" s="125" t="s">
        <v>1170</v>
      </c>
      <c r="C805" s="126" t="s">
        <v>1171</v>
      </c>
      <c r="D805" s="126" t="s">
        <v>72</v>
      </c>
      <c r="E805" s="126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25" t="s">
        <v>1185</v>
      </c>
    </row>
    <row r="806" spans="1:15" s="66" customFormat="1" ht="15.6" x14ac:dyDescent="0.3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6" x14ac:dyDescent="0.3">
      <c r="A807" s="84">
        <v>726</v>
      </c>
      <c r="B807" s="32" t="s">
        <v>1174</v>
      </c>
      <c r="C807" s="29" t="s">
        <v>1175</v>
      </c>
      <c r="D807" s="29" t="s">
        <v>72</v>
      </c>
      <c r="E807" s="127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2021-04-04T13:22:32Z</cp:lastPrinted>
  <dcterms:created xsi:type="dcterms:W3CDTF">2014-10-01T23:18:29Z</dcterms:created>
  <dcterms:modified xsi:type="dcterms:W3CDTF">2021-05-03T02:53:33Z</dcterms:modified>
</cp:coreProperties>
</file>