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heets/sheet1.xml" ContentType="application/vnd.openxmlformats-officedocument.spreadsheetml.chartsheet+xml"/>
  <Override PartName="/xl/worksheets/sheet10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Mayo\03\"/>
    </mc:Choice>
  </mc:AlternateContent>
  <bookViews>
    <workbookView xWindow="0" yWindow="0" windowWidth="24000" windowHeight="9570" tabRatio="596"/>
  </bookViews>
  <sheets>
    <sheet name="REPORTE" sheetId="1" r:id="rId1"/>
    <sheet name="Sin Efectivo" sheetId="16" r:id="rId2"/>
    <sheet name="Hoja5" sheetId="17" r:id="rId3"/>
    <sheet name="LISTADO ATM" sheetId="5" r:id="rId4"/>
    <sheet name="Cargas y Reinicios" sheetId="15" r:id="rId5"/>
    <sheet name="Hoja3" sheetId="13" state="hidden" r:id="rId6"/>
    <sheet name="Hoja4" sheetId="14" state="hidden" r:id="rId7"/>
    <sheet name="Casos Especiales" sheetId="3" r:id="rId8"/>
    <sheet name="VIP" sheetId="4" r:id="rId9"/>
    <sheet name="Gráfico3" sheetId="6" r:id="rId10"/>
    <sheet name="Gráfica waterfall" sheetId="10" r:id="rId11"/>
    <sheet name="Gráfico4" sheetId="7" r:id="rId12"/>
    <sheet name="Cálculos" sheetId="9" r:id="rId13"/>
    <sheet name="Hoja1" sheetId="11" state="hidden" r:id="rId14"/>
    <sheet name="Hoja2" sheetId="12" state="hidden" r:id="rId15"/>
  </sheets>
  <externalReferences>
    <externalReference r:id="rId16"/>
  </externalReferences>
  <definedNames>
    <definedName name="_xlnm._FilterDatabase" localSheetId="7" hidden="1">'Casos Especiales'!$A$2:$K$2</definedName>
    <definedName name="_xlnm._FilterDatabase" localSheetId="3" hidden="1">'LISTADO ATM'!$A$1:$C$827</definedName>
    <definedName name="_xlnm._FilterDatabase" localSheetId="0" hidden="1">REPORTE!$A$4:$Q$204</definedName>
    <definedName name="_xlnm._FilterDatabase" localSheetId="8" hidden="1">VIP!$A$1:$O$807</definedName>
    <definedName name="ATMs" localSheetId="8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7" hidden="1">'Casos Especiales'!$A$2:$K$2</definedName>
    <definedName name="Z_57C67F32_DCFA_4A16_B8F2_ADBDA29FCFCB_.wvu.FilterData" localSheetId="3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8" hidden="1">VIP!$A$1:$O$633</definedName>
    <definedName name="Z_650CE5B0_95CF_4B9E_A5AB_A0001E7D7BF7_.wvu.FilterData" localSheetId="0" hidden="1">REPORTE!$A$4:$Q$4</definedName>
    <definedName name="Z_701F875E_EA8B_4188_88FE_DA2B1B676331_.wvu.FilterData" localSheetId="7" hidden="1">'Casos Especiales'!$A$2:$K$2</definedName>
    <definedName name="Z_701F875E_EA8B_4188_88FE_DA2B1B676331_.wvu.FilterData" localSheetId="3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8" hidden="1">VIP!$A$1:$O$633</definedName>
    <definedName name="Z_C452A998_0FA2_450E_9B07_FCF7CD63C3C0_.wvu.FilterData" localSheetId="7" hidden="1">'Casos Especiales'!$A$2:$K$2</definedName>
    <definedName name="Z_C452A998_0FA2_450E_9B07_FCF7CD63C3C0_.wvu.FilterData" localSheetId="3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8" hidden="1">VIP!$A$1:$O$633</definedName>
    <definedName name="Z_D48E102A_1C0F_4858_987B_F75C60DADF4F_.wvu.FilterData" localSheetId="7" hidden="1">'Casos Especiales'!$A$2:$K$2</definedName>
    <definedName name="Z_D48E102A_1C0F_4858_987B_F75C60DADF4F_.wvu.FilterData" localSheetId="3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8" hidden="1">VIP!$A$1:$O$633</definedName>
    <definedName name="Z_E20EEB1D_5262_4D76_B4C9_00BD2E272F2B_.wvu.FilterData" localSheetId="7" hidden="1">'Casos Especiales'!$A$2:$K$2</definedName>
    <definedName name="Z_E20EEB1D_5262_4D76_B4C9_00BD2E272F2B_.wvu.FilterData" localSheetId="3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8" hidden="1">VIP!$A$1:$O$633</definedName>
    <definedName name="Z_ED203EF2_634C_45D2_BFF8_4A0A1E80DF7B_.wvu.FilterData" localSheetId="7" hidden="1">'Casos Especiales'!$A$2:$K$2</definedName>
    <definedName name="Z_ED203EF2_634C_45D2_BFF8_4A0A1E80DF7B_.wvu.FilterData" localSheetId="3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8" hidden="1">VIP!$A$1:$O$633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30" i="1" l="1"/>
  <c r="G230" i="1"/>
  <c r="H230" i="1"/>
  <c r="I230" i="1"/>
  <c r="J230" i="1"/>
  <c r="K230" i="1"/>
  <c r="A230" i="1"/>
  <c r="B211" i="16" l="1"/>
  <c r="C210" i="16"/>
  <c r="A210" i="16"/>
  <c r="C209" i="16"/>
  <c r="A209" i="16"/>
  <c r="C208" i="16"/>
  <c r="A208" i="16"/>
  <c r="C207" i="16"/>
  <c r="A207" i="16"/>
  <c r="C206" i="16"/>
  <c r="A206" i="16"/>
  <c r="C205" i="16"/>
  <c r="A205" i="16"/>
  <c r="C204" i="16"/>
  <c r="A204" i="16"/>
  <c r="C203" i="16"/>
  <c r="A203" i="16"/>
  <c r="C202" i="16"/>
  <c r="A202" i="16"/>
  <c r="C201" i="16"/>
  <c r="A201" i="16"/>
  <c r="C200" i="16"/>
  <c r="A200" i="16"/>
  <c r="C199" i="16"/>
  <c r="A199" i="16"/>
  <c r="C198" i="16"/>
  <c r="A198" i="16"/>
  <c r="C197" i="16"/>
  <c r="A197" i="16"/>
  <c r="C196" i="16"/>
  <c r="A196" i="16"/>
  <c r="C195" i="16"/>
  <c r="A195" i="16"/>
  <c r="C194" i="16"/>
  <c r="A194" i="16"/>
  <c r="C193" i="16"/>
  <c r="A193" i="16"/>
  <c r="C192" i="16"/>
  <c r="A192" i="16"/>
  <c r="C191" i="16"/>
  <c r="A191" i="16"/>
  <c r="C190" i="16"/>
  <c r="A190" i="16"/>
  <c r="C189" i="16"/>
  <c r="A189" i="16"/>
  <c r="B182" i="16"/>
  <c r="C181" i="16"/>
  <c r="A181" i="16"/>
  <c r="C180" i="16"/>
  <c r="A180" i="16"/>
  <c r="C179" i="16"/>
  <c r="A179" i="16"/>
  <c r="C178" i="16"/>
  <c r="A178" i="16"/>
  <c r="C177" i="16"/>
  <c r="A177" i="16"/>
  <c r="C176" i="16"/>
  <c r="A176" i="16"/>
  <c r="C175" i="16"/>
  <c r="A175" i="16"/>
  <c r="C174" i="16"/>
  <c r="A174" i="16"/>
  <c r="C173" i="16"/>
  <c r="A173" i="16"/>
  <c r="C172" i="16"/>
  <c r="A172" i="16"/>
  <c r="C171" i="16"/>
  <c r="A171" i="16"/>
  <c r="C170" i="16"/>
  <c r="A170" i="16"/>
  <c r="B166" i="16"/>
  <c r="C165" i="16"/>
  <c r="A165" i="16"/>
  <c r="C164" i="16"/>
  <c r="A164" i="16"/>
  <c r="C163" i="16"/>
  <c r="A163" i="16"/>
  <c r="C162" i="16"/>
  <c r="A162" i="16"/>
  <c r="C161" i="16"/>
  <c r="A161" i="16"/>
  <c r="C160" i="16"/>
  <c r="A160" i="16"/>
  <c r="C159" i="16"/>
  <c r="A159" i="16"/>
  <c r="C158" i="16"/>
  <c r="A158" i="16"/>
  <c r="C157" i="16"/>
  <c r="A157" i="16"/>
  <c r="C156" i="16"/>
  <c r="A156" i="16"/>
  <c r="C155" i="16"/>
  <c r="A155" i="16"/>
  <c r="C154" i="16"/>
  <c r="A154" i="16"/>
  <c r="C153" i="16"/>
  <c r="A153" i="16"/>
  <c r="C152" i="16"/>
  <c r="A152" i="16"/>
  <c r="C151" i="16"/>
  <c r="A151" i="16"/>
  <c r="C150" i="16"/>
  <c r="A150" i="16"/>
  <c r="C149" i="16"/>
  <c r="A149" i="16"/>
  <c r="C148" i="16"/>
  <c r="A148" i="16"/>
  <c r="C147" i="16"/>
  <c r="A147" i="16"/>
  <c r="C146" i="16"/>
  <c r="A146" i="16"/>
  <c r="C145" i="16"/>
  <c r="A145" i="16"/>
  <c r="C144" i="16"/>
  <c r="A144" i="16"/>
  <c r="C143" i="16"/>
  <c r="A143" i="16"/>
  <c r="C142" i="16"/>
  <c r="A142" i="16"/>
  <c r="C141" i="16"/>
  <c r="A141" i="16"/>
  <c r="C140" i="16"/>
  <c r="A140" i="16"/>
  <c r="C139" i="16"/>
  <c r="A139" i="16"/>
  <c r="C138" i="16"/>
  <c r="A138" i="16"/>
  <c r="C137" i="16"/>
  <c r="A137" i="16"/>
  <c r="C136" i="16"/>
  <c r="A136" i="16"/>
  <c r="C135" i="16"/>
  <c r="A135" i="16"/>
  <c r="C134" i="16"/>
  <c r="A134" i="16"/>
  <c r="C133" i="16"/>
  <c r="A133" i="16"/>
  <c r="C132" i="16"/>
  <c r="A132" i="16"/>
  <c r="C131" i="16"/>
  <c r="A131" i="16"/>
  <c r="C130" i="16"/>
  <c r="A130" i="16"/>
  <c r="C129" i="16"/>
  <c r="A129" i="16"/>
  <c r="C128" i="16"/>
  <c r="A128" i="16"/>
  <c r="C127" i="16"/>
  <c r="A127" i="16"/>
  <c r="C126" i="16"/>
  <c r="A126" i="16"/>
  <c r="C125" i="16"/>
  <c r="A125" i="16"/>
  <c r="C124" i="16"/>
  <c r="A124" i="16"/>
  <c r="C123" i="16"/>
  <c r="A123" i="16"/>
  <c r="C122" i="16"/>
  <c r="A122" i="16"/>
  <c r="C121" i="16"/>
  <c r="A121" i="16"/>
  <c r="C120" i="16"/>
  <c r="A120" i="16"/>
  <c r="C119" i="16"/>
  <c r="A119" i="16"/>
  <c r="B115" i="16"/>
  <c r="A185" i="16" s="1"/>
  <c r="C114" i="16"/>
  <c r="A114" i="16"/>
  <c r="C113" i="16"/>
  <c r="A113" i="16"/>
  <c r="C112" i="16"/>
  <c r="A112" i="16"/>
  <c r="C111" i="16"/>
  <c r="A111" i="16"/>
  <c r="C110" i="16"/>
  <c r="A110" i="16"/>
  <c r="C109" i="16"/>
  <c r="A109" i="16"/>
  <c r="C108" i="16"/>
  <c r="A108" i="16"/>
  <c r="C107" i="16"/>
  <c r="A107" i="16"/>
  <c r="C106" i="16"/>
  <c r="A106" i="16"/>
  <c r="C105" i="16"/>
  <c r="A105" i="16"/>
  <c r="C104" i="16"/>
  <c r="A104" i="16"/>
  <c r="C103" i="16"/>
  <c r="A103" i="16"/>
  <c r="C102" i="16"/>
  <c r="A102" i="16"/>
  <c r="C101" i="16"/>
  <c r="A101" i="16"/>
  <c r="C100" i="16"/>
  <c r="A100" i="16"/>
  <c r="C99" i="16"/>
  <c r="A99" i="16"/>
  <c r="C98" i="16"/>
  <c r="A98" i="16"/>
  <c r="C97" i="16"/>
  <c r="A97" i="16"/>
  <c r="C96" i="16"/>
  <c r="A96" i="16"/>
  <c r="C95" i="16"/>
  <c r="A95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B15" i="16"/>
  <c r="C14" i="16"/>
  <c r="A14" i="16"/>
  <c r="B10" i="16"/>
  <c r="C9" i="16"/>
  <c r="A9" i="16"/>
  <c r="A58" i="1" l="1"/>
  <c r="A115" i="1"/>
  <c r="A116" i="1"/>
  <c r="A216" i="1"/>
  <c r="A117" i="1"/>
  <c r="F58" i="1"/>
  <c r="G58" i="1"/>
  <c r="H58" i="1"/>
  <c r="I58" i="1"/>
  <c r="J58" i="1"/>
  <c r="K58" i="1"/>
  <c r="F115" i="1"/>
  <c r="G115" i="1"/>
  <c r="H115" i="1"/>
  <c r="I115" i="1"/>
  <c r="J115" i="1"/>
  <c r="K115" i="1"/>
  <c r="F116" i="1"/>
  <c r="G116" i="1"/>
  <c r="H116" i="1"/>
  <c r="I116" i="1"/>
  <c r="J116" i="1"/>
  <c r="K116" i="1"/>
  <c r="F216" i="1"/>
  <c r="G216" i="1"/>
  <c r="H216" i="1"/>
  <c r="I216" i="1"/>
  <c r="J216" i="1"/>
  <c r="K216" i="1"/>
  <c r="F117" i="1"/>
  <c r="G117" i="1"/>
  <c r="H117" i="1"/>
  <c r="I117" i="1"/>
  <c r="J117" i="1"/>
  <c r="K117" i="1"/>
  <c r="A72" i="1" l="1"/>
  <c r="F72" i="1"/>
  <c r="G72" i="1"/>
  <c r="H72" i="1"/>
  <c r="I72" i="1"/>
  <c r="J72" i="1"/>
  <c r="K72" i="1"/>
  <c r="A78" i="1"/>
  <c r="F78" i="1"/>
  <c r="G78" i="1"/>
  <c r="H78" i="1"/>
  <c r="I78" i="1"/>
  <c r="J78" i="1"/>
  <c r="K78" i="1"/>
  <c r="F49" i="1" l="1"/>
  <c r="G49" i="1"/>
  <c r="H49" i="1"/>
  <c r="I49" i="1"/>
  <c r="J49" i="1"/>
  <c r="K49" i="1"/>
  <c r="F215" i="1"/>
  <c r="G215" i="1"/>
  <c r="H215" i="1"/>
  <c r="I215" i="1"/>
  <c r="J215" i="1"/>
  <c r="K215" i="1"/>
  <c r="F113" i="1"/>
  <c r="G113" i="1"/>
  <c r="H113" i="1"/>
  <c r="I113" i="1"/>
  <c r="J113" i="1"/>
  <c r="K113" i="1"/>
  <c r="F48" i="1"/>
  <c r="G48" i="1"/>
  <c r="H48" i="1"/>
  <c r="I48" i="1"/>
  <c r="J48" i="1"/>
  <c r="K48" i="1"/>
  <c r="F114" i="1"/>
  <c r="G114" i="1"/>
  <c r="H114" i="1"/>
  <c r="I114" i="1"/>
  <c r="J114" i="1"/>
  <c r="K114" i="1"/>
  <c r="F47" i="1"/>
  <c r="G47" i="1"/>
  <c r="H47" i="1"/>
  <c r="I47" i="1"/>
  <c r="J47" i="1"/>
  <c r="K47" i="1"/>
  <c r="F46" i="1"/>
  <c r="G46" i="1"/>
  <c r="H46" i="1"/>
  <c r="I46" i="1"/>
  <c r="J46" i="1"/>
  <c r="K46" i="1"/>
  <c r="F214" i="1"/>
  <c r="G214" i="1"/>
  <c r="H214" i="1"/>
  <c r="I214" i="1"/>
  <c r="J214" i="1"/>
  <c r="K214" i="1"/>
  <c r="F112" i="1"/>
  <c r="G112" i="1"/>
  <c r="H112" i="1"/>
  <c r="I112" i="1"/>
  <c r="J112" i="1"/>
  <c r="K112" i="1"/>
  <c r="F213" i="1"/>
  <c r="G213" i="1"/>
  <c r="H213" i="1"/>
  <c r="I213" i="1"/>
  <c r="J213" i="1"/>
  <c r="K213" i="1"/>
  <c r="F212" i="1"/>
  <c r="G212" i="1"/>
  <c r="H212" i="1"/>
  <c r="I212" i="1"/>
  <c r="J212" i="1"/>
  <c r="K212" i="1"/>
  <c r="F211" i="1"/>
  <c r="G211" i="1"/>
  <c r="H211" i="1"/>
  <c r="I211" i="1"/>
  <c r="J211" i="1"/>
  <c r="K211" i="1"/>
  <c r="F210" i="1"/>
  <c r="G210" i="1"/>
  <c r="H210" i="1"/>
  <c r="I210" i="1"/>
  <c r="J210" i="1"/>
  <c r="K210" i="1"/>
  <c r="F111" i="1"/>
  <c r="G111" i="1"/>
  <c r="H111" i="1"/>
  <c r="I111" i="1"/>
  <c r="J111" i="1"/>
  <c r="K111" i="1"/>
  <c r="F209" i="1"/>
  <c r="G209" i="1"/>
  <c r="H209" i="1"/>
  <c r="I209" i="1"/>
  <c r="J209" i="1"/>
  <c r="K209" i="1"/>
  <c r="F122" i="1"/>
  <c r="G122" i="1"/>
  <c r="H122" i="1"/>
  <c r="I122" i="1"/>
  <c r="J122" i="1"/>
  <c r="K122" i="1"/>
  <c r="F208" i="1"/>
  <c r="G208" i="1"/>
  <c r="H208" i="1"/>
  <c r="I208" i="1"/>
  <c r="J208" i="1"/>
  <c r="K208" i="1"/>
  <c r="F110" i="1"/>
  <c r="G110" i="1"/>
  <c r="H110" i="1"/>
  <c r="I110" i="1"/>
  <c r="J110" i="1"/>
  <c r="K110" i="1"/>
  <c r="F109" i="1"/>
  <c r="G109" i="1"/>
  <c r="H109" i="1"/>
  <c r="I109" i="1"/>
  <c r="J109" i="1"/>
  <c r="K109" i="1"/>
  <c r="F207" i="1"/>
  <c r="G207" i="1"/>
  <c r="H207" i="1"/>
  <c r="I207" i="1"/>
  <c r="J207" i="1"/>
  <c r="K207" i="1"/>
  <c r="A49" i="1"/>
  <c r="A215" i="1"/>
  <c r="A113" i="1"/>
  <c r="A48" i="1"/>
  <c r="A114" i="1"/>
  <c r="A47" i="1"/>
  <c r="A46" i="1"/>
  <c r="A214" i="1"/>
  <c r="A112" i="1"/>
  <c r="A213" i="1"/>
  <c r="A212" i="1"/>
  <c r="A211" i="1"/>
  <c r="A210" i="1"/>
  <c r="A111" i="1"/>
  <c r="A209" i="1"/>
  <c r="A122" i="1"/>
  <c r="A208" i="1"/>
  <c r="A110" i="1"/>
  <c r="A109" i="1"/>
  <c r="A207" i="1"/>
  <c r="F108" i="1" l="1"/>
  <c r="G108" i="1"/>
  <c r="H108" i="1"/>
  <c r="I108" i="1"/>
  <c r="J108" i="1"/>
  <c r="K108" i="1"/>
  <c r="F107" i="1"/>
  <c r="G107" i="1"/>
  <c r="H107" i="1"/>
  <c r="I107" i="1"/>
  <c r="J107" i="1"/>
  <c r="K107" i="1"/>
  <c r="F206" i="1"/>
  <c r="G206" i="1"/>
  <c r="H206" i="1"/>
  <c r="I206" i="1"/>
  <c r="J206" i="1"/>
  <c r="K206" i="1"/>
  <c r="F205" i="1"/>
  <c r="G205" i="1"/>
  <c r="H205" i="1"/>
  <c r="I205" i="1"/>
  <c r="J205" i="1"/>
  <c r="K205" i="1"/>
  <c r="F204" i="1"/>
  <c r="G204" i="1"/>
  <c r="H204" i="1"/>
  <c r="I204" i="1"/>
  <c r="J204" i="1"/>
  <c r="K204" i="1"/>
  <c r="F106" i="1"/>
  <c r="G106" i="1"/>
  <c r="H106" i="1"/>
  <c r="I106" i="1"/>
  <c r="J106" i="1"/>
  <c r="K106" i="1"/>
  <c r="F203" i="1"/>
  <c r="G203" i="1"/>
  <c r="H203" i="1"/>
  <c r="I203" i="1"/>
  <c r="J203" i="1"/>
  <c r="K203" i="1"/>
  <c r="F70" i="1"/>
  <c r="G70" i="1"/>
  <c r="H70" i="1"/>
  <c r="I70" i="1"/>
  <c r="J70" i="1"/>
  <c r="K70" i="1"/>
  <c r="F45" i="1"/>
  <c r="G45" i="1"/>
  <c r="H45" i="1"/>
  <c r="I45" i="1"/>
  <c r="J45" i="1"/>
  <c r="K45" i="1"/>
  <c r="F44" i="1"/>
  <c r="G44" i="1"/>
  <c r="H44" i="1"/>
  <c r="I44" i="1"/>
  <c r="J44" i="1"/>
  <c r="K44" i="1"/>
  <c r="F202" i="1"/>
  <c r="G202" i="1"/>
  <c r="H202" i="1"/>
  <c r="I202" i="1"/>
  <c r="J202" i="1"/>
  <c r="K202" i="1"/>
  <c r="F105" i="1"/>
  <c r="G105" i="1"/>
  <c r="H105" i="1"/>
  <c r="I105" i="1"/>
  <c r="J105" i="1"/>
  <c r="K105" i="1"/>
  <c r="F201" i="1"/>
  <c r="G201" i="1"/>
  <c r="H201" i="1"/>
  <c r="I201" i="1"/>
  <c r="J201" i="1"/>
  <c r="K201" i="1"/>
  <c r="F104" i="1"/>
  <c r="G104" i="1"/>
  <c r="H104" i="1"/>
  <c r="I104" i="1"/>
  <c r="J104" i="1"/>
  <c r="K104" i="1"/>
  <c r="F103" i="1"/>
  <c r="G103" i="1"/>
  <c r="H103" i="1"/>
  <c r="I103" i="1"/>
  <c r="J103" i="1"/>
  <c r="K103" i="1"/>
  <c r="F200" i="1"/>
  <c r="G200" i="1"/>
  <c r="H200" i="1"/>
  <c r="I200" i="1"/>
  <c r="J200" i="1"/>
  <c r="K200" i="1"/>
  <c r="F199" i="1"/>
  <c r="G199" i="1"/>
  <c r="H199" i="1"/>
  <c r="I199" i="1"/>
  <c r="J199" i="1"/>
  <c r="K199" i="1"/>
  <c r="F198" i="1"/>
  <c r="G198" i="1"/>
  <c r="H198" i="1"/>
  <c r="I198" i="1"/>
  <c r="J198" i="1"/>
  <c r="K198" i="1"/>
  <c r="F102" i="1"/>
  <c r="G102" i="1"/>
  <c r="H102" i="1"/>
  <c r="I102" i="1"/>
  <c r="J102" i="1"/>
  <c r="K102" i="1"/>
  <c r="F197" i="1"/>
  <c r="G197" i="1"/>
  <c r="H197" i="1"/>
  <c r="I197" i="1"/>
  <c r="J197" i="1"/>
  <c r="K197" i="1"/>
  <c r="F101" i="1"/>
  <c r="G101" i="1"/>
  <c r="H101" i="1"/>
  <c r="I101" i="1"/>
  <c r="J101" i="1"/>
  <c r="K101" i="1"/>
  <c r="F196" i="1"/>
  <c r="G196" i="1"/>
  <c r="H196" i="1"/>
  <c r="I196" i="1"/>
  <c r="J196" i="1"/>
  <c r="K196" i="1"/>
  <c r="F62" i="1"/>
  <c r="G62" i="1"/>
  <c r="H62" i="1"/>
  <c r="I62" i="1"/>
  <c r="J62" i="1"/>
  <c r="K62" i="1"/>
  <c r="F57" i="1"/>
  <c r="G57" i="1"/>
  <c r="H57" i="1"/>
  <c r="I57" i="1"/>
  <c r="J57" i="1"/>
  <c r="K57" i="1"/>
  <c r="F43" i="1"/>
  <c r="G43" i="1"/>
  <c r="H43" i="1"/>
  <c r="I43" i="1"/>
  <c r="J43" i="1"/>
  <c r="K43" i="1"/>
  <c r="F42" i="1"/>
  <c r="G42" i="1"/>
  <c r="H42" i="1"/>
  <c r="I42" i="1"/>
  <c r="J42" i="1"/>
  <c r="K42" i="1"/>
  <c r="F229" i="1"/>
  <c r="G229" i="1"/>
  <c r="H229" i="1"/>
  <c r="I229" i="1"/>
  <c r="J229" i="1"/>
  <c r="K229" i="1"/>
  <c r="F228" i="1"/>
  <c r="G228" i="1"/>
  <c r="H228" i="1"/>
  <c r="I228" i="1"/>
  <c r="J228" i="1"/>
  <c r="K228" i="1"/>
  <c r="F100" i="1"/>
  <c r="G100" i="1"/>
  <c r="H100" i="1"/>
  <c r="I100" i="1"/>
  <c r="J100" i="1"/>
  <c r="K100" i="1"/>
  <c r="A108" i="1"/>
  <c r="A107" i="1"/>
  <c r="A206" i="1"/>
  <c r="A205" i="1"/>
  <c r="A204" i="1"/>
  <c r="A106" i="1"/>
  <c r="A203" i="1"/>
  <c r="A70" i="1"/>
  <c r="A45" i="1"/>
  <c r="A44" i="1"/>
  <c r="A202" i="1"/>
  <c r="A105" i="1"/>
  <c r="A201" i="1"/>
  <c r="A104" i="1"/>
  <c r="A103" i="1"/>
  <c r="A200" i="1"/>
  <c r="A199" i="1"/>
  <c r="A198" i="1"/>
  <c r="A102" i="1"/>
  <c r="A197" i="1"/>
  <c r="A101" i="1"/>
  <c r="A196" i="1"/>
  <c r="A62" i="1"/>
  <c r="A57" i="1"/>
  <c r="A43" i="1"/>
  <c r="A42" i="1"/>
  <c r="A229" i="1"/>
  <c r="A228" i="1"/>
  <c r="A100" i="1"/>
  <c r="A227" i="1" l="1"/>
  <c r="A195" i="1"/>
  <c r="A194" i="1"/>
  <c r="A99" i="1"/>
  <c r="A193" i="1"/>
  <c r="F227" i="1"/>
  <c r="G227" i="1"/>
  <c r="H227" i="1"/>
  <c r="I227" i="1"/>
  <c r="J227" i="1"/>
  <c r="K227" i="1"/>
  <c r="F195" i="1"/>
  <c r="G195" i="1"/>
  <c r="H195" i="1"/>
  <c r="I195" i="1"/>
  <c r="J195" i="1"/>
  <c r="K195" i="1"/>
  <c r="F194" i="1"/>
  <c r="G194" i="1"/>
  <c r="H194" i="1"/>
  <c r="I194" i="1"/>
  <c r="J194" i="1"/>
  <c r="K194" i="1"/>
  <c r="F99" i="1"/>
  <c r="G99" i="1"/>
  <c r="H99" i="1"/>
  <c r="I99" i="1"/>
  <c r="J99" i="1"/>
  <c r="K99" i="1"/>
  <c r="F193" i="1"/>
  <c r="G193" i="1"/>
  <c r="H193" i="1"/>
  <c r="I193" i="1"/>
  <c r="J193" i="1"/>
  <c r="K193" i="1"/>
  <c r="F41" i="1" l="1"/>
  <c r="G41" i="1"/>
  <c r="H41" i="1"/>
  <c r="I41" i="1"/>
  <c r="J41" i="1"/>
  <c r="K41" i="1"/>
  <c r="F36" i="1"/>
  <c r="G36" i="1"/>
  <c r="H36" i="1"/>
  <c r="I36" i="1"/>
  <c r="J36" i="1"/>
  <c r="K36" i="1"/>
  <c r="A41" i="1"/>
  <c r="A36" i="1"/>
  <c r="F98" i="1" l="1"/>
  <c r="G98" i="1"/>
  <c r="H98" i="1"/>
  <c r="I98" i="1"/>
  <c r="J98" i="1"/>
  <c r="K98" i="1"/>
  <c r="A98" i="1"/>
  <c r="F56" i="1"/>
  <c r="G56" i="1"/>
  <c r="H56" i="1"/>
  <c r="I56" i="1"/>
  <c r="J56" i="1"/>
  <c r="K56" i="1"/>
  <c r="F192" i="1"/>
  <c r="G192" i="1"/>
  <c r="H192" i="1"/>
  <c r="I192" i="1"/>
  <c r="J192" i="1"/>
  <c r="K192" i="1"/>
  <c r="F191" i="1"/>
  <c r="G191" i="1"/>
  <c r="H191" i="1"/>
  <c r="I191" i="1"/>
  <c r="J191" i="1"/>
  <c r="K191" i="1"/>
  <c r="F190" i="1"/>
  <c r="G190" i="1"/>
  <c r="H190" i="1"/>
  <c r="I190" i="1"/>
  <c r="J190" i="1"/>
  <c r="K190" i="1"/>
  <c r="F189" i="1"/>
  <c r="G189" i="1"/>
  <c r="H189" i="1"/>
  <c r="I189" i="1"/>
  <c r="J189" i="1"/>
  <c r="K189" i="1"/>
  <c r="F188" i="1"/>
  <c r="G188" i="1"/>
  <c r="H188" i="1"/>
  <c r="I188" i="1"/>
  <c r="J188" i="1"/>
  <c r="K188" i="1"/>
  <c r="F97" i="1"/>
  <c r="G97" i="1"/>
  <c r="H97" i="1"/>
  <c r="I97" i="1"/>
  <c r="J97" i="1"/>
  <c r="K97" i="1"/>
  <c r="F187" i="1"/>
  <c r="G187" i="1"/>
  <c r="H187" i="1"/>
  <c r="I187" i="1"/>
  <c r="J187" i="1"/>
  <c r="K187" i="1"/>
  <c r="F186" i="1"/>
  <c r="G186" i="1"/>
  <c r="H186" i="1"/>
  <c r="I186" i="1"/>
  <c r="J186" i="1"/>
  <c r="K186" i="1"/>
  <c r="F185" i="1"/>
  <c r="G185" i="1"/>
  <c r="H185" i="1"/>
  <c r="I185" i="1"/>
  <c r="J185" i="1"/>
  <c r="K185" i="1"/>
  <c r="F184" i="1"/>
  <c r="G184" i="1"/>
  <c r="H184" i="1"/>
  <c r="I184" i="1"/>
  <c r="J184" i="1"/>
  <c r="K184" i="1"/>
  <c r="F183" i="1"/>
  <c r="G183" i="1"/>
  <c r="H183" i="1"/>
  <c r="I183" i="1"/>
  <c r="J183" i="1"/>
  <c r="K183" i="1"/>
  <c r="F96" i="1"/>
  <c r="G96" i="1"/>
  <c r="H96" i="1"/>
  <c r="I96" i="1"/>
  <c r="J96" i="1"/>
  <c r="K96" i="1"/>
  <c r="F182" i="1"/>
  <c r="G182" i="1"/>
  <c r="H182" i="1"/>
  <c r="I182" i="1"/>
  <c r="J182" i="1"/>
  <c r="K182" i="1"/>
  <c r="F181" i="1"/>
  <c r="G181" i="1"/>
  <c r="H181" i="1"/>
  <c r="I181" i="1"/>
  <c r="J181" i="1"/>
  <c r="K181" i="1"/>
  <c r="F180" i="1"/>
  <c r="G180" i="1"/>
  <c r="H180" i="1"/>
  <c r="I180" i="1"/>
  <c r="J180" i="1"/>
  <c r="K180" i="1"/>
  <c r="F226" i="1"/>
  <c r="G226" i="1"/>
  <c r="H226" i="1"/>
  <c r="I226" i="1"/>
  <c r="J226" i="1"/>
  <c r="K226" i="1"/>
  <c r="F95" i="1"/>
  <c r="G95" i="1"/>
  <c r="H95" i="1"/>
  <c r="I95" i="1"/>
  <c r="J95" i="1"/>
  <c r="K95" i="1"/>
  <c r="F40" i="1"/>
  <c r="G40" i="1"/>
  <c r="H40" i="1"/>
  <c r="I40" i="1"/>
  <c r="J40" i="1"/>
  <c r="K40" i="1"/>
  <c r="F179" i="1"/>
  <c r="G179" i="1"/>
  <c r="H179" i="1"/>
  <c r="I179" i="1"/>
  <c r="J179" i="1"/>
  <c r="K179" i="1"/>
  <c r="F178" i="1"/>
  <c r="G178" i="1"/>
  <c r="H178" i="1"/>
  <c r="I178" i="1"/>
  <c r="J178" i="1"/>
  <c r="K178" i="1"/>
  <c r="F177" i="1"/>
  <c r="G177" i="1"/>
  <c r="H177" i="1"/>
  <c r="I177" i="1"/>
  <c r="J177" i="1"/>
  <c r="K177" i="1"/>
  <c r="F176" i="1"/>
  <c r="G176" i="1"/>
  <c r="H176" i="1"/>
  <c r="I176" i="1"/>
  <c r="J176" i="1"/>
  <c r="K176" i="1"/>
  <c r="F175" i="1"/>
  <c r="G175" i="1"/>
  <c r="H175" i="1"/>
  <c r="I175" i="1"/>
  <c r="J175" i="1"/>
  <c r="K175" i="1"/>
  <c r="F174" i="1"/>
  <c r="G174" i="1"/>
  <c r="H174" i="1"/>
  <c r="I174" i="1"/>
  <c r="J174" i="1"/>
  <c r="K174" i="1"/>
  <c r="F173" i="1"/>
  <c r="G173" i="1"/>
  <c r="H173" i="1"/>
  <c r="I173" i="1"/>
  <c r="J173" i="1"/>
  <c r="K173" i="1"/>
  <c r="F172" i="1"/>
  <c r="G172" i="1"/>
  <c r="H172" i="1"/>
  <c r="I172" i="1"/>
  <c r="J172" i="1"/>
  <c r="K172" i="1"/>
  <c r="F171" i="1"/>
  <c r="G171" i="1"/>
  <c r="H171" i="1"/>
  <c r="I171" i="1"/>
  <c r="J171" i="1"/>
  <c r="K171" i="1"/>
  <c r="F170" i="1"/>
  <c r="G170" i="1"/>
  <c r="H170" i="1"/>
  <c r="I170" i="1"/>
  <c r="J170" i="1"/>
  <c r="K170" i="1"/>
  <c r="F39" i="1"/>
  <c r="G39" i="1"/>
  <c r="H39" i="1"/>
  <c r="I39" i="1"/>
  <c r="J39" i="1"/>
  <c r="K39" i="1"/>
  <c r="F38" i="1"/>
  <c r="G38" i="1"/>
  <c r="H38" i="1"/>
  <c r="I38" i="1"/>
  <c r="J38" i="1"/>
  <c r="K38" i="1"/>
  <c r="F37" i="1"/>
  <c r="G37" i="1"/>
  <c r="H37" i="1"/>
  <c r="I37" i="1"/>
  <c r="J37" i="1"/>
  <c r="K37" i="1"/>
  <c r="F121" i="1"/>
  <c r="G121" i="1"/>
  <c r="H121" i="1"/>
  <c r="I121" i="1"/>
  <c r="J121" i="1"/>
  <c r="K121" i="1"/>
  <c r="F119" i="1"/>
  <c r="G119" i="1"/>
  <c r="H119" i="1"/>
  <c r="I119" i="1"/>
  <c r="J119" i="1"/>
  <c r="K119" i="1"/>
  <c r="F55" i="1"/>
  <c r="G55" i="1"/>
  <c r="H55" i="1"/>
  <c r="I55" i="1"/>
  <c r="J55" i="1"/>
  <c r="K55" i="1"/>
  <c r="F225" i="1"/>
  <c r="G225" i="1"/>
  <c r="H225" i="1"/>
  <c r="I225" i="1"/>
  <c r="J225" i="1"/>
  <c r="K225" i="1"/>
  <c r="F94" i="1"/>
  <c r="G94" i="1"/>
  <c r="H94" i="1"/>
  <c r="I94" i="1"/>
  <c r="J94" i="1"/>
  <c r="K94" i="1"/>
  <c r="F35" i="1"/>
  <c r="G35" i="1"/>
  <c r="H35" i="1"/>
  <c r="I35" i="1"/>
  <c r="J35" i="1"/>
  <c r="K35" i="1"/>
  <c r="F34" i="1"/>
  <c r="G34" i="1"/>
  <c r="H34" i="1"/>
  <c r="I34" i="1"/>
  <c r="J34" i="1"/>
  <c r="K34" i="1"/>
  <c r="F120" i="1"/>
  <c r="G120" i="1"/>
  <c r="H120" i="1"/>
  <c r="I120" i="1"/>
  <c r="J120" i="1"/>
  <c r="K120" i="1"/>
  <c r="F66" i="1"/>
  <c r="G66" i="1"/>
  <c r="H66" i="1"/>
  <c r="I66" i="1"/>
  <c r="J66" i="1"/>
  <c r="K66" i="1"/>
  <c r="A56" i="1"/>
  <c r="A192" i="1"/>
  <c r="A191" i="1"/>
  <c r="A190" i="1"/>
  <c r="A189" i="1"/>
  <c r="A188" i="1"/>
  <c r="A97" i="1"/>
  <c r="A187" i="1"/>
  <c r="A186" i="1"/>
  <c r="A185" i="1"/>
  <c r="A184" i="1"/>
  <c r="A183" i="1"/>
  <c r="A96" i="1"/>
  <c r="A182" i="1"/>
  <c r="A181" i="1"/>
  <c r="A180" i="1"/>
  <c r="A226" i="1"/>
  <c r="A95" i="1"/>
  <c r="A40" i="1"/>
  <c r="A179" i="1"/>
  <c r="A178" i="1"/>
  <c r="A177" i="1"/>
  <c r="A176" i="1"/>
  <c r="A175" i="1"/>
  <c r="A174" i="1"/>
  <c r="A173" i="1"/>
  <c r="A172" i="1"/>
  <c r="A171" i="1"/>
  <c r="A170" i="1"/>
  <c r="A39" i="1"/>
  <c r="A38" i="1"/>
  <c r="A37" i="1"/>
  <c r="A121" i="1"/>
  <c r="A119" i="1"/>
  <c r="A55" i="1"/>
  <c r="A225" i="1"/>
  <c r="A94" i="1"/>
  <c r="A35" i="1"/>
  <c r="A34" i="1"/>
  <c r="A120" i="1"/>
  <c r="A66" i="1"/>
  <c r="A93" i="1" l="1"/>
  <c r="A169" i="1"/>
  <c r="A92" i="1"/>
  <c r="A168" i="1"/>
  <c r="A167" i="1"/>
  <c r="A91" i="1"/>
  <c r="A166" i="1"/>
  <c r="A90" i="1"/>
  <c r="A33" i="1"/>
  <c r="A89" i="1"/>
  <c r="A88" i="1"/>
  <c r="A32" i="1"/>
  <c r="A87" i="1"/>
  <c r="A31" i="1"/>
  <c r="A86" i="1"/>
  <c r="A85" i="1"/>
  <c r="A18" i="1"/>
  <c r="A12" i="1"/>
  <c r="A8" i="1"/>
  <c r="F93" i="1"/>
  <c r="G93" i="1"/>
  <c r="H93" i="1"/>
  <c r="I93" i="1"/>
  <c r="J93" i="1"/>
  <c r="K93" i="1"/>
  <c r="F169" i="1"/>
  <c r="G169" i="1"/>
  <c r="H169" i="1"/>
  <c r="I169" i="1"/>
  <c r="J169" i="1"/>
  <c r="K169" i="1"/>
  <c r="F92" i="1"/>
  <c r="G92" i="1"/>
  <c r="H92" i="1"/>
  <c r="I92" i="1"/>
  <c r="J92" i="1"/>
  <c r="K92" i="1"/>
  <c r="F168" i="1"/>
  <c r="G168" i="1"/>
  <c r="H168" i="1"/>
  <c r="I168" i="1"/>
  <c r="J168" i="1"/>
  <c r="K168" i="1"/>
  <c r="F167" i="1"/>
  <c r="G167" i="1"/>
  <c r="H167" i="1"/>
  <c r="I167" i="1"/>
  <c r="J167" i="1"/>
  <c r="K167" i="1"/>
  <c r="F91" i="1"/>
  <c r="G91" i="1"/>
  <c r="H91" i="1"/>
  <c r="I91" i="1"/>
  <c r="J91" i="1"/>
  <c r="K91" i="1"/>
  <c r="F166" i="1"/>
  <c r="G166" i="1"/>
  <c r="H166" i="1"/>
  <c r="I166" i="1"/>
  <c r="J166" i="1"/>
  <c r="K166" i="1"/>
  <c r="F90" i="1"/>
  <c r="G90" i="1"/>
  <c r="H90" i="1"/>
  <c r="I90" i="1"/>
  <c r="J90" i="1"/>
  <c r="K90" i="1"/>
  <c r="F33" i="1"/>
  <c r="G33" i="1"/>
  <c r="H33" i="1"/>
  <c r="I33" i="1"/>
  <c r="J33" i="1"/>
  <c r="K33" i="1"/>
  <c r="F89" i="1"/>
  <c r="G89" i="1"/>
  <c r="H89" i="1"/>
  <c r="I89" i="1"/>
  <c r="J89" i="1"/>
  <c r="K89" i="1"/>
  <c r="F88" i="1"/>
  <c r="G88" i="1"/>
  <c r="H88" i="1"/>
  <c r="I88" i="1"/>
  <c r="J88" i="1"/>
  <c r="K88" i="1"/>
  <c r="F32" i="1"/>
  <c r="G32" i="1"/>
  <c r="H32" i="1"/>
  <c r="I32" i="1"/>
  <c r="J32" i="1"/>
  <c r="K32" i="1"/>
  <c r="F87" i="1"/>
  <c r="G87" i="1"/>
  <c r="H87" i="1"/>
  <c r="I87" i="1"/>
  <c r="J87" i="1"/>
  <c r="K87" i="1"/>
  <c r="F31" i="1"/>
  <c r="G31" i="1"/>
  <c r="H31" i="1"/>
  <c r="I31" i="1"/>
  <c r="J31" i="1"/>
  <c r="K31" i="1"/>
  <c r="F86" i="1"/>
  <c r="G86" i="1"/>
  <c r="H86" i="1"/>
  <c r="I86" i="1"/>
  <c r="J86" i="1"/>
  <c r="K86" i="1"/>
  <c r="F85" i="1"/>
  <c r="G85" i="1"/>
  <c r="H85" i="1"/>
  <c r="I85" i="1"/>
  <c r="J85" i="1"/>
  <c r="K85" i="1"/>
  <c r="F18" i="1"/>
  <c r="G18" i="1"/>
  <c r="H18" i="1"/>
  <c r="I18" i="1"/>
  <c r="J18" i="1"/>
  <c r="K18" i="1"/>
  <c r="F12" i="1"/>
  <c r="G12" i="1"/>
  <c r="H12" i="1"/>
  <c r="I12" i="1"/>
  <c r="J12" i="1"/>
  <c r="K12" i="1"/>
  <c r="F8" i="1"/>
  <c r="G8" i="1"/>
  <c r="H8" i="1"/>
  <c r="I8" i="1"/>
  <c r="J8" i="1"/>
  <c r="K8" i="1"/>
  <c r="F30" i="1" l="1"/>
  <c r="G30" i="1"/>
  <c r="H30" i="1"/>
  <c r="I30" i="1"/>
  <c r="J30" i="1"/>
  <c r="K30" i="1"/>
  <c r="F84" i="1"/>
  <c r="G84" i="1"/>
  <c r="H84" i="1"/>
  <c r="I84" i="1"/>
  <c r="J84" i="1"/>
  <c r="K84" i="1"/>
  <c r="F165" i="1"/>
  <c r="G165" i="1"/>
  <c r="H165" i="1"/>
  <c r="I165" i="1"/>
  <c r="J165" i="1"/>
  <c r="K165" i="1"/>
  <c r="F224" i="1"/>
  <c r="G224" i="1"/>
  <c r="H224" i="1"/>
  <c r="I224" i="1"/>
  <c r="J224" i="1"/>
  <c r="K224" i="1"/>
  <c r="F164" i="1"/>
  <c r="G164" i="1"/>
  <c r="H164" i="1"/>
  <c r="I164" i="1"/>
  <c r="J164" i="1"/>
  <c r="K164" i="1"/>
  <c r="A30" i="1"/>
  <c r="A84" i="1"/>
  <c r="A165" i="1"/>
  <c r="A224" i="1"/>
  <c r="A164" i="1"/>
  <c r="F54" i="1" l="1"/>
  <c r="G54" i="1"/>
  <c r="H54" i="1"/>
  <c r="I54" i="1"/>
  <c r="J54" i="1"/>
  <c r="K54" i="1"/>
  <c r="A54" i="1"/>
  <c r="F53" i="1" l="1"/>
  <c r="G53" i="1"/>
  <c r="H53" i="1"/>
  <c r="I53" i="1"/>
  <c r="J53" i="1"/>
  <c r="K53" i="1"/>
  <c r="F223" i="1"/>
  <c r="G223" i="1"/>
  <c r="H223" i="1"/>
  <c r="I223" i="1"/>
  <c r="J223" i="1"/>
  <c r="K223" i="1"/>
  <c r="F163" i="1"/>
  <c r="G163" i="1"/>
  <c r="H163" i="1"/>
  <c r="I163" i="1"/>
  <c r="J163" i="1"/>
  <c r="K163" i="1"/>
  <c r="F162" i="1"/>
  <c r="G162" i="1"/>
  <c r="H162" i="1"/>
  <c r="I162" i="1"/>
  <c r="J162" i="1"/>
  <c r="K162" i="1"/>
  <c r="F161" i="1"/>
  <c r="G161" i="1"/>
  <c r="H161" i="1"/>
  <c r="I161" i="1"/>
  <c r="J161" i="1"/>
  <c r="K161" i="1"/>
  <c r="F160" i="1"/>
  <c r="G160" i="1"/>
  <c r="H160" i="1"/>
  <c r="I160" i="1"/>
  <c r="J160" i="1"/>
  <c r="K160" i="1"/>
  <c r="F159" i="1"/>
  <c r="G159" i="1"/>
  <c r="H159" i="1"/>
  <c r="I159" i="1"/>
  <c r="J159" i="1"/>
  <c r="K159" i="1"/>
  <c r="F158" i="1"/>
  <c r="G158" i="1"/>
  <c r="H158" i="1"/>
  <c r="I158" i="1"/>
  <c r="J158" i="1"/>
  <c r="K158" i="1"/>
  <c r="F157" i="1"/>
  <c r="G157" i="1"/>
  <c r="H157" i="1"/>
  <c r="I157" i="1"/>
  <c r="J157" i="1"/>
  <c r="K157" i="1"/>
  <c r="F222" i="1"/>
  <c r="G222" i="1"/>
  <c r="H222" i="1"/>
  <c r="I222" i="1"/>
  <c r="J222" i="1"/>
  <c r="K222" i="1"/>
  <c r="A53" i="1"/>
  <c r="A223" i="1"/>
  <c r="A163" i="1"/>
  <c r="A162" i="1"/>
  <c r="A161" i="1"/>
  <c r="A160" i="1"/>
  <c r="A159" i="1"/>
  <c r="A158" i="1"/>
  <c r="A157" i="1"/>
  <c r="A222" i="1"/>
  <c r="A69" i="1" l="1"/>
  <c r="F156" i="1"/>
  <c r="G156" i="1"/>
  <c r="H156" i="1"/>
  <c r="I156" i="1"/>
  <c r="J156" i="1"/>
  <c r="K156" i="1"/>
  <c r="F155" i="1"/>
  <c r="G155" i="1"/>
  <c r="H155" i="1"/>
  <c r="I155" i="1"/>
  <c r="J155" i="1"/>
  <c r="K155" i="1"/>
  <c r="F154" i="1"/>
  <c r="G154" i="1"/>
  <c r="H154" i="1"/>
  <c r="I154" i="1"/>
  <c r="J154" i="1"/>
  <c r="K154" i="1"/>
  <c r="F153" i="1"/>
  <c r="G153" i="1"/>
  <c r="H153" i="1"/>
  <c r="I153" i="1"/>
  <c r="J153" i="1"/>
  <c r="K153" i="1"/>
  <c r="F83" i="1"/>
  <c r="G83" i="1"/>
  <c r="H83" i="1"/>
  <c r="I83" i="1"/>
  <c r="J83" i="1"/>
  <c r="K83" i="1"/>
  <c r="F29" i="1"/>
  <c r="G29" i="1"/>
  <c r="H29" i="1"/>
  <c r="I29" i="1"/>
  <c r="J29" i="1"/>
  <c r="K29" i="1"/>
  <c r="F28" i="1"/>
  <c r="G28" i="1"/>
  <c r="H28" i="1"/>
  <c r="I28" i="1"/>
  <c r="J28" i="1"/>
  <c r="K28" i="1"/>
  <c r="F27" i="1"/>
  <c r="G27" i="1"/>
  <c r="H27" i="1"/>
  <c r="I27" i="1"/>
  <c r="J27" i="1"/>
  <c r="K27" i="1"/>
  <c r="F26" i="1"/>
  <c r="G26" i="1"/>
  <c r="H26" i="1"/>
  <c r="I26" i="1"/>
  <c r="J26" i="1"/>
  <c r="K26" i="1"/>
  <c r="F152" i="1"/>
  <c r="G152" i="1"/>
  <c r="H152" i="1"/>
  <c r="I152" i="1"/>
  <c r="J152" i="1"/>
  <c r="K152" i="1"/>
  <c r="F151" i="1"/>
  <c r="G151" i="1"/>
  <c r="H151" i="1"/>
  <c r="I151" i="1"/>
  <c r="J151" i="1"/>
  <c r="K151" i="1"/>
  <c r="F82" i="1"/>
  <c r="G82" i="1"/>
  <c r="H82" i="1"/>
  <c r="I82" i="1"/>
  <c r="J82" i="1"/>
  <c r="K82" i="1"/>
  <c r="F150" i="1"/>
  <c r="G150" i="1"/>
  <c r="H150" i="1"/>
  <c r="I150" i="1"/>
  <c r="J150" i="1"/>
  <c r="K150" i="1"/>
  <c r="F149" i="1"/>
  <c r="G149" i="1"/>
  <c r="H149" i="1"/>
  <c r="I149" i="1"/>
  <c r="J149" i="1"/>
  <c r="K149" i="1"/>
  <c r="F148" i="1"/>
  <c r="G148" i="1"/>
  <c r="H148" i="1"/>
  <c r="I148" i="1"/>
  <c r="J148" i="1"/>
  <c r="K148" i="1"/>
  <c r="F81" i="1"/>
  <c r="G81" i="1"/>
  <c r="H81" i="1"/>
  <c r="I81" i="1"/>
  <c r="J81" i="1"/>
  <c r="K81" i="1"/>
  <c r="F147" i="1"/>
  <c r="G147" i="1"/>
  <c r="H147" i="1"/>
  <c r="I147" i="1"/>
  <c r="J147" i="1"/>
  <c r="K147" i="1"/>
  <c r="F146" i="1"/>
  <c r="G146" i="1"/>
  <c r="H146" i="1"/>
  <c r="I146" i="1"/>
  <c r="J146" i="1"/>
  <c r="K146" i="1"/>
  <c r="F145" i="1"/>
  <c r="G145" i="1"/>
  <c r="H145" i="1"/>
  <c r="I145" i="1"/>
  <c r="J145" i="1"/>
  <c r="K145" i="1"/>
  <c r="F69" i="1"/>
  <c r="G69" i="1"/>
  <c r="H69" i="1"/>
  <c r="I69" i="1"/>
  <c r="J69" i="1"/>
  <c r="K69" i="1"/>
  <c r="A156" i="1"/>
  <c r="A155" i="1"/>
  <c r="A154" i="1"/>
  <c r="A153" i="1"/>
  <c r="A83" i="1"/>
  <c r="A29" i="1"/>
  <c r="A28" i="1"/>
  <c r="A27" i="1"/>
  <c r="A26" i="1"/>
  <c r="A152" i="1"/>
  <c r="A151" i="1"/>
  <c r="A82" i="1"/>
  <c r="A150" i="1"/>
  <c r="A149" i="1"/>
  <c r="A148" i="1"/>
  <c r="A81" i="1"/>
  <c r="A147" i="1"/>
  <c r="A146" i="1"/>
  <c r="A145" i="1"/>
  <c r="F144" i="1" l="1"/>
  <c r="G144" i="1"/>
  <c r="H144" i="1"/>
  <c r="I144" i="1"/>
  <c r="J144" i="1"/>
  <c r="K144" i="1"/>
  <c r="F143" i="1"/>
  <c r="G143" i="1"/>
  <c r="H143" i="1"/>
  <c r="I143" i="1"/>
  <c r="J143" i="1"/>
  <c r="K143" i="1"/>
  <c r="F68" i="1"/>
  <c r="G68" i="1"/>
  <c r="H68" i="1"/>
  <c r="I68" i="1"/>
  <c r="J68" i="1"/>
  <c r="K68" i="1"/>
  <c r="F142" i="1"/>
  <c r="G142" i="1"/>
  <c r="H142" i="1"/>
  <c r="I142" i="1"/>
  <c r="J142" i="1"/>
  <c r="K142" i="1"/>
  <c r="F221" i="1"/>
  <c r="G221" i="1"/>
  <c r="H221" i="1"/>
  <c r="I221" i="1"/>
  <c r="J221" i="1"/>
  <c r="K221" i="1"/>
  <c r="F141" i="1"/>
  <c r="G141" i="1"/>
  <c r="H141" i="1"/>
  <c r="I141" i="1"/>
  <c r="J141" i="1"/>
  <c r="K141" i="1"/>
  <c r="F140" i="1"/>
  <c r="G140" i="1"/>
  <c r="H140" i="1"/>
  <c r="I140" i="1"/>
  <c r="J140" i="1"/>
  <c r="K140" i="1"/>
  <c r="F139" i="1"/>
  <c r="G139" i="1"/>
  <c r="H139" i="1"/>
  <c r="I139" i="1"/>
  <c r="J139" i="1"/>
  <c r="K139" i="1"/>
  <c r="F138" i="1"/>
  <c r="G138" i="1"/>
  <c r="H138" i="1"/>
  <c r="I138" i="1"/>
  <c r="J138" i="1"/>
  <c r="K138" i="1"/>
  <c r="F80" i="1"/>
  <c r="G80" i="1"/>
  <c r="H80" i="1"/>
  <c r="I80" i="1"/>
  <c r="J80" i="1"/>
  <c r="K80" i="1"/>
  <c r="F79" i="1"/>
  <c r="G79" i="1"/>
  <c r="H79" i="1"/>
  <c r="I79" i="1"/>
  <c r="J79" i="1"/>
  <c r="K79" i="1"/>
  <c r="F77" i="1"/>
  <c r="G77" i="1"/>
  <c r="H77" i="1"/>
  <c r="I77" i="1"/>
  <c r="J77" i="1"/>
  <c r="K77" i="1"/>
  <c r="F137" i="1"/>
  <c r="G137" i="1"/>
  <c r="H137" i="1"/>
  <c r="I137" i="1"/>
  <c r="J137" i="1"/>
  <c r="K137" i="1"/>
  <c r="F76" i="1"/>
  <c r="G76" i="1"/>
  <c r="H76" i="1"/>
  <c r="I76" i="1"/>
  <c r="J76" i="1"/>
  <c r="K76" i="1"/>
  <c r="F136" i="1"/>
  <c r="G136" i="1"/>
  <c r="H136" i="1"/>
  <c r="I136" i="1"/>
  <c r="J136" i="1"/>
  <c r="K136" i="1"/>
  <c r="F25" i="1"/>
  <c r="G25" i="1"/>
  <c r="H25" i="1"/>
  <c r="I25" i="1"/>
  <c r="J25" i="1"/>
  <c r="K25" i="1"/>
  <c r="A144" i="1"/>
  <c r="A143" i="1"/>
  <c r="A68" i="1"/>
  <c r="A142" i="1"/>
  <c r="A221" i="1"/>
  <c r="A141" i="1"/>
  <c r="A140" i="1"/>
  <c r="A139" i="1"/>
  <c r="A138" i="1"/>
  <c r="A80" i="1"/>
  <c r="A79" i="1"/>
  <c r="A77" i="1"/>
  <c r="A137" i="1"/>
  <c r="A76" i="1"/>
  <c r="A136" i="1"/>
  <c r="A25" i="1"/>
  <c r="F52" i="1" l="1"/>
  <c r="G52" i="1"/>
  <c r="H52" i="1"/>
  <c r="I52" i="1"/>
  <c r="J52" i="1"/>
  <c r="K52" i="1"/>
  <c r="F67" i="1"/>
  <c r="G67" i="1"/>
  <c r="H67" i="1"/>
  <c r="I67" i="1"/>
  <c r="J67" i="1"/>
  <c r="K67" i="1"/>
  <c r="F24" i="1"/>
  <c r="G24" i="1"/>
  <c r="H24" i="1"/>
  <c r="I24" i="1"/>
  <c r="J24" i="1"/>
  <c r="K24" i="1"/>
  <c r="F135" i="1"/>
  <c r="G135" i="1"/>
  <c r="H135" i="1"/>
  <c r="I135" i="1"/>
  <c r="J135" i="1"/>
  <c r="K135" i="1"/>
  <c r="F134" i="1"/>
  <c r="G134" i="1"/>
  <c r="H134" i="1"/>
  <c r="I134" i="1"/>
  <c r="J134" i="1"/>
  <c r="K134" i="1"/>
  <c r="F61" i="1"/>
  <c r="G61" i="1"/>
  <c r="H61" i="1"/>
  <c r="I61" i="1"/>
  <c r="J61" i="1"/>
  <c r="K61" i="1"/>
  <c r="F23" i="1"/>
  <c r="G23" i="1"/>
  <c r="H23" i="1"/>
  <c r="I23" i="1"/>
  <c r="J23" i="1"/>
  <c r="K23" i="1"/>
  <c r="F51" i="1"/>
  <c r="G51" i="1"/>
  <c r="H51" i="1"/>
  <c r="I51" i="1"/>
  <c r="J51" i="1"/>
  <c r="K51" i="1"/>
  <c r="F50" i="1"/>
  <c r="G50" i="1"/>
  <c r="H50" i="1"/>
  <c r="I50" i="1"/>
  <c r="J50" i="1"/>
  <c r="K50" i="1"/>
  <c r="F22" i="1"/>
  <c r="G22" i="1"/>
  <c r="H22" i="1"/>
  <c r="I22" i="1"/>
  <c r="J22" i="1"/>
  <c r="K22" i="1"/>
  <c r="F21" i="1"/>
  <c r="G21" i="1"/>
  <c r="H21" i="1"/>
  <c r="I21" i="1"/>
  <c r="J21" i="1"/>
  <c r="K21" i="1"/>
  <c r="F133" i="1"/>
  <c r="G133" i="1"/>
  <c r="H133" i="1"/>
  <c r="I133" i="1"/>
  <c r="J133" i="1"/>
  <c r="K133" i="1"/>
  <c r="F132" i="1"/>
  <c r="G132" i="1"/>
  <c r="H132" i="1"/>
  <c r="I132" i="1"/>
  <c r="J132" i="1"/>
  <c r="K132" i="1"/>
  <c r="F20" i="1"/>
  <c r="G20" i="1"/>
  <c r="H20" i="1"/>
  <c r="I20" i="1"/>
  <c r="J20" i="1"/>
  <c r="K20" i="1"/>
  <c r="A52" i="1"/>
  <c r="A67" i="1"/>
  <c r="A24" i="1"/>
  <c r="A135" i="1"/>
  <c r="A134" i="1"/>
  <c r="A61" i="1"/>
  <c r="A23" i="1"/>
  <c r="A51" i="1"/>
  <c r="A50" i="1"/>
  <c r="A22" i="1"/>
  <c r="A21" i="1"/>
  <c r="A133" i="1"/>
  <c r="A132" i="1"/>
  <c r="A20" i="1"/>
  <c r="F220" i="1"/>
  <c r="G220" i="1"/>
  <c r="H220" i="1"/>
  <c r="I220" i="1"/>
  <c r="J220" i="1"/>
  <c r="K220" i="1"/>
  <c r="F60" i="1"/>
  <c r="G60" i="1"/>
  <c r="H60" i="1"/>
  <c r="I60" i="1"/>
  <c r="J60" i="1"/>
  <c r="K60" i="1"/>
  <c r="F75" i="1"/>
  <c r="G75" i="1"/>
  <c r="H75" i="1"/>
  <c r="I75" i="1"/>
  <c r="J75" i="1"/>
  <c r="K75" i="1"/>
  <c r="F219" i="1"/>
  <c r="G219" i="1"/>
  <c r="H219" i="1"/>
  <c r="I219" i="1"/>
  <c r="J219" i="1"/>
  <c r="K219" i="1"/>
  <c r="F19" i="1"/>
  <c r="G19" i="1"/>
  <c r="H19" i="1"/>
  <c r="I19" i="1"/>
  <c r="J19" i="1"/>
  <c r="K19" i="1"/>
  <c r="F59" i="1"/>
  <c r="G59" i="1"/>
  <c r="H59" i="1"/>
  <c r="I59" i="1"/>
  <c r="J59" i="1"/>
  <c r="K59" i="1"/>
  <c r="A220" i="1"/>
  <c r="A60" i="1"/>
  <c r="A75" i="1"/>
  <c r="A219" i="1"/>
  <c r="A19" i="1"/>
  <c r="A59" i="1"/>
  <c r="F74" i="1"/>
  <c r="G74" i="1"/>
  <c r="H74" i="1"/>
  <c r="I74" i="1"/>
  <c r="J74" i="1"/>
  <c r="K74" i="1"/>
  <c r="F73" i="1"/>
  <c r="G73" i="1"/>
  <c r="H73" i="1"/>
  <c r="I73" i="1"/>
  <c r="J73" i="1"/>
  <c r="K73" i="1"/>
  <c r="F131" i="1"/>
  <c r="G131" i="1"/>
  <c r="H131" i="1"/>
  <c r="I131" i="1"/>
  <c r="J131" i="1"/>
  <c r="K131" i="1"/>
  <c r="F130" i="1"/>
  <c r="G130" i="1"/>
  <c r="H130" i="1"/>
  <c r="I130" i="1"/>
  <c r="J130" i="1"/>
  <c r="K130" i="1"/>
  <c r="F129" i="1"/>
  <c r="G129" i="1"/>
  <c r="H129" i="1"/>
  <c r="I129" i="1"/>
  <c r="J129" i="1"/>
  <c r="K129" i="1"/>
  <c r="F128" i="1"/>
  <c r="G128" i="1"/>
  <c r="H128" i="1"/>
  <c r="I128" i="1"/>
  <c r="J128" i="1"/>
  <c r="K128" i="1"/>
  <c r="A74" i="1"/>
  <c r="A73" i="1"/>
  <c r="A131" i="1"/>
  <c r="A130" i="1"/>
  <c r="A129" i="1"/>
  <c r="A128" i="1"/>
  <c r="A17" i="1" l="1"/>
  <c r="F17" i="1"/>
  <c r="G17" i="1"/>
  <c r="H17" i="1"/>
  <c r="I17" i="1"/>
  <c r="J17" i="1"/>
  <c r="K17" i="1"/>
  <c r="A65" i="1"/>
  <c r="A64" i="1"/>
  <c r="A218" i="1"/>
  <c r="A16" i="1"/>
  <c r="F65" i="1"/>
  <c r="G65" i="1"/>
  <c r="H65" i="1"/>
  <c r="I65" i="1"/>
  <c r="J65" i="1"/>
  <c r="K65" i="1"/>
  <c r="F64" i="1"/>
  <c r="G64" i="1"/>
  <c r="H64" i="1"/>
  <c r="I64" i="1"/>
  <c r="J64" i="1"/>
  <c r="K64" i="1"/>
  <c r="F218" i="1"/>
  <c r="G218" i="1"/>
  <c r="H218" i="1"/>
  <c r="I218" i="1"/>
  <c r="J218" i="1"/>
  <c r="K218" i="1"/>
  <c r="F16" i="1"/>
  <c r="G16" i="1"/>
  <c r="H16" i="1"/>
  <c r="I16" i="1"/>
  <c r="J16" i="1"/>
  <c r="K16" i="1"/>
  <c r="A15" i="1" l="1"/>
  <c r="A14" i="1"/>
  <c r="A13" i="1"/>
  <c r="A11" i="1"/>
  <c r="A10" i="1"/>
  <c r="A9" i="1"/>
  <c r="A118" i="1"/>
  <c r="A217" i="1"/>
  <c r="A127" i="1"/>
  <c r="A63" i="1"/>
  <c r="A126" i="1"/>
  <c r="A125" i="1"/>
  <c r="F15" i="1"/>
  <c r="G15" i="1"/>
  <c r="H15" i="1"/>
  <c r="I15" i="1"/>
  <c r="J15" i="1"/>
  <c r="K15" i="1"/>
  <c r="F14" i="1"/>
  <c r="G14" i="1"/>
  <c r="H14" i="1"/>
  <c r="I14" i="1"/>
  <c r="J14" i="1"/>
  <c r="K14" i="1"/>
  <c r="F13" i="1"/>
  <c r="G13" i="1"/>
  <c r="H13" i="1"/>
  <c r="I13" i="1"/>
  <c r="J13" i="1"/>
  <c r="K13" i="1"/>
  <c r="F11" i="1"/>
  <c r="G11" i="1"/>
  <c r="H11" i="1"/>
  <c r="I11" i="1"/>
  <c r="J11" i="1"/>
  <c r="K11" i="1"/>
  <c r="F10" i="1"/>
  <c r="G10" i="1"/>
  <c r="H10" i="1"/>
  <c r="I10" i="1"/>
  <c r="J10" i="1"/>
  <c r="K10" i="1"/>
  <c r="F9" i="1"/>
  <c r="G9" i="1"/>
  <c r="H9" i="1"/>
  <c r="I9" i="1"/>
  <c r="J9" i="1"/>
  <c r="K9" i="1"/>
  <c r="F118" i="1"/>
  <c r="G118" i="1"/>
  <c r="H118" i="1"/>
  <c r="I118" i="1"/>
  <c r="J118" i="1"/>
  <c r="K118" i="1"/>
  <c r="F217" i="1"/>
  <c r="G217" i="1"/>
  <c r="H217" i="1"/>
  <c r="I217" i="1"/>
  <c r="J217" i="1"/>
  <c r="K217" i="1"/>
  <c r="F127" i="1"/>
  <c r="G127" i="1"/>
  <c r="H127" i="1"/>
  <c r="I127" i="1"/>
  <c r="J127" i="1"/>
  <c r="K127" i="1"/>
  <c r="F63" i="1"/>
  <c r="G63" i="1"/>
  <c r="H63" i="1"/>
  <c r="I63" i="1"/>
  <c r="J63" i="1"/>
  <c r="K63" i="1"/>
  <c r="F126" i="1"/>
  <c r="G126" i="1"/>
  <c r="H126" i="1"/>
  <c r="I126" i="1"/>
  <c r="J126" i="1"/>
  <c r="K126" i="1"/>
  <c r="F125" i="1"/>
  <c r="G125" i="1"/>
  <c r="H125" i="1"/>
  <c r="I125" i="1"/>
  <c r="J125" i="1"/>
  <c r="K125" i="1"/>
  <c r="A71" i="1" l="1"/>
  <c r="K71" i="1"/>
  <c r="J71" i="1"/>
  <c r="I71" i="1"/>
  <c r="H71" i="1"/>
  <c r="G71" i="1"/>
  <c r="F71" i="1"/>
  <c r="A7" i="1" l="1"/>
  <c r="A6" i="1"/>
  <c r="A124" i="1"/>
  <c r="A5" i="1"/>
  <c r="F7" i="1"/>
  <c r="G7" i="1"/>
  <c r="H7" i="1"/>
  <c r="I7" i="1"/>
  <c r="J7" i="1"/>
  <c r="K7" i="1"/>
  <c r="F6" i="1"/>
  <c r="G6" i="1"/>
  <c r="H6" i="1"/>
  <c r="I6" i="1"/>
  <c r="J6" i="1"/>
  <c r="K6" i="1"/>
  <c r="F124" i="1"/>
  <c r="G124" i="1"/>
  <c r="H124" i="1"/>
  <c r="I124" i="1"/>
  <c r="J124" i="1"/>
  <c r="K124" i="1"/>
  <c r="F5" i="1"/>
  <c r="G5" i="1"/>
  <c r="H5" i="1"/>
  <c r="I5" i="1"/>
  <c r="J5" i="1"/>
  <c r="K5" i="1"/>
  <c r="A123" i="1" l="1"/>
  <c r="F123" i="1"/>
  <c r="G123" i="1"/>
  <c r="H123" i="1"/>
  <c r="I123" i="1"/>
  <c r="J123" i="1"/>
  <c r="K123" i="1"/>
  <c r="D35" i="15" l="1"/>
  <c r="A14" i="3" l="1"/>
  <c r="F14" i="3"/>
  <c r="H14" i="3"/>
  <c r="I14" i="3"/>
  <c r="J14" i="3"/>
  <c r="B17" i="9" l="1"/>
  <c r="B12" i="9"/>
  <c r="I7" i="9"/>
  <c r="I6" i="9"/>
  <c r="C5" i="9"/>
  <c r="C4" i="9"/>
  <c r="C3" i="9"/>
  <c r="D2" i="9"/>
  <c r="C553" i="4"/>
  <c r="C623" i="4"/>
  <c r="C585" i="4"/>
  <c r="C325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7" i="15"/>
  <c r="D36" i="15"/>
  <c r="D12" i="15"/>
  <c r="D14" i="15" s="1"/>
  <c r="D16" i="15" s="1"/>
  <c r="D3" i="9" l="1"/>
  <c r="D4" i="9" s="1"/>
  <c r="D5" i="9" s="1"/>
  <c r="D6" i="9" s="1"/>
  <c r="D38" i="15"/>
  <c r="D39" i="15"/>
  <c r="D13" i="15"/>
  <c r="D15" i="15" s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5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<sst xmlns="http://schemas.openxmlformats.org/spreadsheetml/2006/main" count="14760" uniqueCount="2818">
  <si>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</si>
  <si>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</si>
  <si>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</si>
  <si>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</si>
  <si>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</si>
  <si>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</si>
  <si>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</si>
  <si>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</si>
  <si>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</si>
  <si>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</si>
  <si>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</si>
  <si>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</si>
  <si>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</si>
  <si>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</si>
  <si>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</si>
  <si>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</si>
  <si>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</si>
  <si>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</si>
  <si>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</si>
  <si>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</si>
  <si>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</si>
  <si>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</si>
  <si>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</si>
  <si>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</si>
  <si>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</si>
  <si>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</si>
  <si>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</si>
  <si>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</si>
  <si>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</si>
  <si>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</si>
  <si>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</si>
  <si>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</si>
  <si>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</si>
  <si>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</si>
  <si>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</si>
  <si>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</si>
  <si>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</si>
  <si>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</si>
  <si>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</si>
  <si>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</si>
  <si>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</si>
  <si>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</si>
  <si>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</si>
  <si>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</si>
  <si>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</si>
  <si>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</si>
  <si>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</si>
  <si>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</si>
  <si>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</si>
  <si>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</si>
  <si>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</si>
  <si>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</si>
  <si>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</si>
  <si>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</si>
  <si>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</si>
  <si>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</si>
  <si>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</si>
  <si>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</si>
  <si>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</si>
  <si>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</si>
  <si>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</si>
  <si>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</si>
  <si>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</si>
  <si>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</si>
  <si>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</si>
  <si>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</si>
  <si>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</si>
  <si>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</si>
  <si>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</si>
  <si>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</si>
  <si>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</si>
  <si>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</si>
  <si>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</si>
  <si>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</si>
  <si>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</si>
  <si>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</si>
  <si>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</si>
  <si>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</si>
  <si>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</si>
  <si>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</si>
  <si>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</si>
  <si>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</si>
  <si>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</si>
  <si>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</si>
  <si>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</si>
  <si>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</si>
  <si>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</si>
  <si>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</si>
  <si>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</si>
  <si>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</si>
  <si>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</si>
  <si>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</si>
  <si>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</si>
  <si>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</si>
  <si>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</si>
  <si>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</si>
  <si>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</si>
  <si>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</si>
  <si>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</si>
  <si>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</si>
  <si>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</si>
  <si>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</si>
  <si>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</si>
  <si>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</si>
  <si>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</si>
  <si>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</si>
  <si>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</si>
  <si>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</si>
  <si>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</si>
  <si>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</si>
  <si>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</si>
  <si>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</si>
  <si>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</si>
  <si>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</si>
  <si>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</si>
  <si>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</si>
  <si>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</si>
  <si>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</si>
  <si>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</si>
  <si>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</si>
  <si>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</si>
  <si>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</si>
  <si>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</si>
  <si>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</si>
  <si>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</si>
  <si>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</si>
  <si>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</si>
  <si>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</si>
  <si>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</si>
  <si>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</si>
  <si>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</si>
  <si>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</si>
  <si>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</si>
  <si>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</si>
  <si>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</si>
  <si>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</si>
  <si>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</si>
  <si>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</si>
  <si>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</si>
  <si>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</si>
  <si>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</si>
  <si>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</si>
  <si>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</si>
  <si>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</si>
  <si>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</si>
  <si>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</si>
  <si>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</si>
  <si>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</si>
  <si>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</si>
  <si>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</si>
  <si>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</si>
  <si>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</si>
  <si>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</si>
  <si>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</si>
  <si>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</si>
  <si>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</si>
  <si>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</si>
  <si>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</si>
  <si>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</si>
  <si>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</si>
  <si>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</si>
  <si>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</si>
  <si>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</si>
  <si>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</si>
  <si>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</si>
  <si>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</si>
  <si>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</si>
  <si>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</si>
  <si>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</si>
  <si>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</si>
  <si>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</si>
  <si>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</si>
  <si>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</si>
  <si>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</si>
  <si>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</si>
  <si>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</si>
  <si>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</si>
  <si>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</si>
  <si>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</si>
  <si>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</si>
  <si>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</si>
  <si>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</si>
  <si>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</si>
  <si>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</si>
  <si>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</si>
  <si>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</si>
  <si>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</si>
  <si>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</si>
  <si>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</si>
  <si>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</si>
  <si>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</si>
  <si>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</si>
  <si>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</si>
  <si>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</si>
  <si>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</si>
  <si>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</si>
  <si>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</si>
  <si>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</si>
  <si>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</si>
  <si>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</si>
  <si>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</si>
  <si>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</si>
  <si>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</si>
  <si>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</si>
  <si>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</si>
  <si>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</si>
  <si>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</si>
  <si>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</si>
  <si>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</si>
  <si>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</si>
  <si>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</si>
  <si>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</si>
  <si>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</si>
  <si>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</si>
  <si>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</si>
  <si>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</si>
  <si>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</si>
  <si>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</si>
  <si>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</si>
  <si>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</si>
  <si>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</si>
  <si>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</si>
  <si>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</si>
  <si>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</si>
  <si>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</si>
  <si>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</si>
  <si>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</si>
  <si>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</si>
  <si>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</si>
  <si>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</si>
  <si>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</si>
  <si>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</si>
  <si>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</si>
  <si>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</si>
  <si>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</si>
  <si>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</si>
  <si>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</si>
  <si>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</si>
  <si>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</si>
  <si>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</si>
  <si>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</si>
  <si>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</si>
  <si>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</si>
  <si>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</si>
  <si>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</si>
  <si>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</si>
  <si>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</si>
  <si>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</si>
  <si>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</si>
  <si>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</si>
  <si>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</si>
  <si>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</si>
  <si>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</si>
  <si>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</si>
  <si>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</si>
  <si>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</si>
  <si>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</si>
  <si>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</si>
  <si>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</si>
  <si>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</si>
  <si>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</si>
  <si>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</si>
  <si>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</si>
  <si>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</si>
  <si>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</si>
  <si>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</si>
  <si>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</si>
  <si>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</si>
  <si>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</si>
  <si>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</si>
  <si>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</si>
  <si>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</si>
  <si>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</si>
  <si>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</si>
  <si>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</si>
  <si>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</si>
  <si>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</si>
  <si>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</si>
  <si>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</si>
  <si>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</si>
  <si>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</si>
  <si>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</si>
  <si>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</si>
  <si>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</si>
  <si>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</si>
  <si>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</si>
  <si>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</si>
  <si>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</si>
  <si>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</si>
  <si>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</si>
  <si>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</si>
  <si>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</si>
  <si>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</si>
  <si>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</si>
  <si>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</si>
  <si>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</si>
  <si>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</si>
  <si>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</si>
  <si>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</si>
  <si>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</si>
  <si>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</si>
  <si>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</si>
  <si>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</si>
  <si>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</si>
  <si>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</si>
  <si>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</si>
  <si>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</si>
  <si>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</si>
  <si>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</si>
  <si>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</si>
  <si>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</si>
  <si>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</si>
  <si>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</si>
  <si>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</si>
  <si>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</si>
  <si>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</si>
  <si>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</si>
  <si>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</si>
  <si>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</si>
  <si>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</si>
  <si>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</si>
  <si>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</si>
  <si>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</si>
  <si>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</si>
  <si>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</si>
  <si>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</si>
  <si>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</si>
  <si>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</si>
  <si>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</si>
  <si>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</si>
  <si>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</si>
  <si>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</si>
  <si>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</si>
  <si>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</si>
  <si>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</si>
  <si>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</si>
  <si>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</si>
  <si>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</si>
  <si>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</si>
  <si>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</si>
  <si>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</si>
  <si>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</si>
  <si>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</si>
  <si>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</si>
  <si>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</si>
  <si>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</si>
  <si>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</si>
  <si>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</si>
  <si>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</si>
  <si>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</si>
  <si>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</si>
  <si>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</si>
  <si>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</si>
  <si>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</si>
  <si>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</si>
  <si>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</si>
  <si>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</si>
  <si>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</si>
  <si>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</si>
  <si>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</si>
  <si>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</si>
  <si>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</si>
  <si>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</si>
  <si>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</si>
  <si>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</si>
  <si>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</si>
  <si>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</si>
  <si>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</si>
  <si>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</si>
  <si>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</si>
  <si>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</si>
  <si>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</si>
  <si>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</si>
  <si>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</si>
  <si>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</si>
  <si>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</si>
  <si>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</si>
  <si>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</si>
  <si>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</si>
  <si>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</si>
  <si>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</si>
  <si>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</si>
  <si>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</si>
  <si>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</si>
  <si>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</si>
  <si>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</si>
  <si>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</si>
  <si>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</si>
  <si>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</si>
  <si>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</si>
  <si>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</si>
  <si>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</si>
  <si>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</si>
  <si>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</si>
  <si>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</si>
  <si>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</si>
  <si>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</si>
  <si>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</si>
  <si>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</si>
  <si>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</si>
  <si>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</si>
  <si>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</si>
  <si>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</si>
  <si>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</si>
  <si>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</si>
  <si>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</si>
  <si>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</si>
  <si>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</si>
  <si>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</si>
  <si>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</si>
  <si>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</si>
  <si>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</si>
  <si>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</si>
  <si>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</si>
  <si>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</si>
  <si>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</si>
  <si>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</si>
  <si>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</si>
  <si>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</si>
  <si>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</si>
  <si>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</si>
  <si>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</si>
  <si>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</si>
  <si>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</si>
  <si>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</si>
  <si>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</si>
  <si>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</si>
  <si>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</si>
  <si>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</si>
  <si>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</si>
  <si>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</si>
  <si>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</si>
  <si>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</si>
  <si>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</si>
  <si>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</si>
  <si>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</si>
  <si>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</si>
  <si>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</si>
  <si>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</si>
  <si>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</si>
  <si>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</si>
  <si>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</si>
  <si>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</si>
  <si>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</si>
  <si>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</si>
  <si>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</si>
  <si>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</si>
  <si>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</si>
  <si>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</si>
  <si>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</si>
  <si>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</si>
  <si>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</si>
  <si>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</si>
  <si>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</si>
  <si>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</si>
  <si>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</si>
  <si>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</si>
  <si>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</si>
  <si>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</si>
  <si>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</si>
  <si>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</si>
  <si>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</si>
  <si>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</si>
  <si>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</si>
  <si>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</si>
  <si>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</si>
  <si>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</si>
  <si>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</si>
  <si>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</si>
  <si>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</si>
  <si>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</si>
  <si>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</si>
  <si>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</si>
  <si>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</si>
  <si>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</si>
  <si>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</si>
  <si>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</si>
  <si>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</si>
  <si>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</si>
  <si>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</si>
  <si>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</si>
  <si>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</si>
  <si>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</si>
  <si>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</si>
  <si>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</si>
  <si>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</si>
  <si>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</si>
  <si>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</si>
  <si>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</si>
  <si>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</si>
  <si>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</si>
  <si>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</si>
  <si>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</si>
  <si>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</si>
  <si>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</si>
  <si>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</si>
  <si>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</si>
  <si>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</si>
  <si>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</si>
  <si>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</si>
  <si>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</si>
  <si>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</si>
  <si>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</si>
  <si>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</si>
  <si>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</si>
  <si>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</si>
  <si>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</si>
  <si>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</si>
  <si>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</si>
  <si>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</si>
  <si>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</si>
  <si>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</si>
  <si>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</si>
  <si>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</si>
  <si>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</si>
  <si>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</si>
  <si>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</si>
  <si>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</si>
  <si>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</si>
  <si>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</si>
  <si>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</si>
  <si>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</si>
  <si>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</si>
  <si>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</si>
  <si>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</si>
  <si>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</si>
  <si>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</si>
  <si>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</si>
  <si>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</si>
  <si>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</si>
  <si>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</si>
  <si>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</si>
  <si>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</si>
  <si>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</si>
  <si>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</si>
  <si>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</si>
  <si>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</si>
  <si>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</si>
  <si>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</si>
  <si>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</si>
  <si>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</si>
  <si>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</si>
  <si>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</si>
  <si>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</si>
  <si>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</si>
  <si>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</si>
  <si>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</si>
  <si>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</si>
  <si>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</si>
  <si>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</si>
  <si>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</si>
  <si>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</si>
  <si>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</si>
  <si>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</si>
  <si>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</si>
  <si>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</si>
  <si>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</si>
  <si>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</si>
  <si>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</si>
  <si>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</si>
  <si>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</si>
  <si>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</si>
  <si>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</si>
  <si>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</si>
  <si>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</si>
  <si>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</si>
  <si>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</si>
  <si>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</si>
  <si>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</si>
  <si>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</si>
  <si>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</si>
  <si>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</si>
  <si>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</si>
  <si>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</si>
  <si>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</si>
  <si>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</si>
  <si>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</si>
  <si>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</si>
  <si>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</si>
  <si>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</si>
  <si>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</si>
  <si>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</si>
  <si>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</si>
  <si>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</si>
  <si>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</si>
  <si>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</si>
  <si>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</si>
  <si>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</si>
  <si>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</si>
  <si>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</si>
  <si>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</si>
  <si>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</si>
  <si>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</si>
  <si>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</si>
  <si>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</si>
  <si>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</si>
  <si>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</si>
  <si>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</si>
  <si>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</si>
  <si>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</si>
  <si>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</si>
  <si>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</si>
  <si>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</si>
  <si>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</si>
  <si>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</si>
  <si>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</si>
  <si>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</si>
  <si>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</si>
  <si>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</si>
  <si>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</si>
  <si>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</si>
  <si>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</si>
  <si>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</si>
  <si>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</si>
  <si>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</si>
  <si>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</si>
  <si>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</si>
  <si>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</si>
  <si>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</si>
  <si>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</si>
  <si>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</si>
  <si>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</si>
  <si>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</si>
  <si>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</si>
  <si>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</si>
  <si>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</si>
  <si>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</si>
  <si>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</si>
  <si>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</si>
  <si>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</si>
  <si>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</si>
  <si>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</si>
  <si>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</si>
  <si>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</si>
  <si>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</si>
  <si>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</si>
  <si>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</si>
  <si>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</si>
  <si>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</si>
  <si>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</si>
  <si>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</si>
  <si>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</si>
  <si>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</si>
  <si>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</si>
  <si>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</si>
  <si>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</si>
  <si>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</si>
  <si>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</si>
  <si>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</si>
  <si>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</si>
  <si>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</si>
  <si>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</si>
  <si>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</si>
  <si>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</si>
  <si>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</si>
  <si>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</si>
  <si>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</si>
  <si>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</si>
  <si>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</si>
  <si>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</si>
  <si>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</si>
  <si>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</si>
  <si>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</si>
  <si>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</si>
  <si>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</si>
  <si>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</si>
  <si>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</si>
  <si>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</si>
  <si>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</si>
  <si>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</si>
  <si>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</si>
  <si>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</si>
  <si>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</si>
  <si>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</si>
  <si>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</si>
  <si>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</si>
  <si>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</si>
  <si>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</si>
  <si>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</si>
  <si>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</si>
  <si>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</si>
  <si>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</si>
  <si>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</si>
  <si>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</si>
  <si>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</si>
  <si>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</si>
  <si>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</si>
  <si>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</si>
  <si>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</si>
  <si>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</si>
  <si>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</si>
  <si>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</si>
  <si>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</si>
  <si>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</si>
  <si>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</si>
  <si>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</si>
  <si>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</si>
  <si>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</si>
  <si>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</si>
  <si>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</si>
  <si>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</si>
  <si>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</si>
  <si>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</si>
  <si>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</si>
  <si>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</si>
  <si>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</si>
  <si>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</si>
  <si>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</si>
  <si>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</si>
  <si>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</si>
  <si>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</si>
  <si>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</si>
  <si>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</si>
  <si>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</si>
  <si>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</si>
  <si>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</si>
  <si>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</si>
  <si>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</si>
  <si>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</si>
  <si>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</si>
  <si>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</si>
  <si>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</si>
  <si>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</si>
  <si>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</si>
  <si>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</si>
  <si>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</si>
  <si>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</si>
  <si>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</si>
  <si>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</si>
  <si>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</si>
  <si>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</si>
  <si>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</si>
  <si>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</si>
  <si>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</si>
  <si>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</si>
  <si>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</si>
  <si>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</si>
  <si>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</si>
  <si>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</si>
  <si>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</si>
  <si>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</si>
  <si>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</si>
  <si>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</si>
  <si>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</si>
  <si>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</si>
  <si>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</si>
  <si>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</si>
  <si>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</si>
  <si>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</si>
  <si>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</si>
  <si>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</si>
  <si>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</si>
  <si>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</si>
  <si>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</si>
  <si>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</si>
  <si>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</si>
  <si>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</si>
  <si>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</si>
  <si>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</si>
  <si>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</si>
  <si>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</si>
  <si>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</si>
  <si>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</si>
  <si>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</si>
  <si>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</si>
  <si>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</si>
  <si>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</si>
  <si>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</si>
  <si>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</si>
  <si>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</si>
  <si>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</si>
  <si>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</si>
  <si>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</si>
  <si>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</si>
  <si>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</si>
  <si>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</si>
  <si>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</si>
  <si>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</si>
  <si>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</si>
  <si>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</si>
  <si>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</si>
  <si>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</si>
  <si>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</si>
  <si>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</si>
  <si>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</si>
  <si>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</si>
  <si>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</si>
  <si>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</si>
  <si>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</si>
  <si>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</si>
  <si>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</si>
  <si>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</si>
  <si>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</si>
  <si>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</si>
  <si>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</si>
  <si>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</si>
  <si>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</si>
  <si>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</si>
  <si>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</si>
  <si>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</si>
  <si>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</si>
  <si>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</si>
  <si>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</si>
  <si>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</si>
  <si>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</si>
  <si>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</si>
  <si>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</si>
  <si>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</si>
  <si>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</si>
  <si>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</si>
  <si>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</si>
  <si>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</si>
  <si>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</si>
  <si>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</si>
  <si>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</si>
  <si>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</si>
  <si>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</si>
  <si>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</si>
  <si>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</si>
  <si>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</si>
  <si>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</si>
  <si>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</si>
  <si>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</si>
  <si>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</si>
  <si>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</si>
  <si>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</si>
  <si>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</si>
  <si>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</si>
  <si>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</si>
  <si>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</si>
  <si>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</si>
  <si>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</si>
  <si>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</si>
  <si>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</si>
  <si>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</si>
  <si>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</si>
  <si>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</si>
  <si>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</si>
  <si>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</si>
  <si>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</si>
  <si>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</si>
  <si>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</si>
  <si>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</si>
  <si>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</si>
  <si>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</si>
  <si>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</si>
  <si>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</si>
  <si>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</si>
  <si>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</si>
  <si>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</si>
  <si>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</si>
  <si>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</si>
  <si>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</si>
  <si>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</si>
  <si>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</si>
  <si>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</si>
  <si>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</si>
  <si>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</si>
  <si>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</si>
  <si>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</si>
  <si>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</si>
  <si>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</si>
  <si>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</si>
  <si>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</si>
  <si>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</si>
  <si>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</si>
  <si>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</si>
  <si>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</si>
  <si>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</si>
  <si>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</si>
  <si>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</si>
  <si>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</si>
  <si>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</si>
  <si>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</si>
  <si>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</si>
  <si>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</si>
  <si>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</si>
  <si>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</si>
  <si>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</si>
  <si>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</si>
  <si>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</si>
  <si>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</si>
  <si>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</si>
  <si>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</si>
  <si>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</si>
  <si>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</si>
  <si>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</si>
  <si>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</si>
  <si>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</si>
  <si>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</si>
  <si>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</si>
  <si>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</si>
  <si>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</si>
  <si>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</si>
  <si>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</si>
  <si>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</si>
  <si>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</si>
  <si>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</si>
  <si>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</si>
  <si>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</si>
  <si>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</si>
  <si>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</si>
  <si>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</si>
  <si>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</si>
  <si>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</si>
  <si>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</si>
  <si>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</si>
  <si>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</si>
  <si>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</si>
  <si>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</si>
  <si>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</si>
  <si>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</si>
  <si>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</si>
  <si>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</si>
  <si>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</si>
  <si>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</si>
  <si>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</si>
  <si>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</si>
  <si>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</si>
  <si>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</si>
  <si>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</si>
  <si>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</si>
  <si>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</si>
  <si>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</si>
  <si>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</si>
  <si>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</si>
  <si>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</si>
  <si>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</si>
  <si>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</si>
  <si>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</si>
  <si>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</si>
  <si>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</si>
  <si>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</si>
  <si>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</si>
  <si>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</si>
  <si>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</si>
  <si>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</si>
  <si>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</si>
  <si>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</si>
  <si>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</si>
  <si>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</si>
  <si>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</si>
  <si>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</si>
  <si>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</si>
  <si>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</si>
  <si>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</si>
  <si>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</si>
  <si>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</si>
  <si>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</si>
  <si>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</si>
  <si>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</si>
  <si>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</si>
  <si>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</si>
  <si>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</si>
  <si>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</si>
  <si>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</si>
  <si>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</si>
  <si>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</si>
  <si>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</si>
  <si>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</si>
  <si>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</si>
  <si>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</si>
  <si>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</si>
  <si>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</si>
  <si>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</si>
  <si>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</si>
  <si>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</si>
  <si>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</si>
  <si>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</si>
  <si>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</si>
  <si>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</si>
  <si>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</si>
  <si>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</si>
  <si>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</si>
  <si>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</si>
  <si>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</si>
  <si>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</si>
  <si>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</si>
  <si>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</si>
  <si>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</si>
  <si>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</si>
  <si>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</si>
  <si>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</si>
  <si>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</si>
  <si>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</si>
  <si>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</si>
  <si>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</si>
  <si>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</si>
  <si>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</si>
  <si>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</si>
  <si>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</si>
  <si>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</si>
  <si>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</si>
  <si>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</si>
  <si>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</si>
  <si>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</si>
  <si>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</si>
  <si>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</si>
  <si>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</si>
  <si>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</si>
  <si>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</si>
  <si>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</si>
  <si>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</si>
  <si>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</si>
  <si>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</si>
  <si>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</si>
  <si>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</si>
  <si>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</si>
  <si>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</si>
  <si>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</si>
  <si>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</si>
  <si>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</si>
  <si>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</si>
  <si>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</si>
  <si>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</si>
  <si>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</si>
  <si>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</si>
  <si>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</si>
  <si>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</si>
  <si>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</si>
  <si>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</si>
  <si>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</si>
  <si>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</si>
  <si>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</si>
  <si>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</si>
  <si>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</si>
  <si>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</si>
  <si>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</si>
  <si>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</si>
  <si>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</si>
  <si>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</si>
  <si>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</si>
  <si>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</si>
  <si>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</si>
  <si>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</si>
  <si>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</si>
  <si>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</si>
  <si>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</si>
  <si>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</si>
  <si>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</si>
  <si>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</si>
  <si>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</si>
  <si>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</si>
  <si>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</si>
  <si>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</si>
  <si>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</si>
  <si>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</si>
  <si>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</si>
  <si>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</si>
  <si>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</si>
  <si>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</si>
  <si>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</si>
  <si>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</si>
  <si>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</si>
  <si>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</si>
  <si>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</si>
  <si>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</si>
  <si>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</si>
  <si>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</si>
  <si>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</si>
  <si>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</si>
  <si>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</si>
  <si>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</si>
  <si>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</si>
  <si>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</si>
  <si>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</si>
  <si>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</si>
  <si>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</si>
  <si>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</si>
  <si>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</si>
  <si>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</si>
  <si>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</si>
  <si>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</si>
  <si>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</si>
  <si>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</si>
  <si>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</si>
  <si>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</si>
  <si>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</si>
  <si>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</si>
  <si>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</si>
  <si>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</si>
  <si>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</si>
  <si>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</si>
  <si>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</si>
  <si>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</si>
  <si>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</si>
  <si>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</si>
  <si>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</si>
  <si>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</si>
  <si>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</si>
  <si>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</si>
  <si>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</si>
  <si>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</si>
  <si>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</si>
  <si>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</si>
  <si>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</si>
  <si>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</si>
  <si>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</si>
  <si>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</si>
  <si>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</si>
  <si>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</si>
  <si>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</si>
  <si>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</si>
  <si>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</si>
  <si>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</si>
  <si>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</si>
  <si>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</si>
  <si>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</si>
  <si>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</si>
  <si>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</si>
  <si>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</si>
  <si>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</si>
  <si>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</si>
  <si>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</si>
  <si>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</si>
  <si>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</si>
  <si>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</si>
  <si>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</si>
  <si>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</si>
  <si>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</si>
  <si>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</si>
  <si>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</si>
  <si>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</si>
  <si>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</si>
  <si>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</si>
  <si>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</si>
  <si>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</si>
  <si>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</si>
  <si>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</si>
  <si>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</si>
  <si>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</si>
  <si>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</si>
  <si>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</si>
  <si>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</si>
  <si>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</si>
  <si>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</si>
  <si>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</si>
  <si>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</si>
  <si>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</si>
  <si>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</si>
  <si>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</si>
  <si>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</si>
  <si>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</si>
  <si>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</si>
  <si>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</si>
  <si>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</si>
  <si>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</si>
  <si>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</si>
  <si>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</si>
  <si>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</si>
  <si>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</si>
  <si>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</si>
  <si>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</si>
  <si>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</si>
  <si>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</si>
  <si>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</si>
  <si>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</si>
  <si>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</si>
  <si>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</si>
  <si>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</si>
  <si>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</si>
  <si>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</si>
  <si>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</si>
  <si>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</si>
  <si>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</si>
  <si>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</si>
  <si>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</si>
  <si>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</si>
  <si>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</si>
  <si>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</si>
  <si>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</si>
  <si>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</si>
  <si>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</si>
  <si>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</si>
  <si>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</si>
  <si>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</si>
  <si>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</si>
  <si>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</si>
  <si>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</si>
  <si>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</si>
  <si>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</si>
  <si>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</si>
  <si>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</si>
  <si>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</si>
  <si>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</si>
  <si>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</si>
  <si>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</si>
  <si>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</si>
  <si>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</si>
  <si>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</si>
  <si>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</si>
  <si>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</si>
  <si>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</si>
  <si>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</si>
  <si>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</si>
  <si>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</si>
  <si>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</si>
  <si>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</si>
  <si>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</si>
  <si>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</si>
  <si>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</si>
  <si>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</si>
  <si>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</si>
  <si>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</si>
  <si>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</si>
  <si>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</si>
  <si>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</si>
  <si>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</si>
  <si>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</si>
  <si>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</si>
  <si>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</si>
  <si>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</si>
  <si>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</si>
  <si>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</si>
  <si>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</si>
  <si>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</si>
  <si>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</si>
  <si>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</si>
  <si>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</si>
  <si>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</si>
  <si>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</si>
  <si>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</si>
  <si>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</si>
  <si>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</si>
  <si>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</si>
  <si>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</si>
  <si>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</si>
  <si>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</si>
  <si>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</si>
  <si>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</si>
  <si>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</si>
  <si>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</si>
  <si>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</si>
  <si>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</si>
  <si>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</si>
  <si>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</si>
  <si>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</si>
  <si>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</si>
  <si>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</si>
  <si>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</si>
  <si>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</si>
  <si>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</si>
  <si>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</si>
  <si>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</si>
  <si>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</si>
  <si>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</si>
  <si>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</si>
  <si>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</si>
  <si>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</si>
  <si>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</si>
  <si>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</si>
  <si>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</si>
  <si>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</si>
  <si>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</si>
  <si>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</si>
  <si>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</si>
  <si>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</si>
  <si>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</si>
  <si>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</si>
  <si>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</si>
  <si>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</si>
  <si>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</si>
  <si>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</si>
  <si>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</si>
  <si>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</si>
  <si>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</si>
  <si>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</si>
  <si>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</si>
  <si>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</si>
  <si>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</si>
  <si>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</si>
  <si>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</si>
  <si>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</si>
  <si>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</si>
  <si>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</si>
  <si>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</si>
  <si>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</si>
  <si>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</si>
  <si>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</si>
  <si>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</si>
  <si>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</si>
  <si>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</si>
  <si>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</si>
  <si>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</si>
  <si>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</si>
  <si>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</si>
  <si>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</si>
  <si>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</si>
  <si>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</si>
  <si>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</si>
  <si>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</si>
  <si>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</si>
  <si>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</si>
  <si>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</si>
  <si>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</si>
  <si>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</si>
  <si>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</si>
  <si>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</si>
  <si>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</si>
  <si>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</si>
  <si>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</si>
  <si>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</si>
  <si>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</si>
  <si>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</si>
  <si>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</si>
  <si>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</si>
  <si>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</si>
  <si>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</si>
  <si>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</si>
  <si>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</si>
  <si>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</si>
  <si>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</si>
  <si>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</si>
  <si>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</si>
  <si>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</si>
  <si>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</si>
  <si>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</si>
  <si>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</si>
  <si>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</si>
  <si>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</si>
  <si>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</si>
  <si>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</si>
  <si>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</si>
  <si>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</si>
  <si>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</si>
  <si>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</si>
  <si>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</si>
  <si>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</si>
  <si>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</si>
  <si>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</si>
  <si>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</si>
  <si>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</si>
  <si>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</si>
  <si>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</si>
  <si>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</si>
  <si>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</si>
  <si>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</si>
  <si>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</si>
  <si>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</si>
  <si>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</si>
  <si>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</si>
  <si>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</si>
  <si>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</si>
  <si>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</si>
  <si>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</si>
  <si>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</si>
  <si>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</si>
  <si>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</si>
  <si>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</si>
  <si>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</si>
  <si>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</si>
  <si>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</si>
  <si>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</si>
  <si>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</si>
  <si>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</si>
  <si>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</si>
  <si>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</si>
  <si>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</si>
  <si>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</si>
  <si>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</si>
  <si>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</si>
  <si>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</si>
  <si>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</si>
  <si>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</si>
  <si>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</si>
  <si>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</si>
  <si>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</si>
  <si>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</si>
  <si>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</si>
  <si>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</si>
  <si>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</si>
  <si>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</si>
  <si>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</si>
  <si>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</si>
  <si>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</si>
  <si>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</si>
  <si>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</si>
  <si>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</si>
  <si>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</si>
  <si>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</si>
  <si>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</si>
  <si>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</si>
  <si>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</si>
  <si>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</si>
  <si>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</si>
  <si>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</si>
  <si>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</si>
  <si>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</si>
  <si>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</si>
  <si>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</si>
  <si>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</si>
  <si>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</si>
  <si>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</si>
  <si>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</si>
  <si>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</si>
  <si>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</si>
  <si>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</si>
  <si>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</si>
  <si>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</si>
  <si>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</si>
  <si>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</si>
  <si>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</si>
  <si>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</si>
  <si>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</si>
  <si>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</si>
  <si>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</si>
  <si>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</si>
  <si>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</si>
  <si>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</si>
  <si>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</si>
  <si>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</si>
  <si>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</si>
  <si>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</si>
  <si>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</si>
  <si>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</si>
  <si>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</si>
  <si>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</si>
  <si>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</si>
  <si>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</si>
  <si>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</si>
  <si>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</si>
  <si>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</si>
  <si>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</si>
  <si>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</si>
  <si>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</si>
  <si>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</si>
  <si>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</si>
  <si>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</si>
  <si>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</si>
  <si>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</si>
  <si>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</si>
  <si>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</si>
  <si>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</si>
  <si>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</si>
  <si>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</si>
  <si>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</si>
  <si>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</si>
  <si>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</si>
  <si>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</si>
  <si>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</si>
  <si>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</si>
  <si>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</si>
  <si>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</si>
  <si>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</si>
  <si>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</si>
  <si>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</si>
  <si>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</si>
  <si>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</si>
  <si>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</si>
  <si>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</si>
  <si>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</si>
  <si>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</si>
  <si>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</si>
  <si>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</si>
  <si>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</si>
  <si>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</si>
  <si>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</si>
  <si>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</si>
  <si>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</si>
  <si>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</si>
  <si>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</si>
  <si>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</si>
  <si>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</si>
  <si>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</si>
  <si>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</si>
  <si>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</si>
  <si>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</si>
  <si>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</si>
  <si>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</si>
  <si>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</si>
  <si>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</si>
  <si>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</si>
  <si>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</si>
  <si>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</si>
  <si>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</si>
  <si>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</si>
  <si>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</si>
  <si>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</si>
  <si>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</si>
  <si>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</si>
  <si>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</si>
  <si>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</si>
  <si>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</si>
  <si>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</si>
  <si>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</si>
  <si>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</si>
  <si>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</si>
  <si>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</si>
  <si>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</si>
  <si>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</si>
  <si>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</si>
  <si>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</si>
  <si>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</si>
  <si>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</si>
  <si>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</si>
  <si>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</si>
  <si>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</si>
  <si>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</si>
  <si>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</si>
  <si>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</si>
  <si>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</si>
  <si>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</si>
  <si>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</si>
  <si>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</si>
  <si>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</si>
  <si>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</si>
  <si>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</si>
  <si>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</si>
  <si>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</si>
  <si>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</si>
  <si>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</si>
  <si>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</si>
  <si>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</si>
  <si>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</si>
  <si>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</si>
  <si>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</si>
  <si>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</si>
  <si>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</si>
  <si>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</si>
  <si>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</si>
  <si>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</si>
  <si>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</si>
  <si>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</si>
  <si>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</si>
  <si>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</si>
  <si>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</si>
  <si>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</si>
  <si>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</si>
  <si>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</si>
  <si>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</si>
  <si>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</si>
  <si>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</si>
  <si>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</si>
  <si>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</si>
  <si>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</si>
  <si>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</si>
  <si>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</si>
  <si>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</si>
  <si>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</si>
  <si>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</si>
  <si>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</si>
  <si>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</si>
  <si>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</si>
  <si>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</si>
  <si>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</si>
  <si>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</si>
  <si>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</si>
  <si>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</si>
  <si>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</si>
  <si>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</si>
  <si>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</si>
  <si>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</si>
  <si>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</si>
  <si>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</si>
  <si>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</si>
  <si>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</si>
  <si>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</si>
  <si>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</si>
  <si>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</si>
  <si>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</si>
  <si>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</si>
  <si>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</si>
  <si>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</si>
  <si>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</si>
  <si>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</si>
  <si>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</si>
  <si>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</si>
  <si>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</si>
  <si>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</si>
  <si>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</si>
  <si>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</si>
  <si>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</si>
  <si>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</si>
  <si>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</si>
  <si>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</si>
  <si>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</si>
  <si>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</si>
  <si>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</si>
  <si>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</si>
  <si>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</si>
  <si>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</si>
  <si>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</si>
  <si>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</si>
  <si>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</si>
  <si>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</si>
  <si>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</si>
  <si>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</si>
  <si>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</si>
  <si>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</si>
  <si>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</si>
  <si>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</si>
  <si>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</si>
  <si>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</si>
  <si>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</si>
  <si>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</si>
  <si>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</si>
  <si>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</si>
  <si>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</si>
  <si>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</si>
  <si>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</si>
  <si>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</si>
  <si>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</si>
  <si>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</si>
  <si>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</si>
  <si>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</si>
  <si>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</si>
  <si>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</si>
  <si>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</si>
  <si>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</si>
  <si>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</si>
  <si>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</si>
  <si>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</si>
  <si>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</si>
  <si>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</si>
  <si>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</si>
  <si>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</si>
  <si>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</si>
  <si>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</si>
  <si>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</si>
  <si>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</si>
  <si>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</si>
  <si>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</si>
  <si>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</si>
  <si>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</si>
  <si>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</si>
  <si>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</si>
  <si>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</si>
  <si>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</si>
  <si>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</si>
  <si>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</si>
  <si>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</si>
  <si>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</si>
  <si>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</si>
  <si>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</si>
  <si>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</si>
  <si>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</si>
  <si>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</si>
  <si>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</si>
  <si>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</si>
  <si>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</si>
  <si>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</si>
  <si>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</si>
  <si>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</si>
  <si>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</si>
  <si>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</si>
  <si>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</si>
  <si>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</si>
  <si>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</si>
  <si>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</si>
  <si>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</si>
  <si>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</si>
  <si>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</si>
  <si>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</si>
  <si>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</si>
  <si>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</si>
  <si>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</si>
  <si>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</si>
  <si>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</si>
  <si>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</si>
  <si>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</si>
  <si>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</si>
  <si>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</si>
  <si>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</si>
  <si>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</si>
  <si>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</si>
  <si>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</si>
  <si>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</si>
  <si>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</si>
  <si>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</si>
  <si>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</si>
  <si>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</si>
  <si>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</si>
  <si>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</si>
  <si>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</si>
  <si>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</si>
  <si>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</si>
  <si>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</si>
  <si>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</si>
  <si>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</si>
  <si>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</si>
  <si>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</si>
  <si>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</si>
  <si>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</si>
  <si>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</si>
  <si>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</si>
  <si>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</si>
  <si>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</si>
  <si>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</si>
  <si>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</si>
  <si>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</si>
  <si>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</si>
  <si>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</si>
  <si>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</si>
  <si>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</si>
  <si>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</si>
  <si>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</si>
  <si>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</si>
  <si>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</si>
  <si>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</si>
  <si>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</si>
  <si>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</si>
  <si>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</si>
  <si>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</si>
  <si>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</si>
  <si>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</si>
  <si>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</si>
  <si>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</si>
  <si>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</si>
  <si>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</si>
  <si>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</si>
  <si>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</si>
  <si>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</si>
  <si>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</si>
  <si>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</si>
  <si>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</si>
  <si>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</si>
  <si>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</si>
  <si>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</si>
  <si>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</si>
  <si>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</si>
  <si>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</si>
  <si>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</si>
  <si>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</si>
  <si>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</si>
  <si>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</si>
  <si>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</si>
  <si>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</si>
  <si>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</si>
  <si>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</si>
  <si>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</si>
  <si>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</si>
  <si>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</si>
  <si>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</si>
  <si>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</si>
  <si>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</si>
  <si>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</si>
  <si>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</si>
  <si>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</si>
  <si>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</si>
  <si>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</si>
  <si>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</si>
  <si>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</si>
  <si>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</si>
  <si>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</si>
  <si>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</si>
  <si>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</si>
  <si>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</si>
  <si>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</si>
  <si>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</si>
  <si>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</si>
  <si>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</si>
  <si>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</si>
  <si>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</si>
  <si>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</si>
  <si>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</si>
  <si>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</si>
  <si>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</si>
  <si>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</si>
  <si>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</si>
  <si>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</si>
  <si>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</si>
  <si>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</si>
  <si>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</si>
  <si>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</si>
  <si>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</si>
  <si>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</si>
  <si>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</si>
  <si>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</si>
  <si>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</si>
  <si>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</si>
  <si>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</si>
  <si>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</si>
  <si>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</si>
  <si>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</si>
  <si>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</si>
  <si>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</si>
  <si>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</si>
  <si>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</si>
  <si>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</si>
  <si>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</si>
  <si>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</si>
  <si>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</si>
  <si>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</si>
  <si>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</si>
  <si>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</si>
  <si>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</si>
  <si>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</si>
  <si>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</si>
  <si>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</si>
  <si>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</si>
  <si>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</si>
  <si>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</si>
  <si>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</si>
  <si>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</si>
  <si>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</si>
  <si>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</si>
  <si>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</si>
  <si>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</si>
  <si>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</si>
  <si>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</si>
  <si>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</si>
  <si>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</si>
  <si>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</si>
  <si>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</si>
  <si>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</si>
  <si>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</si>
  <si>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</si>
  <si>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</si>
  <si>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</si>
  <si>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</si>
  <si>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</si>
  <si>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</si>
  <si>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</si>
  <si>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</si>
  <si>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</si>
  <si>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</si>
  <si>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</si>
  <si>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</si>
  <si>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</si>
  <si>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</si>
  <si>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</si>
  <si>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</si>
  <si>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</si>
  <si>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</si>
  <si>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</si>
  <si>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</si>
  <si>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</si>
  <si>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</si>
  <si>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</si>
  <si>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</si>
  <si>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</si>
  <si>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</si>
  <si>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</si>
  <si>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</si>
  <si>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</si>
  <si>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</si>
  <si>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</si>
  <si>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</si>
  <si>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</si>
  <si>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</si>
  <si>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</si>
  <si>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</si>
  <si>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</si>
  <si>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</si>
  <si>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</si>
  <si>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</si>
  <si>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</si>
  <si>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</si>
  <si>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</si>
  <si>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</si>
  <si>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</si>
  <si>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</si>
  <si>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</si>
  <si>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</si>
  <si>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</si>
  <si>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</si>
  <si>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</si>
  <si>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</si>
  <si>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</si>
  <si>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</si>
  <si>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</si>
  <si>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</si>
  <si>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</si>
  <si>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</si>
  <si>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</si>
  <si>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</si>
  <si>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</si>
  <si>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</si>
  <si>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</si>
  <si>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</si>
  <si>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</si>
  <si>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</si>
  <si>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</si>
  <si>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</si>
  <si>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</si>
  <si>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</si>
  <si>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</si>
  <si>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</si>
  <si>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</si>
  <si>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</si>
  <si>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</si>
  <si>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</si>
  <si>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</si>
  <si>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</si>
  <si>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</si>
  <si>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</si>
  <si>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</si>
  <si>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</si>
  <si>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</si>
  <si>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</si>
  <si>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</si>
  <si>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</si>
  <si>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</si>
  <si>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</si>
  <si>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</si>
  <si>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</si>
  <si>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</si>
  <si>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</si>
  <si>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</si>
  <si>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</si>
  <si>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</si>
  <si>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</si>
  <si>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</si>
  <si>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</si>
  <si>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</si>
  <si>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</si>
  <si>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</si>
  <si>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</si>
  <si>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</si>
  <si>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</si>
  <si>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</si>
  <si>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</si>
  <si>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</si>
  <si>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</si>
  <si>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</si>
  <si>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</si>
  <si>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</si>
  <si>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</si>
  <si>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</si>
  <si>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</si>
  <si>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</si>
  <si>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</si>
  <si>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</si>
  <si>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</si>
  <si>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</si>
  <si>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</si>
  <si>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</si>
  <si>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</si>
  <si>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</si>
  <si>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</si>
  <si>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</si>
  <si>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</si>
  <si>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</si>
  <si>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</si>
  <si>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</si>
  <si>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</si>
  <si>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</si>
  <si>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</si>
  <si>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</si>
  <si>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</si>
  <si>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</si>
  <si>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</si>
  <si>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</si>
  <si>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</si>
  <si>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</si>
  <si>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</si>
  <si>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</si>
  <si>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</si>
  <si>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</si>
  <si>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</si>
  <si>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</si>
  <si>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</si>
  <si>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</si>
  <si>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</si>
  <si>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</si>
  <si>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</si>
  <si>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</si>
  <si>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</si>
  <si>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</si>
  <si>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</si>
  <si>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</si>
  <si>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</si>
  <si>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</si>
  <si>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</si>
  <si>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</si>
  <si>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</si>
  <si>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</si>
  <si>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</si>
  <si>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</si>
  <si>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</si>
  <si>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</si>
  <si>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</si>
  <si>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</si>
  <si>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</si>
  <si>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</si>
  <si>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</si>
  <si>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</si>
  <si>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</si>
  <si>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</si>
  <si>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</si>
  <si>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</si>
  <si>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</si>
  <si>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</si>
  <si>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</si>
  <si>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</si>
  <si>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</si>
  <si>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</si>
  <si>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</si>
  <si>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</si>
  <si>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</si>
  <si>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</si>
  <si>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</si>
  <si>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</si>
  <si>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</si>
  <si>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</si>
  <si>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</si>
  <si>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</si>
  <si>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</si>
  <si>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</si>
  <si>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</si>
  <si>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</si>
  <si>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</si>
  <si>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</si>
  <si>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</si>
  <si>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</si>
  <si>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</si>
  <si>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</si>
  <si>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</si>
  <si>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</si>
  <si>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</si>
  <si>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</si>
  <si>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</si>
  <si>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</si>
  <si>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</si>
  <si>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</si>
  <si>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</si>
  <si>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</si>
  <si>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</si>
  <si>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</si>
  <si>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</si>
  <si>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</si>
  <si>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</si>
  <si>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</si>
  <si>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</si>
  <si>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</si>
  <si>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</si>
  <si>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</si>
  <si>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</si>
  <si>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</si>
  <si>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</si>
  <si>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</si>
  <si>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</si>
  <si>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</si>
  <si>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</si>
  <si>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</si>
  <si>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</si>
  <si>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</si>
  <si>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</si>
  <si>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</si>
  <si>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</si>
  <si>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</si>
  <si>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</si>
  <si>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</si>
  <si>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</si>
  <si>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</si>
  <si>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</si>
  <si>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</si>
  <si>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</si>
  <si>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</si>
  <si>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</si>
  <si>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</si>
  <si>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</si>
  <si>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</si>
  <si>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</si>
  <si>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</si>
  <si>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</si>
  <si>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</si>
  <si>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</si>
  <si>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</si>
  <si>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</si>
  <si>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</si>
  <si>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</si>
  <si>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</si>
  <si>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</si>
  <si>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</si>
  <si>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</si>
  <si>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</si>
  <si>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</si>
  <si>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</si>
  <si>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</si>
  <si>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</si>
  <si>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</si>
  <si>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</si>
  <si>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</si>
  <si>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</si>
  <si>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</si>
  <si>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</si>
  <si>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</si>
  <si>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</si>
  <si>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</si>
  <si>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</si>
  <si>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</si>
  <si>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</si>
  <si>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</si>
  <si>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</si>
  <si>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</si>
  <si>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</si>
  <si>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</si>
  <si>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</si>
  <si>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</si>
  <si>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</si>
  <si>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</si>
  <si>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</si>
  <si>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</si>
  <si>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</si>
  <si>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</si>
  <si>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</si>
  <si>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</si>
  <si>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</si>
  <si>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</si>
  <si>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</si>
  <si>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</si>
  <si>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</si>
  <si>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</si>
  <si>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</si>
  <si>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</si>
  <si>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</si>
  <si>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</si>
  <si>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</si>
  <si>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</si>
  <si>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</si>
  <si>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</si>
  <si>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</si>
  <si>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</si>
  <si>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</si>
  <si>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</si>
  <si>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</si>
  <si>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</si>
  <si>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</si>
  <si>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</si>
  <si>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</si>
  <si>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</si>
  <si>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</si>
  <si>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</si>
  <si>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</si>
  <si>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</si>
  <si>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</si>
  <si>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</si>
  <si>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</si>
  <si>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</si>
  <si>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</si>
  <si>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</si>
  <si>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</si>
  <si>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</si>
  <si>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</si>
  <si>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</si>
  <si>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</si>
  <si>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</si>
  <si>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</si>
  <si>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</si>
  <si>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</si>
  <si>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</si>
  <si>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</si>
  <si>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</si>
  <si>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</si>
  <si>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</si>
  <si>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</si>
  <si>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</si>
  <si>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</si>
  <si>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</si>
  <si>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</si>
  <si>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</si>
  <si>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</si>
  <si>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</si>
  <si>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</si>
  <si>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</si>
  <si>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</si>
  <si>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</si>
  <si>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</si>
  <si>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</si>
  <si>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</si>
  <si>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</si>
  <si>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</si>
  <si>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</si>
  <si>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</si>
  <si>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</si>
  <si>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</si>
  <si>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</si>
  <si>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</si>
  <si>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</si>
  <si>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</si>
  <si>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</si>
  <si>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</si>
  <si>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</si>
  <si>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</si>
  <si>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</si>
  <si>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</si>
  <si>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</si>
  <si>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</si>
  <si>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</si>
  <si>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</si>
  <si>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</si>
  <si>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</si>
  <si>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</si>
  <si>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</si>
  <si>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</si>
  <si>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</si>
  <si>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</si>
  <si>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</si>
  <si>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</si>
  <si>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</si>
  <si>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</si>
  <si>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</si>
  <si>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</si>
  <si>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</si>
  <si>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</si>
  <si>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</si>
  <si>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</si>
  <si>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</si>
  <si>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</si>
  <si>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</si>
  <si>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</si>
  <si>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</si>
  <si>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</si>
  <si>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</si>
  <si>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</si>
  <si>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</si>
  <si>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</si>
  <si>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</si>
  <si>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</si>
  <si>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</si>
  <si>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</si>
  <si>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</si>
  <si>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</si>
  <si>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</si>
  <si>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</si>
  <si>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</si>
  <si>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</si>
  <si>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</si>
  <si>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</si>
  <si>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</si>
  <si>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</si>
  <si>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</si>
  <si>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</si>
  <si>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</si>
  <si>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</si>
  <si>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</si>
  <si>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</si>
  <si>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</si>
  <si>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</si>
  <si>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</si>
  <si>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</si>
  <si>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</si>
  <si>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</si>
  <si>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</si>
  <si>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</si>
  <si>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</si>
  <si>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</si>
  <si>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</si>
  <si>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</si>
  <si>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</si>
  <si>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</si>
  <si>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</si>
  <si>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</si>
  <si>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</si>
  <si>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</si>
  <si>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</si>
  <si>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</si>
  <si>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</si>
  <si>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</si>
  <si>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</si>
  <si>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</si>
  <si>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</si>
  <si>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</si>
  <si>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</si>
  <si>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</si>
  <si>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</si>
  <si>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</si>
  <si>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</si>
  <si>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</si>
  <si>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</si>
  <si>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</si>
  <si>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</si>
  <si>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</si>
  <si>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</si>
  <si>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</si>
  <si>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</si>
  <si>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</si>
  <si>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</si>
  <si>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</si>
  <si>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</si>
  <si>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</si>
  <si>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</si>
  <si>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</si>
  <si>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</si>
  <si>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</si>
  <si>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</si>
  <si>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</si>
  <si>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</si>
  <si>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</si>
  <si>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</si>
  <si>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</si>
  <si>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</si>
  <si>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</si>
  <si>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</si>
  <si>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</si>
  <si>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</si>
  <si>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</si>
  <si>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</si>
  <si>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</si>
  <si>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</si>
  <si>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</si>
  <si>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</si>
  <si>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</si>
  <si>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</si>
  <si>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</si>
  <si>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</si>
  <si>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</si>
  <si>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</si>
  <si>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</si>
  <si>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</si>
  <si>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</si>
  <si>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</si>
  <si>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</si>
  <si>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</si>
  <si>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</si>
  <si>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</si>
  <si>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</si>
  <si>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</si>
  <si>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</si>
  <si>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</si>
  <si>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</si>
  <si>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</si>
  <si>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</si>
  <si>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</si>
  <si>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</si>
  <si>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</si>
  <si>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</si>
  <si>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</si>
  <si>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</si>
  <si>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</si>
  <si>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</si>
  <si>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</si>
  <si>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</si>
  <si>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</si>
  <si>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</si>
  <si>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</si>
  <si>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</si>
  <si>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</si>
  <si>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</si>
  <si>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</si>
  <si>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</si>
  <si>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</si>
  <si>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</si>
  <si>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</si>
  <si>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</si>
  <si>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</si>
  <si>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</si>
  <si>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</si>
  <si>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</si>
  <si>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</si>
  <si>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</si>
  <si>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</si>
  <si>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</si>
  <si>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</si>
  <si>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</si>
  <si>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</si>
  <si>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</si>
  <si>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</si>
  <si>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</si>
  <si>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</si>
  <si>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</si>
  <si>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</si>
  <si>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</si>
  <si>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</si>
  <si>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</si>
  <si>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</si>
  <si>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</si>
  <si>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</si>
  <si>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</si>
  <si>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</si>
  <si>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</si>
  <si>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</si>
  <si>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</si>
  <si>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</si>
  <si>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</si>
  <si>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</si>
  <si>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</si>
  <si>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</si>
  <si>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</si>
  <si>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</si>
  <si>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</si>
  <si>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</si>
  <si>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</si>
  <si>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</si>
  <si>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</si>
  <si>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</si>
  <si>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</si>
  <si>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</si>
  <si>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</si>
  <si>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</si>
  <si>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</si>
  <si>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</si>
  <si>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</si>
  <si>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</si>
  <si>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</si>
  <si>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</si>
  <si>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</si>
  <si>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</si>
  <si>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</si>
  <si>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</si>
  <si>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</si>
  <si>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</si>
  <si>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</si>
  <si>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</si>
  <si>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</si>
  <si>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</si>
  <si>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</si>
  <si>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</si>
  <si>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</si>
  <si>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</si>
  <si>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</si>
  <si>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</si>
  <si>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</si>
  <si>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</si>
  <si>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</si>
  <si>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</si>
  <si>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</si>
  <si>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</si>
  <si>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</si>
  <si>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</si>
  <si>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</si>
  <si>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</si>
  <si>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</si>
  <si>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</si>
  <si>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</si>
  <si>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</si>
  <si>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</si>
  <si>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</si>
  <si>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</si>
  <si>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</si>
  <si>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</si>
  <si>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</si>
  <si>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</si>
  <si>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</si>
  <si>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</si>
  <si>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</si>
  <si>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</si>
  <si>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</si>
  <si>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</si>
  <si>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</si>
  <si>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</si>
  <si>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</si>
  <si>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</si>
  <si>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</si>
  <si>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</si>
  <si>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</si>
  <si>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</si>
  <si>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</si>
  <si>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</si>
  <si>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</si>
  <si>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</si>
  <si>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</si>
  <si>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</si>
  <si>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</si>
  <si>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</si>
  <si>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</si>
  <si>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</si>
  <si>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</si>
  <si>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</si>
  <si>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</si>
  <si>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</si>
  <si>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</si>
  <si>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</si>
  <si>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</si>
  <si>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</si>
  <si>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</si>
  <si>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</si>
  <si>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</si>
  <si>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</si>
  <si>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</si>
  <si>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</si>
  <si>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</si>
  <si>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</si>
  <si>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</si>
  <si>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</si>
  <si>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</si>
  <si>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</si>
  <si>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</si>
  <si>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</si>
  <si>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</si>
  <si>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</si>
  <si>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</si>
  <si>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</si>
  <si>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</si>
  <si>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</si>
  <si>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</si>
  <si>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</si>
  <si>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</si>
  <si>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</si>
  <si>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</si>
  <si>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</si>
  <si>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</si>
  <si>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</si>
  <si>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</si>
  <si>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</si>
  <si>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</si>
  <si>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</si>
  <si>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</si>
  <si>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</si>
  <si>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</si>
  <si>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</si>
  <si>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Acevedo Dominguez, Victor Leonardo</t>
  </si>
  <si>
    <t>3 Gavetas Vacías</t>
  </si>
  <si>
    <t>DRBR495</t>
  </si>
  <si>
    <t>DRBR614</t>
  </si>
  <si>
    <t xml:space="preserve">SI </t>
  </si>
  <si>
    <t>Hold</t>
  </si>
  <si>
    <t>Lector</t>
  </si>
  <si>
    <t>335843065</t>
  </si>
  <si>
    <t>335843031</t>
  </si>
  <si>
    <t>335843025</t>
  </si>
  <si>
    <t>335843023</t>
  </si>
  <si>
    <t>335843019</t>
  </si>
  <si>
    <t>335843014</t>
  </si>
  <si>
    <t>335843692</t>
  </si>
  <si>
    <t>335843674</t>
  </si>
  <si>
    <t>335843673</t>
  </si>
  <si>
    <t>335843503</t>
  </si>
  <si>
    <t>335843499</t>
  </si>
  <si>
    <t>335843494</t>
  </si>
  <si>
    <t>335843473</t>
  </si>
  <si>
    <t>335843792</t>
  </si>
  <si>
    <t>Gavetas Vacías + Gavetas Fallando</t>
  </si>
  <si>
    <t>GAVETA DE RECHAZO LLENA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</si>
  <si>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</si>
  <si>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</si>
  <si>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</si>
  <si>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</si>
  <si>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</si>
  <si>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</si>
  <si>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</si>
  <si>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</si>
  <si>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</si>
  <si>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</si>
  <si>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</si>
  <si>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</si>
  <si>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</si>
  <si>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</si>
  <si>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</si>
  <si>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</si>
  <si>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</si>
  <si>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</si>
  <si>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</si>
  <si>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</si>
  <si>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</si>
  <si>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</si>
  <si>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</si>
  <si>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</si>
  <si>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</si>
  <si>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</si>
  <si>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</si>
  <si>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</si>
  <si>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</si>
  <si>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</si>
  <si>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</si>
  <si>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</si>
  <si>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</si>
  <si>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</si>
  <si>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</si>
  <si>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</si>
  <si>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</si>
  <si>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</si>
  <si>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</si>
  <si>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</si>
  <si>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</si>
  <si>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</si>
  <si>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</si>
  <si>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</si>
  <si>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</si>
  <si>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</si>
  <si>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</si>
  <si>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</si>
  <si>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</si>
  <si>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</si>
  <si>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</si>
  <si>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</si>
  <si>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</si>
  <si>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</si>
  <si>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</si>
  <si>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</si>
  <si>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</si>
  <si>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</si>
  <si>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</si>
  <si>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</si>
  <si>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3335866411</t>
  </si>
  <si>
    <t>2 Gavetas Vacias + 1 Gavetas Fallando</t>
  </si>
  <si>
    <t>ReservaC Norte</t>
  </si>
  <si>
    <t xml:space="preserve">Brioso Luciano, Cristino </t>
  </si>
  <si>
    <t>3335871337</t>
  </si>
  <si>
    <t>3335871321</t>
  </si>
  <si>
    <t>3335871159</t>
  </si>
  <si>
    <t>3335871088</t>
  </si>
  <si>
    <t>3335871773</t>
  </si>
  <si>
    <t>3335871770</t>
  </si>
  <si>
    <t>3335871755</t>
  </si>
  <si>
    <t>3335871745</t>
  </si>
  <si>
    <t>3335871744</t>
  </si>
  <si>
    <t>3335871700</t>
  </si>
  <si>
    <t>3335871644</t>
  </si>
  <si>
    <t>3335871636</t>
  </si>
  <si>
    <t>3335871622</t>
  </si>
  <si>
    <t>3335871615</t>
  </si>
  <si>
    <t>3335871509</t>
  </si>
  <si>
    <t>Morales Payano, Wilfredy Leandro</t>
  </si>
  <si>
    <t>3335871813</t>
  </si>
  <si>
    <t>3335871811</t>
  </si>
  <si>
    <t>3335871795</t>
  </si>
  <si>
    <t>3335871791</t>
  </si>
  <si>
    <t>3335871817</t>
  </si>
  <si>
    <t>3335871832</t>
  </si>
  <si>
    <t>3335871837</t>
  </si>
  <si>
    <t>3335871844</t>
  </si>
  <si>
    <t>3335871848</t>
  </si>
  <si>
    <t>3335871849</t>
  </si>
  <si>
    <t>3335871850</t>
  </si>
  <si>
    <t xml:space="preserve">Gil Carrera, Santiago </t>
  </si>
  <si>
    <t>3335871896</t>
  </si>
  <si>
    <t>3335871892</t>
  </si>
  <si>
    <t>3335871882</t>
  </si>
  <si>
    <t>3335871877</t>
  </si>
  <si>
    <t>3335871864</t>
  </si>
  <si>
    <t>3335871862</t>
  </si>
  <si>
    <t>GAVETA DE DEPOSITO LLENA</t>
  </si>
  <si>
    <t>REINICIO FALLIDO</t>
  </si>
  <si>
    <t>3335871947</t>
  </si>
  <si>
    <t>3335871946</t>
  </si>
  <si>
    <t>3335871944</t>
  </si>
  <si>
    <t>3335871939</t>
  </si>
  <si>
    <t>3335871937</t>
  </si>
  <si>
    <t>3335871930</t>
  </si>
  <si>
    <t>3335871918</t>
  </si>
  <si>
    <t>3335871916</t>
  </si>
  <si>
    <t>3335871915</t>
  </si>
  <si>
    <t>3335871914</t>
  </si>
  <si>
    <t>3335871913</t>
  </si>
  <si>
    <t>3335871909</t>
  </si>
  <si>
    <t>3335871908</t>
  </si>
  <si>
    <t>3335871900</t>
  </si>
  <si>
    <t>ATM S/M Olé Av. España</t>
  </si>
  <si>
    <t>3335871972</t>
  </si>
  <si>
    <t>3335871971</t>
  </si>
  <si>
    <t>3335871970</t>
  </si>
  <si>
    <t>3335871968</t>
  </si>
  <si>
    <t>3335871967</t>
  </si>
  <si>
    <t>3335871966</t>
  </si>
  <si>
    <t>3335871965</t>
  </si>
  <si>
    <t>3335871964</t>
  </si>
  <si>
    <t>3335871963</t>
  </si>
  <si>
    <t>3335871962</t>
  </si>
  <si>
    <t>3335871959</t>
  </si>
  <si>
    <t>3335871957</t>
  </si>
  <si>
    <t>3335871956</t>
  </si>
  <si>
    <t>3335871955</t>
  </si>
  <si>
    <t>3335871953</t>
  </si>
  <si>
    <t>3335871952</t>
  </si>
  <si>
    <t>3335871949</t>
  </si>
  <si>
    <t>3335871998</t>
  </si>
  <si>
    <t>3335871996</t>
  </si>
  <si>
    <t>3335871995</t>
  </si>
  <si>
    <t>3335871994</t>
  </si>
  <si>
    <t>3335871992</t>
  </si>
  <si>
    <t>3335871991</t>
  </si>
  <si>
    <t>3335871989</t>
  </si>
  <si>
    <t>3335871987</t>
  </si>
  <si>
    <t>3335871986</t>
  </si>
  <si>
    <t>3335871985</t>
  </si>
  <si>
    <t>3335871983</t>
  </si>
  <si>
    <t>3335871982</t>
  </si>
  <si>
    <t>3335871981</t>
  </si>
  <si>
    <t>3335871980</t>
  </si>
  <si>
    <t>3335871979</t>
  </si>
  <si>
    <t>3335871978</t>
  </si>
  <si>
    <t>3335871977</t>
  </si>
  <si>
    <t>3335871976</t>
  </si>
  <si>
    <t>3335871975</t>
  </si>
  <si>
    <t>3335871973</t>
  </si>
  <si>
    <t xml:space="preserve">SIN EFECTIVO </t>
  </si>
  <si>
    <t>3335872014</t>
  </si>
  <si>
    <t>3335872012</t>
  </si>
  <si>
    <t>3335872007</t>
  </si>
  <si>
    <t>3335872006</t>
  </si>
  <si>
    <t>3335872005</t>
  </si>
  <si>
    <t>3335872004</t>
  </si>
  <si>
    <t>3335872003</t>
  </si>
  <si>
    <t>3335872002</t>
  </si>
  <si>
    <t>3335872001</t>
  </si>
  <si>
    <t>3335872000</t>
  </si>
  <si>
    <t>3335872018</t>
  </si>
  <si>
    <t>3335872023</t>
  </si>
  <si>
    <t>3335872022</t>
  </si>
  <si>
    <t>3335872021</t>
  </si>
  <si>
    <t>3335872020</t>
  </si>
  <si>
    <t>3335872019</t>
  </si>
  <si>
    <t>3335872003 </t>
  </si>
  <si>
    <t>3335872049</t>
  </si>
  <si>
    <t>3335872048</t>
  </si>
  <si>
    <t>3335872047</t>
  </si>
  <si>
    <t>3335872044</t>
  </si>
  <si>
    <t>3335872043</t>
  </si>
  <si>
    <t>3335872042</t>
  </si>
  <si>
    <t>3335872039</t>
  </si>
  <si>
    <t>3335872038</t>
  </si>
  <si>
    <t>3335872037</t>
  </si>
  <si>
    <t>3335872036</t>
  </si>
  <si>
    <t>3335872035</t>
  </si>
  <si>
    <t>3335872033</t>
  </si>
  <si>
    <t>3335872029</t>
  </si>
  <si>
    <t>3335872028</t>
  </si>
  <si>
    <t>3335872027</t>
  </si>
  <si>
    <t>3335872026</t>
  </si>
  <si>
    <t>3335871830</t>
  </si>
  <si>
    <t>3335871747</t>
  </si>
  <si>
    <t>3335871543</t>
  </si>
  <si>
    <t>Closed</t>
  </si>
  <si>
    <t>3335872099</t>
  </si>
  <si>
    <t>3335872097</t>
  </si>
  <si>
    <t>3335872095</t>
  </si>
  <si>
    <t>3335872094</t>
  </si>
  <si>
    <t>3335872093</t>
  </si>
  <si>
    <t>3335872092</t>
  </si>
  <si>
    <t>3335872091</t>
  </si>
  <si>
    <t>3335872090</t>
  </si>
  <si>
    <t>3335872089</t>
  </si>
  <si>
    <t>3335872088</t>
  </si>
  <si>
    <t>3335872087</t>
  </si>
  <si>
    <t>3335872086</t>
  </si>
  <si>
    <t>3335872085</t>
  </si>
  <si>
    <t>3335872084</t>
  </si>
  <si>
    <t>3335872083</t>
  </si>
  <si>
    <t>3335872082</t>
  </si>
  <si>
    <t>3335872081</t>
  </si>
  <si>
    <t>3335872080</t>
  </si>
  <si>
    <t>3335872079</t>
  </si>
  <si>
    <t>3335872078</t>
  </si>
  <si>
    <t>3335872077</t>
  </si>
  <si>
    <t>3335872076</t>
  </si>
  <si>
    <t>3335872075</t>
  </si>
  <si>
    <t>3335872074</t>
  </si>
  <si>
    <t>3335872073</t>
  </si>
  <si>
    <t>3335872072</t>
  </si>
  <si>
    <t>3335872071</t>
  </si>
  <si>
    <t>3335872070</t>
  </si>
  <si>
    <t>3335872069</t>
  </si>
  <si>
    <t>3335872067</t>
  </si>
  <si>
    <t>3335872065</t>
  </si>
  <si>
    <t>3335872063</t>
  </si>
  <si>
    <t>3335872062</t>
  </si>
  <si>
    <t>3335872061</t>
  </si>
  <si>
    <t>3335872060</t>
  </si>
  <si>
    <t>3335872059</t>
  </si>
  <si>
    <t>3335872054</t>
  </si>
  <si>
    <t>3335872053</t>
  </si>
  <si>
    <t>3335872052</t>
  </si>
  <si>
    <t>3335872051</t>
  </si>
  <si>
    <t>3335872106</t>
  </si>
  <si>
    <t>3335872082 </t>
  </si>
  <si>
    <t>3335872096</t>
  </si>
  <si>
    <t>3335872055</t>
  </si>
  <si>
    <t>Santos Torres, Braian Antonio</t>
  </si>
  <si>
    <t>3335872111</t>
  </si>
  <si>
    <t>3335872110</t>
  </si>
  <si>
    <t>3335872109</t>
  </si>
  <si>
    <t>3335872108</t>
  </si>
  <si>
    <t>3335872107</t>
  </si>
  <si>
    <t>3335872145</t>
  </si>
  <si>
    <t>3335872144</t>
  </si>
  <si>
    <t>3335872143</t>
  </si>
  <si>
    <t>3335872142</t>
  </si>
  <si>
    <t>3335872141</t>
  </si>
  <si>
    <t>3335872140</t>
  </si>
  <si>
    <t>3335872139</t>
  </si>
  <si>
    <t>3335872138</t>
  </si>
  <si>
    <t>3335872137</t>
  </si>
  <si>
    <t>3335872136</t>
  </si>
  <si>
    <t>3335872135</t>
  </si>
  <si>
    <t>3335872134</t>
  </si>
  <si>
    <t>3335872133</t>
  </si>
  <si>
    <t>3335872132</t>
  </si>
  <si>
    <t>3335872131</t>
  </si>
  <si>
    <t>3335872130</t>
  </si>
  <si>
    <t>3335872129</t>
  </si>
  <si>
    <t>3335872128</t>
  </si>
  <si>
    <t>3335872127</t>
  </si>
  <si>
    <t>3335872126</t>
  </si>
  <si>
    <t>3335872125</t>
  </si>
  <si>
    <t>3335872124</t>
  </si>
  <si>
    <t>3335872122</t>
  </si>
  <si>
    <t>3335872120</t>
  </si>
  <si>
    <t>3335872119</t>
  </si>
  <si>
    <t>3335872118</t>
  </si>
  <si>
    <t>3335872116</t>
  </si>
  <si>
    <t>3335872115</t>
  </si>
  <si>
    <t>3335872112</t>
  </si>
  <si>
    <t>3335872169</t>
  </si>
  <si>
    <t>3335872168</t>
  </si>
  <si>
    <t>3335872167</t>
  </si>
  <si>
    <t>3335872166</t>
  </si>
  <si>
    <t>3335872165</t>
  </si>
  <si>
    <t>3335872164</t>
  </si>
  <si>
    <t>3335872163</t>
  </si>
  <si>
    <t>3335872161</t>
  </si>
  <si>
    <t>3335872160</t>
  </si>
  <si>
    <t>3335872159</t>
  </si>
  <si>
    <t>3335872158</t>
  </si>
  <si>
    <t>3335872156</t>
  </si>
  <si>
    <t>3335872155</t>
  </si>
  <si>
    <t>3335872154</t>
  </si>
  <si>
    <t>3335872153</t>
  </si>
  <si>
    <t>3335872152</t>
  </si>
  <si>
    <t>3335872151</t>
  </si>
  <si>
    <t>3335872149</t>
  </si>
  <si>
    <t>3335872148</t>
  </si>
  <si>
    <t>3335872147</t>
  </si>
  <si>
    <t xml:space="preserve">GAVETAS VACIAS + GAVETAS FALLANDO </t>
  </si>
  <si>
    <t>SIN EFECITVO</t>
  </si>
  <si>
    <t>03 Mayo de 2021</t>
  </si>
  <si>
    <t>3335872171</t>
  </si>
  <si>
    <t>3335872172</t>
  </si>
  <si>
    <t>3335872173</t>
  </si>
  <si>
    <t>3335872174</t>
  </si>
  <si>
    <t>3335872175</t>
  </si>
  <si>
    <t>Abastecido</t>
  </si>
  <si>
    <t xml:space="preserve"> ATM Base Naval Las Calderas (BANI)</t>
  </si>
  <si>
    <t>3335872107 </t>
  </si>
  <si>
    <t>3335872139 </t>
  </si>
  <si>
    <t>3335872054 </t>
  </si>
  <si>
    <t>Toribio Batista, Junior De Jesus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</si>
</sst>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6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275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2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50" fillId="0" borderId="0"/>
    <xf numFmtId="0" fontId="28" fillId="0" borderId="64" applyNumberFormat="0" applyFill="0" applyProtection="0">
      <alignment horizontal="left"/>
    </xf>
  </cellStyleXfs>
  <cellXfs count="204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7" xfId="0" applyNumberFormat="1" applyFont="1" applyFill="1" applyBorder="1" applyAlignment="1">
      <alignment horizontal="center" vertical="center"/>
    </xf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22" fontId="33" fillId="5" borderId="45" xfId="0" applyNumberFormat="1" applyFont="1" applyFill="1" applyBorder="1" applyAlignment="1">
      <alignment horizontal="center" vertical="center"/>
    </xf>
    <xf numFmtId="0" fontId="32" fillId="0" borderId="50" xfId="0" applyFont="1" applyFill="1" applyBorder="1" applyAlignment="1" applyProtection="1">
      <alignment horizontal="right" vertical="center" wrapText="1"/>
    </xf>
    <xf numFmtId="0" fontId="32" fillId="0" borderId="50" xfId="0" applyFont="1" applyFill="1" applyBorder="1" applyAlignment="1" applyProtection="1">
      <alignment vertical="center" wrapText="1"/>
    </xf>
    <xf numFmtId="0" fontId="16" fillId="6" borderId="50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1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22" fontId="6" fillId="5" borderId="51" xfId="0" applyNumberFormat="1" applyFont="1" applyFill="1" applyBorder="1" applyAlignment="1">
      <alignment horizontal="center" vertical="center"/>
    </xf>
    <xf numFmtId="0" fontId="33" fillId="5" borderId="51" xfId="0" applyFont="1" applyFill="1" applyBorder="1" applyAlignment="1">
      <alignment horizontal="center" vertical="center"/>
    </xf>
    <xf numFmtId="0" fontId="0" fillId="0" borderId="0" xfId="0"/>
    <xf numFmtId="0" fontId="11" fillId="5" borderId="51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11" fillId="5" borderId="62" xfId="0" applyFont="1" applyFill="1" applyBorder="1" applyAlignment="1">
      <alignment horizontal="center" vertical="center" wrapText="1"/>
    </xf>
    <xf numFmtId="0" fontId="11" fillId="5" borderId="62" xfId="0" applyNumberFormat="1" applyFont="1" applyFill="1" applyBorder="1" applyAlignment="1">
      <alignment horizontal="center" vertical="center"/>
    </xf>
    <xf numFmtId="0" fontId="39" fillId="41" borderId="62" xfId="509" applyBorder="1">
      <alignment horizontal="center" vertical="center" wrapText="1"/>
    </xf>
    <xf numFmtId="0" fontId="0" fillId="0" borderId="0" xfId="0"/>
    <xf numFmtId="0" fontId="32" fillId="0" borderId="63" xfId="0" applyFont="1" applyFill="1" applyBorder="1" applyAlignment="1" applyProtection="1">
      <alignment horizontal="right" vertical="center" wrapText="1"/>
    </xf>
    <xf numFmtId="0" fontId="32" fillId="0" borderId="63" xfId="0" applyFont="1" applyFill="1" applyBorder="1" applyAlignment="1" applyProtection="1">
      <alignment vertical="center" wrapText="1"/>
    </xf>
    <xf numFmtId="0" fontId="0" fillId="0" borderId="0" xfId="0"/>
    <xf numFmtId="0" fontId="11" fillId="5" borderId="38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53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0" fillId="0" borderId="52" xfId="0" applyBorder="1" applyAlignment="1">
      <alignment horizontal="center" vertical="center"/>
    </xf>
    <xf numFmtId="0" fontId="3" fillId="46" borderId="54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0" fillId="0" borderId="54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22" fontId="7" fillId="0" borderId="64" xfId="0" applyNumberFormat="1" applyFont="1" applyBorder="1" applyAlignment="1">
      <alignment horizontal="center" vertical="center" wrapText="1"/>
    </xf>
    <xf numFmtId="0" fontId="11" fillId="5" borderId="64" xfId="0" applyFont="1" applyFill="1" applyBorder="1" applyAlignment="1">
      <alignment horizontal="center" vertical="center" wrapText="1"/>
    </xf>
    <xf numFmtId="0" fontId="30" fillId="4" borderId="64" xfId="0" applyFont="1" applyFill="1" applyBorder="1" applyAlignment="1">
      <alignment horizontal="center" vertical="center" wrapText="1"/>
    </xf>
    <xf numFmtId="0" fontId="30" fillId="40" borderId="64" xfId="0" applyFont="1" applyFill="1" applyBorder="1" applyAlignment="1">
      <alignment horizontal="center" vertical="center" wrapText="1"/>
    </xf>
    <xf numFmtId="0" fontId="41" fillId="44" borderId="64" xfId="0" applyFont="1" applyFill="1" applyBorder="1" applyAlignment="1">
      <alignment horizontal="center" vertical="center" wrapText="1"/>
    </xf>
    <xf numFmtId="0" fontId="40" fillId="43" borderId="64" xfId="0" applyFont="1" applyFill="1" applyBorder="1" applyAlignment="1">
      <alignment horizontal="center" vertical="center" wrapText="1"/>
    </xf>
    <xf numFmtId="0" fontId="43" fillId="42" borderId="60" xfId="0" applyFont="1" applyFill="1" applyBorder="1" applyAlignment="1">
      <alignment vertical="center" wrapText="1"/>
    </xf>
    <xf numFmtId="0" fontId="43" fillId="42" borderId="61" xfId="0" applyFont="1" applyFill="1" applyBorder="1" applyAlignment="1">
      <alignment vertical="center" wrapText="1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11" fillId="5" borderId="64" xfId="0" applyNumberFormat="1" applyFont="1" applyFill="1" applyBorder="1" applyAlignment="1">
      <alignment horizontal="center" vertical="center" wrapText="1"/>
    </xf>
    <xf numFmtId="0" fontId="32" fillId="0" borderId="64" xfId="0" applyFont="1" applyFill="1" applyBorder="1" applyAlignment="1" applyProtection="1">
      <alignment horizontal="right" vertical="center" wrapText="1"/>
    </xf>
    <xf numFmtId="0" fontId="32" fillId="0" borderId="64" xfId="0" applyFont="1" applyFill="1" applyBorder="1" applyAlignment="1" applyProtection="1">
      <alignment vertical="center" wrapText="1"/>
    </xf>
    <xf numFmtId="0" fontId="0" fillId="0" borderId="64" xfId="0" applyBorder="1"/>
    <xf numFmtId="0" fontId="0" fillId="0" borderId="45" xfId="0" applyBorder="1"/>
    <xf numFmtId="0" fontId="16" fillId="6" borderId="64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11" fillId="5" borderId="47" xfId="0" applyFont="1" applyFill="1" applyBorder="1" applyAlignment="1">
      <alignment horizontal="center" vertical="center" wrapText="1"/>
    </xf>
    <xf numFmtId="0" fontId="49" fillId="49" borderId="55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43" fillId="42" borderId="40" xfId="0" applyFont="1" applyFill="1" applyBorder="1" applyAlignment="1">
      <alignment horizontal="center" vertical="center" wrapText="1"/>
    </xf>
    <xf numFmtId="0" fontId="7" fillId="5" borderId="64" xfId="0" applyFont="1" applyFill="1" applyBorder="1" applyAlignment="1">
      <alignment horizontal="center" vertical="center"/>
    </xf>
    <xf numFmtId="0" fontId="11" fillId="5" borderId="64" xfId="0" applyFont="1" applyFill="1" applyBorder="1" applyAlignment="1">
      <alignment horizontal="center" vertical="center"/>
    </xf>
    <xf numFmtId="22" fontId="6" fillId="5" borderId="64" xfId="0" applyNumberFormat="1" applyFont="1" applyFill="1" applyBorder="1" applyAlignment="1">
      <alignment horizontal="center" vertical="center"/>
    </xf>
    <xf numFmtId="0" fontId="33" fillId="5" borderId="64" xfId="0" applyFont="1" applyFill="1" applyBorder="1" applyAlignment="1">
      <alignment horizontal="center" vertical="center"/>
    </xf>
    <xf numFmtId="0" fontId="40" fillId="43" borderId="47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11" fillId="5" borderId="39" xfId="0" applyNumberFormat="1" applyFont="1" applyFill="1" applyBorder="1" applyAlignment="1">
      <alignment horizontal="center" vertical="center" wrapText="1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" fillId="4" borderId="64" xfId="0" applyNumberFormat="1" applyFont="1" applyFill="1" applyBorder="1" applyAlignment="1">
      <alignment horizontal="center" vertical="center" wrapText="1"/>
    </xf>
    <xf numFmtId="0" fontId="4" fillId="4" borderId="64" xfId="0" applyFont="1" applyFill="1" applyBorder="1" applyAlignment="1">
      <alignment horizontal="center" vertical="center" wrapText="1"/>
    </xf>
    <xf numFmtId="0" fontId="6" fillId="4" borderId="64" xfId="0" applyFont="1" applyFill="1" applyBorder="1" applyAlignment="1">
      <alignment horizontal="center" vertical="center" wrapText="1"/>
    </xf>
    <xf numFmtId="0" fontId="3" fillId="4" borderId="68" xfId="0" applyFont="1" applyFill="1" applyBorder="1" applyAlignment="1">
      <alignment horizontal="center" vertical="center" wrapText="1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0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43" fontId="3" fillId="3" borderId="67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4" xfId="1" applyFont="1" applyFill="1" applyBorder="1" applyAlignment="1">
      <alignment horizontal="center" vertical="center"/>
    </xf>
    <xf numFmtId="0" fontId="3" fillId="3" borderId="65" xfId="0" applyFont="1" applyFill="1" applyBorder="1" applyAlignment="1">
      <alignment horizontal="center" vertical="center"/>
    </xf>
    <xf numFmtId="0" fontId="3" fillId="3" borderId="66" xfId="0" applyFont="1" applyFill="1" applyBorder="1" applyAlignment="1">
      <alignment horizontal="center" vertical="center"/>
    </xf>
    <xf numFmtId="0" fontId="3" fillId="3" borderId="52" xfId="0" applyFont="1" applyFill="1" applyBorder="1" applyAlignment="1">
      <alignment horizontal="center" vertical="center"/>
    </xf>
    <xf numFmtId="0" fontId="4" fillId="3" borderId="67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4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3" fillId="45" borderId="3" xfId="0" applyFont="1" applyFill="1" applyBorder="1" applyAlignment="1">
      <alignment horizontal="center" vertical="center" wrapText="1"/>
    </xf>
    <xf numFmtId="0" fontId="3" fillId="45" borderId="56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7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1" fillId="44" borderId="59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1" fillId="44" borderId="49" xfId="0" applyFont="1" applyFill="1" applyBorder="1" applyAlignment="1">
      <alignment horizontal="center" vertical="center" wrapText="1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6" fillId="5" borderId="64" xfId="0" applyFont="1" applyFill="1" applyBorder="1" applyAlignment="1">
      <alignment horizontal="center" vertical="center"/>
    </xf>
    <xf numFmtId="0" fontId="33" fillId="5" borderId="24" xfId="0" applyFont="1" applyFill="1" applyBorder="1" applyAlignment="1">
      <alignment horizontal="center" vertical="center"/>
    </xf>
  </cellXfs>
  <cellStyles count="2275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3" xfId="1627"/>
    <cellStyle name="Cambios de Turno 2 2 3" xfId="790"/>
    <cellStyle name="Cambios de Turno 2 2 3 2" xfId="1903"/>
    <cellStyle name="Cambios de Turno 2 2 4" xfId="1351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3" xfId="1719"/>
    <cellStyle name="Cambios de Turno 2 3 3" xfId="882"/>
    <cellStyle name="Cambios de Turno 2 3 3 2" xfId="1995"/>
    <cellStyle name="Cambios de Turno 2 3 4" xfId="1443"/>
    <cellStyle name="Cambios de Turno 2 4" xfId="422"/>
    <cellStyle name="Cambios de Turno 2 4 2" xfId="974"/>
    <cellStyle name="Cambios de Turno 2 4 2 2" xfId="2087"/>
    <cellStyle name="Cambios de Turno 2 4 3" xfId="1535"/>
    <cellStyle name="Cambios de Turno 2 5" xfId="698"/>
    <cellStyle name="Cambios de Turno 2 5 2" xfId="1811"/>
    <cellStyle name="Cambios de Turno 2 6" xfId="1259"/>
    <cellStyle name="Cambios de Turno 3" xfId="192"/>
    <cellStyle name="Cambios de Turno 3 2" xfId="468"/>
    <cellStyle name="Cambios de Turno 3 2 2" xfId="1020"/>
    <cellStyle name="Cambios de Turno 3 2 2 2" xfId="2133"/>
    <cellStyle name="Cambios de Turno 3 2 3" xfId="1581"/>
    <cellStyle name="Cambios de Turno 3 3" xfId="744"/>
    <cellStyle name="Cambios de Turno 3 3 2" xfId="1857"/>
    <cellStyle name="Cambios de Turno 3 4" xfId="1305"/>
    <cellStyle name="Cambios de Turno 4" xfId="284"/>
    <cellStyle name="Cambios de Turno 4 2" xfId="560"/>
    <cellStyle name="Cambios de Turno 4 2 2" xfId="1112"/>
    <cellStyle name="Cambios de Turno 4 2 2 2" xfId="2225"/>
    <cellStyle name="Cambios de Turno 4 2 3" xfId="1673"/>
    <cellStyle name="Cambios de Turno 4 3" xfId="836"/>
    <cellStyle name="Cambios de Turno 4 3 2" xfId="1949"/>
    <cellStyle name="Cambios de Turno 4 4" xfId="1397"/>
    <cellStyle name="Cambios de Turno 5" xfId="376"/>
    <cellStyle name="Cambios de Turno 5 2" xfId="928"/>
    <cellStyle name="Cambios de Turno 5 2 2" xfId="2041"/>
    <cellStyle name="Cambios de Turno 5 3" xfId="1489"/>
    <cellStyle name="Cambios de Turno 6" xfId="652"/>
    <cellStyle name="Cambios de Turno 6 2" xfId="1765"/>
    <cellStyle name="Cambios de Turno 7" xfId="1213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3" xfId="1622"/>
    <cellStyle name="CambioTurno 2 2 3" xfId="785"/>
    <cellStyle name="CambioTurno 2 2 3 2" xfId="1898"/>
    <cellStyle name="CambioTurno 2 2 4" xfId="1346"/>
    <cellStyle name="CambioTurno 2 3" xfId="325"/>
    <cellStyle name="CambioTurno 2 3 2" xfId="601"/>
    <cellStyle name="CambioTurno 2 3 2 2" xfId="1153"/>
    <cellStyle name="CambioTurno 2 3 2 2 2" xfId="2266"/>
    <cellStyle name="CambioTurno 2 3 2 3" xfId="1714"/>
    <cellStyle name="CambioTurno 2 3 3" xfId="877"/>
    <cellStyle name="CambioTurno 2 3 3 2" xfId="1990"/>
    <cellStyle name="CambioTurno 2 3 4" xfId="1438"/>
    <cellStyle name="CambioTurno 2 4" xfId="417"/>
    <cellStyle name="CambioTurno 2 4 2" xfId="969"/>
    <cellStyle name="CambioTurno 2 4 2 2" xfId="2082"/>
    <cellStyle name="CambioTurno 2 4 3" xfId="1530"/>
    <cellStyle name="CambioTurno 2 5" xfId="693"/>
    <cellStyle name="CambioTurno 2 5 2" xfId="1806"/>
    <cellStyle name="CambioTurno 2 6" xfId="1254"/>
    <cellStyle name="CambioTurno 3" xfId="187"/>
    <cellStyle name="CambioTurno 3 2" xfId="463"/>
    <cellStyle name="CambioTurno 3 2 2" xfId="1015"/>
    <cellStyle name="CambioTurno 3 2 2 2" xfId="2128"/>
    <cellStyle name="CambioTurno 3 2 3" xfId="1576"/>
    <cellStyle name="CambioTurno 3 3" xfId="739"/>
    <cellStyle name="CambioTurno 3 3 2" xfId="1852"/>
    <cellStyle name="CambioTurno 3 4" xfId="1300"/>
    <cellStyle name="CambioTurno 4" xfId="279"/>
    <cellStyle name="CambioTurno 4 2" xfId="555"/>
    <cellStyle name="CambioTurno 4 2 2" xfId="1107"/>
    <cellStyle name="CambioTurno 4 2 2 2" xfId="2220"/>
    <cellStyle name="CambioTurno 4 2 3" xfId="1668"/>
    <cellStyle name="CambioTurno 4 3" xfId="831"/>
    <cellStyle name="CambioTurno 4 3 2" xfId="1944"/>
    <cellStyle name="CambioTurno 4 4" xfId="1392"/>
    <cellStyle name="CambioTurno 5" xfId="371"/>
    <cellStyle name="CambioTurno 5 2" xfId="923"/>
    <cellStyle name="CambioTurno 5 2 2" xfId="2036"/>
    <cellStyle name="CambioTurno 5 3" xfId="1484"/>
    <cellStyle name="CambioTurno 6" xfId="647"/>
    <cellStyle name="CambioTurno 6 2" xfId="1760"/>
    <cellStyle name="CambioTurno 7" xfId="1208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3" xfId="1536"/>
    <cellStyle name="Hyperlink 10 3" xfId="699"/>
    <cellStyle name="Hyperlink 10 3 2" xfId="1812"/>
    <cellStyle name="Hyperlink 10 4" xfId="1260"/>
    <cellStyle name="Hyperlink 11" xfId="239"/>
    <cellStyle name="Hyperlink 11 2" xfId="515"/>
    <cellStyle name="Hyperlink 11 2 2" xfId="1067"/>
    <cellStyle name="Hyperlink 11 2 2 2" xfId="2180"/>
    <cellStyle name="Hyperlink 11 2 3" xfId="1628"/>
    <cellStyle name="Hyperlink 11 3" xfId="791"/>
    <cellStyle name="Hyperlink 11 3 2" xfId="1904"/>
    <cellStyle name="Hyperlink 11 4" xfId="1352"/>
    <cellStyle name="Hyperlink 12" xfId="331"/>
    <cellStyle name="Hyperlink 12 2" xfId="883"/>
    <cellStyle name="Hyperlink 12 2 2" xfId="1996"/>
    <cellStyle name="Hyperlink 12 3" xfId="1444"/>
    <cellStyle name="Hyperlink 13" xfId="607"/>
    <cellStyle name="Hyperlink 13 2" xfId="1720"/>
    <cellStyle name="Hyperlink 14" xfId="1159"/>
    <cellStyle name="Hyperlink 14 2" xfId="2272"/>
    <cellStyle name="Hyperlink 15" xfId="1168"/>
    <cellStyle name="Hyperlink 16" xfId="2274"/>
    <cellStyle name="Hyperlink 2" xfId="49"/>
    <cellStyle name="Hyperlink 2 10" xfId="332"/>
    <cellStyle name="Hyperlink 2 10 2" xfId="884"/>
    <cellStyle name="Hyperlink 2 10 2 2" xfId="1997"/>
    <cellStyle name="Hyperlink 2 10 3" xfId="1445"/>
    <cellStyle name="Hyperlink 2 11" xfId="608"/>
    <cellStyle name="Hyperlink 2 11 2" xfId="1721"/>
    <cellStyle name="Hyperlink 2 12" xfId="1169"/>
    <cellStyle name="Hyperlink 2 2" xfId="51"/>
    <cellStyle name="Hyperlink 2 2 10" xfId="610"/>
    <cellStyle name="Hyperlink 2 2 10 2" xfId="1723"/>
    <cellStyle name="Hyperlink 2 2 11" xfId="1171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3" xfId="1620"/>
    <cellStyle name="Hyperlink 2 2 2 2 2 2 2 3" xfId="783"/>
    <cellStyle name="Hyperlink 2 2 2 2 2 2 2 3 2" xfId="1896"/>
    <cellStyle name="Hyperlink 2 2 2 2 2 2 2 4" xfId="1344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3" xfId="1712"/>
    <cellStyle name="Hyperlink 2 2 2 2 2 2 3 3" xfId="875"/>
    <cellStyle name="Hyperlink 2 2 2 2 2 2 3 3 2" xfId="1988"/>
    <cellStyle name="Hyperlink 2 2 2 2 2 2 3 4" xfId="1436"/>
    <cellStyle name="Hyperlink 2 2 2 2 2 2 4" xfId="415"/>
    <cellStyle name="Hyperlink 2 2 2 2 2 2 4 2" xfId="967"/>
    <cellStyle name="Hyperlink 2 2 2 2 2 2 4 2 2" xfId="2080"/>
    <cellStyle name="Hyperlink 2 2 2 2 2 2 4 3" xfId="1528"/>
    <cellStyle name="Hyperlink 2 2 2 2 2 2 5" xfId="691"/>
    <cellStyle name="Hyperlink 2 2 2 2 2 2 5 2" xfId="1804"/>
    <cellStyle name="Hyperlink 2 2 2 2 2 2 6" xfId="1252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3" xfId="1574"/>
    <cellStyle name="Hyperlink 2 2 2 2 2 3 3" xfId="737"/>
    <cellStyle name="Hyperlink 2 2 2 2 2 3 3 2" xfId="1850"/>
    <cellStyle name="Hyperlink 2 2 2 2 2 3 4" xfId="1298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3" xfId="1666"/>
    <cellStyle name="Hyperlink 2 2 2 2 2 4 3" xfId="829"/>
    <cellStyle name="Hyperlink 2 2 2 2 2 4 3 2" xfId="1942"/>
    <cellStyle name="Hyperlink 2 2 2 2 2 4 4" xfId="1390"/>
    <cellStyle name="Hyperlink 2 2 2 2 2 5" xfId="369"/>
    <cellStyle name="Hyperlink 2 2 2 2 2 5 2" xfId="921"/>
    <cellStyle name="Hyperlink 2 2 2 2 2 5 2 2" xfId="2034"/>
    <cellStyle name="Hyperlink 2 2 2 2 2 5 3" xfId="1482"/>
    <cellStyle name="Hyperlink 2 2 2 2 2 6" xfId="645"/>
    <cellStyle name="Hyperlink 2 2 2 2 2 6 2" xfId="1758"/>
    <cellStyle name="Hyperlink 2 2 2 2 2 7" xfId="1206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3" xfId="1600"/>
    <cellStyle name="Hyperlink 2 2 2 2 3 2 3" xfId="763"/>
    <cellStyle name="Hyperlink 2 2 2 2 3 2 3 2" xfId="1876"/>
    <cellStyle name="Hyperlink 2 2 2 2 3 2 4" xfId="1324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3" xfId="1692"/>
    <cellStyle name="Hyperlink 2 2 2 2 3 3 3" xfId="855"/>
    <cellStyle name="Hyperlink 2 2 2 2 3 3 3 2" xfId="1968"/>
    <cellStyle name="Hyperlink 2 2 2 2 3 3 4" xfId="1416"/>
    <cellStyle name="Hyperlink 2 2 2 2 3 4" xfId="395"/>
    <cellStyle name="Hyperlink 2 2 2 2 3 4 2" xfId="947"/>
    <cellStyle name="Hyperlink 2 2 2 2 3 4 2 2" xfId="2060"/>
    <cellStyle name="Hyperlink 2 2 2 2 3 4 3" xfId="1508"/>
    <cellStyle name="Hyperlink 2 2 2 2 3 5" xfId="671"/>
    <cellStyle name="Hyperlink 2 2 2 2 3 5 2" xfId="1784"/>
    <cellStyle name="Hyperlink 2 2 2 2 3 6" xfId="1232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3" xfId="1554"/>
    <cellStyle name="Hyperlink 2 2 2 2 4 3" xfId="717"/>
    <cellStyle name="Hyperlink 2 2 2 2 4 3 2" xfId="1830"/>
    <cellStyle name="Hyperlink 2 2 2 2 4 4" xfId="1278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3" xfId="1646"/>
    <cellStyle name="Hyperlink 2 2 2 2 5 3" xfId="809"/>
    <cellStyle name="Hyperlink 2 2 2 2 5 3 2" xfId="1922"/>
    <cellStyle name="Hyperlink 2 2 2 2 5 4" xfId="1370"/>
    <cellStyle name="Hyperlink 2 2 2 2 6" xfId="349"/>
    <cellStyle name="Hyperlink 2 2 2 2 6 2" xfId="901"/>
    <cellStyle name="Hyperlink 2 2 2 2 6 2 2" xfId="2014"/>
    <cellStyle name="Hyperlink 2 2 2 2 6 3" xfId="1462"/>
    <cellStyle name="Hyperlink 2 2 2 2 7" xfId="625"/>
    <cellStyle name="Hyperlink 2 2 2 2 7 2" xfId="1738"/>
    <cellStyle name="Hyperlink 2 2 2 2 8" xfId="1186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3" xfId="1610"/>
    <cellStyle name="Hyperlink 2 2 2 3 2 2 3" xfId="773"/>
    <cellStyle name="Hyperlink 2 2 2 3 2 2 3 2" xfId="1886"/>
    <cellStyle name="Hyperlink 2 2 2 3 2 2 4" xfId="1334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3" xfId="1702"/>
    <cellStyle name="Hyperlink 2 2 2 3 2 3 3" xfId="865"/>
    <cellStyle name="Hyperlink 2 2 2 3 2 3 3 2" xfId="1978"/>
    <cellStyle name="Hyperlink 2 2 2 3 2 3 4" xfId="1426"/>
    <cellStyle name="Hyperlink 2 2 2 3 2 4" xfId="405"/>
    <cellStyle name="Hyperlink 2 2 2 3 2 4 2" xfId="957"/>
    <cellStyle name="Hyperlink 2 2 2 3 2 4 2 2" xfId="2070"/>
    <cellStyle name="Hyperlink 2 2 2 3 2 4 3" xfId="1518"/>
    <cellStyle name="Hyperlink 2 2 2 3 2 5" xfId="681"/>
    <cellStyle name="Hyperlink 2 2 2 3 2 5 2" xfId="1794"/>
    <cellStyle name="Hyperlink 2 2 2 3 2 6" xfId="1242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3" xfId="1564"/>
    <cellStyle name="Hyperlink 2 2 2 3 3 3" xfId="727"/>
    <cellStyle name="Hyperlink 2 2 2 3 3 3 2" xfId="1840"/>
    <cellStyle name="Hyperlink 2 2 2 3 3 4" xfId="1288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3" xfId="1656"/>
    <cellStyle name="Hyperlink 2 2 2 3 4 3" xfId="819"/>
    <cellStyle name="Hyperlink 2 2 2 3 4 3 2" xfId="1932"/>
    <cellStyle name="Hyperlink 2 2 2 3 4 4" xfId="1380"/>
    <cellStyle name="Hyperlink 2 2 2 3 5" xfId="359"/>
    <cellStyle name="Hyperlink 2 2 2 3 5 2" xfId="911"/>
    <cellStyle name="Hyperlink 2 2 2 3 5 2 2" xfId="2024"/>
    <cellStyle name="Hyperlink 2 2 2 3 5 3" xfId="1472"/>
    <cellStyle name="Hyperlink 2 2 2 3 6" xfId="635"/>
    <cellStyle name="Hyperlink 2 2 2 3 6 2" xfId="1748"/>
    <cellStyle name="Hyperlink 2 2 2 3 7" xfId="1196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3" xfId="1590"/>
    <cellStyle name="Hyperlink 2 2 2 4 2 3" xfId="753"/>
    <cellStyle name="Hyperlink 2 2 2 4 2 3 2" xfId="1866"/>
    <cellStyle name="Hyperlink 2 2 2 4 2 4" xfId="1314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3" xfId="1682"/>
    <cellStyle name="Hyperlink 2 2 2 4 3 3" xfId="845"/>
    <cellStyle name="Hyperlink 2 2 2 4 3 3 2" xfId="1958"/>
    <cellStyle name="Hyperlink 2 2 2 4 3 4" xfId="1406"/>
    <cellStyle name="Hyperlink 2 2 2 4 4" xfId="385"/>
    <cellStyle name="Hyperlink 2 2 2 4 4 2" xfId="937"/>
    <cellStyle name="Hyperlink 2 2 2 4 4 2 2" xfId="2050"/>
    <cellStyle name="Hyperlink 2 2 2 4 4 3" xfId="1498"/>
    <cellStyle name="Hyperlink 2 2 2 4 5" xfId="661"/>
    <cellStyle name="Hyperlink 2 2 2 4 5 2" xfId="1774"/>
    <cellStyle name="Hyperlink 2 2 2 4 6" xfId="1222"/>
    <cellStyle name="Hyperlink 2 2 2 5" xfId="155"/>
    <cellStyle name="Hyperlink 2 2 2 5 2" xfId="431"/>
    <cellStyle name="Hyperlink 2 2 2 5 2 2" xfId="983"/>
    <cellStyle name="Hyperlink 2 2 2 5 2 2 2" xfId="2096"/>
    <cellStyle name="Hyperlink 2 2 2 5 2 3" xfId="1544"/>
    <cellStyle name="Hyperlink 2 2 2 5 3" xfId="707"/>
    <cellStyle name="Hyperlink 2 2 2 5 3 2" xfId="1820"/>
    <cellStyle name="Hyperlink 2 2 2 5 4" xfId="1268"/>
    <cellStyle name="Hyperlink 2 2 2 6" xfId="247"/>
    <cellStyle name="Hyperlink 2 2 2 6 2" xfId="523"/>
    <cellStyle name="Hyperlink 2 2 2 6 2 2" xfId="1075"/>
    <cellStyle name="Hyperlink 2 2 2 6 2 2 2" xfId="2188"/>
    <cellStyle name="Hyperlink 2 2 2 6 2 3" xfId="1636"/>
    <cellStyle name="Hyperlink 2 2 2 6 3" xfId="799"/>
    <cellStyle name="Hyperlink 2 2 2 6 3 2" xfId="1912"/>
    <cellStyle name="Hyperlink 2 2 2 6 4" xfId="1360"/>
    <cellStyle name="Hyperlink 2 2 2 7" xfId="339"/>
    <cellStyle name="Hyperlink 2 2 2 7 2" xfId="891"/>
    <cellStyle name="Hyperlink 2 2 2 7 2 2" xfId="2004"/>
    <cellStyle name="Hyperlink 2 2 2 7 3" xfId="1452"/>
    <cellStyle name="Hyperlink 2 2 2 8" xfId="615"/>
    <cellStyle name="Hyperlink 2 2 2 8 2" xfId="1728"/>
    <cellStyle name="Hyperlink 2 2 2 9" xfId="1176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3" xfId="1615"/>
    <cellStyle name="Hyperlink 2 2 3 2 2 2 3" xfId="778"/>
    <cellStyle name="Hyperlink 2 2 3 2 2 2 3 2" xfId="1891"/>
    <cellStyle name="Hyperlink 2 2 3 2 2 2 4" xfId="1339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3" xfId="1707"/>
    <cellStyle name="Hyperlink 2 2 3 2 2 3 3" xfId="870"/>
    <cellStyle name="Hyperlink 2 2 3 2 2 3 3 2" xfId="1983"/>
    <cellStyle name="Hyperlink 2 2 3 2 2 3 4" xfId="1431"/>
    <cellStyle name="Hyperlink 2 2 3 2 2 4" xfId="410"/>
    <cellStyle name="Hyperlink 2 2 3 2 2 4 2" xfId="962"/>
    <cellStyle name="Hyperlink 2 2 3 2 2 4 2 2" xfId="2075"/>
    <cellStyle name="Hyperlink 2 2 3 2 2 4 3" xfId="1523"/>
    <cellStyle name="Hyperlink 2 2 3 2 2 5" xfId="686"/>
    <cellStyle name="Hyperlink 2 2 3 2 2 5 2" xfId="1799"/>
    <cellStyle name="Hyperlink 2 2 3 2 2 6" xfId="1247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3" xfId="1569"/>
    <cellStyle name="Hyperlink 2 2 3 2 3 3" xfId="732"/>
    <cellStyle name="Hyperlink 2 2 3 2 3 3 2" xfId="1845"/>
    <cellStyle name="Hyperlink 2 2 3 2 3 4" xfId="1293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3" xfId="1661"/>
    <cellStyle name="Hyperlink 2 2 3 2 4 3" xfId="824"/>
    <cellStyle name="Hyperlink 2 2 3 2 4 3 2" xfId="1937"/>
    <cellStyle name="Hyperlink 2 2 3 2 4 4" xfId="1385"/>
    <cellStyle name="Hyperlink 2 2 3 2 5" xfId="364"/>
    <cellStyle name="Hyperlink 2 2 3 2 5 2" xfId="916"/>
    <cellStyle name="Hyperlink 2 2 3 2 5 2 2" xfId="2029"/>
    <cellStyle name="Hyperlink 2 2 3 2 5 3" xfId="1477"/>
    <cellStyle name="Hyperlink 2 2 3 2 6" xfId="640"/>
    <cellStyle name="Hyperlink 2 2 3 2 6 2" xfId="1753"/>
    <cellStyle name="Hyperlink 2 2 3 2 7" xfId="1201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3" xfId="1595"/>
    <cellStyle name="Hyperlink 2 2 3 3 2 3" xfId="758"/>
    <cellStyle name="Hyperlink 2 2 3 3 2 3 2" xfId="1871"/>
    <cellStyle name="Hyperlink 2 2 3 3 2 4" xfId="1319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3" xfId="1687"/>
    <cellStyle name="Hyperlink 2 2 3 3 3 3" xfId="850"/>
    <cellStyle name="Hyperlink 2 2 3 3 3 3 2" xfId="1963"/>
    <cellStyle name="Hyperlink 2 2 3 3 3 4" xfId="1411"/>
    <cellStyle name="Hyperlink 2 2 3 3 4" xfId="390"/>
    <cellStyle name="Hyperlink 2 2 3 3 4 2" xfId="942"/>
    <cellStyle name="Hyperlink 2 2 3 3 4 2 2" xfId="2055"/>
    <cellStyle name="Hyperlink 2 2 3 3 4 3" xfId="1503"/>
    <cellStyle name="Hyperlink 2 2 3 3 5" xfId="666"/>
    <cellStyle name="Hyperlink 2 2 3 3 5 2" xfId="1779"/>
    <cellStyle name="Hyperlink 2 2 3 3 6" xfId="1227"/>
    <cellStyle name="Hyperlink 2 2 3 4" xfId="160"/>
    <cellStyle name="Hyperlink 2 2 3 4 2" xfId="436"/>
    <cellStyle name="Hyperlink 2 2 3 4 2 2" xfId="988"/>
    <cellStyle name="Hyperlink 2 2 3 4 2 2 2" xfId="2101"/>
    <cellStyle name="Hyperlink 2 2 3 4 2 3" xfId="1549"/>
    <cellStyle name="Hyperlink 2 2 3 4 3" xfId="712"/>
    <cellStyle name="Hyperlink 2 2 3 4 3 2" xfId="1825"/>
    <cellStyle name="Hyperlink 2 2 3 4 4" xfId="1273"/>
    <cellStyle name="Hyperlink 2 2 3 5" xfId="252"/>
    <cellStyle name="Hyperlink 2 2 3 5 2" xfId="528"/>
    <cellStyle name="Hyperlink 2 2 3 5 2 2" xfId="1080"/>
    <cellStyle name="Hyperlink 2 2 3 5 2 2 2" xfId="2193"/>
    <cellStyle name="Hyperlink 2 2 3 5 2 3" xfId="1641"/>
    <cellStyle name="Hyperlink 2 2 3 5 3" xfId="804"/>
    <cellStyle name="Hyperlink 2 2 3 5 3 2" xfId="1917"/>
    <cellStyle name="Hyperlink 2 2 3 5 4" xfId="1365"/>
    <cellStyle name="Hyperlink 2 2 3 6" xfId="344"/>
    <cellStyle name="Hyperlink 2 2 3 6 2" xfId="896"/>
    <cellStyle name="Hyperlink 2 2 3 6 2 2" xfId="2009"/>
    <cellStyle name="Hyperlink 2 2 3 6 3" xfId="1457"/>
    <cellStyle name="Hyperlink 2 2 3 7" xfId="620"/>
    <cellStyle name="Hyperlink 2 2 3 7 2" xfId="1733"/>
    <cellStyle name="Hyperlink 2 2 3 8" xfId="1181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3" xfId="1605"/>
    <cellStyle name="Hyperlink 2 2 4 2 2 3" xfId="768"/>
    <cellStyle name="Hyperlink 2 2 4 2 2 3 2" xfId="1881"/>
    <cellStyle name="Hyperlink 2 2 4 2 2 4" xfId="1329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3" xfId="1697"/>
    <cellStyle name="Hyperlink 2 2 4 2 3 3" xfId="860"/>
    <cellStyle name="Hyperlink 2 2 4 2 3 3 2" xfId="1973"/>
    <cellStyle name="Hyperlink 2 2 4 2 3 4" xfId="1421"/>
    <cellStyle name="Hyperlink 2 2 4 2 4" xfId="400"/>
    <cellStyle name="Hyperlink 2 2 4 2 4 2" xfId="952"/>
    <cellStyle name="Hyperlink 2 2 4 2 4 2 2" xfId="2065"/>
    <cellStyle name="Hyperlink 2 2 4 2 4 3" xfId="1513"/>
    <cellStyle name="Hyperlink 2 2 4 2 5" xfId="676"/>
    <cellStyle name="Hyperlink 2 2 4 2 5 2" xfId="1789"/>
    <cellStyle name="Hyperlink 2 2 4 2 6" xfId="1237"/>
    <cellStyle name="Hyperlink 2 2 4 3" xfId="170"/>
    <cellStyle name="Hyperlink 2 2 4 3 2" xfId="446"/>
    <cellStyle name="Hyperlink 2 2 4 3 2 2" xfId="998"/>
    <cellStyle name="Hyperlink 2 2 4 3 2 2 2" xfId="2111"/>
    <cellStyle name="Hyperlink 2 2 4 3 2 3" xfId="1559"/>
    <cellStyle name="Hyperlink 2 2 4 3 3" xfId="722"/>
    <cellStyle name="Hyperlink 2 2 4 3 3 2" xfId="1835"/>
    <cellStyle name="Hyperlink 2 2 4 3 4" xfId="1283"/>
    <cellStyle name="Hyperlink 2 2 4 4" xfId="262"/>
    <cellStyle name="Hyperlink 2 2 4 4 2" xfId="538"/>
    <cellStyle name="Hyperlink 2 2 4 4 2 2" xfId="1090"/>
    <cellStyle name="Hyperlink 2 2 4 4 2 2 2" xfId="2203"/>
    <cellStyle name="Hyperlink 2 2 4 4 2 3" xfId="1651"/>
    <cellStyle name="Hyperlink 2 2 4 4 3" xfId="814"/>
    <cellStyle name="Hyperlink 2 2 4 4 3 2" xfId="1927"/>
    <cellStyle name="Hyperlink 2 2 4 4 4" xfId="1375"/>
    <cellStyle name="Hyperlink 2 2 4 5" xfId="354"/>
    <cellStyle name="Hyperlink 2 2 4 5 2" xfId="906"/>
    <cellStyle name="Hyperlink 2 2 4 5 2 2" xfId="2019"/>
    <cellStyle name="Hyperlink 2 2 4 5 3" xfId="1467"/>
    <cellStyle name="Hyperlink 2 2 4 6" xfId="630"/>
    <cellStyle name="Hyperlink 2 2 4 6 2" xfId="1743"/>
    <cellStyle name="Hyperlink 2 2 4 7" xfId="1191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3" xfId="1626"/>
    <cellStyle name="Hyperlink 2 2 5 2 2 3" xfId="789"/>
    <cellStyle name="Hyperlink 2 2 5 2 2 3 2" xfId="1902"/>
    <cellStyle name="Hyperlink 2 2 5 2 2 4" xfId="1350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3" xfId="1718"/>
    <cellStyle name="Hyperlink 2 2 5 2 3 3" xfId="881"/>
    <cellStyle name="Hyperlink 2 2 5 2 3 3 2" xfId="1994"/>
    <cellStyle name="Hyperlink 2 2 5 2 3 4" xfId="1442"/>
    <cellStyle name="Hyperlink 2 2 5 2 4" xfId="421"/>
    <cellStyle name="Hyperlink 2 2 5 2 4 2" xfId="973"/>
    <cellStyle name="Hyperlink 2 2 5 2 4 2 2" xfId="2086"/>
    <cellStyle name="Hyperlink 2 2 5 2 4 3" xfId="1534"/>
    <cellStyle name="Hyperlink 2 2 5 2 5" xfId="697"/>
    <cellStyle name="Hyperlink 2 2 5 2 5 2" xfId="1810"/>
    <cellStyle name="Hyperlink 2 2 5 2 6" xfId="1258"/>
    <cellStyle name="Hyperlink 2 2 5 3" xfId="191"/>
    <cellStyle name="Hyperlink 2 2 5 3 2" xfId="467"/>
    <cellStyle name="Hyperlink 2 2 5 3 2 2" xfId="1019"/>
    <cellStyle name="Hyperlink 2 2 5 3 2 2 2" xfId="2132"/>
    <cellStyle name="Hyperlink 2 2 5 3 2 3" xfId="1580"/>
    <cellStyle name="Hyperlink 2 2 5 3 3" xfId="743"/>
    <cellStyle name="Hyperlink 2 2 5 3 3 2" xfId="1856"/>
    <cellStyle name="Hyperlink 2 2 5 3 4" xfId="1304"/>
    <cellStyle name="Hyperlink 2 2 5 4" xfId="283"/>
    <cellStyle name="Hyperlink 2 2 5 4 2" xfId="559"/>
    <cellStyle name="Hyperlink 2 2 5 4 2 2" xfId="1111"/>
    <cellStyle name="Hyperlink 2 2 5 4 2 2 2" xfId="2224"/>
    <cellStyle name="Hyperlink 2 2 5 4 2 3" xfId="1672"/>
    <cellStyle name="Hyperlink 2 2 5 4 3" xfId="835"/>
    <cellStyle name="Hyperlink 2 2 5 4 3 2" xfId="1948"/>
    <cellStyle name="Hyperlink 2 2 5 4 4" xfId="1396"/>
    <cellStyle name="Hyperlink 2 2 5 5" xfId="375"/>
    <cellStyle name="Hyperlink 2 2 5 5 2" xfId="927"/>
    <cellStyle name="Hyperlink 2 2 5 5 2 2" xfId="2040"/>
    <cellStyle name="Hyperlink 2 2 5 5 3" xfId="1488"/>
    <cellStyle name="Hyperlink 2 2 5 6" xfId="651"/>
    <cellStyle name="Hyperlink 2 2 5 6 2" xfId="1764"/>
    <cellStyle name="Hyperlink 2 2 5 7" xfId="1212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3" xfId="1585"/>
    <cellStyle name="Hyperlink 2 2 6 2 3" xfId="748"/>
    <cellStyle name="Hyperlink 2 2 6 2 3 2" xfId="1861"/>
    <cellStyle name="Hyperlink 2 2 6 2 4" xfId="1309"/>
    <cellStyle name="Hyperlink 2 2 6 3" xfId="288"/>
    <cellStyle name="Hyperlink 2 2 6 3 2" xfId="564"/>
    <cellStyle name="Hyperlink 2 2 6 3 2 2" xfId="1116"/>
    <cellStyle name="Hyperlink 2 2 6 3 2 2 2" xfId="2229"/>
    <cellStyle name="Hyperlink 2 2 6 3 2 3" xfId="1677"/>
    <cellStyle name="Hyperlink 2 2 6 3 3" xfId="840"/>
    <cellStyle name="Hyperlink 2 2 6 3 3 2" xfId="1953"/>
    <cellStyle name="Hyperlink 2 2 6 3 4" xfId="1401"/>
    <cellStyle name="Hyperlink 2 2 6 4" xfId="380"/>
    <cellStyle name="Hyperlink 2 2 6 4 2" xfId="932"/>
    <cellStyle name="Hyperlink 2 2 6 4 2 2" xfId="2045"/>
    <cellStyle name="Hyperlink 2 2 6 4 3" xfId="1493"/>
    <cellStyle name="Hyperlink 2 2 6 5" xfId="656"/>
    <cellStyle name="Hyperlink 2 2 6 5 2" xfId="1769"/>
    <cellStyle name="Hyperlink 2 2 6 6" xfId="1217"/>
    <cellStyle name="Hyperlink 2 2 7" xfId="150"/>
    <cellStyle name="Hyperlink 2 2 7 2" xfId="426"/>
    <cellStyle name="Hyperlink 2 2 7 2 2" xfId="978"/>
    <cellStyle name="Hyperlink 2 2 7 2 2 2" xfId="2091"/>
    <cellStyle name="Hyperlink 2 2 7 2 3" xfId="1539"/>
    <cellStyle name="Hyperlink 2 2 7 3" xfId="702"/>
    <cellStyle name="Hyperlink 2 2 7 3 2" xfId="1815"/>
    <cellStyle name="Hyperlink 2 2 7 4" xfId="1263"/>
    <cellStyle name="Hyperlink 2 2 8" xfId="242"/>
    <cellStyle name="Hyperlink 2 2 8 2" xfId="518"/>
    <cellStyle name="Hyperlink 2 2 8 2 2" xfId="1070"/>
    <cellStyle name="Hyperlink 2 2 8 2 2 2" xfId="2183"/>
    <cellStyle name="Hyperlink 2 2 8 2 3" xfId="1631"/>
    <cellStyle name="Hyperlink 2 2 8 3" xfId="794"/>
    <cellStyle name="Hyperlink 2 2 8 3 2" xfId="1907"/>
    <cellStyle name="Hyperlink 2 2 8 4" xfId="1355"/>
    <cellStyle name="Hyperlink 2 2 9" xfId="334"/>
    <cellStyle name="Hyperlink 2 2 9 2" xfId="886"/>
    <cellStyle name="Hyperlink 2 2 9 2 2" xfId="1999"/>
    <cellStyle name="Hyperlink 2 2 9 3" xfId="1447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3" xfId="1618"/>
    <cellStyle name="Hyperlink 2 3 2 2 2 2 3" xfId="781"/>
    <cellStyle name="Hyperlink 2 3 2 2 2 2 3 2" xfId="1894"/>
    <cellStyle name="Hyperlink 2 3 2 2 2 2 4" xfId="1342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3" xfId="1710"/>
    <cellStyle name="Hyperlink 2 3 2 2 2 3 3" xfId="873"/>
    <cellStyle name="Hyperlink 2 3 2 2 2 3 3 2" xfId="1986"/>
    <cellStyle name="Hyperlink 2 3 2 2 2 3 4" xfId="1434"/>
    <cellStyle name="Hyperlink 2 3 2 2 2 4" xfId="413"/>
    <cellStyle name="Hyperlink 2 3 2 2 2 4 2" xfId="965"/>
    <cellStyle name="Hyperlink 2 3 2 2 2 4 2 2" xfId="2078"/>
    <cellStyle name="Hyperlink 2 3 2 2 2 4 3" xfId="1526"/>
    <cellStyle name="Hyperlink 2 3 2 2 2 5" xfId="689"/>
    <cellStyle name="Hyperlink 2 3 2 2 2 5 2" xfId="1802"/>
    <cellStyle name="Hyperlink 2 3 2 2 2 6" xfId="1250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3" xfId="1572"/>
    <cellStyle name="Hyperlink 2 3 2 2 3 3" xfId="735"/>
    <cellStyle name="Hyperlink 2 3 2 2 3 3 2" xfId="1848"/>
    <cellStyle name="Hyperlink 2 3 2 2 3 4" xfId="1296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3" xfId="1664"/>
    <cellStyle name="Hyperlink 2 3 2 2 4 3" xfId="827"/>
    <cellStyle name="Hyperlink 2 3 2 2 4 3 2" xfId="1940"/>
    <cellStyle name="Hyperlink 2 3 2 2 4 4" xfId="1388"/>
    <cellStyle name="Hyperlink 2 3 2 2 5" xfId="367"/>
    <cellStyle name="Hyperlink 2 3 2 2 5 2" xfId="919"/>
    <cellStyle name="Hyperlink 2 3 2 2 5 2 2" xfId="2032"/>
    <cellStyle name="Hyperlink 2 3 2 2 5 3" xfId="1480"/>
    <cellStyle name="Hyperlink 2 3 2 2 6" xfId="643"/>
    <cellStyle name="Hyperlink 2 3 2 2 6 2" xfId="1756"/>
    <cellStyle name="Hyperlink 2 3 2 2 7" xfId="1204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3" xfId="1598"/>
    <cellStyle name="Hyperlink 2 3 2 3 2 3" xfId="761"/>
    <cellStyle name="Hyperlink 2 3 2 3 2 3 2" xfId="1874"/>
    <cellStyle name="Hyperlink 2 3 2 3 2 4" xfId="1322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3" xfId="1690"/>
    <cellStyle name="Hyperlink 2 3 2 3 3 3" xfId="853"/>
    <cellStyle name="Hyperlink 2 3 2 3 3 3 2" xfId="1966"/>
    <cellStyle name="Hyperlink 2 3 2 3 3 4" xfId="1414"/>
    <cellStyle name="Hyperlink 2 3 2 3 4" xfId="393"/>
    <cellStyle name="Hyperlink 2 3 2 3 4 2" xfId="945"/>
    <cellStyle name="Hyperlink 2 3 2 3 4 2 2" xfId="2058"/>
    <cellStyle name="Hyperlink 2 3 2 3 4 3" xfId="1506"/>
    <cellStyle name="Hyperlink 2 3 2 3 5" xfId="669"/>
    <cellStyle name="Hyperlink 2 3 2 3 5 2" xfId="1782"/>
    <cellStyle name="Hyperlink 2 3 2 3 6" xfId="1230"/>
    <cellStyle name="Hyperlink 2 3 2 4" xfId="163"/>
    <cellStyle name="Hyperlink 2 3 2 4 2" xfId="439"/>
    <cellStyle name="Hyperlink 2 3 2 4 2 2" xfId="991"/>
    <cellStyle name="Hyperlink 2 3 2 4 2 2 2" xfId="2104"/>
    <cellStyle name="Hyperlink 2 3 2 4 2 3" xfId="1552"/>
    <cellStyle name="Hyperlink 2 3 2 4 3" xfId="715"/>
    <cellStyle name="Hyperlink 2 3 2 4 3 2" xfId="1828"/>
    <cellStyle name="Hyperlink 2 3 2 4 4" xfId="1276"/>
    <cellStyle name="Hyperlink 2 3 2 5" xfId="255"/>
    <cellStyle name="Hyperlink 2 3 2 5 2" xfId="531"/>
    <cellStyle name="Hyperlink 2 3 2 5 2 2" xfId="1083"/>
    <cellStyle name="Hyperlink 2 3 2 5 2 2 2" xfId="2196"/>
    <cellStyle name="Hyperlink 2 3 2 5 2 3" xfId="1644"/>
    <cellStyle name="Hyperlink 2 3 2 5 3" xfId="807"/>
    <cellStyle name="Hyperlink 2 3 2 5 3 2" xfId="1920"/>
    <cellStyle name="Hyperlink 2 3 2 5 4" xfId="1368"/>
    <cellStyle name="Hyperlink 2 3 2 6" xfId="347"/>
    <cellStyle name="Hyperlink 2 3 2 6 2" xfId="899"/>
    <cellStyle name="Hyperlink 2 3 2 6 2 2" xfId="2012"/>
    <cellStyle name="Hyperlink 2 3 2 6 3" xfId="1460"/>
    <cellStyle name="Hyperlink 2 3 2 7" xfId="623"/>
    <cellStyle name="Hyperlink 2 3 2 7 2" xfId="1736"/>
    <cellStyle name="Hyperlink 2 3 2 8" xfId="1184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3" xfId="1608"/>
    <cellStyle name="Hyperlink 2 3 3 2 2 3" xfId="771"/>
    <cellStyle name="Hyperlink 2 3 3 2 2 3 2" xfId="1884"/>
    <cellStyle name="Hyperlink 2 3 3 2 2 4" xfId="1332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3" xfId="1700"/>
    <cellStyle name="Hyperlink 2 3 3 2 3 3" xfId="863"/>
    <cellStyle name="Hyperlink 2 3 3 2 3 3 2" xfId="1976"/>
    <cellStyle name="Hyperlink 2 3 3 2 3 4" xfId="1424"/>
    <cellStyle name="Hyperlink 2 3 3 2 4" xfId="403"/>
    <cellStyle name="Hyperlink 2 3 3 2 4 2" xfId="955"/>
    <cellStyle name="Hyperlink 2 3 3 2 4 2 2" xfId="2068"/>
    <cellStyle name="Hyperlink 2 3 3 2 4 3" xfId="1516"/>
    <cellStyle name="Hyperlink 2 3 3 2 5" xfId="679"/>
    <cellStyle name="Hyperlink 2 3 3 2 5 2" xfId="1792"/>
    <cellStyle name="Hyperlink 2 3 3 2 6" xfId="1240"/>
    <cellStyle name="Hyperlink 2 3 3 3" xfId="173"/>
    <cellStyle name="Hyperlink 2 3 3 3 2" xfId="449"/>
    <cellStyle name="Hyperlink 2 3 3 3 2 2" xfId="1001"/>
    <cellStyle name="Hyperlink 2 3 3 3 2 2 2" xfId="2114"/>
    <cellStyle name="Hyperlink 2 3 3 3 2 3" xfId="1562"/>
    <cellStyle name="Hyperlink 2 3 3 3 3" xfId="725"/>
    <cellStyle name="Hyperlink 2 3 3 3 3 2" xfId="1838"/>
    <cellStyle name="Hyperlink 2 3 3 3 4" xfId="1286"/>
    <cellStyle name="Hyperlink 2 3 3 4" xfId="265"/>
    <cellStyle name="Hyperlink 2 3 3 4 2" xfId="541"/>
    <cellStyle name="Hyperlink 2 3 3 4 2 2" xfId="1093"/>
    <cellStyle name="Hyperlink 2 3 3 4 2 2 2" xfId="2206"/>
    <cellStyle name="Hyperlink 2 3 3 4 2 3" xfId="1654"/>
    <cellStyle name="Hyperlink 2 3 3 4 3" xfId="817"/>
    <cellStyle name="Hyperlink 2 3 3 4 3 2" xfId="1930"/>
    <cellStyle name="Hyperlink 2 3 3 4 4" xfId="1378"/>
    <cellStyle name="Hyperlink 2 3 3 5" xfId="357"/>
    <cellStyle name="Hyperlink 2 3 3 5 2" xfId="909"/>
    <cellStyle name="Hyperlink 2 3 3 5 2 2" xfId="2022"/>
    <cellStyle name="Hyperlink 2 3 3 5 3" xfId="1470"/>
    <cellStyle name="Hyperlink 2 3 3 6" xfId="633"/>
    <cellStyle name="Hyperlink 2 3 3 6 2" xfId="1746"/>
    <cellStyle name="Hyperlink 2 3 3 7" xfId="1194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3" xfId="1588"/>
    <cellStyle name="Hyperlink 2 3 4 2 3" xfId="751"/>
    <cellStyle name="Hyperlink 2 3 4 2 3 2" xfId="1864"/>
    <cellStyle name="Hyperlink 2 3 4 2 4" xfId="1312"/>
    <cellStyle name="Hyperlink 2 3 4 3" xfId="291"/>
    <cellStyle name="Hyperlink 2 3 4 3 2" xfId="567"/>
    <cellStyle name="Hyperlink 2 3 4 3 2 2" xfId="1119"/>
    <cellStyle name="Hyperlink 2 3 4 3 2 2 2" xfId="2232"/>
    <cellStyle name="Hyperlink 2 3 4 3 2 3" xfId="1680"/>
    <cellStyle name="Hyperlink 2 3 4 3 3" xfId="843"/>
    <cellStyle name="Hyperlink 2 3 4 3 3 2" xfId="1956"/>
    <cellStyle name="Hyperlink 2 3 4 3 4" xfId="1404"/>
    <cellStyle name="Hyperlink 2 3 4 4" xfId="383"/>
    <cellStyle name="Hyperlink 2 3 4 4 2" xfId="935"/>
    <cellStyle name="Hyperlink 2 3 4 4 2 2" xfId="2048"/>
    <cellStyle name="Hyperlink 2 3 4 4 3" xfId="1496"/>
    <cellStyle name="Hyperlink 2 3 4 5" xfId="659"/>
    <cellStyle name="Hyperlink 2 3 4 5 2" xfId="1772"/>
    <cellStyle name="Hyperlink 2 3 4 6" xfId="1220"/>
    <cellStyle name="Hyperlink 2 3 5" xfId="153"/>
    <cellStyle name="Hyperlink 2 3 5 2" xfId="429"/>
    <cellStyle name="Hyperlink 2 3 5 2 2" xfId="981"/>
    <cellStyle name="Hyperlink 2 3 5 2 2 2" xfId="2094"/>
    <cellStyle name="Hyperlink 2 3 5 2 3" xfId="1542"/>
    <cellStyle name="Hyperlink 2 3 5 3" xfId="705"/>
    <cellStyle name="Hyperlink 2 3 5 3 2" xfId="1818"/>
    <cellStyle name="Hyperlink 2 3 5 4" xfId="1266"/>
    <cellStyle name="Hyperlink 2 3 6" xfId="245"/>
    <cellStyle name="Hyperlink 2 3 6 2" xfId="521"/>
    <cellStyle name="Hyperlink 2 3 6 2 2" xfId="1073"/>
    <cellStyle name="Hyperlink 2 3 6 2 2 2" xfId="2186"/>
    <cellStyle name="Hyperlink 2 3 6 2 3" xfId="1634"/>
    <cellStyle name="Hyperlink 2 3 6 3" xfId="797"/>
    <cellStyle name="Hyperlink 2 3 6 3 2" xfId="1910"/>
    <cellStyle name="Hyperlink 2 3 6 4" xfId="1358"/>
    <cellStyle name="Hyperlink 2 3 7" xfId="337"/>
    <cellStyle name="Hyperlink 2 3 7 2" xfId="889"/>
    <cellStyle name="Hyperlink 2 3 7 2 2" xfId="2002"/>
    <cellStyle name="Hyperlink 2 3 7 3" xfId="1450"/>
    <cellStyle name="Hyperlink 2 3 8" xfId="613"/>
    <cellStyle name="Hyperlink 2 3 8 2" xfId="1726"/>
    <cellStyle name="Hyperlink 2 3 9" xfId="1174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3" xfId="1613"/>
    <cellStyle name="Hyperlink 2 4 2 2 2 3" xfId="776"/>
    <cellStyle name="Hyperlink 2 4 2 2 2 3 2" xfId="1889"/>
    <cellStyle name="Hyperlink 2 4 2 2 2 4" xfId="1337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3" xfId="1705"/>
    <cellStyle name="Hyperlink 2 4 2 2 3 3" xfId="868"/>
    <cellStyle name="Hyperlink 2 4 2 2 3 3 2" xfId="1981"/>
    <cellStyle name="Hyperlink 2 4 2 2 3 4" xfId="1429"/>
    <cellStyle name="Hyperlink 2 4 2 2 4" xfId="408"/>
    <cellStyle name="Hyperlink 2 4 2 2 4 2" xfId="960"/>
    <cellStyle name="Hyperlink 2 4 2 2 4 2 2" xfId="2073"/>
    <cellStyle name="Hyperlink 2 4 2 2 4 3" xfId="1521"/>
    <cellStyle name="Hyperlink 2 4 2 2 5" xfId="684"/>
    <cellStyle name="Hyperlink 2 4 2 2 5 2" xfId="1797"/>
    <cellStyle name="Hyperlink 2 4 2 2 6" xfId="1245"/>
    <cellStyle name="Hyperlink 2 4 2 3" xfId="178"/>
    <cellStyle name="Hyperlink 2 4 2 3 2" xfId="454"/>
    <cellStyle name="Hyperlink 2 4 2 3 2 2" xfId="1006"/>
    <cellStyle name="Hyperlink 2 4 2 3 2 2 2" xfId="2119"/>
    <cellStyle name="Hyperlink 2 4 2 3 2 3" xfId="1567"/>
    <cellStyle name="Hyperlink 2 4 2 3 3" xfId="730"/>
    <cellStyle name="Hyperlink 2 4 2 3 3 2" xfId="1843"/>
    <cellStyle name="Hyperlink 2 4 2 3 4" xfId="1291"/>
    <cellStyle name="Hyperlink 2 4 2 4" xfId="270"/>
    <cellStyle name="Hyperlink 2 4 2 4 2" xfId="546"/>
    <cellStyle name="Hyperlink 2 4 2 4 2 2" xfId="1098"/>
    <cellStyle name="Hyperlink 2 4 2 4 2 2 2" xfId="2211"/>
    <cellStyle name="Hyperlink 2 4 2 4 2 3" xfId="1659"/>
    <cellStyle name="Hyperlink 2 4 2 4 3" xfId="822"/>
    <cellStyle name="Hyperlink 2 4 2 4 3 2" xfId="1935"/>
    <cellStyle name="Hyperlink 2 4 2 4 4" xfId="1383"/>
    <cellStyle name="Hyperlink 2 4 2 5" xfId="362"/>
    <cellStyle name="Hyperlink 2 4 2 5 2" xfId="914"/>
    <cellStyle name="Hyperlink 2 4 2 5 2 2" xfId="2027"/>
    <cellStyle name="Hyperlink 2 4 2 5 3" xfId="1475"/>
    <cellStyle name="Hyperlink 2 4 2 6" xfId="638"/>
    <cellStyle name="Hyperlink 2 4 2 6 2" xfId="1751"/>
    <cellStyle name="Hyperlink 2 4 2 7" xfId="1199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3" xfId="1593"/>
    <cellStyle name="Hyperlink 2 4 3 2 3" xfId="756"/>
    <cellStyle name="Hyperlink 2 4 3 2 3 2" xfId="1869"/>
    <cellStyle name="Hyperlink 2 4 3 2 4" xfId="1317"/>
    <cellStyle name="Hyperlink 2 4 3 3" xfId="296"/>
    <cellStyle name="Hyperlink 2 4 3 3 2" xfId="572"/>
    <cellStyle name="Hyperlink 2 4 3 3 2 2" xfId="1124"/>
    <cellStyle name="Hyperlink 2 4 3 3 2 2 2" xfId="2237"/>
    <cellStyle name="Hyperlink 2 4 3 3 2 3" xfId="1685"/>
    <cellStyle name="Hyperlink 2 4 3 3 3" xfId="848"/>
    <cellStyle name="Hyperlink 2 4 3 3 3 2" xfId="1961"/>
    <cellStyle name="Hyperlink 2 4 3 3 4" xfId="1409"/>
    <cellStyle name="Hyperlink 2 4 3 4" xfId="388"/>
    <cellStyle name="Hyperlink 2 4 3 4 2" xfId="940"/>
    <cellStyle name="Hyperlink 2 4 3 4 2 2" xfId="2053"/>
    <cellStyle name="Hyperlink 2 4 3 4 3" xfId="1501"/>
    <cellStyle name="Hyperlink 2 4 3 5" xfId="664"/>
    <cellStyle name="Hyperlink 2 4 3 5 2" xfId="1777"/>
    <cellStyle name="Hyperlink 2 4 3 6" xfId="1225"/>
    <cellStyle name="Hyperlink 2 4 4" xfId="158"/>
    <cellStyle name="Hyperlink 2 4 4 2" xfId="434"/>
    <cellStyle name="Hyperlink 2 4 4 2 2" xfId="986"/>
    <cellStyle name="Hyperlink 2 4 4 2 2 2" xfId="2099"/>
    <cellStyle name="Hyperlink 2 4 4 2 3" xfId="1547"/>
    <cellStyle name="Hyperlink 2 4 4 3" xfId="710"/>
    <cellStyle name="Hyperlink 2 4 4 3 2" xfId="1823"/>
    <cellStyle name="Hyperlink 2 4 4 4" xfId="1271"/>
    <cellStyle name="Hyperlink 2 4 5" xfId="250"/>
    <cellStyle name="Hyperlink 2 4 5 2" xfId="526"/>
    <cellStyle name="Hyperlink 2 4 5 2 2" xfId="1078"/>
    <cellStyle name="Hyperlink 2 4 5 2 2 2" xfId="2191"/>
    <cellStyle name="Hyperlink 2 4 5 2 3" xfId="1639"/>
    <cellStyle name="Hyperlink 2 4 5 3" xfId="802"/>
    <cellStyle name="Hyperlink 2 4 5 3 2" xfId="1915"/>
    <cellStyle name="Hyperlink 2 4 5 4" xfId="1363"/>
    <cellStyle name="Hyperlink 2 4 6" xfId="342"/>
    <cellStyle name="Hyperlink 2 4 6 2" xfId="894"/>
    <cellStyle name="Hyperlink 2 4 6 2 2" xfId="2007"/>
    <cellStyle name="Hyperlink 2 4 6 3" xfId="1455"/>
    <cellStyle name="Hyperlink 2 4 7" xfId="618"/>
    <cellStyle name="Hyperlink 2 4 7 2" xfId="1731"/>
    <cellStyle name="Hyperlink 2 4 8" xfId="1179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3" xfId="1603"/>
    <cellStyle name="Hyperlink 2 5 2 2 3" xfId="766"/>
    <cellStyle name="Hyperlink 2 5 2 2 3 2" xfId="1879"/>
    <cellStyle name="Hyperlink 2 5 2 2 4" xfId="1327"/>
    <cellStyle name="Hyperlink 2 5 2 3" xfId="306"/>
    <cellStyle name="Hyperlink 2 5 2 3 2" xfId="582"/>
    <cellStyle name="Hyperlink 2 5 2 3 2 2" xfId="1134"/>
    <cellStyle name="Hyperlink 2 5 2 3 2 2 2" xfId="2247"/>
    <cellStyle name="Hyperlink 2 5 2 3 2 3" xfId="1695"/>
    <cellStyle name="Hyperlink 2 5 2 3 3" xfId="858"/>
    <cellStyle name="Hyperlink 2 5 2 3 3 2" xfId="1971"/>
    <cellStyle name="Hyperlink 2 5 2 3 4" xfId="1419"/>
    <cellStyle name="Hyperlink 2 5 2 4" xfId="398"/>
    <cellStyle name="Hyperlink 2 5 2 4 2" xfId="950"/>
    <cellStyle name="Hyperlink 2 5 2 4 2 2" xfId="2063"/>
    <cellStyle name="Hyperlink 2 5 2 4 3" xfId="1511"/>
    <cellStyle name="Hyperlink 2 5 2 5" xfId="674"/>
    <cellStyle name="Hyperlink 2 5 2 5 2" xfId="1787"/>
    <cellStyle name="Hyperlink 2 5 2 6" xfId="1235"/>
    <cellStyle name="Hyperlink 2 5 3" xfId="168"/>
    <cellStyle name="Hyperlink 2 5 3 2" xfId="444"/>
    <cellStyle name="Hyperlink 2 5 3 2 2" xfId="996"/>
    <cellStyle name="Hyperlink 2 5 3 2 2 2" xfId="2109"/>
    <cellStyle name="Hyperlink 2 5 3 2 3" xfId="1557"/>
    <cellStyle name="Hyperlink 2 5 3 3" xfId="720"/>
    <cellStyle name="Hyperlink 2 5 3 3 2" xfId="1833"/>
    <cellStyle name="Hyperlink 2 5 3 4" xfId="1281"/>
    <cellStyle name="Hyperlink 2 5 4" xfId="260"/>
    <cellStyle name="Hyperlink 2 5 4 2" xfId="536"/>
    <cellStyle name="Hyperlink 2 5 4 2 2" xfId="1088"/>
    <cellStyle name="Hyperlink 2 5 4 2 2 2" xfId="2201"/>
    <cellStyle name="Hyperlink 2 5 4 2 3" xfId="1649"/>
    <cellStyle name="Hyperlink 2 5 4 3" xfId="812"/>
    <cellStyle name="Hyperlink 2 5 4 3 2" xfId="1925"/>
    <cellStyle name="Hyperlink 2 5 4 4" xfId="1373"/>
    <cellStyle name="Hyperlink 2 5 5" xfId="352"/>
    <cellStyle name="Hyperlink 2 5 5 2" xfId="904"/>
    <cellStyle name="Hyperlink 2 5 5 2 2" xfId="2017"/>
    <cellStyle name="Hyperlink 2 5 5 3" xfId="1465"/>
    <cellStyle name="Hyperlink 2 5 6" xfId="628"/>
    <cellStyle name="Hyperlink 2 5 6 2" xfId="1741"/>
    <cellStyle name="Hyperlink 2 5 7" xfId="1189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3" xfId="1624"/>
    <cellStyle name="Hyperlink 2 6 2 2 3" xfId="787"/>
    <cellStyle name="Hyperlink 2 6 2 2 3 2" xfId="1900"/>
    <cellStyle name="Hyperlink 2 6 2 2 4" xfId="1348"/>
    <cellStyle name="Hyperlink 2 6 2 3" xfId="327"/>
    <cellStyle name="Hyperlink 2 6 2 3 2" xfId="603"/>
    <cellStyle name="Hyperlink 2 6 2 3 2 2" xfId="1155"/>
    <cellStyle name="Hyperlink 2 6 2 3 2 2 2" xfId="2268"/>
    <cellStyle name="Hyperlink 2 6 2 3 2 3" xfId="1716"/>
    <cellStyle name="Hyperlink 2 6 2 3 3" xfId="879"/>
    <cellStyle name="Hyperlink 2 6 2 3 3 2" xfId="1992"/>
    <cellStyle name="Hyperlink 2 6 2 3 4" xfId="1440"/>
    <cellStyle name="Hyperlink 2 6 2 4" xfId="419"/>
    <cellStyle name="Hyperlink 2 6 2 4 2" xfId="971"/>
    <cellStyle name="Hyperlink 2 6 2 4 2 2" xfId="2084"/>
    <cellStyle name="Hyperlink 2 6 2 4 3" xfId="1532"/>
    <cellStyle name="Hyperlink 2 6 2 5" xfId="695"/>
    <cellStyle name="Hyperlink 2 6 2 5 2" xfId="1808"/>
    <cellStyle name="Hyperlink 2 6 2 6" xfId="1256"/>
    <cellStyle name="Hyperlink 2 6 3" xfId="189"/>
    <cellStyle name="Hyperlink 2 6 3 2" xfId="465"/>
    <cellStyle name="Hyperlink 2 6 3 2 2" xfId="1017"/>
    <cellStyle name="Hyperlink 2 6 3 2 2 2" xfId="2130"/>
    <cellStyle name="Hyperlink 2 6 3 2 3" xfId="1578"/>
    <cellStyle name="Hyperlink 2 6 3 3" xfId="741"/>
    <cellStyle name="Hyperlink 2 6 3 3 2" xfId="1854"/>
    <cellStyle name="Hyperlink 2 6 3 4" xfId="1302"/>
    <cellStyle name="Hyperlink 2 6 4" xfId="281"/>
    <cellStyle name="Hyperlink 2 6 4 2" xfId="557"/>
    <cellStyle name="Hyperlink 2 6 4 2 2" xfId="1109"/>
    <cellStyle name="Hyperlink 2 6 4 2 2 2" xfId="2222"/>
    <cellStyle name="Hyperlink 2 6 4 2 3" xfId="1670"/>
    <cellStyle name="Hyperlink 2 6 4 3" xfId="833"/>
    <cellStyle name="Hyperlink 2 6 4 3 2" xfId="1946"/>
    <cellStyle name="Hyperlink 2 6 4 4" xfId="1394"/>
    <cellStyle name="Hyperlink 2 6 5" xfId="373"/>
    <cellStyle name="Hyperlink 2 6 5 2" xfId="925"/>
    <cellStyle name="Hyperlink 2 6 5 2 2" xfId="2038"/>
    <cellStyle name="Hyperlink 2 6 5 3" xfId="1486"/>
    <cellStyle name="Hyperlink 2 6 6" xfId="649"/>
    <cellStyle name="Hyperlink 2 6 6 2" xfId="1762"/>
    <cellStyle name="Hyperlink 2 6 7" xfId="1210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3" xfId="1583"/>
    <cellStyle name="Hyperlink 2 7 2 3" xfId="746"/>
    <cellStyle name="Hyperlink 2 7 2 3 2" xfId="1859"/>
    <cellStyle name="Hyperlink 2 7 2 4" xfId="1307"/>
    <cellStyle name="Hyperlink 2 7 3" xfId="286"/>
    <cellStyle name="Hyperlink 2 7 3 2" xfId="562"/>
    <cellStyle name="Hyperlink 2 7 3 2 2" xfId="1114"/>
    <cellStyle name="Hyperlink 2 7 3 2 2 2" xfId="2227"/>
    <cellStyle name="Hyperlink 2 7 3 2 3" xfId="1675"/>
    <cellStyle name="Hyperlink 2 7 3 3" xfId="838"/>
    <cellStyle name="Hyperlink 2 7 3 3 2" xfId="1951"/>
    <cellStyle name="Hyperlink 2 7 3 4" xfId="1399"/>
    <cellStyle name="Hyperlink 2 7 4" xfId="378"/>
    <cellStyle name="Hyperlink 2 7 4 2" xfId="930"/>
    <cellStyle name="Hyperlink 2 7 4 2 2" xfId="2043"/>
    <cellStyle name="Hyperlink 2 7 4 3" xfId="1491"/>
    <cellStyle name="Hyperlink 2 7 5" xfId="654"/>
    <cellStyle name="Hyperlink 2 7 5 2" xfId="1767"/>
    <cellStyle name="Hyperlink 2 7 6" xfId="1215"/>
    <cellStyle name="Hyperlink 2 8" xfId="148"/>
    <cellStyle name="Hyperlink 2 8 2" xfId="424"/>
    <cellStyle name="Hyperlink 2 8 2 2" xfId="976"/>
    <cellStyle name="Hyperlink 2 8 2 2 2" xfId="2089"/>
    <cellStyle name="Hyperlink 2 8 2 3" xfId="1537"/>
    <cellStyle name="Hyperlink 2 8 3" xfId="700"/>
    <cellStyle name="Hyperlink 2 8 3 2" xfId="1813"/>
    <cellStyle name="Hyperlink 2 8 4" xfId="1261"/>
    <cellStyle name="Hyperlink 2 9" xfId="240"/>
    <cellStyle name="Hyperlink 2 9 2" xfId="516"/>
    <cellStyle name="Hyperlink 2 9 2 2" xfId="1068"/>
    <cellStyle name="Hyperlink 2 9 2 2 2" xfId="2181"/>
    <cellStyle name="Hyperlink 2 9 2 3" xfId="1629"/>
    <cellStyle name="Hyperlink 2 9 3" xfId="792"/>
    <cellStyle name="Hyperlink 2 9 3 2" xfId="1905"/>
    <cellStyle name="Hyperlink 2 9 4" xfId="1353"/>
    <cellStyle name="Hyperlink 3" xfId="50"/>
    <cellStyle name="Hyperlink 3 10" xfId="609"/>
    <cellStyle name="Hyperlink 3 10 2" xfId="1722"/>
    <cellStyle name="Hyperlink 3 11" xfId="1170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3" xfId="1619"/>
    <cellStyle name="Hyperlink 3 2 2 2 2 2 3" xfId="782"/>
    <cellStyle name="Hyperlink 3 2 2 2 2 2 3 2" xfId="1895"/>
    <cellStyle name="Hyperlink 3 2 2 2 2 2 4" xfId="1343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3" xfId="1711"/>
    <cellStyle name="Hyperlink 3 2 2 2 2 3 3" xfId="874"/>
    <cellStyle name="Hyperlink 3 2 2 2 2 3 3 2" xfId="1987"/>
    <cellStyle name="Hyperlink 3 2 2 2 2 3 4" xfId="1435"/>
    <cellStyle name="Hyperlink 3 2 2 2 2 4" xfId="414"/>
    <cellStyle name="Hyperlink 3 2 2 2 2 4 2" xfId="966"/>
    <cellStyle name="Hyperlink 3 2 2 2 2 4 2 2" xfId="2079"/>
    <cellStyle name="Hyperlink 3 2 2 2 2 4 3" xfId="1527"/>
    <cellStyle name="Hyperlink 3 2 2 2 2 5" xfId="690"/>
    <cellStyle name="Hyperlink 3 2 2 2 2 5 2" xfId="1803"/>
    <cellStyle name="Hyperlink 3 2 2 2 2 6" xfId="1251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3" xfId="1573"/>
    <cellStyle name="Hyperlink 3 2 2 2 3 3" xfId="736"/>
    <cellStyle name="Hyperlink 3 2 2 2 3 3 2" xfId="1849"/>
    <cellStyle name="Hyperlink 3 2 2 2 3 4" xfId="1297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3" xfId="1665"/>
    <cellStyle name="Hyperlink 3 2 2 2 4 3" xfId="828"/>
    <cellStyle name="Hyperlink 3 2 2 2 4 3 2" xfId="1941"/>
    <cellStyle name="Hyperlink 3 2 2 2 4 4" xfId="1389"/>
    <cellStyle name="Hyperlink 3 2 2 2 5" xfId="368"/>
    <cellStyle name="Hyperlink 3 2 2 2 5 2" xfId="920"/>
    <cellStyle name="Hyperlink 3 2 2 2 5 2 2" xfId="2033"/>
    <cellStyle name="Hyperlink 3 2 2 2 5 3" xfId="1481"/>
    <cellStyle name="Hyperlink 3 2 2 2 6" xfId="644"/>
    <cellStyle name="Hyperlink 3 2 2 2 6 2" xfId="1757"/>
    <cellStyle name="Hyperlink 3 2 2 2 7" xfId="1205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3" xfId="1599"/>
    <cellStyle name="Hyperlink 3 2 2 3 2 3" xfId="762"/>
    <cellStyle name="Hyperlink 3 2 2 3 2 3 2" xfId="1875"/>
    <cellStyle name="Hyperlink 3 2 2 3 2 4" xfId="1323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3" xfId="1691"/>
    <cellStyle name="Hyperlink 3 2 2 3 3 3" xfId="854"/>
    <cellStyle name="Hyperlink 3 2 2 3 3 3 2" xfId="1967"/>
    <cellStyle name="Hyperlink 3 2 2 3 3 4" xfId="1415"/>
    <cellStyle name="Hyperlink 3 2 2 3 4" xfId="394"/>
    <cellStyle name="Hyperlink 3 2 2 3 4 2" xfId="946"/>
    <cellStyle name="Hyperlink 3 2 2 3 4 2 2" xfId="2059"/>
    <cellStyle name="Hyperlink 3 2 2 3 4 3" xfId="1507"/>
    <cellStyle name="Hyperlink 3 2 2 3 5" xfId="670"/>
    <cellStyle name="Hyperlink 3 2 2 3 5 2" xfId="1783"/>
    <cellStyle name="Hyperlink 3 2 2 3 6" xfId="1231"/>
    <cellStyle name="Hyperlink 3 2 2 4" xfId="164"/>
    <cellStyle name="Hyperlink 3 2 2 4 2" xfId="440"/>
    <cellStyle name="Hyperlink 3 2 2 4 2 2" xfId="992"/>
    <cellStyle name="Hyperlink 3 2 2 4 2 2 2" xfId="2105"/>
    <cellStyle name="Hyperlink 3 2 2 4 2 3" xfId="1553"/>
    <cellStyle name="Hyperlink 3 2 2 4 3" xfId="716"/>
    <cellStyle name="Hyperlink 3 2 2 4 3 2" xfId="1829"/>
    <cellStyle name="Hyperlink 3 2 2 4 4" xfId="1277"/>
    <cellStyle name="Hyperlink 3 2 2 5" xfId="256"/>
    <cellStyle name="Hyperlink 3 2 2 5 2" xfId="532"/>
    <cellStyle name="Hyperlink 3 2 2 5 2 2" xfId="1084"/>
    <cellStyle name="Hyperlink 3 2 2 5 2 2 2" xfId="2197"/>
    <cellStyle name="Hyperlink 3 2 2 5 2 3" xfId="1645"/>
    <cellStyle name="Hyperlink 3 2 2 5 3" xfId="808"/>
    <cellStyle name="Hyperlink 3 2 2 5 3 2" xfId="1921"/>
    <cellStyle name="Hyperlink 3 2 2 5 4" xfId="1369"/>
    <cellStyle name="Hyperlink 3 2 2 6" xfId="348"/>
    <cellStyle name="Hyperlink 3 2 2 6 2" xfId="900"/>
    <cellStyle name="Hyperlink 3 2 2 6 2 2" xfId="2013"/>
    <cellStyle name="Hyperlink 3 2 2 6 3" xfId="1461"/>
    <cellStyle name="Hyperlink 3 2 2 7" xfId="624"/>
    <cellStyle name="Hyperlink 3 2 2 7 2" xfId="1737"/>
    <cellStyle name="Hyperlink 3 2 2 8" xfId="1185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3" xfId="1609"/>
    <cellStyle name="Hyperlink 3 2 3 2 2 3" xfId="772"/>
    <cellStyle name="Hyperlink 3 2 3 2 2 3 2" xfId="1885"/>
    <cellStyle name="Hyperlink 3 2 3 2 2 4" xfId="1333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3" xfId="1701"/>
    <cellStyle name="Hyperlink 3 2 3 2 3 3" xfId="864"/>
    <cellStyle name="Hyperlink 3 2 3 2 3 3 2" xfId="1977"/>
    <cellStyle name="Hyperlink 3 2 3 2 3 4" xfId="1425"/>
    <cellStyle name="Hyperlink 3 2 3 2 4" xfId="404"/>
    <cellStyle name="Hyperlink 3 2 3 2 4 2" xfId="956"/>
    <cellStyle name="Hyperlink 3 2 3 2 4 2 2" xfId="2069"/>
    <cellStyle name="Hyperlink 3 2 3 2 4 3" xfId="1517"/>
    <cellStyle name="Hyperlink 3 2 3 2 5" xfId="680"/>
    <cellStyle name="Hyperlink 3 2 3 2 5 2" xfId="1793"/>
    <cellStyle name="Hyperlink 3 2 3 2 6" xfId="1241"/>
    <cellStyle name="Hyperlink 3 2 3 3" xfId="174"/>
    <cellStyle name="Hyperlink 3 2 3 3 2" xfId="450"/>
    <cellStyle name="Hyperlink 3 2 3 3 2 2" xfId="1002"/>
    <cellStyle name="Hyperlink 3 2 3 3 2 2 2" xfId="2115"/>
    <cellStyle name="Hyperlink 3 2 3 3 2 3" xfId="1563"/>
    <cellStyle name="Hyperlink 3 2 3 3 3" xfId="726"/>
    <cellStyle name="Hyperlink 3 2 3 3 3 2" xfId="1839"/>
    <cellStyle name="Hyperlink 3 2 3 3 4" xfId="1287"/>
    <cellStyle name="Hyperlink 3 2 3 4" xfId="266"/>
    <cellStyle name="Hyperlink 3 2 3 4 2" xfId="542"/>
    <cellStyle name="Hyperlink 3 2 3 4 2 2" xfId="1094"/>
    <cellStyle name="Hyperlink 3 2 3 4 2 2 2" xfId="2207"/>
    <cellStyle name="Hyperlink 3 2 3 4 2 3" xfId="1655"/>
    <cellStyle name="Hyperlink 3 2 3 4 3" xfId="818"/>
    <cellStyle name="Hyperlink 3 2 3 4 3 2" xfId="1931"/>
    <cellStyle name="Hyperlink 3 2 3 4 4" xfId="1379"/>
    <cellStyle name="Hyperlink 3 2 3 5" xfId="358"/>
    <cellStyle name="Hyperlink 3 2 3 5 2" xfId="910"/>
    <cellStyle name="Hyperlink 3 2 3 5 2 2" xfId="2023"/>
    <cellStyle name="Hyperlink 3 2 3 5 3" xfId="1471"/>
    <cellStyle name="Hyperlink 3 2 3 6" xfId="634"/>
    <cellStyle name="Hyperlink 3 2 3 6 2" xfId="1747"/>
    <cellStyle name="Hyperlink 3 2 3 7" xfId="1195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3" xfId="1589"/>
    <cellStyle name="Hyperlink 3 2 4 2 3" xfId="752"/>
    <cellStyle name="Hyperlink 3 2 4 2 3 2" xfId="1865"/>
    <cellStyle name="Hyperlink 3 2 4 2 4" xfId="1313"/>
    <cellStyle name="Hyperlink 3 2 4 3" xfId="292"/>
    <cellStyle name="Hyperlink 3 2 4 3 2" xfId="568"/>
    <cellStyle name="Hyperlink 3 2 4 3 2 2" xfId="1120"/>
    <cellStyle name="Hyperlink 3 2 4 3 2 2 2" xfId="2233"/>
    <cellStyle name="Hyperlink 3 2 4 3 2 3" xfId="1681"/>
    <cellStyle name="Hyperlink 3 2 4 3 3" xfId="844"/>
    <cellStyle name="Hyperlink 3 2 4 3 3 2" xfId="1957"/>
    <cellStyle name="Hyperlink 3 2 4 3 4" xfId="1405"/>
    <cellStyle name="Hyperlink 3 2 4 4" xfId="384"/>
    <cellStyle name="Hyperlink 3 2 4 4 2" xfId="936"/>
    <cellStyle name="Hyperlink 3 2 4 4 2 2" xfId="2049"/>
    <cellStyle name="Hyperlink 3 2 4 4 3" xfId="1497"/>
    <cellStyle name="Hyperlink 3 2 4 5" xfId="660"/>
    <cellStyle name="Hyperlink 3 2 4 5 2" xfId="1773"/>
    <cellStyle name="Hyperlink 3 2 4 6" xfId="1221"/>
    <cellStyle name="Hyperlink 3 2 5" xfId="154"/>
    <cellStyle name="Hyperlink 3 2 5 2" xfId="430"/>
    <cellStyle name="Hyperlink 3 2 5 2 2" xfId="982"/>
    <cellStyle name="Hyperlink 3 2 5 2 2 2" xfId="2095"/>
    <cellStyle name="Hyperlink 3 2 5 2 3" xfId="1543"/>
    <cellStyle name="Hyperlink 3 2 5 3" xfId="706"/>
    <cellStyle name="Hyperlink 3 2 5 3 2" xfId="1819"/>
    <cellStyle name="Hyperlink 3 2 5 4" xfId="1267"/>
    <cellStyle name="Hyperlink 3 2 6" xfId="246"/>
    <cellStyle name="Hyperlink 3 2 6 2" xfId="522"/>
    <cellStyle name="Hyperlink 3 2 6 2 2" xfId="1074"/>
    <cellStyle name="Hyperlink 3 2 6 2 2 2" xfId="2187"/>
    <cellStyle name="Hyperlink 3 2 6 2 3" xfId="1635"/>
    <cellStyle name="Hyperlink 3 2 6 3" xfId="798"/>
    <cellStyle name="Hyperlink 3 2 6 3 2" xfId="1911"/>
    <cellStyle name="Hyperlink 3 2 6 4" xfId="1359"/>
    <cellStyle name="Hyperlink 3 2 7" xfId="338"/>
    <cellStyle name="Hyperlink 3 2 7 2" xfId="890"/>
    <cellStyle name="Hyperlink 3 2 7 2 2" xfId="2003"/>
    <cellStyle name="Hyperlink 3 2 7 3" xfId="1451"/>
    <cellStyle name="Hyperlink 3 2 8" xfId="614"/>
    <cellStyle name="Hyperlink 3 2 8 2" xfId="1727"/>
    <cellStyle name="Hyperlink 3 2 9" xfId="1175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3" xfId="1614"/>
    <cellStyle name="Hyperlink 3 3 2 2 2 3" xfId="777"/>
    <cellStyle name="Hyperlink 3 3 2 2 2 3 2" xfId="1890"/>
    <cellStyle name="Hyperlink 3 3 2 2 2 4" xfId="1338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3" xfId="1706"/>
    <cellStyle name="Hyperlink 3 3 2 2 3 3" xfId="869"/>
    <cellStyle name="Hyperlink 3 3 2 2 3 3 2" xfId="1982"/>
    <cellStyle name="Hyperlink 3 3 2 2 3 4" xfId="1430"/>
    <cellStyle name="Hyperlink 3 3 2 2 4" xfId="409"/>
    <cellStyle name="Hyperlink 3 3 2 2 4 2" xfId="961"/>
    <cellStyle name="Hyperlink 3 3 2 2 4 2 2" xfId="2074"/>
    <cellStyle name="Hyperlink 3 3 2 2 4 3" xfId="1522"/>
    <cellStyle name="Hyperlink 3 3 2 2 5" xfId="685"/>
    <cellStyle name="Hyperlink 3 3 2 2 5 2" xfId="1798"/>
    <cellStyle name="Hyperlink 3 3 2 2 6" xfId="1246"/>
    <cellStyle name="Hyperlink 3 3 2 3" xfId="179"/>
    <cellStyle name="Hyperlink 3 3 2 3 2" xfId="455"/>
    <cellStyle name="Hyperlink 3 3 2 3 2 2" xfId="1007"/>
    <cellStyle name="Hyperlink 3 3 2 3 2 2 2" xfId="2120"/>
    <cellStyle name="Hyperlink 3 3 2 3 2 3" xfId="1568"/>
    <cellStyle name="Hyperlink 3 3 2 3 3" xfId="731"/>
    <cellStyle name="Hyperlink 3 3 2 3 3 2" xfId="1844"/>
    <cellStyle name="Hyperlink 3 3 2 3 4" xfId="1292"/>
    <cellStyle name="Hyperlink 3 3 2 4" xfId="271"/>
    <cellStyle name="Hyperlink 3 3 2 4 2" xfId="547"/>
    <cellStyle name="Hyperlink 3 3 2 4 2 2" xfId="1099"/>
    <cellStyle name="Hyperlink 3 3 2 4 2 2 2" xfId="2212"/>
    <cellStyle name="Hyperlink 3 3 2 4 2 3" xfId="1660"/>
    <cellStyle name="Hyperlink 3 3 2 4 3" xfId="823"/>
    <cellStyle name="Hyperlink 3 3 2 4 3 2" xfId="1936"/>
    <cellStyle name="Hyperlink 3 3 2 4 4" xfId="1384"/>
    <cellStyle name="Hyperlink 3 3 2 5" xfId="363"/>
    <cellStyle name="Hyperlink 3 3 2 5 2" xfId="915"/>
    <cellStyle name="Hyperlink 3 3 2 5 2 2" xfId="2028"/>
    <cellStyle name="Hyperlink 3 3 2 5 3" xfId="1476"/>
    <cellStyle name="Hyperlink 3 3 2 6" xfId="639"/>
    <cellStyle name="Hyperlink 3 3 2 6 2" xfId="1752"/>
    <cellStyle name="Hyperlink 3 3 2 7" xfId="1200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3" xfId="1594"/>
    <cellStyle name="Hyperlink 3 3 3 2 3" xfId="757"/>
    <cellStyle name="Hyperlink 3 3 3 2 3 2" xfId="1870"/>
    <cellStyle name="Hyperlink 3 3 3 2 4" xfId="1318"/>
    <cellStyle name="Hyperlink 3 3 3 3" xfId="297"/>
    <cellStyle name="Hyperlink 3 3 3 3 2" xfId="573"/>
    <cellStyle name="Hyperlink 3 3 3 3 2 2" xfId="1125"/>
    <cellStyle name="Hyperlink 3 3 3 3 2 2 2" xfId="2238"/>
    <cellStyle name="Hyperlink 3 3 3 3 2 3" xfId="1686"/>
    <cellStyle name="Hyperlink 3 3 3 3 3" xfId="849"/>
    <cellStyle name="Hyperlink 3 3 3 3 3 2" xfId="1962"/>
    <cellStyle name="Hyperlink 3 3 3 3 4" xfId="1410"/>
    <cellStyle name="Hyperlink 3 3 3 4" xfId="389"/>
    <cellStyle name="Hyperlink 3 3 3 4 2" xfId="941"/>
    <cellStyle name="Hyperlink 3 3 3 4 2 2" xfId="2054"/>
    <cellStyle name="Hyperlink 3 3 3 4 3" xfId="1502"/>
    <cellStyle name="Hyperlink 3 3 3 5" xfId="665"/>
    <cellStyle name="Hyperlink 3 3 3 5 2" xfId="1778"/>
    <cellStyle name="Hyperlink 3 3 3 6" xfId="1226"/>
    <cellStyle name="Hyperlink 3 3 4" xfId="159"/>
    <cellStyle name="Hyperlink 3 3 4 2" xfId="435"/>
    <cellStyle name="Hyperlink 3 3 4 2 2" xfId="987"/>
    <cellStyle name="Hyperlink 3 3 4 2 2 2" xfId="2100"/>
    <cellStyle name="Hyperlink 3 3 4 2 3" xfId="1548"/>
    <cellStyle name="Hyperlink 3 3 4 3" xfId="711"/>
    <cellStyle name="Hyperlink 3 3 4 3 2" xfId="1824"/>
    <cellStyle name="Hyperlink 3 3 4 4" xfId="1272"/>
    <cellStyle name="Hyperlink 3 3 5" xfId="251"/>
    <cellStyle name="Hyperlink 3 3 5 2" xfId="527"/>
    <cellStyle name="Hyperlink 3 3 5 2 2" xfId="1079"/>
    <cellStyle name="Hyperlink 3 3 5 2 2 2" xfId="2192"/>
    <cellStyle name="Hyperlink 3 3 5 2 3" xfId="1640"/>
    <cellStyle name="Hyperlink 3 3 5 3" xfId="803"/>
    <cellStyle name="Hyperlink 3 3 5 3 2" xfId="1916"/>
    <cellStyle name="Hyperlink 3 3 5 4" xfId="1364"/>
    <cellStyle name="Hyperlink 3 3 6" xfId="343"/>
    <cellStyle name="Hyperlink 3 3 6 2" xfId="895"/>
    <cellStyle name="Hyperlink 3 3 6 2 2" xfId="2008"/>
    <cellStyle name="Hyperlink 3 3 6 3" xfId="1456"/>
    <cellStyle name="Hyperlink 3 3 7" xfId="619"/>
    <cellStyle name="Hyperlink 3 3 7 2" xfId="1732"/>
    <cellStyle name="Hyperlink 3 3 8" xfId="1180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3" xfId="1604"/>
    <cellStyle name="Hyperlink 3 4 2 2 3" xfId="767"/>
    <cellStyle name="Hyperlink 3 4 2 2 3 2" xfId="1880"/>
    <cellStyle name="Hyperlink 3 4 2 2 4" xfId="1328"/>
    <cellStyle name="Hyperlink 3 4 2 3" xfId="307"/>
    <cellStyle name="Hyperlink 3 4 2 3 2" xfId="583"/>
    <cellStyle name="Hyperlink 3 4 2 3 2 2" xfId="1135"/>
    <cellStyle name="Hyperlink 3 4 2 3 2 2 2" xfId="2248"/>
    <cellStyle name="Hyperlink 3 4 2 3 2 3" xfId="1696"/>
    <cellStyle name="Hyperlink 3 4 2 3 3" xfId="859"/>
    <cellStyle name="Hyperlink 3 4 2 3 3 2" xfId="1972"/>
    <cellStyle name="Hyperlink 3 4 2 3 4" xfId="1420"/>
    <cellStyle name="Hyperlink 3 4 2 4" xfId="399"/>
    <cellStyle name="Hyperlink 3 4 2 4 2" xfId="951"/>
    <cellStyle name="Hyperlink 3 4 2 4 2 2" xfId="2064"/>
    <cellStyle name="Hyperlink 3 4 2 4 3" xfId="1512"/>
    <cellStyle name="Hyperlink 3 4 2 5" xfId="675"/>
    <cellStyle name="Hyperlink 3 4 2 5 2" xfId="1788"/>
    <cellStyle name="Hyperlink 3 4 2 6" xfId="1236"/>
    <cellStyle name="Hyperlink 3 4 3" xfId="169"/>
    <cellStyle name="Hyperlink 3 4 3 2" xfId="445"/>
    <cellStyle name="Hyperlink 3 4 3 2 2" xfId="997"/>
    <cellStyle name="Hyperlink 3 4 3 2 2 2" xfId="2110"/>
    <cellStyle name="Hyperlink 3 4 3 2 3" xfId="1558"/>
    <cellStyle name="Hyperlink 3 4 3 3" xfId="721"/>
    <cellStyle name="Hyperlink 3 4 3 3 2" xfId="1834"/>
    <cellStyle name="Hyperlink 3 4 3 4" xfId="1282"/>
    <cellStyle name="Hyperlink 3 4 4" xfId="261"/>
    <cellStyle name="Hyperlink 3 4 4 2" xfId="537"/>
    <cellStyle name="Hyperlink 3 4 4 2 2" xfId="1089"/>
    <cellStyle name="Hyperlink 3 4 4 2 2 2" xfId="2202"/>
    <cellStyle name="Hyperlink 3 4 4 2 3" xfId="1650"/>
    <cellStyle name="Hyperlink 3 4 4 3" xfId="813"/>
    <cellStyle name="Hyperlink 3 4 4 3 2" xfId="1926"/>
    <cellStyle name="Hyperlink 3 4 4 4" xfId="1374"/>
    <cellStyle name="Hyperlink 3 4 5" xfId="353"/>
    <cellStyle name="Hyperlink 3 4 5 2" xfId="905"/>
    <cellStyle name="Hyperlink 3 4 5 2 2" xfId="2018"/>
    <cellStyle name="Hyperlink 3 4 5 3" xfId="1466"/>
    <cellStyle name="Hyperlink 3 4 6" xfId="629"/>
    <cellStyle name="Hyperlink 3 4 6 2" xfId="1742"/>
    <cellStyle name="Hyperlink 3 4 7" xfId="1190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3" xfId="1625"/>
    <cellStyle name="Hyperlink 3 5 2 2 3" xfId="788"/>
    <cellStyle name="Hyperlink 3 5 2 2 3 2" xfId="1901"/>
    <cellStyle name="Hyperlink 3 5 2 2 4" xfId="1349"/>
    <cellStyle name="Hyperlink 3 5 2 3" xfId="328"/>
    <cellStyle name="Hyperlink 3 5 2 3 2" xfId="604"/>
    <cellStyle name="Hyperlink 3 5 2 3 2 2" xfId="1156"/>
    <cellStyle name="Hyperlink 3 5 2 3 2 2 2" xfId="2269"/>
    <cellStyle name="Hyperlink 3 5 2 3 2 3" xfId="1717"/>
    <cellStyle name="Hyperlink 3 5 2 3 3" xfId="880"/>
    <cellStyle name="Hyperlink 3 5 2 3 3 2" xfId="1993"/>
    <cellStyle name="Hyperlink 3 5 2 3 4" xfId="1441"/>
    <cellStyle name="Hyperlink 3 5 2 4" xfId="420"/>
    <cellStyle name="Hyperlink 3 5 2 4 2" xfId="972"/>
    <cellStyle name="Hyperlink 3 5 2 4 2 2" xfId="2085"/>
    <cellStyle name="Hyperlink 3 5 2 4 3" xfId="1533"/>
    <cellStyle name="Hyperlink 3 5 2 5" xfId="696"/>
    <cellStyle name="Hyperlink 3 5 2 5 2" xfId="1809"/>
    <cellStyle name="Hyperlink 3 5 2 6" xfId="1257"/>
    <cellStyle name="Hyperlink 3 5 3" xfId="190"/>
    <cellStyle name="Hyperlink 3 5 3 2" xfId="466"/>
    <cellStyle name="Hyperlink 3 5 3 2 2" xfId="1018"/>
    <cellStyle name="Hyperlink 3 5 3 2 2 2" xfId="2131"/>
    <cellStyle name="Hyperlink 3 5 3 2 3" xfId="1579"/>
    <cellStyle name="Hyperlink 3 5 3 3" xfId="742"/>
    <cellStyle name="Hyperlink 3 5 3 3 2" xfId="1855"/>
    <cellStyle name="Hyperlink 3 5 3 4" xfId="1303"/>
    <cellStyle name="Hyperlink 3 5 4" xfId="282"/>
    <cellStyle name="Hyperlink 3 5 4 2" xfId="558"/>
    <cellStyle name="Hyperlink 3 5 4 2 2" xfId="1110"/>
    <cellStyle name="Hyperlink 3 5 4 2 2 2" xfId="2223"/>
    <cellStyle name="Hyperlink 3 5 4 2 3" xfId="1671"/>
    <cellStyle name="Hyperlink 3 5 4 3" xfId="834"/>
    <cellStyle name="Hyperlink 3 5 4 3 2" xfId="1947"/>
    <cellStyle name="Hyperlink 3 5 4 4" xfId="1395"/>
    <cellStyle name="Hyperlink 3 5 5" xfId="374"/>
    <cellStyle name="Hyperlink 3 5 5 2" xfId="926"/>
    <cellStyle name="Hyperlink 3 5 5 2 2" xfId="2039"/>
    <cellStyle name="Hyperlink 3 5 5 3" xfId="1487"/>
    <cellStyle name="Hyperlink 3 5 6" xfId="650"/>
    <cellStyle name="Hyperlink 3 5 6 2" xfId="1763"/>
    <cellStyle name="Hyperlink 3 5 7" xfId="1211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3" xfId="1584"/>
    <cellStyle name="Hyperlink 3 6 2 3" xfId="747"/>
    <cellStyle name="Hyperlink 3 6 2 3 2" xfId="1860"/>
    <cellStyle name="Hyperlink 3 6 2 4" xfId="1308"/>
    <cellStyle name="Hyperlink 3 6 3" xfId="287"/>
    <cellStyle name="Hyperlink 3 6 3 2" xfId="563"/>
    <cellStyle name="Hyperlink 3 6 3 2 2" xfId="1115"/>
    <cellStyle name="Hyperlink 3 6 3 2 2 2" xfId="2228"/>
    <cellStyle name="Hyperlink 3 6 3 2 3" xfId="1676"/>
    <cellStyle name="Hyperlink 3 6 3 3" xfId="839"/>
    <cellStyle name="Hyperlink 3 6 3 3 2" xfId="1952"/>
    <cellStyle name="Hyperlink 3 6 3 4" xfId="1400"/>
    <cellStyle name="Hyperlink 3 6 4" xfId="379"/>
    <cellStyle name="Hyperlink 3 6 4 2" xfId="931"/>
    <cellStyle name="Hyperlink 3 6 4 2 2" xfId="2044"/>
    <cellStyle name="Hyperlink 3 6 4 3" xfId="1492"/>
    <cellStyle name="Hyperlink 3 6 5" xfId="655"/>
    <cellStyle name="Hyperlink 3 6 5 2" xfId="1768"/>
    <cellStyle name="Hyperlink 3 6 6" xfId="1216"/>
    <cellStyle name="Hyperlink 3 7" xfId="149"/>
    <cellStyle name="Hyperlink 3 7 2" xfId="425"/>
    <cellStyle name="Hyperlink 3 7 2 2" xfId="977"/>
    <cellStyle name="Hyperlink 3 7 2 2 2" xfId="2090"/>
    <cellStyle name="Hyperlink 3 7 2 3" xfId="1538"/>
    <cellStyle name="Hyperlink 3 7 3" xfId="701"/>
    <cellStyle name="Hyperlink 3 7 3 2" xfId="1814"/>
    <cellStyle name="Hyperlink 3 7 4" xfId="1262"/>
    <cellStyle name="Hyperlink 3 8" xfId="241"/>
    <cellStyle name="Hyperlink 3 8 2" xfId="517"/>
    <cellStyle name="Hyperlink 3 8 2 2" xfId="1069"/>
    <cellStyle name="Hyperlink 3 8 2 2 2" xfId="2182"/>
    <cellStyle name="Hyperlink 3 8 2 3" xfId="1630"/>
    <cellStyle name="Hyperlink 3 8 3" xfId="793"/>
    <cellStyle name="Hyperlink 3 8 3 2" xfId="1906"/>
    <cellStyle name="Hyperlink 3 8 4" xfId="1354"/>
    <cellStyle name="Hyperlink 3 9" xfId="333"/>
    <cellStyle name="Hyperlink 3 9 2" xfId="885"/>
    <cellStyle name="Hyperlink 3 9 2 2" xfId="1998"/>
    <cellStyle name="Hyperlink 3 9 3" xfId="1446"/>
    <cellStyle name="Hyperlink 4" xfId="58"/>
    <cellStyle name="Hyperlink 4 10" xfId="1172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3" xfId="1621"/>
    <cellStyle name="Hyperlink 4 2 2 2 2 2 3" xfId="784"/>
    <cellStyle name="Hyperlink 4 2 2 2 2 2 3 2" xfId="1897"/>
    <cellStyle name="Hyperlink 4 2 2 2 2 2 4" xfId="1345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3" xfId="1713"/>
    <cellStyle name="Hyperlink 4 2 2 2 2 3 3" xfId="876"/>
    <cellStyle name="Hyperlink 4 2 2 2 2 3 3 2" xfId="1989"/>
    <cellStyle name="Hyperlink 4 2 2 2 2 3 4" xfId="1437"/>
    <cellStyle name="Hyperlink 4 2 2 2 2 4" xfId="416"/>
    <cellStyle name="Hyperlink 4 2 2 2 2 4 2" xfId="968"/>
    <cellStyle name="Hyperlink 4 2 2 2 2 4 2 2" xfId="2081"/>
    <cellStyle name="Hyperlink 4 2 2 2 2 4 3" xfId="1529"/>
    <cellStyle name="Hyperlink 4 2 2 2 2 5" xfId="692"/>
    <cellStyle name="Hyperlink 4 2 2 2 2 5 2" xfId="1805"/>
    <cellStyle name="Hyperlink 4 2 2 2 2 6" xfId="1253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3" xfId="1575"/>
    <cellStyle name="Hyperlink 4 2 2 2 3 3" xfId="738"/>
    <cellStyle name="Hyperlink 4 2 2 2 3 3 2" xfId="1851"/>
    <cellStyle name="Hyperlink 4 2 2 2 3 4" xfId="1299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3" xfId="1667"/>
    <cellStyle name="Hyperlink 4 2 2 2 4 3" xfId="830"/>
    <cellStyle name="Hyperlink 4 2 2 2 4 3 2" xfId="1943"/>
    <cellStyle name="Hyperlink 4 2 2 2 4 4" xfId="1391"/>
    <cellStyle name="Hyperlink 4 2 2 2 5" xfId="370"/>
    <cellStyle name="Hyperlink 4 2 2 2 5 2" xfId="922"/>
    <cellStyle name="Hyperlink 4 2 2 2 5 2 2" xfId="2035"/>
    <cellStyle name="Hyperlink 4 2 2 2 5 3" xfId="1483"/>
    <cellStyle name="Hyperlink 4 2 2 2 6" xfId="646"/>
    <cellStyle name="Hyperlink 4 2 2 2 6 2" xfId="1759"/>
    <cellStyle name="Hyperlink 4 2 2 2 7" xfId="1207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3" xfId="1601"/>
    <cellStyle name="Hyperlink 4 2 2 3 2 3" xfId="764"/>
    <cellStyle name="Hyperlink 4 2 2 3 2 3 2" xfId="1877"/>
    <cellStyle name="Hyperlink 4 2 2 3 2 4" xfId="1325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3" xfId="1693"/>
    <cellStyle name="Hyperlink 4 2 2 3 3 3" xfId="856"/>
    <cellStyle name="Hyperlink 4 2 2 3 3 3 2" xfId="1969"/>
    <cellStyle name="Hyperlink 4 2 2 3 3 4" xfId="1417"/>
    <cellStyle name="Hyperlink 4 2 2 3 4" xfId="396"/>
    <cellStyle name="Hyperlink 4 2 2 3 4 2" xfId="948"/>
    <cellStyle name="Hyperlink 4 2 2 3 4 2 2" xfId="2061"/>
    <cellStyle name="Hyperlink 4 2 2 3 4 3" xfId="1509"/>
    <cellStyle name="Hyperlink 4 2 2 3 5" xfId="672"/>
    <cellStyle name="Hyperlink 4 2 2 3 5 2" xfId="1785"/>
    <cellStyle name="Hyperlink 4 2 2 3 6" xfId="1233"/>
    <cellStyle name="Hyperlink 4 2 2 4" xfId="166"/>
    <cellStyle name="Hyperlink 4 2 2 4 2" xfId="442"/>
    <cellStyle name="Hyperlink 4 2 2 4 2 2" xfId="994"/>
    <cellStyle name="Hyperlink 4 2 2 4 2 2 2" xfId="2107"/>
    <cellStyle name="Hyperlink 4 2 2 4 2 3" xfId="1555"/>
    <cellStyle name="Hyperlink 4 2 2 4 3" xfId="718"/>
    <cellStyle name="Hyperlink 4 2 2 4 3 2" xfId="1831"/>
    <cellStyle name="Hyperlink 4 2 2 4 4" xfId="1279"/>
    <cellStyle name="Hyperlink 4 2 2 5" xfId="258"/>
    <cellStyle name="Hyperlink 4 2 2 5 2" xfId="534"/>
    <cellStyle name="Hyperlink 4 2 2 5 2 2" xfId="1086"/>
    <cellStyle name="Hyperlink 4 2 2 5 2 2 2" xfId="2199"/>
    <cellStyle name="Hyperlink 4 2 2 5 2 3" xfId="1647"/>
    <cellStyle name="Hyperlink 4 2 2 5 3" xfId="810"/>
    <cellStyle name="Hyperlink 4 2 2 5 3 2" xfId="1923"/>
    <cellStyle name="Hyperlink 4 2 2 5 4" xfId="1371"/>
    <cellStyle name="Hyperlink 4 2 2 6" xfId="350"/>
    <cellStyle name="Hyperlink 4 2 2 6 2" xfId="902"/>
    <cellStyle name="Hyperlink 4 2 2 6 2 2" xfId="2015"/>
    <cellStyle name="Hyperlink 4 2 2 6 3" xfId="1463"/>
    <cellStyle name="Hyperlink 4 2 2 7" xfId="626"/>
    <cellStyle name="Hyperlink 4 2 2 7 2" xfId="1739"/>
    <cellStyle name="Hyperlink 4 2 2 8" xfId="1187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3" xfId="1611"/>
    <cellStyle name="Hyperlink 4 2 3 2 2 3" xfId="774"/>
    <cellStyle name="Hyperlink 4 2 3 2 2 3 2" xfId="1887"/>
    <cellStyle name="Hyperlink 4 2 3 2 2 4" xfId="1335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3" xfId="1703"/>
    <cellStyle name="Hyperlink 4 2 3 2 3 3" xfId="866"/>
    <cellStyle name="Hyperlink 4 2 3 2 3 3 2" xfId="1979"/>
    <cellStyle name="Hyperlink 4 2 3 2 3 4" xfId="1427"/>
    <cellStyle name="Hyperlink 4 2 3 2 4" xfId="406"/>
    <cellStyle name="Hyperlink 4 2 3 2 4 2" xfId="958"/>
    <cellStyle name="Hyperlink 4 2 3 2 4 2 2" xfId="2071"/>
    <cellStyle name="Hyperlink 4 2 3 2 4 3" xfId="1519"/>
    <cellStyle name="Hyperlink 4 2 3 2 5" xfId="682"/>
    <cellStyle name="Hyperlink 4 2 3 2 5 2" xfId="1795"/>
    <cellStyle name="Hyperlink 4 2 3 2 6" xfId="1243"/>
    <cellStyle name="Hyperlink 4 2 3 3" xfId="176"/>
    <cellStyle name="Hyperlink 4 2 3 3 2" xfId="452"/>
    <cellStyle name="Hyperlink 4 2 3 3 2 2" xfId="1004"/>
    <cellStyle name="Hyperlink 4 2 3 3 2 2 2" xfId="2117"/>
    <cellStyle name="Hyperlink 4 2 3 3 2 3" xfId="1565"/>
    <cellStyle name="Hyperlink 4 2 3 3 3" xfId="728"/>
    <cellStyle name="Hyperlink 4 2 3 3 3 2" xfId="1841"/>
    <cellStyle name="Hyperlink 4 2 3 3 4" xfId="1289"/>
    <cellStyle name="Hyperlink 4 2 3 4" xfId="268"/>
    <cellStyle name="Hyperlink 4 2 3 4 2" xfId="544"/>
    <cellStyle name="Hyperlink 4 2 3 4 2 2" xfId="1096"/>
    <cellStyle name="Hyperlink 4 2 3 4 2 2 2" xfId="2209"/>
    <cellStyle name="Hyperlink 4 2 3 4 2 3" xfId="1657"/>
    <cellStyle name="Hyperlink 4 2 3 4 3" xfId="820"/>
    <cellStyle name="Hyperlink 4 2 3 4 3 2" xfId="1933"/>
    <cellStyle name="Hyperlink 4 2 3 4 4" xfId="1381"/>
    <cellStyle name="Hyperlink 4 2 3 5" xfId="360"/>
    <cellStyle name="Hyperlink 4 2 3 5 2" xfId="912"/>
    <cellStyle name="Hyperlink 4 2 3 5 2 2" xfId="2025"/>
    <cellStyle name="Hyperlink 4 2 3 5 3" xfId="1473"/>
    <cellStyle name="Hyperlink 4 2 3 6" xfId="636"/>
    <cellStyle name="Hyperlink 4 2 3 6 2" xfId="1749"/>
    <cellStyle name="Hyperlink 4 2 3 7" xfId="1197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3" xfId="1591"/>
    <cellStyle name="Hyperlink 4 2 4 2 3" xfId="754"/>
    <cellStyle name="Hyperlink 4 2 4 2 3 2" xfId="1867"/>
    <cellStyle name="Hyperlink 4 2 4 2 4" xfId="1315"/>
    <cellStyle name="Hyperlink 4 2 4 3" xfId="294"/>
    <cellStyle name="Hyperlink 4 2 4 3 2" xfId="570"/>
    <cellStyle name="Hyperlink 4 2 4 3 2 2" xfId="1122"/>
    <cellStyle name="Hyperlink 4 2 4 3 2 2 2" xfId="2235"/>
    <cellStyle name="Hyperlink 4 2 4 3 2 3" xfId="1683"/>
    <cellStyle name="Hyperlink 4 2 4 3 3" xfId="846"/>
    <cellStyle name="Hyperlink 4 2 4 3 3 2" xfId="1959"/>
    <cellStyle name="Hyperlink 4 2 4 3 4" xfId="1407"/>
    <cellStyle name="Hyperlink 4 2 4 4" xfId="386"/>
    <cellStyle name="Hyperlink 4 2 4 4 2" xfId="938"/>
    <cellStyle name="Hyperlink 4 2 4 4 2 2" xfId="2051"/>
    <cellStyle name="Hyperlink 4 2 4 4 3" xfId="1499"/>
    <cellStyle name="Hyperlink 4 2 4 5" xfId="662"/>
    <cellStyle name="Hyperlink 4 2 4 5 2" xfId="1775"/>
    <cellStyle name="Hyperlink 4 2 4 6" xfId="1223"/>
    <cellStyle name="Hyperlink 4 2 5" xfId="156"/>
    <cellStyle name="Hyperlink 4 2 5 2" xfId="432"/>
    <cellStyle name="Hyperlink 4 2 5 2 2" xfId="984"/>
    <cellStyle name="Hyperlink 4 2 5 2 2 2" xfId="2097"/>
    <cellStyle name="Hyperlink 4 2 5 2 3" xfId="1545"/>
    <cellStyle name="Hyperlink 4 2 5 3" xfId="708"/>
    <cellStyle name="Hyperlink 4 2 5 3 2" xfId="1821"/>
    <cellStyle name="Hyperlink 4 2 5 4" xfId="1269"/>
    <cellStyle name="Hyperlink 4 2 6" xfId="248"/>
    <cellStyle name="Hyperlink 4 2 6 2" xfId="524"/>
    <cellStyle name="Hyperlink 4 2 6 2 2" xfId="1076"/>
    <cellStyle name="Hyperlink 4 2 6 2 2 2" xfId="2189"/>
    <cellStyle name="Hyperlink 4 2 6 2 3" xfId="1637"/>
    <cellStyle name="Hyperlink 4 2 6 3" xfId="800"/>
    <cellStyle name="Hyperlink 4 2 6 3 2" xfId="1913"/>
    <cellStyle name="Hyperlink 4 2 6 4" xfId="1361"/>
    <cellStyle name="Hyperlink 4 2 7" xfId="340"/>
    <cellStyle name="Hyperlink 4 2 7 2" xfId="892"/>
    <cellStyle name="Hyperlink 4 2 7 2 2" xfId="2005"/>
    <cellStyle name="Hyperlink 4 2 7 3" xfId="1453"/>
    <cellStyle name="Hyperlink 4 2 8" xfId="616"/>
    <cellStyle name="Hyperlink 4 2 8 2" xfId="1729"/>
    <cellStyle name="Hyperlink 4 2 9" xfId="1177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3" xfId="1616"/>
    <cellStyle name="Hyperlink 4 3 2 2 2 3" xfId="779"/>
    <cellStyle name="Hyperlink 4 3 2 2 2 3 2" xfId="1892"/>
    <cellStyle name="Hyperlink 4 3 2 2 2 4" xfId="1340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3" xfId="1708"/>
    <cellStyle name="Hyperlink 4 3 2 2 3 3" xfId="871"/>
    <cellStyle name="Hyperlink 4 3 2 2 3 3 2" xfId="1984"/>
    <cellStyle name="Hyperlink 4 3 2 2 3 4" xfId="1432"/>
    <cellStyle name="Hyperlink 4 3 2 2 4" xfId="411"/>
    <cellStyle name="Hyperlink 4 3 2 2 4 2" xfId="963"/>
    <cellStyle name="Hyperlink 4 3 2 2 4 2 2" xfId="2076"/>
    <cellStyle name="Hyperlink 4 3 2 2 4 3" xfId="1524"/>
    <cellStyle name="Hyperlink 4 3 2 2 5" xfId="687"/>
    <cellStyle name="Hyperlink 4 3 2 2 5 2" xfId="1800"/>
    <cellStyle name="Hyperlink 4 3 2 2 6" xfId="1248"/>
    <cellStyle name="Hyperlink 4 3 2 3" xfId="181"/>
    <cellStyle name="Hyperlink 4 3 2 3 2" xfId="457"/>
    <cellStyle name="Hyperlink 4 3 2 3 2 2" xfId="1009"/>
    <cellStyle name="Hyperlink 4 3 2 3 2 2 2" xfId="2122"/>
    <cellStyle name="Hyperlink 4 3 2 3 2 3" xfId="1570"/>
    <cellStyle name="Hyperlink 4 3 2 3 3" xfId="733"/>
    <cellStyle name="Hyperlink 4 3 2 3 3 2" xfId="1846"/>
    <cellStyle name="Hyperlink 4 3 2 3 4" xfId="1294"/>
    <cellStyle name="Hyperlink 4 3 2 4" xfId="273"/>
    <cellStyle name="Hyperlink 4 3 2 4 2" xfId="549"/>
    <cellStyle name="Hyperlink 4 3 2 4 2 2" xfId="1101"/>
    <cellStyle name="Hyperlink 4 3 2 4 2 2 2" xfId="2214"/>
    <cellStyle name="Hyperlink 4 3 2 4 2 3" xfId="1662"/>
    <cellStyle name="Hyperlink 4 3 2 4 3" xfId="825"/>
    <cellStyle name="Hyperlink 4 3 2 4 3 2" xfId="1938"/>
    <cellStyle name="Hyperlink 4 3 2 4 4" xfId="1386"/>
    <cellStyle name="Hyperlink 4 3 2 5" xfId="365"/>
    <cellStyle name="Hyperlink 4 3 2 5 2" xfId="917"/>
    <cellStyle name="Hyperlink 4 3 2 5 2 2" xfId="2030"/>
    <cellStyle name="Hyperlink 4 3 2 5 3" xfId="1478"/>
    <cellStyle name="Hyperlink 4 3 2 6" xfId="641"/>
    <cellStyle name="Hyperlink 4 3 2 6 2" xfId="1754"/>
    <cellStyle name="Hyperlink 4 3 2 7" xfId="1202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3" xfId="1596"/>
    <cellStyle name="Hyperlink 4 3 3 2 3" xfId="759"/>
    <cellStyle name="Hyperlink 4 3 3 2 3 2" xfId="1872"/>
    <cellStyle name="Hyperlink 4 3 3 2 4" xfId="1320"/>
    <cellStyle name="Hyperlink 4 3 3 3" xfId="299"/>
    <cellStyle name="Hyperlink 4 3 3 3 2" xfId="575"/>
    <cellStyle name="Hyperlink 4 3 3 3 2 2" xfId="1127"/>
    <cellStyle name="Hyperlink 4 3 3 3 2 2 2" xfId="2240"/>
    <cellStyle name="Hyperlink 4 3 3 3 2 3" xfId="1688"/>
    <cellStyle name="Hyperlink 4 3 3 3 3" xfId="851"/>
    <cellStyle name="Hyperlink 4 3 3 3 3 2" xfId="1964"/>
    <cellStyle name="Hyperlink 4 3 3 3 4" xfId="1412"/>
    <cellStyle name="Hyperlink 4 3 3 4" xfId="391"/>
    <cellStyle name="Hyperlink 4 3 3 4 2" xfId="943"/>
    <cellStyle name="Hyperlink 4 3 3 4 2 2" xfId="2056"/>
    <cellStyle name="Hyperlink 4 3 3 4 3" xfId="1504"/>
    <cellStyle name="Hyperlink 4 3 3 5" xfId="667"/>
    <cellStyle name="Hyperlink 4 3 3 5 2" xfId="1780"/>
    <cellStyle name="Hyperlink 4 3 3 6" xfId="1228"/>
    <cellStyle name="Hyperlink 4 3 4" xfId="161"/>
    <cellStyle name="Hyperlink 4 3 4 2" xfId="437"/>
    <cellStyle name="Hyperlink 4 3 4 2 2" xfId="989"/>
    <cellStyle name="Hyperlink 4 3 4 2 2 2" xfId="2102"/>
    <cellStyle name="Hyperlink 4 3 4 2 3" xfId="1550"/>
    <cellStyle name="Hyperlink 4 3 4 3" xfId="713"/>
    <cellStyle name="Hyperlink 4 3 4 3 2" xfId="1826"/>
    <cellStyle name="Hyperlink 4 3 4 4" xfId="1274"/>
    <cellStyle name="Hyperlink 4 3 5" xfId="253"/>
    <cellStyle name="Hyperlink 4 3 5 2" xfId="529"/>
    <cellStyle name="Hyperlink 4 3 5 2 2" xfId="1081"/>
    <cellStyle name="Hyperlink 4 3 5 2 2 2" xfId="2194"/>
    <cellStyle name="Hyperlink 4 3 5 2 3" xfId="1642"/>
    <cellStyle name="Hyperlink 4 3 5 3" xfId="805"/>
    <cellStyle name="Hyperlink 4 3 5 3 2" xfId="1918"/>
    <cellStyle name="Hyperlink 4 3 5 4" xfId="1366"/>
    <cellStyle name="Hyperlink 4 3 6" xfId="345"/>
    <cellStyle name="Hyperlink 4 3 6 2" xfId="897"/>
    <cellStyle name="Hyperlink 4 3 6 2 2" xfId="2010"/>
    <cellStyle name="Hyperlink 4 3 6 3" xfId="1458"/>
    <cellStyle name="Hyperlink 4 3 7" xfId="621"/>
    <cellStyle name="Hyperlink 4 3 7 2" xfId="1734"/>
    <cellStyle name="Hyperlink 4 3 8" xfId="1182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3" xfId="1606"/>
    <cellStyle name="Hyperlink 4 4 2 2 3" xfId="769"/>
    <cellStyle name="Hyperlink 4 4 2 2 3 2" xfId="1882"/>
    <cellStyle name="Hyperlink 4 4 2 2 4" xfId="1330"/>
    <cellStyle name="Hyperlink 4 4 2 3" xfId="309"/>
    <cellStyle name="Hyperlink 4 4 2 3 2" xfId="585"/>
    <cellStyle name="Hyperlink 4 4 2 3 2 2" xfId="1137"/>
    <cellStyle name="Hyperlink 4 4 2 3 2 2 2" xfId="2250"/>
    <cellStyle name="Hyperlink 4 4 2 3 2 3" xfId="1698"/>
    <cellStyle name="Hyperlink 4 4 2 3 3" xfId="861"/>
    <cellStyle name="Hyperlink 4 4 2 3 3 2" xfId="1974"/>
    <cellStyle name="Hyperlink 4 4 2 3 4" xfId="1422"/>
    <cellStyle name="Hyperlink 4 4 2 4" xfId="401"/>
    <cellStyle name="Hyperlink 4 4 2 4 2" xfId="953"/>
    <cellStyle name="Hyperlink 4 4 2 4 2 2" xfId="2066"/>
    <cellStyle name="Hyperlink 4 4 2 4 3" xfId="1514"/>
    <cellStyle name="Hyperlink 4 4 2 5" xfId="677"/>
    <cellStyle name="Hyperlink 4 4 2 5 2" xfId="1790"/>
    <cellStyle name="Hyperlink 4 4 2 6" xfId="1238"/>
    <cellStyle name="Hyperlink 4 4 3" xfId="171"/>
    <cellStyle name="Hyperlink 4 4 3 2" xfId="447"/>
    <cellStyle name="Hyperlink 4 4 3 2 2" xfId="999"/>
    <cellStyle name="Hyperlink 4 4 3 2 2 2" xfId="2112"/>
    <cellStyle name="Hyperlink 4 4 3 2 3" xfId="1560"/>
    <cellStyle name="Hyperlink 4 4 3 3" xfId="723"/>
    <cellStyle name="Hyperlink 4 4 3 3 2" xfId="1836"/>
    <cellStyle name="Hyperlink 4 4 3 4" xfId="1284"/>
    <cellStyle name="Hyperlink 4 4 4" xfId="263"/>
    <cellStyle name="Hyperlink 4 4 4 2" xfId="539"/>
    <cellStyle name="Hyperlink 4 4 4 2 2" xfId="1091"/>
    <cellStyle name="Hyperlink 4 4 4 2 2 2" xfId="2204"/>
    <cellStyle name="Hyperlink 4 4 4 2 3" xfId="1652"/>
    <cellStyle name="Hyperlink 4 4 4 3" xfId="815"/>
    <cellStyle name="Hyperlink 4 4 4 3 2" xfId="1928"/>
    <cellStyle name="Hyperlink 4 4 4 4" xfId="1376"/>
    <cellStyle name="Hyperlink 4 4 5" xfId="355"/>
    <cellStyle name="Hyperlink 4 4 5 2" xfId="907"/>
    <cellStyle name="Hyperlink 4 4 5 2 2" xfId="2020"/>
    <cellStyle name="Hyperlink 4 4 5 3" xfId="1468"/>
    <cellStyle name="Hyperlink 4 4 6" xfId="631"/>
    <cellStyle name="Hyperlink 4 4 6 2" xfId="1744"/>
    <cellStyle name="Hyperlink 4 4 7" xfId="1192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3" xfId="1586"/>
    <cellStyle name="Hyperlink 4 5 2 3" xfId="749"/>
    <cellStyle name="Hyperlink 4 5 2 3 2" xfId="1862"/>
    <cellStyle name="Hyperlink 4 5 2 4" xfId="1310"/>
    <cellStyle name="Hyperlink 4 5 3" xfId="289"/>
    <cellStyle name="Hyperlink 4 5 3 2" xfId="565"/>
    <cellStyle name="Hyperlink 4 5 3 2 2" xfId="1117"/>
    <cellStyle name="Hyperlink 4 5 3 2 2 2" xfId="2230"/>
    <cellStyle name="Hyperlink 4 5 3 2 3" xfId="1678"/>
    <cellStyle name="Hyperlink 4 5 3 3" xfId="841"/>
    <cellStyle name="Hyperlink 4 5 3 3 2" xfId="1954"/>
    <cellStyle name="Hyperlink 4 5 3 4" xfId="1402"/>
    <cellStyle name="Hyperlink 4 5 4" xfId="381"/>
    <cellStyle name="Hyperlink 4 5 4 2" xfId="933"/>
    <cellStyle name="Hyperlink 4 5 4 2 2" xfId="2046"/>
    <cellStyle name="Hyperlink 4 5 4 3" xfId="1494"/>
    <cellStyle name="Hyperlink 4 5 5" xfId="657"/>
    <cellStyle name="Hyperlink 4 5 5 2" xfId="1770"/>
    <cellStyle name="Hyperlink 4 5 6" xfId="1218"/>
    <cellStyle name="Hyperlink 4 6" xfId="151"/>
    <cellStyle name="Hyperlink 4 6 2" xfId="427"/>
    <cellStyle name="Hyperlink 4 6 2 2" xfId="979"/>
    <cellStyle name="Hyperlink 4 6 2 2 2" xfId="2092"/>
    <cellStyle name="Hyperlink 4 6 2 3" xfId="1540"/>
    <cellStyle name="Hyperlink 4 6 3" xfId="703"/>
    <cellStyle name="Hyperlink 4 6 3 2" xfId="1816"/>
    <cellStyle name="Hyperlink 4 6 4" xfId="1264"/>
    <cellStyle name="Hyperlink 4 7" xfId="243"/>
    <cellStyle name="Hyperlink 4 7 2" xfId="519"/>
    <cellStyle name="Hyperlink 4 7 2 2" xfId="1071"/>
    <cellStyle name="Hyperlink 4 7 2 2 2" xfId="2184"/>
    <cellStyle name="Hyperlink 4 7 2 3" xfId="1632"/>
    <cellStyle name="Hyperlink 4 7 3" xfId="795"/>
    <cellStyle name="Hyperlink 4 7 3 2" xfId="1908"/>
    <cellStyle name="Hyperlink 4 7 4" xfId="1356"/>
    <cellStyle name="Hyperlink 4 8" xfId="335"/>
    <cellStyle name="Hyperlink 4 8 2" xfId="887"/>
    <cellStyle name="Hyperlink 4 8 2 2" xfId="2000"/>
    <cellStyle name="Hyperlink 4 8 3" xfId="1448"/>
    <cellStyle name="Hyperlink 4 9" xfId="611"/>
    <cellStyle name="Hyperlink 4 9 2" xfId="1724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3" xfId="1617"/>
    <cellStyle name="Hyperlink 5 2 2 2 2 3" xfId="780"/>
    <cellStyle name="Hyperlink 5 2 2 2 2 3 2" xfId="1893"/>
    <cellStyle name="Hyperlink 5 2 2 2 2 4" xfId="1341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3" xfId="1709"/>
    <cellStyle name="Hyperlink 5 2 2 2 3 3" xfId="872"/>
    <cellStyle name="Hyperlink 5 2 2 2 3 3 2" xfId="1985"/>
    <cellStyle name="Hyperlink 5 2 2 2 3 4" xfId="1433"/>
    <cellStyle name="Hyperlink 5 2 2 2 4" xfId="412"/>
    <cellStyle name="Hyperlink 5 2 2 2 4 2" xfId="964"/>
    <cellStyle name="Hyperlink 5 2 2 2 4 2 2" xfId="2077"/>
    <cellStyle name="Hyperlink 5 2 2 2 4 3" xfId="1525"/>
    <cellStyle name="Hyperlink 5 2 2 2 5" xfId="688"/>
    <cellStyle name="Hyperlink 5 2 2 2 5 2" xfId="1801"/>
    <cellStyle name="Hyperlink 5 2 2 2 6" xfId="1249"/>
    <cellStyle name="Hyperlink 5 2 2 3" xfId="182"/>
    <cellStyle name="Hyperlink 5 2 2 3 2" xfId="458"/>
    <cellStyle name="Hyperlink 5 2 2 3 2 2" xfId="1010"/>
    <cellStyle name="Hyperlink 5 2 2 3 2 2 2" xfId="2123"/>
    <cellStyle name="Hyperlink 5 2 2 3 2 3" xfId="1571"/>
    <cellStyle name="Hyperlink 5 2 2 3 3" xfId="734"/>
    <cellStyle name="Hyperlink 5 2 2 3 3 2" xfId="1847"/>
    <cellStyle name="Hyperlink 5 2 2 3 4" xfId="1295"/>
    <cellStyle name="Hyperlink 5 2 2 4" xfId="274"/>
    <cellStyle name="Hyperlink 5 2 2 4 2" xfId="550"/>
    <cellStyle name="Hyperlink 5 2 2 4 2 2" xfId="1102"/>
    <cellStyle name="Hyperlink 5 2 2 4 2 2 2" xfId="2215"/>
    <cellStyle name="Hyperlink 5 2 2 4 2 3" xfId="1663"/>
    <cellStyle name="Hyperlink 5 2 2 4 3" xfId="826"/>
    <cellStyle name="Hyperlink 5 2 2 4 3 2" xfId="1939"/>
    <cellStyle name="Hyperlink 5 2 2 4 4" xfId="1387"/>
    <cellStyle name="Hyperlink 5 2 2 5" xfId="366"/>
    <cellStyle name="Hyperlink 5 2 2 5 2" xfId="918"/>
    <cellStyle name="Hyperlink 5 2 2 5 2 2" xfId="2031"/>
    <cellStyle name="Hyperlink 5 2 2 5 3" xfId="1479"/>
    <cellStyle name="Hyperlink 5 2 2 6" xfId="642"/>
    <cellStyle name="Hyperlink 5 2 2 6 2" xfId="1755"/>
    <cellStyle name="Hyperlink 5 2 2 7" xfId="1203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3" xfId="1597"/>
    <cellStyle name="Hyperlink 5 2 3 2 3" xfId="760"/>
    <cellStyle name="Hyperlink 5 2 3 2 3 2" xfId="1873"/>
    <cellStyle name="Hyperlink 5 2 3 2 4" xfId="1321"/>
    <cellStyle name="Hyperlink 5 2 3 3" xfId="300"/>
    <cellStyle name="Hyperlink 5 2 3 3 2" xfId="576"/>
    <cellStyle name="Hyperlink 5 2 3 3 2 2" xfId="1128"/>
    <cellStyle name="Hyperlink 5 2 3 3 2 2 2" xfId="2241"/>
    <cellStyle name="Hyperlink 5 2 3 3 2 3" xfId="1689"/>
    <cellStyle name="Hyperlink 5 2 3 3 3" xfId="852"/>
    <cellStyle name="Hyperlink 5 2 3 3 3 2" xfId="1965"/>
    <cellStyle name="Hyperlink 5 2 3 3 4" xfId="1413"/>
    <cellStyle name="Hyperlink 5 2 3 4" xfId="392"/>
    <cellStyle name="Hyperlink 5 2 3 4 2" xfId="944"/>
    <cellStyle name="Hyperlink 5 2 3 4 2 2" xfId="2057"/>
    <cellStyle name="Hyperlink 5 2 3 4 3" xfId="1505"/>
    <cellStyle name="Hyperlink 5 2 3 5" xfId="668"/>
    <cellStyle name="Hyperlink 5 2 3 5 2" xfId="1781"/>
    <cellStyle name="Hyperlink 5 2 3 6" xfId="1229"/>
    <cellStyle name="Hyperlink 5 2 4" xfId="162"/>
    <cellStyle name="Hyperlink 5 2 4 2" xfId="438"/>
    <cellStyle name="Hyperlink 5 2 4 2 2" xfId="990"/>
    <cellStyle name="Hyperlink 5 2 4 2 2 2" xfId="2103"/>
    <cellStyle name="Hyperlink 5 2 4 2 3" xfId="1551"/>
    <cellStyle name="Hyperlink 5 2 4 3" xfId="714"/>
    <cellStyle name="Hyperlink 5 2 4 3 2" xfId="1827"/>
    <cellStyle name="Hyperlink 5 2 4 4" xfId="1275"/>
    <cellStyle name="Hyperlink 5 2 5" xfId="254"/>
    <cellStyle name="Hyperlink 5 2 5 2" xfId="530"/>
    <cellStyle name="Hyperlink 5 2 5 2 2" xfId="1082"/>
    <cellStyle name="Hyperlink 5 2 5 2 2 2" xfId="2195"/>
    <cellStyle name="Hyperlink 5 2 5 2 3" xfId="1643"/>
    <cellStyle name="Hyperlink 5 2 5 3" xfId="806"/>
    <cellStyle name="Hyperlink 5 2 5 3 2" xfId="1919"/>
    <cellStyle name="Hyperlink 5 2 5 4" xfId="1367"/>
    <cellStyle name="Hyperlink 5 2 6" xfId="346"/>
    <cellStyle name="Hyperlink 5 2 6 2" xfId="898"/>
    <cellStyle name="Hyperlink 5 2 6 2 2" xfId="2011"/>
    <cellStyle name="Hyperlink 5 2 6 3" xfId="1459"/>
    <cellStyle name="Hyperlink 5 2 7" xfId="622"/>
    <cellStyle name="Hyperlink 5 2 7 2" xfId="1735"/>
    <cellStyle name="Hyperlink 5 2 8" xfId="1183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3" xfId="1607"/>
    <cellStyle name="Hyperlink 5 3 2 2 3" xfId="770"/>
    <cellStyle name="Hyperlink 5 3 2 2 3 2" xfId="1883"/>
    <cellStyle name="Hyperlink 5 3 2 2 4" xfId="1331"/>
    <cellStyle name="Hyperlink 5 3 2 3" xfId="310"/>
    <cellStyle name="Hyperlink 5 3 2 3 2" xfId="586"/>
    <cellStyle name="Hyperlink 5 3 2 3 2 2" xfId="1138"/>
    <cellStyle name="Hyperlink 5 3 2 3 2 2 2" xfId="2251"/>
    <cellStyle name="Hyperlink 5 3 2 3 2 3" xfId="1699"/>
    <cellStyle name="Hyperlink 5 3 2 3 3" xfId="862"/>
    <cellStyle name="Hyperlink 5 3 2 3 3 2" xfId="1975"/>
    <cellStyle name="Hyperlink 5 3 2 3 4" xfId="1423"/>
    <cellStyle name="Hyperlink 5 3 2 4" xfId="402"/>
    <cellStyle name="Hyperlink 5 3 2 4 2" xfId="954"/>
    <cellStyle name="Hyperlink 5 3 2 4 2 2" xfId="2067"/>
    <cellStyle name="Hyperlink 5 3 2 4 3" xfId="1515"/>
    <cellStyle name="Hyperlink 5 3 2 5" xfId="678"/>
    <cellStyle name="Hyperlink 5 3 2 5 2" xfId="1791"/>
    <cellStyle name="Hyperlink 5 3 2 6" xfId="1239"/>
    <cellStyle name="Hyperlink 5 3 3" xfId="172"/>
    <cellStyle name="Hyperlink 5 3 3 2" xfId="448"/>
    <cellStyle name="Hyperlink 5 3 3 2 2" xfId="1000"/>
    <cellStyle name="Hyperlink 5 3 3 2 2 2" xfId="2113"/>
    <cellStyle name="Hyperlink 5 3 3 2 3" xfId="1561"/>
    <cellStyle name="Hyperlink 5 3 3 3" xfId="724"/>
    <cellStyle name="Hyperlink 5 3 3 3 2" xfId="1837"/>
    <cellStyle name="Hyperlink 5 3 3 4" xfId="1285"/>
    <cellStyle name="Hyperlink 5 3 4" xfId="264"/>
    <cellStyle name="Hyperlink 5 3 4 2" xfId="540"/>
    <cellStyle name="Hyperlink 5 3 4 2 2" xfId="1092"/>
    <cellStyle name="Hyperlink 5 3 4 2 2 2" xfId="2205"/>
    <cellStyle name="Hyperlink 5 3 4 2 3" xfId="1653"/>
    <cellStyle name="Hyperlink 5 3 4 3" xfId="816"/>
    <cellStyle name="Hyperlink 5 3 4 3 2" xfId="1929"/>
    <cellStyle name="Hyperlink 5 3 4 4" xfId="1377"/>
    <cellStyle name="Hyperlink 5 3 5" xfId="356"/>
    <cellStyle name="Hyperlink 5 3 5 2" xfId="908"/>
    <cellStyle name="Hyperlink 5 3 5 2 2" xfId="2021"/>
    <cellStyle name="Hyperlink 5 3 5 3" xfId="1469"/>
    <cellStyle name="Hyperlink 5 3 6" xfId="632"/>
    <cellStyle name="Hyperlink 5 3 6 2" xfId="1745"/>
    <cellStyle name="Hyperlink 5 3 7" xfId="1193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3" xfId="1587"/>
    <cellStyle name="Hyperlink 5 4 2 3" xfId="750"/>
    <cellStyle name="Hyperlink 5 4 2 3 2" xfId="1863"/>
    <cellStyle name="Hyperlink 5 4 2 4" xfId="1311"/>
    <cellStyle name="Hyperlink 5 4 3" xfId="290"/>
    <cellStyle name="Hyperlink 5 4 3 2" xfId="566"/>
    <cellStyle name="Hyperlink 5 4 3 2 2" xfId="1118"/>
    <cellStyle name="Hyperlink 5 4 3 2 2 2" xfId="2231"/>
    <cellStyle name="Hyperlink 5 4 3 2 3" xfId="1679"/>
    <cellStyle name="Hyperlink 5 4 3 3" xfId="842"/>
    <cellStyle name="Hyperlink 5 4 3 3 2" xfId="1955"/>
    <cellStyle name="Hyperlink 5 4 3 4" xfId="1403"/>
    <cellStyle name="Hyperlink 5 4 4" xfId="382"/>
    <cellStyle name="Hyperlink 5 4 4 2" xfId="934"/>
    <cellStyle name="Hyperlink 5 4 4 2 2" xfId="2047"/>
    <cellStyle name="Hyperlink 5 4 4 3" xfId="1495"/>
    <cellStyle name="Hyperlink 5 4 5" xfId="658"/>
    <cellStyle name="Hyperlink 5 4 5 2" xfId="1771"/>
    <cellStyle name="Hyperlink 5 4 6" xfId="1219"/>
    <cellStyle name="Hyperlink 5 5" xfId="152"/>
    <cellStyle name="Hyperlink 5 5 2" xfId="428"/>
    <cellStyle name="Hyperlink 5 5 2 2" xfId="980"/>
    <cellStyle name="Hyperlink 5 5 2 2 2" xfId="2093"/>
    <cellStyle name="Hyperlink 5 5 2 3" xfId="1541"/>
    <cellStyle name="Hyperlink 5 5 3" xfId="704"/>
    <cellStyle name="Hyperlink 5 5 3 2" xfId="1817"/>
    <cellStyle name="Hyperlink 5 5 4" xfId="1265"/>
    <cellStyle name="Hyperlink 5 6" xfId="244"/>
    <cellStyle name="Hyperlink 5 6 2" xfId="520"/>
    <cellStyle name="Hyperlink 5 6 2 2" xfId="1072"/>
    <cellStyle name="Hyperlink 5 6 2 2 2" xfId="2185"/>
    <cellStyle name="Hyperlink 5 6 2 3" xfId="1633"/>
    <cellStyle name="Hyperlink 5 6 3" xfId="796"/>
    <cellStyle name="Hyperlink 5 6 3 2" xfId="1909"/>
    <cellStyle name="Hyperlink 5 6 4" xfId="1357"/>
    <cellStyle name="Hyperlink 5 7" xfId="336"/>
    <cellStyle name="Hyperlink 5 7 2" xfId="888"/>
    <cellStyle name="Hyperlink 5 7 2 2" xfId="2001"/>
    <cellStyle name="Hyperlink 5 7 3" xfId="1449"/>
    <cellStyle name="Hyperlink 5 8" xfId="612"/>
    <cellStyle name="Hyperlink 5 8 2" xfId="1725"/>
    <cellStyle name="Hyperlink 5 9" xfId="1173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3" xfId="1612"/>
    <cellStyle name="Hyperlink 6 2 2 2 3" xfId="775"/>
    <cellStyle name="Hyperlink 6 2 2 2 3 2" xfId="1888"/>
    <cellStyle name="Hyperlink 6 2 2 2 4" xfId="1336"/>
    <cellStyle name="Hyperlink 6 2 2 3" xfId="315"/>
    <cellStyle name="Hyperlink 6 2 2 3 2" xfId="591"/>
    <cellStyle name="Hyperlink 6 2 2 3 2 2" xfId="1143"/>
    <cellStyle name="Hyperlink 6 2 2 3 2 2 2" xfId="2256"/>
    <cellStyle name="Hyperlink 6 2 2 3 2 3" xfId="1704"/>
    <cellStyle name="Hyperlink 6 2 2 3 3" xfId="867"/>
    <cellStyle name="Hyperlink 6 2 2 3 3 2" xfId="1980"/>
    <cellStyle name="Hyperlink 6 2 2 3 4" xfId="1428"/>
    <cellStyle name="Hyperlink 6 2 2 4" xfId="407"/>
    <cellStyle name="Hyperlink 6 2 2 4 2" xfId="959"/>
    <cellStyle name="Hyperlink 6 2 2 4 2 2" xfId="2072"/>
    <cellStyle name="Hyperlink 6 2 2 4 3" xfId="1520"/>
    <cellStyle name="Hyperlink 6 2 2 5" xfId="683"/>
    <cellStyle name="Hyperlink 6 2 2 5 2" xfId="1796"/>
    <cellStyle name="Hyperlink 6 2 2 6" xfId="1244"/>
    <cellStyle name="Hyperlink 6 2 3" xfId="177"/>
    <cellStyle name="Hyperlink 6 2 3 2" xfId="453"/>
    <cellStyle name="Hyperlink 6 2 3 2 2" xfId="1005"/>
    <cellStyle name="Hyperlink 6 2 3 2 2 2" xfId="2118"/>
    <cellStyle name="Hyperlink 6 2 3 2 3" xfId="1566"/>
    <cellStyle name="Hyperlink 6 2 3 3" xfId="729"/>
    <cellStyle name="Hyperlink 6 2 3 3 2" xfId="1842"/>
    <cellStyle name="Hyperlink 6 2 3 4" xfId="1290"/>
    <cellStyle name="Hyperlink 6 2 4" xfId="269"/>
    <cellStyle name="Hyperlink 6 2 4 2" xfId="545"/>
    <cellStyle name="Hyperlink 6 2 4 2 2" xfId="1097"/>
    <cellStyle name="Hyperlink 6 2 4 2 2 2" xfId="2210"/>
    <cellStyle name="Hyperlink 6 2 4 2 3" xfId="1658"/>
    <cellStyle name="Hyperlink 6 2 4 3" xfId="821"/>
    <cellStyle name="Hyperlink 6 2 4 3 2" xfId="1934"/>
    <cellStyle name="Hyperlink 6 2 4 4" xfId="1382"/>
    <cellStyle name="Hyperlink 6 2 5" xfId="361"/>
    <cellStyle name="Hyperlink 6 2 5 2" xfId="913"/>
    <cellStyle name="Hyperlink 6 2 5 2 2" xfId="2026"/>
    <cellStyle name="Hyperlink 6 2 5 3" xfId="1474"/>
    <cellStyle name="Hyperlink 6 2 6" xfId="637"/>
    <cellStyle name="Hyperlink 6 2 6 2" xfId="1750"/>
    <cellStyle name="Hyperlink 6 2 7" xfId="1198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3" xfId="1592"/>
    <cellStyle name="Hyperlink 6 3 2 3" xfId="755"/>
    <cellStyle name="Hyperlink 6 3 2 3 2" xfId="1868"/>
    <cellStyle name="Hyperlink 6 3 2 4" xfId="1316"/>
    <cellStyle name="Hyperlink 6 3 3" xfId="295"/>
    <cellStyle name="Hyperlink 6 3 3 2" xfId="571"/>
    <cellStyle name="Hyperlink 6 3 3 2 2" xfId="1123"/>
    <cellStyle name="Hyperlink 6 3 3 2 2 2" xfId="2236"/>
    <cellStyle name="Hyperlink 6 3 3 2 3" xfId="1684"/>
    <cellStyle name="Hyperlink 6 3 3 3" xfId="847"/>
    <cellStyle name="Hyperlink 6 3 3 3 2" xfId="1960"/>
    <cellStyle name="Hyperlink 6 3 3 4" xfId="1408"/>
    <cellStyle name="Hyperlink 6 3 4" xfId="387"/>
    <cellStyle name="Hyperlink 6 3 4 2" xfId="939"/>
    <cellStyle name="Hyperlink 6 3 4 2 2" xfId="2052"/>
    <cellStyle name="Hyperlink 6 3 4 3" xfId="1500"/>
    <cellStyle name="Hyperlink 6 3 5" xfId="663"/>
    <cellStyle name="Hyperlink 6 3 5 2" xfId="1776"/>
    <cellStyle name="Hyperlink 6 3 6" xfId="1224"/>
    <cellStyle name="Hyperlink 6 4" xfId="157"/>
    <cellStyle name="Hyperlink 6 4 2" xfId="433"/>
    <cellStyle name="Hyperlink 6 4 2 2" xfId="985"/>
    <cellStyle name="Hyperlink 6 4 2 2 2" xfId="2098"/>
    <cellStyle name="Hyperlink 6 4 2 3" xfId="1546"/>
    <cellStyle name="Hyperlink 6 4 3" xfId="709"/>
    <cellStyle name="Hyperlink 6 4 3 2" xfId="1822"/>
    <cellStyle name="Hyperlink 6 4 4" xfId="1270"/>
    <cellStyle name="Hyperlink 6 5" xfId="249"/>
    <cellStyle name="Hyperlink 6 5 2" xfId="525"/>
    <cellStyle name="Hyperlink 6 5 2 2" xfId="1077"/>
    <cellStyle name="Hyperlink 6 5 2 2 2" xfId="2190"/>
    <cellStyle name="Hyperlink 6 5 2 3" xfId="1638"/>
    <cellStyle name="Hyperlink 6 5 3" xfId="801"/>
    <cellStyle name="Hyperlink 6 5 3 2" xfId="1914"/>
    <cellStyle name="Hyperlink 6 5 4" xfId="1362"/>
    <cellStyle name="Hyperlink 6 6" xfId="341"/>
    <cellStyle name="Hyperlink 6 6 2" xfId="893"/>
    <cellStyle name="Hyperlink 6 6 2 2" xfId="2006"/>
    <cellStyle name="Hyperlink 6 6 3" xfId="1454"/>
    <cellStyle name="Hyperlink 6 7" xfId="617"/>
    <cellStyle name="Hyperlink 6 7 2" xfId="1730"/>
    <cellStyle name="Hyperlink 6 8" xfId="1178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3" xfId="1602"/>
    <cellStyle name="Hyperlink 7 2 2 3" xfId="765"/>
    <cellStyle name="Hyperlink 7 2 2 3 2" xfId="1878"/>
    <cellStyle name="Hyperlink 7 2 2 4" xfId="1326"/>
    <cellStyle name="Hyperlink 7 2 3" xfId="305"/>
    <cellStyle name="Hyperlink 7 2 3 2" xfId="581"/>
    <cellStyle name="Hyperlink 7 2 3 2 2" xfId="1133"/>
    <cellStyle name="Hyperlink 7 2 3 2 2 2" xfId="2246"/>
    <cellStyle name="Hyperlink 7 2 3 2 3" xfId="1694"/>
    <cellStyle name="Hyperlink 7 2 3 3" xfId="857"/>
    <cellStyle name="Hyperlink 7 2 3 3 2" xfId="1970"/>
    <cellStyle name="Hyperlink 7 2 3 4" xfId="1418"/>
    <cellStyle name="Hyperlink 7 2 4" xfId="397"/>
    <cellStyle name="Hyperlink 7 2 4 2" xfId="949"/>
    <cellStyle name="Hyperlink 7 2 4 2 2" xfId="2062"/>
    <cellStyle name="Hyperlink 7 2 4 3" xfId="1510"/>
    <cellStyle name="Hyperlink 7 2 5" xfId="673"/>
    <cellStyle name="Hyperlink 7 2 5 2" xfId="1786"/>
    <cellStyle name="Hyperlink 7 2 6" xfId="1234"/>
    <cellStyle name="Hyperlink 7 3" xfId="167"/>
    <cellStyle name="Hyperlink 7 3 2" xfId="443"/>
    <cellStyle name="Hyperlink 7 3 2 2" xfId="995"/>
    <cellStyle name="Hyperlink 7 3 2 2 2" xfId="2108"/>
    <cellStyle name="Hyperlink 7 3 2 3" xfId="1556"/>
    <cellStyle name="Hyperlink 7 3 3" xfId="719"/>
    <cellStyle name="Hyperlink 7 3 3 2" xfId="1832"/>
    <cellStyle name="Hyperlink 7 3 4" xfId="1280"/>
    <cellStyle name="Hyperlink 7 4" xfId="259"/>
    <cellStyle name="Hyperlink 7 4 2" xfId="535"/>
    <cellStyle name="Hyperlink 7 4 2 2" xfId="1087"/>
    <cellStyle name="Hyperlink 7 4 2 2 2" xfId="2200"/>
    <cellStyle name="Hyperlink 7 4 2 3" xfId="1648"/>
    <cellStyle name="Hyperlink 7 4 3" xfId="811"/>
    <cellStyle name="Hyperlink 7 4 3 2" xfId="1924"/>
    <cellStyle name="Hyperlink 7 4 4" xfId="1372"/>
    <cellStyle name="Hyperlink 7 5" xfId="351"/>
    <cellStyle name="Hyperlink 7 5 2" xfId="903"/>
    <cellStyle name="Hyperlink 7 5 2 2" xfId="2016"/>
    <cellStyle name="Hyperlink 7 5 3" xfId="1464"/>
    <cellStyle name="Hyperlink 7 6" xfId="627"/>
    <cellStyle name="Hyperlink 7 6 2" xfId="1740"/>
    <cellStyle name="Hyperlink 7 7" xfId="1188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3" xfId="1623"/>
    <cellStyle name="Hyperlink 8 2 2 3" xfId="786"/>
    <cellStyle name="Hyperlink 8 2 2 3 2" xfId="1899"/>
    <cellStyle name="Hyperlink 8 2 2 4" xfId="1347"/>
    <cellStyle name="Hyperlink 8 2 3" xfId="326"/>
    <cellStyle name="Hyperlink 8 2 3 2" xfId="602"/>
    <cellStyle name="Hyperlink 8 2 3 2 2" xfId="1154"/>
    <cellStyle name="Hyperlink 8 2 3 2 2 2" xfId="2267"/>
    <cellStyle name="Hyperlink 8 2 3 2 3" xfId="1715"/>
    <cellStyle name="Hyperlink 8 2 3 3" xfId="878"/>
    <cellStyle name="Hyperlink 8 2 3 3 2" xfId="1991"/>
    <cellStyle name="Hyperlink 8 2 3 4" xfId="1439"/>
    <cellStyle name="Hyperlink 8 2 4" xfId="418"/>
    <cellStyle name="Hyperlink 8 2 4 2" xfId="970"/>
    <cellStyle name="Hyperlink 8 2 4 2 2" xfId="2083"/>
    <cellStyle name="Hyperlink 8 2 4 3" xfId="1531"/>
    <cellStyle name="Hyperlink 8 2 5" xfId="694"/>
    <cellStyle name="Hyperlink 8 2 5 2" xfId="1807"/>
    <cellStyle name="Hyperlink 8 2 6" xfId="1255"/>
    <cellStyle name="Hyperlink 8 3" xfId="188"/>
    <cellStyle name="Hyperlink 8 3 2" xfId="464"/>
    <cellStyle name="Hyperlink 8 3 2 2" xfId="1016"/>
    <cellStyle name="Hyperlink 8 3 2 2 2" xfId="2129"/>
    <cellStyle name="Hyperlink 8 3 2 3" xfId="1577"/>
    <cellStyle name="Hyperlink 8 3 3" xfId="740"/>
    <cellStyle name="Hyperlink 8 3 3 2" xfId="1853"/>
    <cellStyle name="Hyperlink 8 3 4" xfId="1301"/>
    <cellStyle name="Hyperlink 8 4" xfId="280"/>
    <cellStyle name="Hyperlink 8 4 2" xfId="556"/>
    <cellStyle name="Hyperlink 8 4 2 2" xfId="1108"/>
    <cellStyle name="Hyperlink 8 4 2 2 2" xfId="2221"/>
    <cellStyle name="Hyperlink 8 4 2 3" xfId="1669"/>
    <cellStyle name="Hyperlink 8 4 3" xfId="832"/>
    <cellStyle name="Hyperlink 8 4 3 2" xfId="1945"/>
    <cellStyle name="Hyperlink 8 4 4" xfId="1393"/>
    <cellStyle name="Hyperlink 8 5" xfId="372"/>
    <cellStyle name="Hyperlink 8 5 2" xfId="924"/>
    <cellStyle name="Hyperlink 8 5 2 2" xfId="2037"/>
    <cellStyle name="Hyperlink 8 5 3" xfId="1485"/>
    <cellStyle name="Hyperlink 8 6" xfId="648"/>
    <cellStyle name="Hyperlink 8 6 2" xfId="1761"/>
    <cellStyle name="Hyperlink 8 7" xfId="1209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3" xfId="1582"/>
    <cellStyle name="Hyperlink 9 2 3" xfId="745"/>
    <cellStyle name="Hyperlink 9 2 3 2" xfId="1858"/>
    <cellStyle name="Hyperlink 9 2 4" xfId="1306"/>
    <cellStyle name="Hyperlink 9 3" xfId="285"/>
    <cellStyle name="Hyperlink 9 3 2" xfId="561"/>
    <cellStyle name="Hyperlink 9 3 2 2" xfId="1113"/>
    <cellStyle name="Hyperlink 9 3 2 2 2" xfId="2226"/>
    <cellStyle name="Hyperlink 9 3 2 3" xfId="1674"/>
    <cellStyle name="Hyperlink 9 3 3" xfId="837"/>
    <cellStyle name="Hyperlink 9 3 3 2" xfId="1950"/>
    <cellStyle name="Hyperlink 9 3 4" xfId="1398"/>
    <cellStyle name="Hyperlink 9 4" xfId="377"/>
    <cellStyle name="Hyperlink 9 4 2" xfId="929"/>
    <cellStyle name="Hyperlink 9 4 2 2" xfId="2042"/>
    <cellStyle name="Hyperlink 9 4 3" xfId="1490"/>
    <cellStyle name="Hyperlink 9 5" xfId="653"/>
    <cellStyle name="Hyperlink 9 5 2" xfId="1766"/>
    <cellStyle name="Hyperlink 9 6" xfId="1214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45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456"/>
      <tableStyleElement type="headerRow" dxfId="455"/>
      <tableStyleElement type="totalRow" dxfId="454"/>
      <tableStyleElement type="firstColumn" dxfId="453"/>
      <tableStyleElement type="lastColumn" dxfId="452"/>
      <tableStyleElement type="firstRowStripe" dxfId="451"/>
      <tableStyleElement type="firstColumnStripe" dxfId="450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hartsheet" Target="chartsheets/sheet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0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3.xml"/><Relationship Id="rId10" Type="http://schemas.openxmlformats.org/officeDocument/2006/relationships/chartsheet" Target="chartsheets/sheet1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D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D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D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D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DO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DO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D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DO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DO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DO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D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Oficina Occidental Mall</v>
          </cell>
          <cell r="C644" t="str">
            <v>DISTRITO NACIONAL</v>
          </cell>
        </row>
        <row r="645">
          <cell r="A645">
            <v>815</v>
          </cell>
          <cell r="B645" t="str">
            <v xml:space="preserve">ATM Oficina Atalaya del Mar </v>
          </cell>
          <cell r="C645" t="str">
            <v>DISTRITO NACIONAL</v>
          </cell>
        </row>
        <row r="646">
          <cell r="A646">
            <v>816</v>
          </cell>
          <cell r="B646" t="str">
            <v xml:space="preserve">ATM Oficina Pedro Brand </v>
          </cell>
          <cell r="C646" t="str">
            <v>DISTRITO NACIONAL</v>
          </cell>
        </row>
        <row r="647">
          <cell r="A647">
            <v>817</v>
          </cell>
          <cell r="B647" t="str">
            <v xml:space="preserve">ATM Ayuntamiento Sabana Larga (San José de Ocoa) </v>
          </cell>
          <cell r="C647" t="str">
            <v>SUR</v>
          </cell>
        </row>
        <row r="648">
          <cell r="A648">
            <v>818</v>
          </cell>
          <cell r="B648" t="str">
            <v xml:space="preserve">ATM Juridicción Inmobiliaria </v>
          </cell>
          <cell r="C648" t="str">
            <v>DISTRITO NACIONAL</v>
          </cell>
        </row>
        <row r="649">
          <cell r="A649">
            <v>819</v>
          </cell>
          <cell r="B649" t="str">
            <v xml:space="preserve">ATM Jurisdicción Inmobiliaria (Santiago) </v>
          </cell>
          <cell r="C649" t="str">
            <v>NORTE</v>
          </cell>
        </row>
        <row r="650">
          <cell r="A650">
            <v>821</v>
          </cell>
          <cell r="B650" t="str">
            <v xml:space="preserve">ATM S/M Bravo Churchill </v>
          </cell>
          <cell r="C650" t="str">
            <v>DISTRITO NACIONAL</v>
          </cell>
        </row>
        <row r="651">
          <cell r="A651">
            <v>822</v>
          </cell>
          <cell r="B651" t="str">
            <v xml:space="preserve">ATM INDUSPALMA </v>
          </cell>
          <cell r="C651" t="str">
            <v>ESTE</v>
          </cell>
        </row>
        <row r="652">
          <cell r="A652">
            <v>823</v>
          </cell>
          <cell r="B652" t="str">
            <v xml:space="preserve">ATM UNP El Carril (Haina) </v>
          </cell>
          <cell r="C652" t="str">
            <v>DISTRITO NACIONAL</v>
          </cell>
        </row>
        <row r="653">
          <cell r="A653">
            <v>824</v>
          </cell>
          <cell r="B653" t="str">
            <v xml:space="preserve">ATM Multiplaza (Higuey) </v>
          </cell>
          <cell r="C653" t="str">
            <v>ESTE</v>
          </cell>
        </row>
        <row r="654">
          <cell r="A654">
            <v>825</v>
          </cell>
          <cell r="B654" t="str">
            <v xml:space="preserve">ATM Estacion Eco Cibeles (Las Matas de Farfán) </v>
          </cell>
          <cell r="C654" t="str">
            <v>SUR</v>
          </cell>
        </row>
        <row r="655">
          <cell r="A655">
            <v>826</v>
          </cell>
          <cell r="B655" t="str">
            <v xml:space="preserve">ATM Oficina Diamond Plaza II </v>
          </cell>
          <cell r="C655" t="str">
            <v>DISTRITO NACIONAL</v>
          </cell>
        </row>
        <row r="656">
          <cell r="A656">
            <v>827</v>
          </cell>
          <cell r="B656" t="str">
            <v xml:space="preserve">ATM Tienda Oxígeno Dominicano </v>
          </cell>
          <cell r="C656" t="str">
            <v>DISTRITO NACIONAL</v>
          </cell>
        </row>
        <row r="657">
          <cell r="A657">
            <v>828</v>
          </cell>
          <cell r="B657" t="str">
            <v xml:space="preserve">ATM Banca Fiduciaria </v>
          </cell>
          <cell r="C657" t="str">
            <v>DISTRITO NACIONAL</v>
          </cell>
        </row>
        <row r="658">
          <cell r="A658">
            <v>829</v>
          </cell>
          <cell r="B658" t="str">
            <v xml:space="preserve">ATM UNP Multicentro Sirena Baní </v>
          </cell>
          <cell r="C658" t="str">
            <v>SUR</v>
          </cell>
        </row>
        <row r="659">
          <cell r="A659">
            <v>830</v>
          </cell>
          <cell r="B659" t="str">
            <v xml:space="preserve">ATM UNP Sabana Grande de Boyá </v>
          </cell>
          <cell r="C659" t="str">
            <v>ESTE</v>
          </cell>
        </row>
        <row r="660">
          <cell r="A660">
            <v>831</v>
          </cell>
          <cell r="B660" t="str">
            <v xml:space="preserve">ATM Politécnico Loyola San Cristóbal </v>
          </cell>
          <cell r="C660" t="str">
            <v>SUR</v>
          </cell>
        </row>
        <row r="661">
          <cell r="A661">
            <v>832</v>
          </cell>
          <cell r="B661" t="str">
            <v xml:space="preserve">ATM Hospital Traumatológico La Vega </v>
          </cell>
          <cell r="C661" t="str">
            <v>NORTE</v>
          </cell>
        </row>
        <row r="662">
          <cell r="A662">
            <v>833</v>
          </cell>
          <cell r="B662" t="str">
            <v xml:space="preserve">ATM Cafetería CTB I </v>
          </cell>
          <cell r="C662" t="str">
            <v>DISTRITO NACIONAL</v>
          </cell>
        </row>
        <row r="663">
          <cell r="A663">
            <v>834</v>
          </cell>
          <cell r="B663" t="str">
            <v xml:space="preserve">ATM Centro Médico Moderno </v>
          </cell>
          <cell r="C663" t="str">
            <v>DISTRITO NACIONAL</v>
          </cell>
        </row>
        <row r="664">
          <cell r="A664">
            <v>835</v>
          </cell>
          <cell r="B664" t="str">
            <v xml:space="preserve">ATM UNP Megacentro </v>
          </cell>
          <cell r="C664" t="str">
            <v>DISTRITO NACIONAL</v>
          </cell>
        </row>
        <row r="665">
          <cell r="A665">
            <v>836</v>
          </cell>
          <cell r="B665" t="str">
            <v xml:space="preserve">ATM UNP Plaza Luperón </v>
          </cell>
          <cell r="C665" t="str">
            <v>DISTRITO NACIONAL</v>
          </cell>
        </row>
        <row r="666">
          <cell r="A666">
            <v>837</v>
          </cell>
          <cell r="B666" t="str">
            <v>ATM Estación Next Canabacoa</v>
          </cell>
          <cell r="C666" t="str">
            <v>NORTE</v>
          </cell>
        </row>
        <row r="667">
          <cell r="A667">
            <v>838</v>
          </cell>
          <cell r="B667" t="str">
            <v xml:space="preserve">ATM UNP Consuelo </v>
          </cell>
          <cell r="C667" t="str">
            <v>ESTE</v>
          </cell>
        </row>
        <row r="668">
          <cell r="A668">
            <v>839</v>
          </cell>
          <cell r="B668" t="str">
            <v xml:space="preserve">ATM INAPA </v>
          </cell>
          <cell r="C668" t="str">
            <v>DISTRITO NACIONAL</v>
          </cell>
        </row>
        <row r="669">
          <cell r="A669">
            <v>840</v>
          </cell>
          <cell r="B669" t="str">
            <v xml:space="preserve">ATM PUCMM (Santiago) </v>
          </cell>
          <cell r="C669" t="str">
            <v>NORTE</v>
          </cell>
        </row>
        <row r="670">
          <cell r="A670">
            <v>841</v>
          </cell>
          <cell r="B670" t="str">
            <v xml:space="preserve">ATM CEA </v>
          </cell>
          <cell r="C670" t="str">
            <v>DISTRITO NACIONAL</v>
          </cell>
        </row>
        <row r="671">
          <cell r="A671">
            <v>842</v>
          </cell>
          <cell r="B671" t="str">
            <v xml:space="preserve">ATM Plaza Orense II (La Romana) </v>
          </cell>
          <cell r="C671" t="str">
            <v>ESTE</v>
          </cell>
        </row>
        <row r="672">
          <cell r="A672">
            <v>843</v>
          </cell>
          <cell r="B672" t="str">
            <v xml:space="preserve">ATM Oficina Romana Centro </v>
          </cell>
          <cell r="C672" t="str">
            <v>ESTE</v>
          </cell>
        </row>
        <row r="673">
          <cell r="A673">
            <v>844</v>
          </cell>
          <cell r="B673" t="str">
            <v xml:space="preserve">ATM San Juan Shopping Center (Bávaro) </v>
          </cell>
          <cell r="C673" t="str">
            <v>ESTE</v>
          </cell>
        </row>
        <row r="674">
          <cell r="A674">
            <v>845</v>
          </cell>
          <cell r="B674" t="str">
            <v xml:space="preserve">ATM CERTV (Canal 4) </v>
          </cell>
          <cell r="C674" t="str">
            <v>DISTRITO NACIONAL</v>
          </cell>
        </row>
        <row r="675">
          <cell r="A675">
            <v>849</v>
          </cell>
          <cell r="B675" t="str">
            <v xml:space="preserve">ATM La Innovación </v>
          </cell>
          <cell r="C675" t="str">
            <v>DISTRITO NACIONAL</v>
          </cell>
        </row>
        <row r="676">
          <cell r="A676">
            <v>850</v>
          </cell>
          <cell r="B676" t="str">
            <v xml:space="preserve">ATM Hotel Be Live Hamaca </v>
          </cell>
          <cell r="C676" t="str">
            <v>DISTRITO NACIONAL</v>
          </cell>
        </row>
        <row r="677">
          <cell r="A677">
            <v>851</v>
          </cell>
          <cell r="B677" t="str">
            <v xml:space="preserve">ATM Hospital Vinicio Calventi </v>
          </cell>
          <cell r="C677" t="str">
            <v>NORTE</v>
          </cell>
        </row>
        <row r="678">
          <cell r="A678">
            <v>852</v>
          </cell>
          <cell r="B678" t="str">
            <v xml:space="preserve">ATM Gasolinera Franco Bido </v>
          </cell>
          <cell r="C678" t="str">
            <v>NORTE</v>
          </cell>
        </row>
        <row r="679">
          <cell r="A679">
            <v>853</v>
          </cell>
          <cell r="B679" t="str">
            <v xml:space="preserve">ATM Inversiones JF Group (Shell Canabacoa) </v>
          </cell>
          <cell r="C679" t="str">
            <v>NORTE</v>
          </cell>
        </row>
        <row r="680">
          <cell r="A680">
            <v>854</v>
          </cell>
          <cell r="B680" t="str">
            <v xml:space="preserve">ATM Centro Comercial Blanco Batista </v>
          </cell>
          <cell r="C680" t="str">
            <v>NORTE</v>
          </cell>
        </row>
        <row r="681">
          <cell r="A681">
            <v>855</v>
          </cell>
          <cell r="B681" t="str">
            <v xml:space="preserve">ATM Palacio de Justicia La Vega </v>
          </cell>
          <cell r="C681" t="str">
            <v>NORTE</v>
          </cell>
        </row>
        <row r="682">
          <cell r="A682">
            <v>856</v>
          </cell>
          <cell r="B682" t="str">
            <v xml:space="preserve">ATM Estación Petronán Altamira (Puerto Plata) </v>
          </cell>
          <cell r="C682" t="str">
            <v>NORTE</v>
          </cell>
        </row>
        <row r="683">
          <cell r="A683">
            <v>857</v>
          </cell>
          <cell r="B683" t="str">
            <v xml:space="preserve">ATM Oficina Los Alamos </v>
          </cell>
          <cell r="C683" t="str">
            <v>NORTE</v>
          </cell>
        </row>
        <row r="684">
          <cell r="A684">
            <v>858</v>
          </cell>
          <cell r="B684" t="str">
            <v xml:space="preserve">ATM Cooperativa Maestros (COOPNAMA) </v>
          </cell>
          <cell r="C684" t="str">
            <v>DISTRITO NACIONAL</v>
          </cell>
        </row>
        <row r="685">
          <cell r="A685">
            <v>859</v>
          </cell>
          <cell r="B685" t="str">
            <v xml:space="preserve">ATM Hotel Vista Sol (Punta Cana) </v>
          </cell>
          <cell r="C685" t="str">
            <v>ESTE</v>
          </cell>
        </row>
        <row r="686">
          <cell r="A686">
            <v>860</v>
          </cell>
          <cell r="B686" t="str">
            <v xml:space="preserve">ATM Oficina Bella Vista 27 de Febrero I </v>
          </cell>
          <cell r="C686" t="str">
            <v>DISTRITO NACIONAL</v>
          </cell>
        </row>
        <row r="687">
          <cell r="A687">
            <v>861</v>
          </cell>
          <cell r="B687" t="str">
            <v xml:space="preserve">ATM Oficina Bella Vista 27 de Febrero II </v>
          </cell>
          <cell r="C687" t="str">
            <v>DISTRITO NACIONAL</v>
          </cell>
        </row>
        <row r="688">
          <cell r="A688">
            <v>862</v>
          </cell>
          <cell r="B688" t="str">
            <v xml:space="preserve">ATM S/M Doble A (Sabaneta) </v>
          </cell>
          <cell r="C688" t="str">
            <v>NORTE</v>
          </cell>
        </row>
        <row r="689">
          <cell r="A689">
            <v>863</v>
          </cell>
          <cell r="B689" t="str">
            <v xml:space="preserve">ATM Estación Esso Autop. Duarte Km. 14 </v>
          </cell>
          <cell r="C689" t="str">
            <v>DISTRITO NACIONAL</v>
          </cell>
        </row>
        <row r="690">
          <cell r="A690">
            <v>864</v>
          </cell>
          <cell r="B690" t="str">
            <v xml:space="preserve">ATM Palmares Mall (San Francisco) </v>
          </cell>
          <cell r="C690" t="str">
            <v>NORTE</v>
          </cell>
        </row>
        <row r="691">
          <cell r="A691">
            <v>865</v>
          </cell>
          <cell r="B691" t="str">
            <v xml:space="preserve">ATM Club Naco </v>
          </cell>
          <cell r="C691" t="str">
            <v>DISTRITO NACIONAL</v>
          </cell>
        </row>
        <row r="692">
          <cell r="A692">
            <v>866</v>
          </cell>
          <cell r="B692" t="str">
            <v xml:space="preserve">ATM CARDNET </v>
          </cell>
          <cell r="C692" t="str">
            <v>DISTRITO NACIONAL</v>
          </cell>
        </row>
        <row r="693">
          <cell r="A693">
            <v>867</v>
          </cell>
          <cell r="B693" t="str">
            <v xml:space="preserve">ATM Estación Combustible Autopista El Coral </v>
          </cell>
          <cell r="C693" t="str">
            <v>ESTE</v>
          </cell>
        </row>
        <row r="694">
          <cell r="A694">
            <v>868</v>
          </cell>
          <cell r="B694" t="str">
            <v xml:space="preserve">ATM Casino Diamante </v>
          </cell>
          <cell r="C694" t="str">
            <v>DISTRITO NACIONAL</v>
          </cell>
        </row>
        <row r="695">
          <cell r="A695">
            <v>869</v>
          </cell>
          <cell r="B695" t="str">
            <v xml:space="preserve">ATM Estación Isla La Cueva (Cotuí) </v>
          </cell>
          <cell r="C695" t="str">
            <v>NORTE</v>
          </cell>
        </row>
        <row r="696">
          <cell r="A696">
            <v>870</v>
          </cell>
          <cell r="B696" t="str">
            <v xml:space="preserve">ATM Willbes Dominicana (Barahona) </v>
          </cell>
          <cell r="C696" t="str">
            <v>SUR</v>
          </cell>
        </row>
        <row r="697">
          <cell r="A697">
            <v>871</v>
          </cell>
          <cell r="B697" t="str">
            <v>ATM Plaza Cultural San Juan</v>
          </cell>
          <cell r="C697" t="str">
            <v>SUR</v>
          </cell>
        </row>
        <row r="698">
          <cell r="A698">
            <v>872</v>
          </cell>
          <cell r="B698" t="str">
            <v xml:space="preserve">ATM Zona Franca Pisano II (Santiago) </v>
          </cell>
          <cell r="C698" t="str">
            <v>NORTE</v>
          </cell>
        </row>
        <row r="699">
          <cell r="A699">
            <v>873</v>
          </cell>
          <cell r="B699" t="str">
            <v xml:space="preserve">ATM Centro de Caja San Cristóbal II </v>
          </cell>
          <cell r="C699" t="str">
            <v>SUR</v>
          </cell>
        </row>
        <row r="700">
          <cell r="A700">
            <v>874</v>
          </cell>
          <cell r="B700" t="str">
            <v xml:space="preserve">ATM Zona Franca Esperanza II (Mao) </v>
          </cell>
          <cell r="C700" t="str">
            <v>NORTE</v>
          </cell>
        </row>
        <row r="701">
          <cell r="A701">
            <v>875</v>
          </cell>
          <cell r="B701" t="str">
            <v xml:space="preserve">ATM Texaco Aut. Duarte KM 14 1/2 (Los Alcarrizos) </v>
          </cell>
          <cell r="C701" t="str">
            <v>DISTRITO NACIONAL</v>
          </cell>
        </row>
        <row r="702">
          <cell r="A702">
            <v>876</v>
          </cell>
          <cell r="B702" t="str">
            <v xml:space="preserve">ATM Estación Next Abraham Lincoln </v>
          </cell>
          <cell r="C702" t="str">
            <v>DISTRITO NACIONAL</v>
          </cell>
        </row>
        <row r="703">
          <cell r="A703">
            <v>877</v>
          </cell>
          <cell r="B703" t="str">
            <v xml:space="preserve">ATM Estación Los Samanes (Ranchito, La Vega) </v>
          </cell>
          <cell r="C703" t="str">
            <v>NORTE</v>
          </cell>
        </row>
        <row r="704">
          <cell r="A704">
            <v>878</v>
          </cell>
          <cell r="B704" t="str">
            <v>ATM UNP Cabral Y Baez</v>
          </cell>
          <cell r="C704" t="str">
            <v>NORTE</v>
          </cell>
        </row>
        <row r="705">
          <cell r="A705">
            <v>879</v>
          </cell>
          <cell r="B705" t="str">
            <v xml:space="preserve">ATM Plaza Metropolitana </v>
          </cell>
          <cell r="C705" t="str">
            <v>DISTRITO NACIONAL</v>
          </cell>
        </row>
        <row r="706">
          <cell r="A706">
            <v>880</v>
          </cell>
          <cell r="B706" t="str">
            <v xml:space="preserve">ATM Autoservicio Barahona II </v>
          </cell>
          <cell r="C706" t="str">
            <v>SUR</v>
          </cell>
        </row>
        <row r="707">
          <cell r="A707">
            <v>881</v>
          </cell>
          <cell r="B707" t="str">
            <v xml:space="preserve">ATM UNP Yaguate (San Cristóbal) </v>
          </cell>
          <cell r="C707" t="str">
            <v>SUR</v>
          </cell>
        </row>
        <row r="708">
          <cell r="A708">
            <v>882</v>
          </cell>
          <cell r="B708" t="str">
            <v xml:space="preserve">ATM Oficina Moca II </v>
          </cell>
          <cell r="C708" t="str">
            <v>NORTE</v>
          </cell>
        </row>
        <row r="709">
          <cell r="A709">
            <v>883</v>
          </cell>
          <cell r="B709" t="str">
            <v xml:space="preserve">ATM Oficina Filadelfia Plaza </v>
          </cell>
          <cell r="C709" t="str">
            <v>DISTRITO NACIONAL</v>
          </cell>
        </row>
        <row r="710">
          <cell r="A710">
            <v>884</v>
          </cell>
          <cell r="B710" t="str">
            <v xml:space="preserve">ATM UNP Olé Sabana Perdida </v>
          </cell>
          <cell r="C710" t="str">
            <v>DISTRITO NACIONAL</v>
          </cell>
        </row>
        <row r="711">
          <cell r="A711">
            <v>885</v>
          </cell>
          <cell r="B711" t="str">
            <v xml:space="preserve">ATM UNP Rancho Arriba </v>
          </cell>
          <cell r="C711" t="str">
            <v>SUR</v>
          </cell>
        </row>
        <row r="712">
          <cell r="A712">
            <v>886</v>
          </cell>
          <cell r="B712" t="str">
            <v xml:space="preserve">ATM Oficina Guayubín </v>
          </cell>
          <cell r="C712" t="str">
            <v>NORTE</v>
          </cell>
        </row>
        <row r="713">
          <cell r="A713">
            <v>887</v>
          </cell>
          <cell r="B713" t="str">
            <v>ATM S/M Bravo Los Proceres</v>
          </cell>
          <cell r="C713" t="str">
            <v>DISTRITO NACIONAL</v>
          </cell>
        </row>
        <row r="714">
          <cell r="A714">
            <v>888</v>
          </cell>
          <cell r="B714" t="str">
            <v>ATM Oficina galeria 56 II (SFM)</v>
          </cell>
          <cell r="C714" t="str">
            <v>NORTE</v>
          </cell>
        </row>
        <row r="715">
          <cell r="A715">
            <v>889</v>
          </cell>
          <cell r="B715" t="str">
            <v>ATM Oficina Plaza Lama Máximo Gómez II</v>
          </cell>
          <cell r="C715" t="str">
            <v>DISTRITO NACIONAL</v>
          </cell>
        </row>
        <row r="716">
          <cell r="A716">
            <v>890</v>
          </cell>
          <cell r="B716" t="str">
            <v xml:space="preserve">ATM Escuela Penitenciaria (San Cristóbal) </v>
          </cell>
          <cell r="C716" t="str">
            <v>SUR</v>
          </cell>
        </row>
        <row r="717">
          <cell r="A717">
            <v>891</v>
          </cell>
          <cell r="B717" t="str">
            <v xml:space="preserve">ATM Estación Texaco (Barahona) </v>
          </cell>
          <cell r="C717" t="str">
            <v>SUR</v>
          </cell>
        </row>
        <row r="718">
          <cell r="A718">
            <v>892</v>
          </cell>
          <cell r="B718" t="str">
            <v xml:space="preserve">ATM Edificio Globalia (Naco) </v>
          </cell>
          <cell r="C718" t="str">
            <v>DISTRITO NACIONAL</v>
          </cell>
        </row>
        <row r="719">
          <cell r="A719">
            <v>893</v>
          </cell>
          <cell r="B719" t="str">
            <v xml:space="preserve">ATM Hotel Be Live Canoa (Bayahibe) II </v>
          </cell>
          <cell r="C719" t="str">
            <v>ESTE</v>
          </cell>
        </row>
        <row r="720">
          <cell r="A720">
            <v>894</v>
          </cell>
          <cell r="B720" t="str">
            <v>ATM Eco Petroleo Estero Hondo</v>
          </cell>
          <cell r="C720" t="str">
            <v>NORTE</v>
          </cell>
        </row>
        <row r="721">
          <cell r="A721">
            <v>895</v>
          </cell>
          <cell r="B721" t="str">
            <v xml:space="preserve">ATM S/M Bravo (Santiago) </v>
          </cell>
          <cell r="C721" t="str">
            <v>NORTE</v>
          </cell>
        </row>
        <row r="722">
          <cell r="A722">
            <v>896</v>
          </cell>
          <cell r="B722" t="str">
            <v xml:space="preserve">ATM Campamento Militar 16 de Agosto I </v>
          </cell>
          <cell r="C722" t="str">
            <v>DISTRITO NACIONAL</v>
          </cell>
        </row>
        <row r="723">
          <cell r="A723">
            <v>897</v>
          </cell>
          <cell r="B723" t="str">
            <v xml:space="preserve">ATM Campamento Militar 16 de Agosto II </v>
          </cell>
          <cell r="C723" t="str">
            <v>DISTRITO NACIONAL</v>
          </cell>
        </row>
        <row r="724">
          <cell r="A724">
            <v>899</v>
          </cell>
          <cell r="B724" t="str">
            <v xml:space="preserve">ATM Oficina Punta Cana </v>
          </cell>
          <cell r="C724" t="str">
            <v>ESTE</v>
          </cell>
        </row>
        <row r="725">
          <cell r="A725">
            <v>900</v>
          </cell>
          <cell r="B725" t="str">
            <v xml:space="preserve">ATM UNP Merca Santo Domingo </v>
          </cell>
          <cell r="C725" t="str">
            <v>DISTRITO NACIONAL</v>
          </cell>
        </row>
        <row r="726">
          <cell r="A726">
            <v>901</v>
          </cell>
          <cell r="B726" t="str">
            <v>ATM Licor Mart-01</v>
          </cell>
          <cell r="C726" t="str">
            <v>DISTRITO NACIONAL</v>
          </cell>
        </row>
        <row r="727">
          <cell r="A727">
            <v>902</v>
          </cell>
          <cell r="B727" t="str">
            <v xml:space="preserve">ATM Oficina Plaza Florida </v>
          </cell>
          <cell r="C727" t="str">
            <v>DISTRITO NACIONAL</v>
          </cell>
        </row>
        <row r="728">
          <cell r="A728">
            <v>903</v>
          </cell>
          <cell r="B728" t="str">
            <v xml:space="preserve">ATM Oficina La Vega Real I </v>
          </cell>
          <cell r="C728" t="str">
            <v>NORTE</v>
          </cell>
        </row>
        <row r="729">
          <cell r="A729">
            <v>904</v>
          </cell>
          <cell r="B729" t="str">
            <v xml:space="preserve">ATM Oficina Multicentro La Sirena Churchill </v>
          </cell>
          <cell r="C729" t="str">
            <v>DISTRITO NACIONAL</v>
          </cell>
        </row>
        <row r="730">
          <cell r="A730">
            <v>905</v>
          </cell>
          <cell r="B730" t="str">
            <v xml:space="preserve">ATM Oficina La Vega Real II </v>
          </cell>
          <cell r="C730" t="str">
            <v>NORTE</v>
          </cell>
        </row>
        <row r="731">
          <cell r="A731">
            <v>906</v>
          </cell>
          <cell r="B731" t="str">
            <v xml:space="preserve">ATM MESCYT  </v>
          </cell>
          <cell r="C731" t="str">
            <v>DISTRITO NACIONAL</v>
          </cell>
        </row>
        <row r="732">
          <cell r="A732">
            <v>907</v>
          </cell>
          <cell r="B732" t="str">
            <v xml:space="preserve">ATM Texaco Estación Aut. Duarte (Los Ríos) </v>
          </cell>
          <cell r="C732" t="str">
            <v>DISTRITO NACIONAL</v>
          </cell>
        </row>
        <row r="733">
          <cell r="A733">
            <v>908</v>
          </cell>
          <cell r="B733" t="str">
            <v xml:space="preserve">ATM Oficina Plaza Botánika </v>
          </cell>
          <cell r="C733" t="str">
            <v>DISTRITO NACIONAL</v>
          </cell>
        </row>
        <row r="734">
          <cell r="A734">
            <v>909</v>
          </cell>
          <cell r="B734" t="str">
            <v xml:space="preserve">ATM UNP UASD </v>
          </cell>
          <cell r="C734" t="str">
            <v>DISTRITO NACIONAL</v>
          </cell>
        </row>
        <row r="735">
          <cell r="A735">
            <v>910</v>
          </cell>
          <cell r="B735" t="str">
            <v xml:space="preserve">ATM Oficina El Sol II (Santiago) </v>
          </cell>
          <cell r="C735" t="str">
            <v>NORTE</v>
          </cell>
        </row>
        <row r="736">
          <cell r="A736">
            <v>911</v>
          </cell>
          <cell r="B736" t="str">
            <v xml:space="preserve">ATM Oficina Venezuela II </v>
          </cell>
          <cell r="C736" t="str">
            <v>DISTRITO NACIONAL</v>
          </cell>
        </row>
        <row r="737">
          <cell r="A737">
            <v>912</v>
          </cell>
          <cell r="B737" t="str">
            <v xml:space="preserve">ATM Oficina San Pedro II </v>
          </cell>
          <cell r="C737" t="str">
            <v>ESTE</v>
          </cell>
        </row>
        <row r="738">
          <cell r="A738">
            <v>913</v>
          </cell>
          <cell r="B738" t="str">
            <v xml:space="preserve">ATM S/M Pola Sarasota </v>
          </cell>
          <cell r="C738" t="str">
            <v>DISTRITO NACIONAL</v>
          </cell>
        </row>
        <row r="739">
          <cell r="A739">
            <v>914</v>
          </cell>
          <cell r="B739" t="str">
            <v xml:space="preserve">ATM Clínica Abreu </v>
          </cell>
          <cell r="C739" t="str">
            <v>DISTRITO NACIONAL</v>
          </cell>
        </row>
        <row r="740">
          <cell r="A740">
            <v>915</v>
          </cell>
          <cell r="B740" t="str">
            <v xml:space="preserve">ATM Multicentro La Sirena Aut. Duarte </v>
          </cell>
          <cell r="C740" t="str">
            <v>DISTRITO NACIONAL</v>
          </cell>
        </row>
        <row r="741">
          <cell r="A741">
            <v>916</v>
          </cell>
          <cell r="B741" t="str">
            <v xml:space="preserve">ATM S/M La Cadena Lincoln </v>
          </cell>
          <cell r="C741" t="str">
            <v>DISTRITO NACIONAL</v>
          </cell>
        </row>
        <row r="742">
          <cell r="A742">
            <v>917</v>
          </cell>
          <cell r="B742" t="str">
            <v xml:space="preserve">ATM Oficina Los Mina </v>
          </cell>
          <cell r="C742" t="str">
            <v>DISTRITO NACIONAL</v>
          </cell>
        </row>
        <row r="743">
          <cell r="A743">
            <v>918</v>
          </cell>
          <cell r="B743" t="str">
            <v xml:space="preserve">ATM S/M Liverpool de la Jacobo Majluta </v>
          </cell>
          <cell r="C743" t="str">
            <v>DISTRITO NACIONAL</v>
          </cell>
        </row>
        <row r="744">
          <cell r="A744">
            <v>919</v>
          </cell>
          <cell r="B744" t="str">
            <v xml:space="preserve">ATM S/M La Cadena Sarasota </v>
          </cell>
          <cell r="C744" t="str">
            <v>DISTRITO NACIONAL</v>
          </cell>
        </row>
        <row r="745">
          <cell r="A745">
            <v>921</v>
          </cell>
          <cell r="B745" t="str">
            <v xml:space="preserve">ATM Amber Cove (Puerto Plata) </v>
          </cell>
          <cell r="C745" t="str">
            <v>NORTE</v>
          </cell>
        </row>
        <row r="746">
          <cell r="A746">
            <v>923</v>
          </cell>
          <cell r="B746" t="str">
            <v xml:space="preserve">ATM Agroindustrial San Pedro de Macorís </v>
          </cell>
          <cell r="C746" t="str">
            <v>ESTE</v>
          </cell>
        </row>
        <row r="747">
          <cell r="A747">
            <v>924</v>
          </cell>
          <cell r="B747" t="str">
            <v>ATM S/M Mimasa (Samaná)</v>
          </cell>
          <cell r="C747" t="str">
            <v>NORTE</v>
          </cell>
        </row>
        <row r="748">
          <cell r="A748">
            <v>925</v>
          </cell>
          <cell r="B748" t="str">
            <v xml:space="preserve">ATM Oficina Plaza Lama Av. 27 de Febrero </v>
          </cell>
          <cell r="C748" t="str">
            <v>DISTRITO NACIONAL</v>
          </cell>
        </row>
        <row r="749">
          <cell r="A749">
            <v>926</v>
          </cell>
          <cell r="B749" t="str">
            <v>ATM S/M Juan Cepin</v>
          </cell>
          <cell r="C749" t="str">
            <v>NORTE</v>
          </cell>
        </row>
        <row r="750">
          <cell r="A750">
            <v>927</v>
          </cell>
          <cell r="B750" t="str">
            <v>ATM S/M Bravo La Esperilla</v>
          </cell>
          <cell r="C750" t="str">
            <v>DISTRITO NACIONAL</v>
          </cell>
        </row>
        <row r="751">
          <cell r="A751">
            <v>928</v>
          </cell>
          <cell r="B751" t="str">
            <v>ATM Estación Texaco Hispanoamericana</v>
          </cell>
          <cell r="C751" t="str">
            <v>NORTE</v>
          </cell>
        </row>
        <row r="752">
          <cell r="A752">
            <v>929</v>
          </cell>
          <cell r="B752" t="str">
            <v>ATM Autoservicio Nacional El Conde</v>
          </cell>
          <cell r="C752" t="str">
            <v>DISTRITO NACIONAL</v>
          </cell>
        </row>
        <row r="753">
          <cell r="A753">
            <v>930</v>
          </cell>
          <cell r="B753" t="str">
            <v>ATM Oficina Plaza Spring Center</v>
          </cell>
          <cell r="C753" t="str">
            <v>DISTRITO NACIONAL</v>
          </cell>
        </row>
        <row r="754">
          <cell r="A754">
            <v>931</v>
          </cell>
          <cell r="B754" t="str">
            <v xml:space="preserve">ATM Autobanco Luperón I </v>
          </cell>
          <cell r="C754" t="str">
            <v>DISTRITO NACIONAL</v>
          </cell>
        </row>
        <row r="755">
          <cell r="A755">
            <v>932</v>
          </cell>
          <cell r="B755" t="str">
            <v xml:space="preserve">ATM Banco Agrícola </v>
          </cell>
          <cell r="C755" t="str">
            <v>DISTRITO NACIONAL</v>
          </cell>
        </row>
        <row r="756">
          <cell r="A756">
            <v>933</v>
          </cell>
          <cell r="B756" t="str">
            <v>ATM Hotel Dreams Punta Cana II</v>
          </cell>
          <cell r="C756" t="str">
            <v>ESTE</v>
          </cell>
        </row>
        <row r="757">
          <cell r="A757">
            <v>934</v>
          </cell>
          <cell r="B757" t="str">
            <v>ATM Hotel Dreams La Romana</v>
          </cell>
          <cell r="C757" t="str">
            <v>ESTE</v>
          </cell>
        </row>
        <row r="758">
          <cell r="A758">
            <v>935</v>
          </cell>
          <cell r="B758" t="str">
            <v xml:space="preserve">ATM Oficina John F. Kennedy </v>
          </cell>
          <cell r="C758" t="str">
            <v>DISTRITO NACIONAL</v>
          </cell>
        </row>
        <row r="759">
          <cell r="A759">
            <v>936</v>
          </cell>
          <cell r="B759" t="str">
            <v xml:space="preserve">ATM Autobanco Oficina La Vega I </v>
          </cell>
          <cell r="C759" t="str">
            <v>NORTE</v>
          </cell>
        </row>
        <row r="760">
          <cell r="A760">
            <v>937</v>
          </cell>
          <cell r="B760" t="str">
            <v xml:space="preserve">ATM Autobanco Oficina La Vega II </v>
          </cell>
          <cell r="C760" t="str">
            <v>NORTE</v>
          </cell>
        </row>
        <row r="761">
          <cell r="A761">
            <v>938</v>
          </cell>
          <cell r="B761" t="str">
            <v xml:space="preserve">ATM Autobanco Oficina Filadelfia Plaza </v>
          </cell>
          <cell r="C761" t="str">
            <v>DISTRITO NACIONAL</v>
          </cell>
        </row>
        <row r="762">
          <cell r="A762">
            <v>939</v>
          </cell>
          <cell r="B762" t="str">
            <v xml:space="preserve">ATM Estación Texaco Máximo Gómez </v>
          </cell>
          <cell r="C762" t="str">
            <v>DISTRITO NACIONAL</v>
          </cell>
        </row>
        <row r="763">
          <cell r="A763">
            <v>940</v>
          </cell>
          <cell r="B763" t="str">
            <v xml:space="preserve">ATM Oficina El Portal (Santiago) </v>
          </cell>
          <cell r="C763" t="str">
            <v>NORTE</v>
          </cell>
        </row>
        <row r="764">
          <cell r="A764">
            <v>941</v>
          </cell>
          <cell r="B764" t="str">
            <v xml:space="preserve">ATM Estación Next (Puerto Plata) </v>
          </cell>
          <cell r="C764" t="str">
            <v>NORTE</v>
          </cell>
        </row>
        <row r="765">
          <cell r="A765">
            <v>942</v>
          </cell>
          <cell r="B765" t="str">
            <v xml:space="preserve">ATM Estación Texaco La Vega </v>
          </cell>
          <cell r="C765" t="str">
            <v>NORTE</v>
          </cell>
        </row>
        <row r="766">
          <cell r="A766">
            <v>943</v>
          </cell>
          <cell r="B766" t="str">
            <v xml:space="preserve">ATM Oficina Tránsito Terreste </v>
          </cell>
          <cell r="C766" t="str">
            <v>DISTRITO NACIONAL</v>
          </cell>
        </row>
        <row r="767">
          <cell r="A767">
            <v>944</v>
          </cell>
          <cell r="B767" t="str">
            <v xml:space="preserve">ATM UNP Mao </v>
          </cell>
          <cell r="C767" t="str">
            <v>NORTE</v>
          </cell>
        </row>
        <row r="768">
          <cell r="A768">
            <v>945</v>
          </cell>
          <cell r="B768" t="str">
            <v xml:space="preserve">ATM UNP El Valle (Hato Mayor) </v>
          </cell>
          <cell r="C768" t="str">
            <v>ESTE</v>
          </cell>
        </row>
        <row r="769">
          <cell r="A769">
            <v>946</v>
          </cell>
          <cell r="B769" t="str">
            <v xml:space="preserve">ATM Oficina Núñez de Cáceres I </v>
          </cell>
          <cell r="C769" t="str">
            <v>DISTRITO NACIONAL</v>
          </cell>
        </row>
        <row r="770">
          <cell r="A770">
            <v>947</v>
          </cell>
          <cell r="B770" t="str">
            <v xml:space="preserve">ATM Superintendencia de Bancos </v>
          </cell>
          <cell r="C770" t="str">
            <v>DISTRITO NACIONAL</v>
          </cell>
        </row>
        <row r="771">
          <cell r="A771">
            <v>948</v>
          </cell>
          <cell r="B771" t="str">
            <v xml:space="preserve">ATM Autobanco El Jaya II (SFM) </v>
          </cell>
          <cell r="C771" t="str">
            <v>NORTE</v>
          </cell>
        </row>
        <row r="772">
          <cell r="A772">
            <v>949</v>
          </cell>
          <cell r="B772" t="str">
            <v xml:space="preserve">ATM S/M Bravo San Isidro Coral Mall </v>
          </cell>
          <cell r="C772" t="str">
            <v>DISTRITO NACIONAL</v>
          </cell>
        </row>
        <row r="773">
          <cell r="A773">
            <v>950</v>
          </cell>
          <cell r="B773" t="str">
            <v xml:space="preserve">ATM Oficina Monterrico </v>
          </cell>
          <cell r="C773" t="str">
            <v>NORTE</v>
          </cell>
        </row>
        <row r="774">
          <cell r="A774">
            <v>951</v>
          </cell>
          <cell r="B774" t="str">
            <v xml:space="preserve">ATM Oficina Plaza Haché JFK </v>
          </cell>
          <cell r="C774" t="str">
            <v>DISTRITO NACIONAL</v>
          </cell>
        </row>
        <row r="775">
          <cell r="A775">
            <v>952</v>
          </cell>
          <cell r="B775" t="str">
            <v xml:space="preserve">ATM Alvarez Rivas </v>
          </cell>
          <cell r="C775" t="str">
            <v>DISTRITO NACIONAL</v>
          </cell>
        </row>
        <row r="776">
          <cell r="A776">
            <v>953</v>
          </cell>
          <cell r="B776" t="str">
            <v xml:space="preserve">ATM Estafeta Dirección General de Pasaportes/Migración </v>
          </cell>
          <cell r="C776" t="str">
            <v>DISTRITO NACIONAL</v>
          </cell>
        </row>
        <row r="777">
          <cell r="A777">
            <v>954</v>
          </cell>
          <cell r="B777" t="str">
            <v xml:space="preserve">ATM LAESA Pimentel </v>
          </cell>
          <cell r="C777" t="str">
            <v>NORTE</v>
          </cell>
        </row>
        <row r="778">
          <cell r="A778">
            <v>955</v>
          </cell>
          <cell r="B778" t="str">
            <v xml:space="preserve">ATM Oficina Americana Independencia II </v>
          </cell>
          <cell r="C778" t="str">
            <v>DISTRITO NACIONAL</v>
          </cell>
        </row>
        <row r="779">
          <cell r="A779">
            <v>956</v>
          </cell>
          <cell r="B779" t="str">
            <v xml:space="preserve">ATM Autoservicio El Jaya (SFM) </v>
          </cell>
          <cell r="C779" t="str">
            <v>NORTE</v>
          </cell>
        </row>
        <row r="780">
          <cell r="A780">
            <v>957</v>
          </cell>
          <cell r="B780" t="str">
            <v xml:space="preserve">ATM Oficina Venezuela </v>
          </cell>
          <cell r="C780" t="str">
            <v>DISTRITO NACIONAL</v>
          </cell>
        </row>
        <row r="781">
          <cell r="A781">
            <v>958</v>
          </cell>
          <cell r="B781" t="str">
            <v xml:space="preserve">ATM Olé Aut. San Isidro </v>
          </cell>
          <cell r="C781" t="str">
            <v>DISTRITO NACIONAL</v>
          </cell>
        </row>
        <row r="782">
          <cell r="A782">
            <v>959</v>
          </cell>
          <cell r="B782" t="str">
            <v>ATM Estación Next Bavaro</v>
          </cell>
          <cell r="C782" t="str">
            <v>ESTE</v>
          </cell>
        </row>
        <row r="783">
          <cell r="A783">
            <v>960</v>
          </cell>
          <cell r="B783" t="str">
            <v xml:space="preserve">ATM Oficina Villa Ofelia I (San Juan) </v>
          </cell>
          <cell r="C783" t="str">
            <v>SUR</v>
          </cell>
        </row>
        <row r="784">
          <cell r="A784">
            <v>961</v>
          </cell>
          <cell r="B784" t="str">
            <v xml:space="preserve">ATM Listín Diario </v>
          </cell>
          <cell r="C784" t="str">
            <v>DISTRITO NACIONAL</v>
          </cell>
        </row>
        <row r="785">
          <cell r="A785">
            <v>962</v>
          </cell>
          <cell r="B785" t="str">
            <v xml:space="preserve">ATM Oficina Villa Ofelia II (San Juan) </v>
          </cell>
          <cell r="C785" t="str">
            <v>SUR</v>
          </cell>
        </row>
        <row r="786">
          <cell r="A786">
            <v>963</v>
          </cell>
          <cell r="B786" t="str">
            <v xml:space="preserve">ATM Multiplaza La Romana </v>
          </cell>
          <cell r="C786" t="str">
            <v>ESTE</v>
          </cell>
        </row>
        <row r="787">
          <cell r="A787">
            <v>964</v>
          </cell>
          <cell r="B787" t="str">
            <v>ATM Hotel Sunscape (Norte)</v>
          </cell>
          <cell r="C787" t="str">
            <v>NORTE</v>
          </cell>
        </row>
        <row r="788">
          <cell r="A788">
            <v>965</v>
          </cell>
          <cell r="B788" t="str">
            <v xml:space="preserve">ATM S/M La Fuente FUN (Santiago) </v>
          </cell>
          <cell r="C788" t="str">
            <v>NORTE</v>
          </cell>
        </row>
        <row r="789">
          <cell r="A789">
            <v>966</v>
          </cell>
          <cell r="B789" t="str">
            <v>ATM Centro Medico Real</v>
          </cell>
          <cell r="C789" t="str">
            <v>DISTRITO NACIONAL</v>
          </cell>
        </row>
        <row r="790">
          <cell r="A790">
            <v>967</v>
          </cell>
          <cell r="B790" t="str">
            <v xml:space="preserve">ATM UNP Hiper Olé Autopista Duarte </v>
          </cell>
          <cell r="C790" t="str">
            <v>DISTRITO NACIONAL</v>
          </cell>
        </row>
        <row r="791">
          <cell r="A791">
            <v>968</v>
          </cell>
          <cell r="B791" t="str">
            <v xml:space="preserve">ATM UNP Mercado Baní </v>
          </cell>
          <cell r="C791" t="str">
            <v>SUR</v>
          </cell>
        </row>
        <row r="792">
          <cell r="A792">
            <v>969</v>
          </cell>
          <cell r="B792" t="str">
            <v xml:space="preserve">ATM Oficina El Sol I (Santiago) </v>
          </cell>
          <cell r="C792" t="str">
            <v>NORTE</v>
          </cell>
        </row>
        <row r="793">
          <cell r="A793">
            <v>970</v>
          </cell>
          <cell r="B793" t="str">
            <v xml:space="preserve">ATM S/M Olé Haina </v>
          </cell>
          <cell r="C793" t="str">
            <v>DISTRITO NACIONAL</v>
          </cell>
        </row>
        <row r="794">
          <cell r="A794">
            <v>971</v>
          </cell>
          <cell r="B794" t="str">
            <v xml:space="preserve">ATM Club Banreservas I </v>
          </cell>
          <cell r="C794" t="str">
            <v>DISTRITO NACIONAL</v>
          </cell>
        </row>
        <row r="795">
          <cell r="A795">
            <v>972</v>
          </cell>
          <cell r="B795" t="str">
            <v>ATM Banco Bandex I (Antiguo BNV I)</v>
          </cell>
          <cell r="C795" t="str">
            <v>DISTRITO NACIONAL</v>
          </cell>
        </row>
        <row r="796">
          <cell r="A796">
            <v>973</v>
          </cell>
          <cell r="B796" t="str">
            <v xml:space="preserve">ATM Oficina Sabana de la Mar </v>
          </cell>
          <cell r="C796" t="str">
            <v>DISTRITO NACIONAL</v>
          </cell>
        </row>
        <row r="797">
          <cell r="A797">
            <v>974</v>
          </cell>
          <cell r="B797" t="str">
            <v xml:space="preserve">ATM S/M Nacional Ave. Lope de Vega </v>
          </cell>
          <cell r="C797" t="str">
            <v>DISTRITO NACIONAL</v>
          </cell>
        </row>
        <row r="798">
          <cell r="A798">
            <v>976</v>
          </cell>
          <cell r="B798" t="str">
            <v xml:space="preserve">ATM Oficina Diamond Plaza I </v>
          </cell>
          <cell r="C798" t="str">
            <v>DISTRITO NACIONAL</v>
          </cell>
        </row>
        <row r="799">
          <cell r="A799">
            <v>977</v>
          </cell>
          <cell r="B799" t="str">
            <v>ATM Oficina Goico Castro</v>
          </cell>
          <cell r="C799" t="str">
            <v>DISTRITO NACIONAL</v>
          </cell>
        </row>
        <row r="800">
          <cell r="A800">
            <v>978</v>
          </cell>
          <cell r="B800" t="str">
            <v xml:space="preserve">ATM Restaurante Jalao </v>
          </cell>
          <cell r="C800" t="str">
            <v>DISTRITO NACIONAL</v>
          </cell>
        </row>
        <row r="801">
          <cell r="A801">
            <v>979</v>
          </cell>
          <cell r="B801" t="str">
            <v xml:space="preserve">ATM Oficina Luperón I </v>
          </cell>
          <cell r="C801" t="str">
            <v>DISTRITO NACIONAL</v>
          </cell>
        </row>
        <row r="802">
          <cell r="A802">
            <v>980</v>
          </cell>
          <cell r="B802" t="str">
            <v xml:space="preserve">ATM Oficina Bella Vista Mall II </v>
          </cell>
          <cell r="C802" t="str">
            <v>DISTRITO NACIONAL</v>
          </cell>
        </row>
        <row r="803">
          <cell r="A803">
            <v>981</v>
          </cell>
          <cell r="B803" t="str">
            <v xml:space="preserve">ATM Edificio 911 </v>
          </cell>
          <cell r="C803" t="str">
            <v>DISTRITO NACIONAL</v>
          </cell>
        </row>
        <row r="804">
          <cell r="A804">
            <v>982</v>
          </cell>
          <cell r="B804" t="str">
            <v xml:space="preserve">ATM Estación Texaco Grupo Las Canas </v>
          </cell>
          <cell r="C804" t="str">
            <v>DISTRITO NACIONAL</v>
          </cell>
        </row>
        <row r="805">
          <cell r="A805">
            <v>983</v>
          </cell>
          <cell r="B805" t="str">
            <v xml:space="preserve">ATM Bravo República de Colombia </v>
          </cell>
          <cell r="C805" t="str">
            <v>DISTRITO NACIONAL</v>
          </cell>
        </row>
        <row r="806">
          <cell r="A806">
            <v>984</v>
          </cell>
          <cell r="B806" t="str">
            <v xml:space="preserve">ATM Oficina Neiba II </v>
          </cell>
          <cell r="C806" t="str">
            <v>SUR</v>
          </cell>
        </row>
        <row r="807">
          <cell r="A807">
            <v>985</v>
          </cell>
          <cell r="B807" t="str">
            <v xml:space="preserve">ATM Oficina Dajabón II </v>
          </cell>
          <cell r="C807" t="str">
            <v>NORTE</v>
          </cell>
        </row>
        <row r="808">
          <cell r="A808">
            <v>986</v>
          </cell>
          <cell r="B808" t="str">
            <v xml:space="preserve">ATM S/M Jumbo (La Vega) </v>
          </cell>
          <cell r="C808" t="str">
            <v>NORTE</v>
          </cell>
        </row>
        <row r="809">
          <cell r="A809">
            <v>987</v>
          </cell>
          <cell r="B809" t="str">
            <v xml:space="preserve">ATM S/M Jumbo (Moca) </v>
          </cell>
          <cell r="C809" t="str">
            <v>NORTE</v>
          </cell>
        </row>
        <row r="810">
          <cell r="A810">
            <v>988</v>
          </cell>
          <cell r="B810" t="str">
            <v xml:space="preserve">ATM Estación Sigma 27 de Febrero </v>
          </cell>
          <cell r="C810" t="str">
            <v>DISTRITO NACIONAL</v>
          </cell>
        </row>
        <row r="811">
          <cell r="A811">
            <v>989</v>
          </cell>
          <cell r="B811" t="str">
            <v xml:space="preserve">ATM Ministerio de Deportes </v>
          </cell>
          <cell r="C811" t="str">
            <v>DISTRITO NACIONAL</v>
          </cell>
        </row>
        <row r="812">
          <cell r="A812">
            <v>990</v>
          </cell>
          <cell r="B812" t="str">
            <v xml:space="preserve">ATM Autoservicio Bonao II </v>
          </cell>
          <cell r="C812" t="str">
            <v>NORTE</v>
          </cell>
        </row>
        <row r="813">
          <cell r="A813">
            <v>991</v>
          </cell>
          <cell r="B813" t="str">
            <v xml:space="preserve">ATM UNP Las Matas de Santa Cruz </v>
          </cell>
          <cell r="C813" t="str">
            <v>NORTE</v>
          </cell>
        </row>
        <row r="814">
          <cell r="A814">
            <v>993</v>
          </cell>
          <cell r="B814" t="str">
            <v xml:space="preserve">ATM Centro Medico Integral II </v>
          </cell>
          <cell r="C814" t="str">
            <v>DISTRITO NACIONAL</v>
          </cell>
        </row>
        <row r="815">
          <cell r="A815">
            <v>994</v>
          </cell>
          <cell r="B815" t="str">
            <v>ATM Telemicro</v>
          </cell>
          <cell r="C815" t="str">
            <v>DISTRITO NACIONAL</v>
          </cell>
        </row>
        <row r="816">
          <cell r="A816">
            <v>995</v>
          </cell>
          <cell r="B816" t="str">
            <v xml:space="preserve">ATM Oficina San Cristobal III (Lobby) </v>
          </cell>
          <cell r="C816" t="str">
            <v>SUR</v>
          </cell>
        </row>
        <row r="817">
          <cell r="A817">
            <v>797</v>
          </cell>
          <cell r="B817" t="str">
            <v>ATM Dirección de Jubilaciones y Pensiones</v>
          </cell>
          <cell r="C817" t="str">
            <v>DISTRITO NACIONAL</v>
          </cell>
        </row>
        <row r="818">
          <cell r="A818">
            <v>996</v>
          </cell>
          <cell r="B818" t="str">
            <v xml:space="preserve">ATM Estación Texaco Charles Summer </v>
          </cell>
          <cell r="C818" t="str">
            <v>DISTRITO NACIONAL</v>
          </cell>
        </row>
        <row r="819">
          <cell r="A819">
            <v>600</v>
          </cell>
          <cell r="B819" t="str">
            <v>ATM S/M Bravo Hipica</v>
          </cell>
          <cell r="C819" t="str">
            <v>DISTRITO NACIONAL</v>
          </cell>
        </row>
        <row r="820">
          <cell r="A820">
            <v>582</v>
          </cell>
          <cell r="B820" t="str">
            <v>ATM Estación Sabana Yegua</v>
          </cell>
          <cell r="C820" t="str">
            <v>SUR</v>
          </cell>
        </row>
        <row r="821">
          <cell r="A821">
            <v>363</v>
          </cell>
          <cell r="B821" t="str">
            <v>ATM S/M Bravo Villa Mella</v>
          </cell>
          <cell r="C821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s460-helpdesk/CAisd/pdmweb.exe?OP=SEARCH+FACTORY=in+SKIPLIST=1+QBE.EQ.id=3580465" TargetMode="External"/><Relationship Id="rId13" Type="http://schemas.openxmlformats.org/officeDocument/2006/relationships/printerSettings" Target="../printerSettings/printerSettings7.bin"/><Relationship Id="rId3" Type="http://schemas.openxmlformats.org/officeDocument/2006/relationships/printerSettings" Target="../printerSettings/printerSettings3.bin"/><Relationship Id="rId7" Type="http://schemas.openxmlformats.org/officeDocument/2006/relationships/hyperlink" Target="http://s460-helpdesk/CAisd/pdmweb.exe?OP=SEARCH+FACTORY=in+SKIPLIST=1+QBE.EQ.id=3580466" TargetMode="External"/><Relationship Id="rId12" Type="http://schemas.openxmlformats.org/officeDocument/2006/relationships/hyperlink" Target="javascript:showDetailWithPersid(%22cnt:83AE33C1A327584DBB5E3357974DA04B%22)" TargetMode="Externa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openxmlformats.org/officeDocument/2006/relationships/hyperlink" Target="http://s460-helpdesk/CAisd/pdmweb.exe?OP=SEARCH+FACTORY=in+SKIPLIST=1+QBE.EQ.id=3580462" TargetMode="External"/><Relationship Id="rId5" Type="http://schemas.openxmlformats.org/officeDocument/2006/relationships/printerSettings" Target="../printerSettings/printerSettings5.bin"/><Relationship Id="rId10" Type="http://schemas.openxmlformats.org/officeDocument/2006/relationships/hyperlink" Target="http://s460-helpdesk/CAisd/pdmweb.exe?OP=SEARCH+FACTORY=in+SKIPLIST=1+QBE.EQ.id=3580463" TargetMode="External"/><Relationship Id="rId4" Type="http://schemas.openxmlformats.org/officeDocument/2006/relationships/printerSettings" Target="../printerSettings/printerSettings4.bin"/><Relationship Id="rId9" Type="http://schemas.openxmlformats.org/officeDocument/2006/relationships/hyperlink" Target="http://s460-helpdesk/CAisd/pdmweb.exe?OP=SEARCH+FACTORY=in+SKIPLIST=1+QBE.EQ.id=3580464" TargetMode="Externa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R230"/>
  <sheetViews>
    <sheetView tabSelected="1" zoomScale="70" zoomScaleNormal="70" workbookViewId="0">
      <pane ySplit="4" topLeftCell="A8" activePane="bottomLeft" state="frozen"/>
      <selection pane="bottomLeft" activeCell="F4" sqref="F1:K1048576"/>
    </sheetView>
  </sheetViews>
  <sheetFormatPr baseColWidth="10" defaultColWidth="21" defaultRowHeight="15" x14ac:dyDescent="0.25"/>
  <cols>
    <col min="1" max="1" width="25.5703125" style="87" bestFit="1" customWidth="1"/>
    <col min="2" max="2" width="20.28515625" style="112" bestFit="1" customWidth="1"/>
    <col min="3" max="3" width="17.7109375" style="44" bestFit="1" customWidth="1"/>
    <col min="4" max="4" width="27.42578125" style="87" bestFit="1" customWidth="1"/>
    <col min="5" max="5" width="12.7109375" style="82" bestFit="1" customWidth="1"/>
    <col min="6" max="6" width="11.28515625" style="45" hidden="1" customWidth="1"/>
    <col min="7" max="7" width="59.7109375" style="45" hidden="1" customWidth="1"/>
    <col min="8" max="11" width="5.28515625" style="45" hidden="1" customWidth="1"/>
    <col min="12" max="12" width="52.5703125" style="45" bestFit="1" customWidth="1"/>
    <col min="13" max="13" width="20.140625" style="87" bestFit="1" customWidth="1"/>
    <col min="14" max="14" width="17.85546875" style="87" bestFit="1" customWidth="1"/>
    <col min="15" max="15" width="42.5703125" style="87" bestFit="1" customWidth="1"/>
    <col min="16" max="16" width="22.5703125" style="89" bestFit="1" customWidth="1"/>
    <col min="17" max="17" width="52.5703125" style="75" bestFit="1" customWidth="1"/>
    <col min="18" max="18" width="3.85546875" style="43" customWidth="1"/>
    <col min="19" max="16384" width="21" style="43"/>
  </cols>
  <sheetData>
    <row r="1" spans="1:18" ht="18" x14ac:dyDescent="0.25">
      <c r="A1" s="162" t="s">
        <v>2154</v>
      </c>
      <c r="B1" s="163"/>
      <c r="C1" s="163"/>
      <c r="D1" s="163"/>
      <c r="E1" s="163"/>
      <c r="F1" s="163"/>
      <c r="G1" s="163"/>
      <c r="H1" s="163"/>
      <c r="I1" s="163"/>
      <c r="J1" s="163"/>
      <c r="K1" s="163"/>
      <c r="L1" s="163"/>
      <c r="M1" s="163"/>
      <c r="N1" s="163"/>
      <c r="O1" s="163"/>
      <c r="P1" s="163"/>
      <c r="Q1" s="164"/>
    </row>
    <row r="2" spans="1:18" ht="18" x14ac:dyDescent="0.25">
      <c r="A2" s="159" t="s">
        <v>2151</v>
      </c>
      <c r="B2" s="160"/>
      <c r="C2" s="160"/>
      <c r="D2" s="160"/>
      <c r="E2" s="160"/>
      <c r="F2" s="160"/>
      <c r="G2" s="160"/>
      <c r="H2" s="160"/>
      <c r="I2" s="160"/>
      <c r="J2" s="160"/>
      <c r="K2" s="160"/>
      <c r="L2" s="160"/>
      <c r="M2" s="160"/>
      <c r="N2" s="160"/>
      <c r="O2" s="160"/>
      <c r="P2" s="160"/>
      <c r="Q2" s="161"/>
    </row>
    <row r="3" spans="1:18" ht="18.75" thickBot="1" x14ac:dyDescent="0.3">
      <c r="A3" s="165" t="s">
        <v>2806</v>
      </c>
      <c r="B3" s="166"/>
      <c r="C3" s="166"/>
      <c r="D3" s="166"/>
      <c r="E3" s="166"/>
      <c r="F3" s="166"/>
      <c r="G3" s="166"/>
      <c r="H3" s="166"/>
      <c r="I3" s="166"/>
      <c r="J3" s="166"/>
      <c r="K3" s="166"/>
      <c r="L3" s="166"/>
      <c r="M3" s="166"/>
      <c r="N3" s="166"/>
      <c r="O3" s="166"/>
      <c r="P3" s="166"/>
      <c r="Q3" s="167"/>
      <c r="R3" s="87"/>
    </row>
    <row r="4" spans="1:18" s="25" customFormat="1" ht="18" x14ac:dyDescent="0.25">
      <c r="A4" s="145" t="s">
        <v>2395</v>
      </c>
      <c r="B4" s="144" t="s">
        <v>2216</v>
      </c>
      <c r="C4" s="145" t="s">
        <v>11</v>
      </c>
      <c r="D4" s="145" t="s">
        <v>12</v>
      </c>
      <c r="E4" s="146" t="s">
        <v>18</v>
      </c>
      <c r="F4" s="145"/>
      <c r="G4" s="145"/>
      <c r="H4" s="145"/>
      <c r="I4" s="145"/>
      <c r="J4" s="145"/>
      <c r="K4" s="145"/>
      <c r="L4" s="145" t="s">
        <v>2405</v>
      </c>
      <c r="M4" s="46" t="s">
        <v>14</v>
      </c>
      <c r="N4" s="46" t="s">
        <v>2420</v>
      </c>
      <c r="O4" s="70" t="s">
        <v>2462</v>
      </c>
      <c r="P4" s="70" t="s">
        <v>2485</v>
      </c>
      <c r="Q4" s="147" t="s">
        <v>2444</v>
      </c>
    </row>
    <row r="5" spans="1:18" ht="18" x14ac:dyDescent="0.25">
      <c r="A5" s="136" t="str">
        <f>VLOOKUP(E5,'LISTADO ATM'!$A$2:$C$899,3,0)</f>
        <v>DISTRITO NACIONAL</v>
      </c>
      <c r="B5" s="123" t="s">
        <v>2582</v>
      </c>
      <c r="C5" s="137">
        <v>44316.488576388889</v>
      </c>
      <c r="D5" s="137" t="s">
        <v>2181</v>
      </c>
      <c r="E5" s="114">
        <v>663</v>
      </c>
      <c r="F5" s="142" t="str">
        <f>VLOOKUP(E5,VIP!$A$2:$O12981,2,0)</f>
        <v>DRBR663</v>
      </c>
      <c r="G5" s="136" t="str">
        <f>VLOOKUP(E5,'LISTADO ATM'!$A$2:$B$898,2,0)</f>
        <v>ATM S/M Olé Av. España</v>
      </c>
      <c r="H5" s="136" t="str">
        <f>VLOOKUP(E5,VIP!$A$2:$O17902,7,FALSE)</f>
        <v>N/A</v>
      </c>
      <c r="I5" s="136" t="str">
        <f>VLOOKUP(E5,VIP!$A$2:$O9867,8,FALSE)</f>
        <v>N/A</v>
      </c>
      <c r="J5" s="136" t="str">
        <f>VLOOKUP(E5,VIP!$A$2:$O9817,8,FALSE)</f>
        <v>N/A</v>
      </c>
      <c r="K5" s="136" t="str">
        <f>VLOOKUP(E5,VIP!$A$2:$O13391,6,0)</f>
        <v>N/A</v>
      </c>
      <c r="L5" s="133" t="s">
        <v>2220</v>
      </c>
      <c r="M5" s="138" t="s">
        <v>2456</v>
      </c>
      <c r="N5" s="138" t="s">
        <v>2463</v>
      </c>
      <c r="O5" s="142" t="s">
        <v>2465</v>
      </c>
      <c r="P5" s="135"/>
      <c r="Q5" s="138" t="s">
        <v>2220</v>
      </c>
    </row>
    <row r="6" spans="1:18" ht="18" x14ac:dyDescent="0.25">
      <c r="A6" s="136" t="str">
        <f>VLOOKUP(E6,'LISTADO ATM'!$A$2:$C$899,3,0)</f>
        <v>DISTRITO NACIONAL</v>
      </c>
      <c r="B6" s="123" t="s">
        <v>2580</v>
      </c>
      <c r="C6" s="137">
        <v>44316.579606481479</v>
      </c>
      <c r="D6" s="137" t="s">
        <v>2181</v>
      </c>
      <c r="E6" s="114">
        <v>240</v>
      </c>
      <c r="F6" s="142" t="str">
        <f>VLOOKUP(E6,VIP!$A$2:$O12963,2,0)</f>
        <v>DRBR24D</v>
      </c>
      <c r="G6" s="136" t="str">
        <f>VLOOKUP(E6,'LISTADO ATM'!$A$2:$B$898,2,0)</f>
        <v xml:space="preserve">ATM Oficina Carrefour I </v>
      </c>
      <c r="H6" s="136" t="str">
        <f>VLOOKUP(E6,VIP!$A$2:$O17884,7,FALSE)</f>
        <v>Si</v>
      </c>
      <c r="I6" s="136" t="str">
        <f>VLOOKUP(E6,VIP!$A$2:$O9849,8,FALSE)</f>
        <v>Si</v>
      </c>
      <c r="J6" s="136" t="str">
        <f>VLOOKUP(E6,VIP!$A$2:$O9799,8,FALSE)</f>
        <v>Si</v>
      </c>
      <c r="K6" s="136" t="str">
        <f>VLOOKUP(E6,VIP!$A$2:$O13373,6,0)</f>
        <v>SI</v>
      </c>
      <c r="L6" s="133" t="s">
        <v>2220</v>
      </c>
      <c r="M6" s="138" t="s">
        <v>2456</v>
      </c>
      <c r="N6" s="138" t="s">
        <v>2463</v>
      </c>
      <c r="O6" s="142" t="s">
        <v>2465</v>
      </c>
      <c r="P6" s="135"/>
      <c r="Q6" s="138" t="s">
        <v>2220</v>
      </c>
    </row>
    <row r="7" spans="1:18" ht="18" x14ac:dyDescent="0.25">
      <c r="A7" s="136" t="str">
        <f>VLOOKUP(E7,'LISTADO ATM'!$A$2:$C$899,3,0)</f>
        <v>DISTRITO NACIONAL</v>
      </c>
      <c r="B7" s="123" t="s">
        <v>2579</v>
      </c>
      <c r="C7" s="137">
        <v>44316.590416666666</v>
      </c>
      <c r="D7" s="137" t="s">
        <v>2181</v>
      </c>
      <c r="E7" s="114">
        <v>414</v>
      </c>
      <c r="F7" s="142" t="str">
        <f>VLOOKUP(E7,VIP!$A$2:$O12962,2,0)</f>
        <v>DRBR414</v>
      </c>
      <c r="G7" s="136" t="str">
        <f>VLOOKUP(E7,'LISTADO ATM'!$A$2:$B$898,2,0)</f>
        <v>ATM Villa Francisca II</v>
      </c>
      <c r="H7" s="136" t="str">
        <f>VLOOKUP(E7,VIP!$A$2:$O17883,7,FALSE)</f>
        <v>Si</v>
      </c>
      <c r="I7" s="136" t="str">
        <f>VLOOKUP(E7,VIP!$A$2:$O9848,8,FALSE)</f>
        <v>Si</v>
      </c>
      <c r="J7" s="136" t="str">
        <f>VLOOKUP(E7,VIP!$A$2:$O9798,8,FALSE)</f>
        <v>Si</v>
      </c>
      <c r="K7" s="136" t="str">
        <f>VLOOKUP(E7,VIP!$A$2:$O13372,6,0)</f>
        <v>SI</v>
      </c>
      <c r="L7" s="133" t="s">
        <v>2220</v>
      </c>
      <c r="M7" s="138" t="s">
        <v>2456</v>
      </c>
      <c r="N7" s="138" t="s">
        <v>2463</v>
      </c>
      <c r="O7" s="142" t="s">
        <v>2465</v>
      </c>
      <c r="P7" s="135"/>
      <c r="Q7" s="138" t="s">
        <v>2220</v>
      </c>
    </row>
    <row r="8" spans="1:18" ht="18" x14ac:dyDescent="0.25">
      <c r="A8" s="136" t="str">
        <f>VLOOKUP(E8,'LISTADO ATM'!$A$2:$C$899,3,0)</f>
        <v>DISTRITO NACIONAL</v>
      </c>
      <c r="B8" s="123" t="s">
        <v>2703</v>
      </c>
      <c r="C8" s="137">
        <v>44316.657708333332</v>
      </c>
      <c r="D8" s="137" t="s">
        <v>2181</v>
      </c>
      <c r="E8" s="114">
        <v>160</v>
      </c>
      <c r="F8" s="142" t="str">
        <f>VLOOKUP(E8,VIP!$A$2:$O12910,2,0)</f>
        <v>DRBR160</v>
      </c>
      <c r="G8" s="136" t="str">
        <f>VLOOKUP(E8,'LISTADO ATM'!$A$2:$B$898,2,0)</f>
        <v xml:space="preserve">ATM Oficina Herrera </v>
      </c>
      <c r="H8" s="136" t="str">
        <f>VLOOKUP(E8,VIP!$A$2:$O17831,7,FALSE)</f>
        <v>Si</v>
      </c>
      <c r="I8" s="136" t="str">
        <f>VLOOKUP(E8,VIP!$A$2:$O9796,8,FALSE)</f>
        <v>Si</v>
      </c>
      <c r="J8" s="136" t="str">
        <f>VLOOKUP(E8,VIP!$A$2:$O9746,8,FALSE)</f>
        <v>Si</v>
      </c>
      <c r="K8" s="136" t="str">
        <f>VLOOKUP(E8,VIP!$A$2:$O13320,6,0)</f>
        <v>NO</v>
      </c>
      <c r="L8" s="133" t="s">
        <v>2220</v>
      </c>
      <c r="M8" s="138" t="s">
        <v>2456</v>
      </c>
      <c r="N8" s="138" t="s">
        <v>2497</v>
      </c>
      <c r="O8" s="142" t="s">
        <v>2465</v>
      </c>
      <c r="P8" s="135"/>
      <c r="Q8" s="138" t="s">
        <v>2220</v>
      </c>
    </row>
    <row r="9" spans="1:18" ht="18" x14ac:dyDescent="0.25">
      <c r="A9" s="136" t="str">
        <f>VLOOKUP(E9,'LISTADO ATM'!$A$2:$C$899,3,0)</f>
        <v>DISTRITO NACIONAL</v>
      </c>
      <c r="B9" s="123" t="s">
        <v>2588</v>
      </c>
      <c r="C9" s="137">
        <v>44316.716747685183</v>
      </c>
      <c r="D9" s="137" t="s">
        <v>2181</v>
      </c>
      <c r="E9" s="114">
        <v>902</v>
      </c>
      <c r="F9" s="142" t="str">
        <f>VLOOKUP(E9,VIP!$A$2:$O12999,2,0)</f>
        <v>DRBR16A</v>
      </c>
      <c r="G9" s="136" t="str">
        <f>VLOOKUP(E9,'LISTADO ATM'!$A$2:$B$898,2,0)</f>
        <v xml:space="preserve">ATM Oficina Plaza Florida </v>
      </c>
      <c r="H9" s="136" t="str">
        <f>VLOOKUP(E9,VIP!$A$2:$O17920,7,FALSE)</f>
        <v>Si</v>
      </c>
      <c r="I9" s="136" t="str">
        <f>VLOOKUP(E9,VIP!$A$2:$O9885,8,FALSE)</f>
        <v>Si</v>
      </c>
      <c r="J9" s="136" t="str">
        <f>VLOOKUP(E9,VIP!$A$2:$O9835,8,FALSE)</f>
        <v>Si</v>
      </c>
      <c r="K9" s="136" t="str">
        <f>VLOOKUP(E9,VIP!$A$2:$O13409,6,0)</f>
        <v>NO</v>
      </c>
      <c r="L9" s="133" t="s">
        <v>2220</v>
      </c>
      <c r="M9" s="138" t="s">
        <v>2456</v>
      </c>
      <c r="N9" s="138" t="s">
        <v>2463</v>
      </c>
      <c r="O9" s="142" t="s">
        <v>2465</v>
      </c>
      <c r="P9" s="135"/>
      <c r="Q9" s="138" t="s">
        <v>2220</v>
      </c>
    </row>
    <row r="10" spans="1:18" ht="18" x14ac:dyDescent="0.25">
      <c r="A10" s="136" t="str">
        <f>VLOOKUP(E10,'LISTADO ATM'!$A$2:$C$899,3,0)</f>
        <v>DISTRITO NACIONAL</v>
      </c>
      <c r="B10" s="123" t="s">
        <v>2587</v>
      </c>
      <c r="C10" s="137">
        <v>44316.753750000003</v>
      </c>
      <c r="D10" s="137" t="s">
        <v>2181</v>
      </c>
      <c r="E10" s="114">
        <v>57</v>
      </c>
      <c r="F10" s="142" t="str">
        <f>VLOOKUP(E10,VIP!$A$2:$O12989,2,0)</f>
        <v>DRBR057</v>
      </c>
      <c r="G10" s="136" t="str">
        <f>VLOOKUP(E10,'LISTADO ATM'!$A$2:$B$898,2,0)</f>
        <v xml:space="preserve">ATM Oficina Malecon Center </v>
      </c>
      <c r="H10" s="136" t="str">
        <f>VLOOKUP(E10,VIP!$A$2:$O17910,7,FALSE)</f>
        <v>Si</v>
      </c>
      <c r="I10" s="136" t="str">
        <f>VLOOKUP(E10,VIP!$A$2:$O9875,8,FALSE)</f>
        <v>Si</v>
      </c>
      <c r="J10" s="136" t="str">
        <f>VLOOKUP(E10,VIP!$A$2:$O9825,8,FALSE)</f>
        <v>Si</v>
      </c>
      <c r="K10" s="136" t="str">
        <f>VLOOKUP(E10,VIP!$A$2:$O13399,6,0)</f>
        <v>NO</v>
      </c>
      <c r="L10" s="133" t="s">
        <v>2220</v>
      </c>
      <c r="M10" s="138" t="s">
        <v>2456</v>
      </c>
      <c r="N10" s="138" t="s">
        <v>2463</v>
      </c>
      <c r="O10" s="142" t="s">
        <v>2465</v>
      </c>
      <c r="P10" s="135"/>
      <c r="Q10" s="138" t="s">
        <v>2220</v>
      </c>
    </row>
    <row r="11" spans="1:18" ht="18" x14ac:dyDescent="0.25">
      <c r="A11" s="136" t="str">
        <f>VLOOKUP(E11,'LISTADO ATM'!$A$2:$C$899,3,0)</f>
        <v>ESTE</v>
      </c>
      <c r="B11" s="123" t="s">
        <v>2586</v>
      </c>
      <c r="C11" s="137">
        <v>44316.755208333336</v>
      </c>
      <c r="D11" s="137" t="s">
        <v>2181</v>
      </c>
      <c r="E11" s="114">
        <v>27</v>
      </c>
      <c r="F11" s="142" t="str">
        <f>VLOOKUP(E11,VIP!$A$2:$O12988,2,0)</f>
        <v>DRBR240</v>
      </c>
      <c r="G11" s="136" t="str">
        <f>VLOOKUP(E11,'LISTADO ATM'!$A$2:$B$898,2,0)</f>
        <v>ATM Oficina El Seibo II</v>
      </c>
      <c r="H11" s="136" t="str">
        <f>VLOOKUP(E11,VIP!$A$2:$O17909,7,FALSE)</f>
        <v>Si</v>
      </c>
      <c r="I11" s="136" t="str">
        <f>VLOOKUP(E11,VIP!$A$2:$O9874,8,FALSE)</f>
        <v>Si</v>
      </c>
      <c r="J11" s="136" t="str">
        <f>VLOOKUP(E11,VIP!$A$2:$O9824,8,FALSE)</f>
        <v>Si</v>
      </c>
      <c r="K11" s="136" t="str">
        <f>VLOOKUP(E11,VIP!$A$2:$O13398,6,0)</f>
        <v>NO</v>
      </c>
      <c r="L11" s="133" t="s">
        <v>2220</v>
      </c>
      <c r="M11" s="138" t="s">
        <v>2456</v>
      </c>
      <c r="N11" s="138" t="s">
        <v>2463</v>
      </c>
      <c r="O11" s="142" t="s">
        <v>2465</v>
      </c>
      <c r="P11" s="135"/>
      <c r="Q11" s="138" t="s">
        <v>2220</v>
      </c>
    </row>
    <row r="12" spans="1:18" ht="18" x14ac:dyDescent="0.25">
      <c r="A12" s="136" t="str">
        <f>VLOOKUP(E12,'LISTADO ATM'!$A$2:$C$899,3,0)</f>
        <v>DISTRITO NACIONAL</v>
      </c>
      <c r="B12" s="123" t="s">
        <v>2702</v>
      </c>
      <c r="C12" s="137">
        <v>44316.756307870368</v>
      </c>
      <c r="D12" s="137" t="s">
        <v>2181</v>
      </c>
      <c r="E12" s="114">
        <v>232</v>
      </c>
      <c r="F12" s="142" t="str">
        <f>VLOOKUP(E12,VIP!$A$2:$O12909,2,0)</f>
        <v>DRBR232</v>
      </c>
      <c r="G12" s="136" t="str">
        <f>VLOOKUP(E12,'LISTADO ATM'!$A$2:$B$898,2,0)</f>
        <v xml:space="preserve">ATM S/M Nacional Charles de Gaulle </v>
      </c>
      <c r="H12" s="136" t="str">
        <f>VLOOKUP(E12,VIP!$A$2:$O17830,7,FALSE)</f>
        <v>Si</v>
      </c>
      <c r="I12" s="136" t="str">
        <f>VLOOKUP(E12,VIP!$A$2:$O9795,8,FALSE)</f>
        <v>Si</v>
      </c>
      <c r="J12" s="136" t="str">
        <f>VLOOKUP(E12,VIP!$A$2:$O9745,8,FALSE)</f>
        <v>Si</v>
      </c>
      <c r="K12" s="136" t="str">
        <f>VLOOKUP(E12,VIP!$A$2:$O13319,6,0)</f>
        <v>SI</v>
      </c>
      <c r="L12" s="133" t="s">
        <v>2220</v>
      </c>
      <c r="M12" s="138" t="s">
        <v>2456</v>
      </c>
      <c r="N12" s="138" t="s">
        <v>2463</v>
      </c>
      <c r="O12" s="142" t="s">
        <v>2465</v>
      </c>
      <c r="P12" s="135"/>
      <c r="Q12" s="138" t="s">
        <v>2220</v>
      </c>
    </row>
    <row r="13" spans="1:18" ht="18" x14ac:dyDescent="0.25">
      <c r="A13" s="136" t="str">
        <f>VLOOKUP(E13,'LISTADO ATM'!$A$2:$C$899,3,0)</f>
        <v>DISTRITO NACIONAL</v>
      </c>
      <c r="B13" s="123" t="s">
        <v>2585</v>
      </c>
      <c r="C13" s="137">
        <v>44316.763831018521</v>
      </c>
      <c r="D13" s="137" t="s">
        <v>2181</v>
      </c>
      <c r="E13" s="114">
        <v>487</v>
      </c>
      <c r="F13" s="142" t="str">
        <f>VLOOKUP(E13,VIP!$A$2:$O12983,2,0)</f>
        <v>DRBR487</v>
      </c>
      <c r="G13" s="136" t="str">
        <f>VLOOKUP(E13,'LISTADO ATM'!$A$2:$B$898,2,0)</f>
        <v xml:space="preserve">ATM Olé Hainamosa </v>
      </c>
      <c r="H13" s="136" t="str">
        <f>VLOOKUP(E13,VIP!$A$2:$O17904,7,FALSE)</f>
        <v>Si</v>
      </c>
      <c r="I13" s="136" t="str">
        <f>VLOOKUP(E13,VIP!$A$2:$O9869,8,FALSE)</f>
        <v>Si</v>
      </c>
      <c r="J13" s="136" t="str">
        <f>VLOOKUP(E13,VIP!$A$2:$O9819,8,FALSE)</f>
        <v>Si</v>
      </c>
      <c r="K13" s="136" t="str">
        <f>VLOOKUP(E13,VIP!$A$2:$O13393,6,0)</f>
        <v>SI</v>
      </c>
      <c r="L13" s="133" t="s">
        <v>2220</v>
      </c>
      <c r="M13" s="138" t="s">
        <v>2456</v>
      </c>
      <c r="N13" s="138" t="s">
        <v>2463</v>
      </c>
      <c r="O13" s="142" t="s">
        <v>2465</v>
      </c>
      <c r="P13" s="135"/>
      <c r="Q13" s="138" t="s">
        <v>2220</v>
      </c>
    </row>
    <row r="14" spans="1:18" ht="18" x14ac:dyDescent="0.25">
      <c r="A14" s="136" t="str">
        <f>VLOOKUP(E14,'LISTADO ATM'!$A$2:$C$899,3,0)</f>
        <v>DISTRITO NACIONAL</v>
      </c>
      <c r="B14" s="123" t="s">
        <v>2584</v>
      </c>
      <c r="C14" s="137">
        <v>44316.771527777775</v>
      </c>
      <c r="D14" s="137" t="s">
        <v>2181</v>
      </c>
      <c r="E14" s="114">
        <v>640</v>
      </c>
      <c r="F14" s="142" t="str">
        <f>VLOOKUP(E14,VIP!$A$2:$O12981,2,0)</f>
        <v>DRBR640</v>
      </c>
      <c r="G14" s="136" t="str">
        <f>VLOOKUP(E14,'LISTADO ATM'!$A$2:$B$898,2,0)</f>
        <v xml:space="preserve">ATM Ministerio Obras Públicas </v>
      </c>
      <c r="H14" s="136" t="str">
        <f>VLOOKUP(E14,VIP!$A$2:$O17902,7,FALSE)</f>
        <v>Si</v>
      </c>
      <c r="I14" s="136" t="str">
        <f>VLOOKUP(E14,VIP!$A$2:$O9867,8,FALSE)</f>
        <v>Si</v>
      </c>
      <c r="J14" s="136" t="str">
        <f>VLOOKUP(E14,VIP!$A$2:$O9817,8,FALSE)</f>
        <v>Si</v>
      </c>
      <c r="K14" s="136" t="str">
        <f>VLOOKUP(E14,VIP!$A$2:$O13391,6,0)</f>
        <v>NO</v>
      </c>
      <c r="L14" s="133" t="s">
        <v>2220</v>
      </c>
      <c r="M14" s="138" t="s">
        <v>2456</v>
      </c>
      <c r="N14" s="138" t="s">
        <v>2463</v>
      </c>
      <c r="O14" s="142" t="s">
        <v>2465</v>
      </c>
      <c r="P14" s="135"/>
      <c r="Q14" s="138" t="s">
        <v>2220</v>
      </c>
    </row>
    <row r="15" spans="1:18" ht="18" x14ac:dyDescent="0.25">
      <c r="A15" s="136" t="str">
        <f>VLOOKUP(E15,'LISTADO ATM'!$A$2:$C$899,3,0)</f>
        <v>DISTRITO NACIONAL</v>
      </c>
      <c r="B15" s="123" t="s">
        <v>2583</v>
      </c>
      <c r="C15" s="137">
        <v>44316.772789351853</v>
      </c>
      <c r="D15" s="137" t="s">
        <v>2181</v>
      </c>
      <c r="E15" s="114">
        <v>476</v>
      </c>
      <c r="F15" s="142" t="str">
        <f>VLOOKUP(E15,VIP!$A$2:$O12980,2,0)</f>
        <v>DRBR476</v>
      </c>
      <c r="G15" s="136" t="str">
        <f>VLOOKUP(E15,'LISTADO ATM'!$A$2:$B$898,2,0)</f>
        <v xml:space="preserve">ATM Multicentro La Sirena Las Caobas </v>
      </c>
      <c r="H15" s="136" t="str">
        <f>VLOOKUP(E15,VIP!$A$2:$O17901,7,FALSE)</f>
        <v>Si</v>
      </c>
      <c r="I15" s="136" t="str">
        <f>VLOOKUP(E15,VIP!$A$2:$O9866,8,FALSE)</f>
        <v>Si</v>
      </c>
      <c r="J15" s="136" t="str">
        <f>VLOOKUP(E15,VIP!$A$2:$O9816,8,FALSE)</f>
        <v>Si</v>
      </c>
      <c r="K15" s="136" t="str">
        <f>VLOOKUP(E15,VIP!$A$2:$O13390,6,0)</f>
        <v>SI</v>
      </c>
      <c r="L15" s="133" t="s">
        <v>2220</v>
      </c>
      <c r="M15" s="138" t="s">
        <v>2456</v>
      </c>
      <c r="N15" s="138" t="s">
        <v>2463</v>
      </c>
      <c r="O15" s="142" t="s">
        <v>2465</v>
      </c>
      <c r="P15" s="135"/>
      <c r="Q15" s="138" t="s">
        <v>2220</v>
      </c>
    </row>
    <row r="16" spans="1:18" ht="18" x14ac:dyDescent="0.25">
      <c r="A16" s="136" t="str">
        <f>VLOOKUP(E16,'LISTADO ATM'!$A$2:$C$899,3,0)</f>
        <v>ESTE</v>
      </c>
      <c r="B16" s="123" t="s">
        <v>2598</v>
      </c>
      <c r="C16" s="137">
        <v>44316.815462962964</v>
      </c>
      <c r="D16" s="137" t="s">
        <v>2181</v>
      </c>
      <c r="E16" s="114">
        <v>68</v>
      </c>
      <c r="F16" s="142" t="str">
        <f>VLOOKUP(E16,VIP!$A$2:$O12991,2,0)</f>
        <v>DRBR068</v>
      </c>
      <c r="G16" s="136" t="str">
        <f>VLOOKUP(E16,'LISTADO ATM'!$A$2:$B$898,2,0)</f>
        <v xml:space="preserve">ATM Hotel Nickelodeon (Punta Cana) </v>
      </c>
      <c r="H16" s="136" t="str">
        <f>VLOOKUP(E16,VIP!$A$2:$O17912,7,FALSE)</f>
        <v>Si</v>
      </c>
      <c r="I16" s="136" t="str">
        <f>VLOOKUP(E16,VIP!$A$2:$O9877,8,FALSE)</f>
        <v>Si</v>
      </c>
      <c r="J16" s="136" t="str">
        <f>VLOOKUP(E16,VIP!$A$2:$O9827,8,FALSE)</f>
        <v>Si</v>
      </c>
      <c r="K16" s="136" t="str">
        <f>VLOOKUP(E16,VIP!$A$2:$O13401,6,0)</f>
        <v>NO</v>
      </c>
      <c r="L16" s="133" t="s">
        <v>2220</v>
      </c>
      <c r="M16" s="138" t="s">
        <v>2456</v>
      </c>
      <c r="N16" s="138" t="s">
        <v>2463</v>
      </c>
      <c r="O16" s="142" t="s">
        <v>2465</v>
      </c>
      <c r="P16" s="135"/>
      <c r="Q16" s="138" t="s">
        <v>2220</v>
      </c>
    </row>
    <row r="17" spans="1:17" ht="18" x14ac:dyDescent="0.25">
      <c r="A17" s="136" t="str">
        <f>VLOOKUP(E17,'LISTADO ATM'!$A$2:$C$899,3,0)</f>
        <v>SUR</v>
      </c>
      <c r="B17" s="123" t="s">
        <v>2599</v>
      </c>
      <c r="C17" s="137">
        <v>44316.937164351853</v>
      </c>
      <c r="D17" s="137" t="s">
        <v>2181</v>
      </c>
      <c r="E17" s="114">
        <v>84</v>
      </c>
      <c r="F17" s="142" t="str">
        <f>VLOOKUP(E17,VIP!$A$2:$O12979,2,0)</f>
        <v>DRBR084</v>
      </c>
      <c r="G17" s="136" t="str">
        <f>VLOOKUP(E17,'LISTADO ATM'!$A$2:$B$898,2,0)</f>
        <v xml:space="preserve">ATM Oficina Multicentro Sirena San Cristóbal </v>
      </c>
      <c r="H17" s="136" t="str">
        <f>VLOOKUP(E17,VIP!$A$2:$O17900,7,FALSE)</f>
        <v>Si</v>
      </c>
      <c r="I17" s="136" t="str">
        <f>VLOOKUP(E17,VIP!$A$2:$O9865,8,FALSE)</f>
        <v>Si</v>
      </c>
      <c r="J17" s="136" t="str">
        <f>VLOOKUP(E17,VIP!$A$2:$O9815,8,FALSE)</f>
        <v>Si</v>
      </c>
      <c r="K17" s="136" t="str">
        <f>VLOOKUP(E17,VIP!$A$2:$O13389,6,0)</f>
        <v>SI</v>
      </c>
      <c r="L17" s="133" t="s">
        <v>2220</v>
      </c>
      <c r="M17" s="138" t="s">
        <v>2456</v>
      </c>
      <c r="N17" s="138" t="s">
        <v>2463</v>
      </c>
      <c r="O17" s="142" t="s">
        <v>2465</v>
      </c>
      <c r="P17" s="135"/>
      <c r="Q17" s="138" t="s">
        <v>2220</v>
      </c>
    </row>
    <row r="18" spans="1:17" ht="18" x14ac:dyDescent="0.25">
      <c r="A18" s="136" t="str">
        <f>VLOOKUP(E18,'LISTADO ATM'!$A$2:$C$899,3,0)</f>
        <v>DISTRITO NACIONAL</v>
      </c>
      <c r="B18" s="123" t="s">
        <v>2701</v>
      </c>
      <c r="C18" s="137">
        <v>44317.133368055554</v>
      </c>
      <c r="D18" s="137" t="s">
        <v>2181</v>
      </c>
      <c r="E18" s="114">
        <v>858</v>
      </c>
      <c r="F18" s="142" t="str">
        <f>VLOOKUP(E18,VIP!$A$2:$O12908,2,0)</f>
        <v>DRBR858</v>
      </c>
      <c r="G18" s="136" t="str">
        <f>VLOOKUP(E18,'LISTADO ATM'!$A$2:$B$898,2,0)</f>
        <v xml:space="preserve">ATM Cooperativa Maestros (COOPNAMA) </v>
      </c>
      <c r="H18" s="136" t="str">
        <f>VLOOKUP(E18,VIP!$A$2:$O17829,7,FALSE)</f>
        <v>Si</v>
      </c>
      <c r="I18" s="136" t="str">
        <f>VLOOKUP(E18,VIP!$A$2:$O9794,8,FALSE)</f>
        <v>No</v>
      </c>
      <c r="J18" s="136" t="str">
        <f>VLOOKUP(E18,VIP!$A$2:$O9744,8,FALSE)</f>
        <v>No</v>
      </c>
      <c r="K18" s="136" t="str">
        <f>VLOOKUP(E18,VIP!$A$2:$O13318,6,0)</f>
        <v>NO</v>
      </c>
      <c r="L18" s="133" t="s">
        <v>2220</v>
      </c>
      <c r="M18" s="138" t="s">
        <v>2456</v>
      </c>
      <c r="N18" s="138" t="s">
        <v>2463</v>
      </c>
      <c r="O18" s="142" t="s">
        <v>2465</v>
      </c>
      <c r="P18" s="135"/>
      <c r="Q18" s="138" t="s">
        <v>2220</v>
      </c>
    </row>
    <row r="19" spans="1:17" ht="18" x14ac:dyDescent="0.25">
      <c r="A19" s="136" t="str">
        <f>VLOOKUP(E19,'LISTADO ATM'!$A$2:$C$899,3,0)</f>
        <v>DISTRITO NACIONAL</v>
      </c>
      <c r="B19" s="123" t="s">
        <v>2611</v>
      </c>
      <c r="C19" s="137">
        <v>44317.390787037039</v>
      </c>
      <c r="D19" s="137" t="s">
        <v>2181</v>
      </c>
      <c r="E19" s="114">
        <v>225</v>
      </c>
      <c r="F19" s="142" t="str">
        <f>VLOOKUP(E19,VIP!$A$2:$O13022,2,0)</f>
        <v>DRBR225</v>
      </c>
      <c r="G19" s="136" t="str">
        <f>VLOOKUP(E19,'LISTADO ATM'!$A$2:$B$898,2,0)</f>
        <v xml:space="preserve">ATM S/M Nacional Arroyo Hondo </v>
      </c>
      <c r="H19" s="136" t="str">
        <f>VLOOKUP(E19,VIP!$A$2:$O17943,7,FALSE)</f>
        <v>Si</v>
      </c>
      <c r="I19" s="136" t="str">
        <f>VLOOKUP(E19,VIP!$A$2:$O9908,8,FALSE)</f>
        <v>Si</v>
      </c>
      <c r="J19" s="136" t="str">
        <f>VLOOKUP(E19,VIP!$A$2:$O9858,8,FALSE)</f>
        <v>Si</v>
      </c>
      <c r="K19" s="136" t="str">
        <f>VLOOKUP(E19,VIP!$A$2:$O13432,6,0)</f>
        <v>NO</v>
      </c>
      <c r="L19" s="133" t="s">
        <v>2220</v>
      </c>
      <c r="M19" s="138" t="s">
        <v>2456</v>
      </c>
      <c r="N19" s="138" t="s">
        <v>2463</v>
      </c>
      <c r="O19" s="142" t="s">
        <v>2465</v>
      </c>
      <c r="P19" s="135"/>
      <c r="Q19" s="138" t="s">
        <v>2220</v>
      </c>
    </row>
    <row r="20" spans="1:17" ht="18" x14ac:dyDescent="0.25">
      <c r="A20" s="136" t="str">
        <f>VLOOKUP(E20,'LISTADO ATM'!$A$2:$C$899,3,0)</f>
        <v>NORTE</v>
      </c>
      <c r="B20" s="123" t="s">
        <v>2628</v>
      </c>
      <c r="C20" s="137">
        <v>44317.462951388887</v>
      </c>
      <c r="D20" s="137" t="s">
        <v>2182</v>
      </c>
      <c r="E20" s="114">
        <v>53</v>
      </c>
      <c r="F20" s="142" t="str">
        <f>VLOOKUP(E20,VIP!$A$2:$O13037,2,0)</f>
        <v>DRBR053</v>
      </c>
      <c r="G20" s="136" t="str">
        <f>VLOOKUP(E20,'LISTADO ATM'!$A$2:$B$898,2,0)</f>
        <v xml:space="preserve">ATM Oficina Constanza </v>
      </c>
      <c r="H20" s="136" t="str">
        <f>VLOOKUP(E20,VIP!$A$2:$O17958,7,FALSE)</f>
        <v>Si</v>
      </c>
      <c r="I20" s="136" t="str">
        <f>VLOOKUP(E20,VIP!$A$2:$O9923,8,FALSE)</f>
        <v>Si</v>
      </c>
      <c r="J20" s="136" t="str">
        <f>VLOOKUP(E20,VIP!$A$2:$O9873,8,FALSE)</f>
        <v>Si</v>
      </c>
      <c r="K20" s="136" t="str">
        <f>VLOOKUP(E20,VIP!$A$2:$O13447,6,0)</f>
        <v>NO</v>
      </c>
      <c r="L20" s="133" t="s">
        <v>2220</v>
      </c>
      <c r="M20" s="138" t="s">
        <v>2456</v>
      </c>
      <c r="N20" s="138" t="s">
        <v>2463</v>
      </c>
      <c r="O20" s="142" t="s">
        <v>2492</v>
      </c>
      <c r="P20" s="135"/>
      <c r="Q20" s="138" t="s">
        <v>2220</v>
      </c>
    </row>
    <row r="21" spans="1:17" ht="18" x14ac:dyDescent="0.25">
      <c r="A21" s="136" t="str">
        <f>VLOOKUP(E21,'LISTADO ATM'!$A$2:$C$899,3,0)</f>
        <v>DISTRITO NACIONAL</v>
      </c>
      <c r="B21" s="123" t="s">
        <v>2625</v>
      </c>
      <c r="C21" s="137">
        <v>44317.514502314814</v>
      </c>
      <c r="D21" s="137" t="s">
        <v>2181</v>
      </c>
      <c r="E21" s="114">
        <v>812</v>
      </c>
      <c r="F21" s="142" t="str">
        <f>VLOOKUP(E21,VIP!$A$2:$O13029,2,0)</f>
        <v>DRBR812</v>
      </c>
      <c r="G21" s="136" t="str">
        <f>VLOOKUP(E21,'LISTADO ATM'!$A$2:$B$898,2,0)</f>
        <v xml:space="preserve">ATM Canasta del Pueblo </v>
      </c>
      <c r="H21" s="136" t="str">
        <f>VLOOKUP(E21,VIP!$A$2:$O17950,7,FALSE)</f>
        <v>Si</v>
      </c>
      <c r="I21" s="136" t="str">
        <f>VLOOKUP(E21,VIP!$A$2:$O9915,8,FALSE)</f>
        <v>Si</v>
      </c>
      <c r="J21" s="136" t="str">
        <f>VLOOKUP(E21,VIP!$A$2:$O9865,8,FALSE)</f>
        <v>Si</v>
      </c>
      <c r="K21" s="136" t="str">
        <f>VLOOKUP(E21,VIP!$A$2:$O13439,6,0)</f>
        <v>NO</v>
      </c>
      <c r="L21" s="133" t="s">
        <v>2220</v>
      </c>
      <c r="M21" s="138" t="s">
        <v>2456</v>
      </c>
      <c r="N21" s="138" t="s">
        <v>2463</v>
      </c>
      <c r="O21" s="142" t="s">
        <v>2465</v>
      </c>
      <c r="P21" s="135"/>
      <c r="Q21" s="138" t="s">
        <v>2220</v>
      </c>
    </row>
    <row r="22" spans="1:17" ht="18" x14ac:dyDescent="0.25">
      <c r="A22" s="136" t="str">
        <f>VLOOKUP(E22,'LISTADO ATM'!$A$2:$C$899,3,0)</f>
        <v>DISTRITO NACIONAL</v>
      </c>
      <c r="B22" s="123" t="s">
        <v>2624</v>
      </c>
      <c r="C22" s="137">
        <v>44317.515196759261</v>
      </c>
      <c r="D22" s="137" t="s">
        <v>2181</v>
      </c>
      <c r="E22" s="114">
        <v>434</v>
      </c>
      <c r="F22" s="142" t="str">
        <f>VLOOKUP(E22,VIP!$A$2:$O13028,2,0)</f>
        <v>DRBR434</v>
      </c>
      <c r="G22" s="136" t="str">
        <f>VLOOKUP(E22,'LISTADO ATM'!$A$2:$B$898,2,0)</f>
        <v xml:space="preserve">ATM Generadora Hidroeléctrica Dom. (EGEHID) </v>
      </c>
      <c r="H22" s="136" t="str">
        <f>VLOOKUP(E22,VIP!$A$2:$O17949,7,FALSE)</f>
        <v>Si</v>
      </c>
      <c r="I22" s="136" t="str">
        <f>VLOOKUP(E22,VIP!$A$2:$O9914,8,FALSE)</f>
        <v>Si</v>
      </c>
      <c r="J22" s="136" t="str">
        <f>VLOOKUP(E22,VIP!$A$2:$O9864,8,FALSE)</f>
        <v>Si</v>
      </c>
      <c r="K22" s="136" t="str">
        <f>VLOOKUP(E22,VIP!$A$2:$O13438,6,0)</f>
        <v>NO</v>
      </c>
      <c r="L22" s="133" t="s">
        <v>2220</v>
      </c>
      <c r="M22" s="138" t="s">
        <v>2456</v>
      </c>
      <c r="N22" s="138" t="s">
        <v>2463</v>
      </c>
      <c r="O22" s="142" t="s">
        <v>2465</v>
      </c>
      <c r="P22" s="135"/>
      <c r="Q22" s="138" t="s">
        <v>2220</v>
      </c>
    </row>
    <row r="23" spans="1:17" ht="18" x14ac:dyDescent="0.25">
      <c r="A23" s="136" t="str">
        <f>VLOOKUP(E23,'LISTADO ATM'!$A$2:$C$899,3,0)</f>
        <v>DISTRITO NACIONAL</v>
      </c>
      <c r="B23" s="123" t="s">
        <v>2621</v>
      </c>
      <c r="C23" s="137">
        <v>44317.519050925926</v>
      </c>
      <c r="D23" s="137" t="s">
        <v>2181</v>
      </c>
      <c r="E23" s="114">
        <v>244</v>
      </c>
      <c r="F23" s="142" t="str">
        <f>VLOOKUP(E23,VIP!$A$2:$O13024,2,0)</f>
        <v>DRBR244</v>
      </c>
      <c r="G23" s="136" t="str">
        <f>VLOOKUP(E23,'LISTADO ATM'!$A$2:$B$898,2,0)</f>
        <v xml:space="preserve">ATM Ministerio de Hacienda (antiguo Finanzas) </v>
      </c>
      <c r="H23" s="136" t="str">
        <f>VLOOKUP(E23,VIP!$A$2:$O17945,7,FALSE)</f>
        <v>Si</v>
      </c>
      <c r="I23" s="136" t="str">
        <f>VLOOKUP(E23,VIP!$A$2:$O9910,8,FALSE)</f>
        <v>Si</v>
      </c>
      <c r="J23" s="136" t="str">
        <f>VLOOKUP(E23,VIP!$A$2:$O9860,8,FALSE)</f>
        <v>Si</v>
      </c>
      <c r="K23" s="136" t="str">
        <f>VLOOKUP(E23,VIP!$A$2:$O13434,6,0)</f>
        <v>NO</v>
      </c>
      <c r="L23" s="133" t="s">
        <v>2220</v>
      </c>
      <c r="M23" s="138" t="s">
        <v>2456</v>
      </c>
      <c r="N23" s="138" t="s">
        <v>2463</v>
      </c>
      <c r="O23" s="142" t="s">
        <v>2465</v>
      </c>
      <c r="P23" s="135"/>
      <c r="Q23" s="138" t="s">
        <v>2220</v>
      </c>
    </row>
    <row r="24" spans="1:17" ht="18" x14ac:dyDescent="0.25">
      <c r="A24" s="136" t="str">
        <f>VLOOKUP(E24,'LISTADO ATM'!$A$2:$C$899,3,0)</f>
        <v>DISTRITO NACIONAL</v>
      </c>
      <c r="B24" s="123" t="s">
        <v>2617</v>
      </c>
      <c r="C24" s="137">
        <v>44317.609525462962</v>
      </c>
      <c r="D24" s="137" t="s">
        <v>2181</v>
      </c>
      <c r="E24" s="114">
        <v>446</v>
      </c>
      <c r="F24" s="142" t="str">
        <f>VLOOKUP(E24,VIP!$A$2:$O13013,2,0)</f>
        <v>DRBR446</v>
      </c>
      <c r="G24" s="136" t="str">
        <f>VLOOKUP(E24,'LISTADO ATM'!$A$2:$B$898,2,0)</f>
        <v>ATM Hipodromo V Centenario</v>
      </c>
      <c r="H24" s="136" t="str">
        <f>VLOOKUP(E24,VIP!$A$2:$O17934,7,FALSE)</f>
        <v>Si</v>
      </c>
      <c r="I24" s="136" t="str">
        <f>VLOOKUP(E24,VIP!$A$2:$O9899,8,FALSE)</f>
        <v>Si</v>
      </c>
      <c r="J24" s="136" t="str">
        <f>VLOOKUP(E24,VIP!$A$2:$O9849,8,FALSE)</f>
        <v>Si</v>
      </c>
      <c r="K24" s="136" t="str">
        <f>VLOOKUP(E24,VIP!$A$2:$O13423,6,0)</f>
        <v>NO</v>
      </c>
      <c r="L24" s="133" t="s">
        <v>2220</v>
      </c>
      <c r="M24" s="138" t="s">
        <v>2456</v>
      </c>
      <c r="N24" s="138" t="s">
        <v>2463</v>
      </c>
      <c r="O24" s="142" t="s">
        <v>2465</v>
      </c>
      <c r="P24" s="135"/>
      <c r="Q24" s="138" t="s">
        <v>2220</v>
      </c>
    </row>
    <row r="25" spans="1:17" ht="18" x14ac:dyDescent="0.25">
      <c r="A25" s="136" t="str">
        <f>VLOOKUP(E25,'LISTADO ATM'!$A$2:$C$899,3,0)</f>
        <v>DISTRITO NACIONAL</v>
      </c>
      <c r="B25" s="123" t="s">
        <v>2645</v>
      </c>
      <c r="C25" s="137">
        <v>44317.671990740739</v>
      </c>
      <c r="D25" s="137" t="s">
        <v>2181</v>
      </c>
      <c r="E25" s="114">
        <v>473</v>
      </c>
      <c r="F25" s="142" t="str">
        <f>VLOOKUP(E25,VIP!$A$2:$O13033,2,0)</f>
        <v>DRBR473</v>
      </c>
      <c r="G25" s="136" t="str">
        <f>VLOOKUP(E25,'LISTADO ATM'!$A$2:$B$898,2,0)</f>
        <v xml:space="preserve">ATM Oficina Carrefour II </v>
      </c>
      <c r="H25" s="136" t="str">
        <f>VLOOKUP(E25,VIP!$A$2:$O17954,7,FALSE)</f>
        <v>Si</v>
      </c>
      <c r="I25" s="136" t="str">
        <f>VLOOKUP(E25,VIP!$A$2:$O9919,8,FALSE)</f>
        <v>Si</v>
      </c>
      <c r="J25" s="136" t="str">
        <f>VLOOKUP(E25,VIP!$A$2:$O9869,8,FALSE)</f>
        <v>Si</v>
      </c>
      <c r="K25" s="136" t="str">
        <f>VLOOKUP(E25,VIP!$A$2:$O13443,6,0)</f>
        <v>NO</v>
      </c>
      <c r="L25" s="133" t="s">
        <v>2220</v>
      </c>
      <c r="M25" s="138" t="s">
        <v>2456</v>
      </c>
      <c r="N25" s="138" t="s">
        <v>2463</v>
      </c>
      <c r="O25" s="142" t="s">
        <v>2465</v>
      </c>
      <c r="P25" s="135"/>
      <c r="Q25" s="138" t="s">
        <v>2220</v>
      </c>
    </row>
    <row r="26" spans="1:17" ht="18" x14ac:dyDescent="0.25">
      <c r="A26" s="136" t="str">
        <f>VLOOKUP(E26,'LISTADO ATM'!$A$2:$C$899,3,0)</f>
        <v>NORTE</v>
      </c>
      <c r="B26" s="123" t="s">
        <v>2655</v>
      </c>
      <c r="C26" s="137">
        <v>44317.84238425926</v>
      </c>
      <c r="D26" s="137" t="s">
        <v>2182</v>
      </c>
      <c r="E26" s="114">
        <v>62</v>
      </c>
      <c r="F26" s="142" t="str">
        <f>VLOOKUP(E26,VIP!$A$2:$O13029,2,0)</f>
        <v>DRBR062</v>
      </c>
      <c r="G26" s="136" t="str">
        <f>VLOOKUP(E26,'LISTADO ATM'!$A$2:$B$898,2,0)</f>
        <v xml:space="preserve">ATM Oficina Dajabón </v>
      </c>
      <c r="H26" s="136" t="str">
        <f>VLOOKUP(E26,VIP!$A$2:$O17950,7,FALSE)</f>
        <v>Si</v>
      </c>
      <c r="I26" s="136" t="str">
        <f>VLOOKUP(E26,VIP!$A$2:$O9915,8,FALSE)</f>
        <v>Si</v>
      </c>
      <c r="J26" s="136" t="str">
        <f>VLOOKUP(E26,VIP!$A$2:$O9865,8,FALSE)</f>
        <v>Si</v>
      </c>
      <c r="K26" s="136" t="str">
        <f>VLOOKUP(E26,VIP!$A$2:$O13439,6,0)</f>
        <v>SI</v>
      </c>
      <c r="L26" s="133" t="s">
        <v>2220</v>
      </c>
      <c r="M26" s="138" t="s">
        <v>2456</v>
      </c>
      <c r="N26" s="138" t="s">
        <v>2463</v>
      </c>
      <c r="O26" s="142" t="s">
        <v>2492</v>
      </c>
      <c r="P26" s="135"/>
      <c r="Q26" s="138" t="s">
        <v>2220</v>
      </c>
    </row>
    <row r="27" spans="1:17" ht="18" x14ac:dyDescent="0.25">
      <c r="A27" s="136" t="str">
        <f>VLOOKUP(E27,'LISTADO ATM'!$A$2:$C$899,3,0)</f>
        <v>DISTRITO NACIONAL</v>
      </c>
      <c r="B27" s="123" t="s">
        <v>2654</v>
      </c>
      <c r="C27" s="137">
        <v>44317.846064814818</v>
      </c>
      <c r="D27" s="137" t="s">
        <v>2181</v>
      </c>
      <c r="E27" s="114">
        <v>34</v>
      </c>
      <c r="F27" s="142" t="str">
        <f>VLOOKUP(E27,VIP!$A$2:$O13028,2,0)</f>
        <v>DRBR034</v>
      </c>
      <c r="G27" s="136" t="str">
        <f>VLOOKUP(E27,'LISTADO ATM'!$A$2:$B$898,2,0)</f>
        <v xml:space="preserve">ATM Plaza de la Salud </v>
      </c>
      <c r="H27" s="136" t="str">
        <f>VLOOKUP(E27,VIP!$A$2:$O17949,7,FALSE)</f>
        <v>Si</v>
      </c>
      <c r="I27" s="136" t="str">
        <f>VLOOKUP(E27,VIP!$A$2:$O9914,8,FALSE)</f>
        <v>Si</v>
      </c>
      <c r="J27" s="136" t="str">
        <f>VLOOKUP(E27,VIP!$A$2:$O9864,8,FALSE)</f>
        <v>Si</v>
      </c>
      <c r="K27" s="136" t="str">
        <f>VLOOKUP(E27,VIP!$A$2:$O13438,6,0)</f>
        <v>NO</v>
      </c>
      <c r="L27" s="133" t="s">
        <v>2220</v>
      </c>
      <c r="M27" s="138" t="s">
        <v>2456</v>
      </c>
      <c r="N27" s="138" t="s">
        <v>2463</v>
      </c>
      <c r="O27" s="142" t="s">
        <v>2465</v>
      </c>
      <c r="P27" s="135"/>
      <c r="Q27" s="138" t="s">
        <v>2220</v>
      </c>
    </row>
    <row r="28" spans="1:17" ht="18" x14ac:dyDescent="0.25">
      <c r="A28" s="136" t="str">
        <f>VLOOKUP(E28,'LISTADO ATM'!$A$2:$C$899,3,0)</f>
        <v>SUR</v>
      </c>
      <c r="B28" s="123" t="s">
        <v>2653</v>
      </c>
      <c r="C28" s="137">
        <v>44317.848090277781</v>
      </c>
      <c r="D28" s="137" t="s">
        <v>2181</v>
      </c>
      <c r="E28" s="114">
        <v>134</v>
      </c>
      <c r="F28" s="142" t="str">
        <f>VLOOKUP(E28,VIP!$A$2:$O13026,2,0)</f>
        <v>DRBR134</v>
      </c>
      <c r="G28" s="136" t="str">
        <f>VLOOKUP(E28,'LISTADO ATM'!$A$2:$B$898,2,0)</f>
        <v xml:space="preserve">ATM Oficina San José de Ocoa </v>
      </c>
      <c r="H28" s="136" t="str">
        <f>VLOOKUP(E28,VIP!$A$2:$O17947,7,FALSE)</f>
        <v>Si</v>
      </c>
      <c r="I28" s="136" t="str">
        <f>VLOOKUP(E28,VIP!$A$2:$O9912,8,FALSE)</f>
        <v>Si</v>
      </c>
      <c r="J28" s="136" t="str">
        <f>VLOOKUP(E28,VIP!$A$2:$O9862,8,FALSE)</f>
        <v>Si</v>
      </c>
      <c r="K28" s="136" t="str">
        <f>VLOOKUP(E28,VIP!$A$2:$O13436,6,0)</f>
        <v>SI</v>
      </c>
      <c r="L28" s="133" t="s">
        <v>2220</v>
      </c>
      <c r="M28" s="138" t="s">
        <v>2456</v>
      </c>
      <c r="N28" s="138" t="s">
        <v>2463</v>
      </c>
      <c r="O28" s="142" t="s">
        <v>2465</v>
      </c>
      <c r="P28" s="135"/>
      <c r="Q28" s="138" t="s">
        <v>2220</v>
      </c>
    </row>
    <row r="29" spans="1:17" ht="18" x14ac:dyDescent="0.25">
      <c r="A29" s="136" t="str">
        <f>VLOOKUP(E29,'LISTADO ATM'!$A$2:$C$899,3,0)</f>
        <v>DISTRITO NACIONAL</v>
      </c>
      <c r="B29" s="123" t="s">
        <v>2652</v>
      </c>
      <c r="C29" s="137">
        <v>44317.849305555559</v>
      </c>
      <c r="D29" s="137" t="s">
        <v>2181</v>
      </c>
      <c r="E29" s="114">
        <v>517</v>
      </c>
      <c r="F29" s="142" t="str">
        <f>VLOOKUP(E29,VIP!$A$2:$O13024,2,0)</f>
        <v>DRBR517</v>
      </c>
      <c r="G29" s="136" t="str">
        <f>VLOOKUP(E29,'LISTADO ATM'!$A$2:$B$898,2,0)</f>
        <v xml:space="preserve">ATM Autobanco Oficina Sans Soucí </v>
      </c>
      <c r="H29" s="136" t="str">
        <f>VLOOKUP(E29,VIP!$A$2:$O17945,7,FALSE)</f>
        <v>Si</v>
      </c>
      <c r="I29" s="136" t="str">
        <f>VLOOKUP(E29,VIP!$A$2:$O9910,8,FALSE)</f>
        <v>Si</v>
      </c>
      <c r="J29" s="136" t="str">
        <f>VLOOKUP(E29,VIP!$A$2:$O9860,8,FALSE)</f>
        <v>Si</v>
      </c>
      <c r="K29" s="136" t="str">
        <f>VLOOKUP(E29,VIP!$A$2:$O13434,6,0)</f>
        <v>SI</v>
      </c>
      <c r="L29" s="133" t="s">
        <v>2220</v>
      </c>
      <c r="M29" s="138" t="s">
        <v>2456</v>
      </c>
      <c r="N29" s="138" t="s">
        <v>2463</v>
      </c>
      <c r="O29" s="142" t="s">
        <v>2465</v>
      </c>
      <c r="P29" s="135"/>
      <c r="Q29" s="138" t="s">
        <v>2220</v>
      </c>
    </row>
    <row r="30" spans="1:17" ht="18" x14ac:dyDescent="0.25">
      <c r="A30" s="136" t="str">
        <f>VLOOKUP(E30,'LISTADO ATM'!$A$2:$C$899,3,0)</f>
        <v>ESTE</v>
      </c>
      <c r="B30" s="123" t="s">
        <v>2679</v>
      </c>
      <c r="C30" s="137">
        <v>44318.322013888886</v>
      </c>
      <c r="D30" s="137" t="s">
        <v>2181</v>
      </c>
      <c r="E30" s="114">
        <v>519</v>
      </c>
      <c r="F30" s="142" t="str">
        <f>VLOOKUP(E30,VIP!$A$2:$O12885,2,0)</f>
        <v>DRBR519</v>
      </c>
      <c r="G30" s="136" t="str">
        <f>VLOOKUP(E30,'LISTADO ATM'!$A$2:$B$898,2,0)</f>
        <v xml:space="preserve">ATM Plaza Estrella (Bávaro) </v>
      </c>
      <c r="H30" s="136" t="str">
        <f>VLOOKUP(E30,VIP!$A$2:$O17806,7,FALSE)</f>
        <v>Si</v>
      </c>
      <c r="I30" s="136" t="str">
        <f>VLOOKUP(E30,VIP!$A$2:$O9771,8,FALSE)</f>
        <v>Si</v>
      </c>
      <c r="J30" s="136" t="str">
        <f>VLOOKUP(E30,VIP!$A$2:$O9721,8,FALSE)</f>
        <v>Si</v>
      </c>
      <c r="K30" s="136" t="str">
        <f>VLOOKUP(E30,VIP!$A$2:$O13295,6,0)</f>
        <v>NO</v>
      </c>
      <c r="L30" s="133" t="s">
        <v>2220</v>
      </c>
      <c r="M30" s="138" t="s">
        <v>2456</v>
      </c>
      <c r="N30" s="138" t="s">
        <v>2463</v>
      </c>
      <c r="O30" s="142" t="s">
        <v>2465</v>
      </c>
      <c r="P30" s="135"/>
      <c r="Q30" s="138" t="s">
        <v>2220</v>
      </c>
    </row>
    <row r="31" spans="1:17" ht="18" x14ac:dyDescent="0.25">
      <c r="A31" s="136" t="str">
        <f>VLOOKUP(E31,'LISTADO ATM'!$A$2:$C$899,3,0)</f>
        <v>DISTRITO NACIONAL</v>
      </c>
      <c r="B31" s="123" t="s">
        <v>2698</v>
      </c>
      <c r="C31" s="137">
        <v>44318.374490740738</v>
      </c>
      <c r="D31" s="137" t="s">
        <v>2181</v>
      </c>
      <c r="E31" s="114">
        <v>237</v>
      </c>
      <c r="F31" s="142" t="str">
        <f>VLOOKUP(E31,VIP!$A$2:$O12905,2,0)</f>
        <v>DRBR237</v>
      </c>
      <c r="G31" s="136" t="str">
        <f>VLOOKUP(E31,'LISTADO ATM'!$A$2:$B$898,2,0)</f>
        <v xml:space="preserve">ATM UNP Plaza Vásquez </v>
      </c>
      <c r="H31" s="136" t="str">
        <f>VLOOKUP(E31,VIP!$A$2:$O17826,7,FALSE)</f>
        <v>Si</v>
      </c>
      <c r="I31" s="136" t="str">
        <f>VLOOKUP(E31,VIP!$A$2:$O9791,8,FALSE)</f>
        <v>Si</v>
      </c>
      <c r="J31" s="136" t="str">
        <f>VLOOKUP(E31,VIP!$A$2:$O9741,8,FALSE)</f>
        <v>Si</v>
      </c>
      <c r="K31" s="136" t="str">
        <f>VLOOKUP(E31,VIP!$A$2:$O13315,6,0)</f>
        <v>SI</v>
      </c>
      <c r="L31" s="133" t="s">
        <v>2220</v>
      </c>
      <c r="M31" s="138" t="s">
        <v>2456</v>
      </c>
      <c r="N31" s="138" t="s">
        <v>2463</v>
      </c>
      <c r="O31" s="142" t="s">
        <v>2465</v>
      </c>
      <c r="P31" s="135"/>
      <c r="Q31" s="138" t="s">
        <v>2220</v>
      </c>
    </row>
    <row r="32" spans="1:17" ht="18" x14ac:dyDescent="0.25">
      <c r="A32" s="136" t="str">
        <f>VLOOKUP(E32,'LISTADO ATM'!$A$2:$C$899,3,0)</f>
        <v>ESTE</v>
      </c>
      <c r="B32" s="123" t="s">
        <v>2696</v>
      </c>
      <c r="C32" s="137">
        <v>44318.386053240742</v>
      </c>
      <c r="D32" s="137" t="s">
        <v>2181</v>
      </c>
      <c r="E32" s="114">
        <v>867</v>
      </c>
      <c r="F32" s="142" t="str">
        <f>VLOOKUP(E32,VIP!$A$2:$O12900,2,0)</f>
        <v>DRBR867</v>
      </c>
      <c r="G32" s="136" t="str">
        <f>VLOOKUP(E32,'LISTADO ATM'!$A$2:$B$898,2,0)</f>
        <v xml:space="preserve">ATM Estación Combustible Autopista El Coral </v>
      </c>
      <c r="H32" s="136" t="str">
        <f>VLOOKUP(E32,VIP!$A$2:$O17821,7,FALSE)</f>
        <v>Si</v>
      </c>
      <c r="I32" s="136" t="str">
        <f>VLOOKUP(E32,VIP!$A$2:$O9786,8,FALSE)</f>
        <v>Si</v>
      </c>
      <c r="J32" s="136" t="str">
        <f>VLOOKUP(E32,VIP!$A$2:$O9736,8,FALSE)</f>
        <v>Si</v>
      </c>
      <c r="K32" s="136" t="str">
        <f>VLOOKUP(E32,VIP!$A$2:$O13310,6,0)</f>
        <v>NO</v>
      </c>
      <c r="L32" s="133" t="s">
        <v>2220</v>
      </c>
      <c r="M32" s="138" t="s">
        <v>2456</v>
      </c>
      <c r="N32" s="138" t="s">
        <v>2463</v>
      </c>
      <c r="O32" s="142" t="s">
        <v>2465</v>
      </c>
      <c r="P32" s="135"/>
      <c r="Q32" s="138" t="s">
        <v>2220</v>
      </c>
    </row>
    <row r="33" spans="1:17" ht="18" x14ac:dyDescent="0.25">
      <c r="A33" s="136" t="str">
        <f>VLOOKUP(E33,'LISTADO ATM'!$A$2:$C$899,3,0)</f>
        <v>NORTE</v>
      </c>
      <c r="B33" s="123" t="s">
        <v>2693</v>
      </c>
      <c r="C33" s="137">
        <v>44318.392569444448</v>
      </c>
      <c r="D33" s="137" t="s">
        <v>2182</v>
      </c>
      <c r="E33" s="114">
        <v>411</v>
      </c>
      <c r="F33" s="142" t="str">
        <f>VLOOKUP(E33,VIP!$A$2:$O12896,2,0)</f>
        <v>DRBR411</v>
      </c>
      <c r="G33" s="136" t="str">
        <f>VLOOKUP(E33,'LISTADO ATM'!$A$2:$B$898,2,0)</f>
        <v xml:space="preserve">ATM UNP Piedra Blanca </v>
      </c>
      <c r="H33" s="136" t="str">
        <f>VLOOKUP(E33,VIP!$A$2:$O17817,7,FALSE)</f>
        <v>Si</v>
      </c>
      <c r="I33" s="136" t="str">
        <f>VLOOKUP(E33,VIP!$A$2:$O9782,8,FALSE)</f>
        <v>Si</v>
      </c>
      <c r="J33" s="136" t="str">
        <f>VLOOKUP(E33,VIP!$A$2:$O9732,8,FALSE)</f>
        <v>Si</v>
      </c>
      <c r="K33" s="136" t="str">
        <f>VLOOKUP(E33,VIP!$A$2:$O13306,6,0)</f>
        <v>NO</v>
      </c>
      <c r="L33" s="133" t="s">
        <v>2220</v>
      </c>
      <c r="M33" s="138" t="s">
        <v>2456</v>
      </c>
      <c r="N33" s="138" t="s">
        <v>2463</v>
      </c>
      <c r="O33" s="142" t="s">
        <v>2492</v>
      </c>
      <c r="P33" s="135"/>
      <c r="Q33" s="138" t="s">
        <v>2220</v>
      </c>
    </row>
    <row r="34" spans="1:17" ht="18" x14ac:dyDescent="0.25">
      <c r="A34" s="136" t="str">
        <f>VLOOKUP(E34,'LISTADO ATM'!$A$2:$C$899,3,0)</f>
        <v>DISTRITO NACIONAL</v>
      </c>
      <c r="B34" s="123" t="s">
        <v>2743</v>
      </c>
      <c r="C34" s="137">
        <v>44318.460925925923</v>
      </c>
      <c r="D34" s="137" t="s">
        <v>2181</v>
      </c>
      <c r="E34" s="114">
        <v>18</v>
      </c>
      <c r="F34" s="142" t="str">
        <f>VLOOKUP(E34,VIP!$A$2:$O12955,2,0)</f>
        <v>DRBR018</v>
      </c>
      <c r="G34" s="136" t="str">
        <f>VLOOKUP(E34,'LISTADO ATM'!$A$2:$B$898,2,0)</f>
        <v xml:space="preserve">ATM Oficina Haina Occidental I </v>
      </c>
      <c r="H34" s="136" t="str">
        <f>VLOOKUP(E34,VIP!$A$2:$O17876,7,FALSE)</f>
        <v>Si</v>
      </c>
      <c r="I34" s="136" t="str">
        <f>VLOOKUP(E34,VIP!$A$2:$O9841,8,FALSE)</f>
        <v>Si</v>
      </c>
      <c r="J34" s="136" t="str">
        <f>VLOOKUP(E34,VIP!$A$2:$O9791,8,FALSE)</f>
        <v>Si</v>
      </c>
      <c r="K34" s="136" t="str">
        <f>VLOOKUP(E34,VIP!$A$2:$O13365,6,0)</f>
        <v>SI</v>
      </c>
      <c r="L34" s="133" t="s">
        <v>2220</v>
      </c>
      <c r="M34" s="138" t="s">
        <v>2456</v>
      </c>
      <c r="N34" s="138" t="s">
        <v>2463</v>
      </c>
      <c r="O34" s="142" t="s">
        <v>2465</v>
      </c>
      <c r="P34" s="135"/>
      <c r="Q34" s="138" t="s">
        <v>2220</v>
      </c>
    </row>
    <row r="35" spans="1:17" ht="18" x14ac:dyDescent="0.25">
      <c r="A35" s="136" t="str">
        <f>VLOOKUP(E35,'LISTADO ATM'!$A$2:$C$899,3,0)</f>
        <v>ESTE</v>
      </c>
      <c r="B35" s="123" t="s">
        <v>2742</v>
      </c>
      <c r="C35" s="137">
        <v>44318.4687037037</v>
      </c>
      <c r="D35" s="137" t="s">
        <v>2181</v>
      </c>
      <c r="E35" s="114">
        <v>899</v>
      </c>
      <c r="F35" s="142" t="str">
        <f>VLOOKUP(E35,VIP!$A$2:$O12954,2,0)</f>
        <v>DRBR899</v>
      </c>
      <c r="G35" s="136" t="str">
        <f>VLOOKUP(E35,'LISTADO ATM'!$A$2:$B$898,2,0)</f>
        <v xml:space="preserve">ATM Oficina Punta Cana </v>
      </c>
      <c r="H35" s="136" t="str">
        <f>VLOOKUP(E35,VIP!$A$2:$O17875,7,FALSE)</f>
        <v>Si</v>
      </c>
      <c r="I35" s="136" t="str">
        <f>VLOOKUP(E35,VIP!$A$2:$O9840,8,FALSE)</f>
        <v>Si</v>
      </c>
      <c r="J35" s="136" t="str">
        <f>VLOOKUP(E35,VIP!$A$2:$O9790,8,FALSE)</f>
        <v>Si</v>
      </c>
      <c r="K35" s="136" t="str">
        <f>VLOOKUP(E35,VIP!$A$2:$O13364,6,0)</f>
        <v>NO</v>
      </c>
      <c r="L35" s="133" t="s">
        <v>2220</v>
      </c>
      <c r="M35" s="138" t="s">
        <v>2456</v>
      </c>
      <c r="N35" s="138" t="s">
        <v>2463</v>
      </c>
      <c r="O35" s="142" t="s">
        <v>2465</v>
      </c>
      <c r="P35" s="135"/>
      <c r="Q35" s="138" t="s">
        <v>2220</v>
      </c>
    </row>
    <row r="36" spans="1:17" ht="18" x14ac:dyDescent="0.25">
      <c r="A36" s="136" t="str">
        <f>VLOOKUP(E36,'LISTADO ATM'!$A$2:$C$899,3,0)</f>
        <v>NORTE</v>
      </c>
      <c r="B36" s="123" t="s">
        <v>2748</v>
      </c>
      <c r="C36" s="137">
        <v>44318.475624999999</v>
      </c>
      <c r="D36" s="137" t="s">
        <v>2182</v>
      </c>
      <c r="E36" s="114">
        <v>306</v>
      </c>
      <c r="F36" s="142" t="str">
        <f>VLOOKUP(E36,VIP!$A$2:$O12919,2,0)</f>
        <v>DRBR306</v>
      </c>
      <c r="G36" s="136" t="str">
        <f>VLOOKUP(E36,'LISTADO ATM'!$A$2:$B$898,2,0)</f>
        <v>ATM Hospital Dr. Toribio</v>
      </c>
      <c r="H36" s="136" t="str">
        <f>VLOOKUP(E36,VIP!$A$2:$O17840,7,FALSE)</f>
        <v>Si</v>
      </c>
      <c r="I36" s="136" t="str">
        <f>VLOOKUP(E36,VIP!$A$2:$O9805,8,FALSE)</f>
        <v>Si</v>
      </c>
      <c r="J36" s="136" t="str">
        <f>VLOOKUP(E36,VIP!$A$2:$O9755,8,FALSE)</f>
        <v>Si</v>
      </c>
      <c r="K36" s="136" t="str">
        <f>VLOOKUP(E36,VIP!$A$2:$O13329,6,0)</f>
        <v>NO</v>
      </c>
      <c r="L36" s="133" t="s">
        <v>2220</v>
      </c>
      <c r="M36" s="138" t="s">
        <v>2456</v>
      </c>
      <c r="N36" s="138" t="s">
        <v>2704</v>
      </c>
      <c r="O36" s="142" t="s">
        <v>2749</v>
      </c>
      <c r="P36" s="135"/>
      <c r="Q36" s="138" t="s">
        <v>2220</v>
      </c>
    </row>
    <row r="37" spans="1:17" ht="18" x14ac:dyDescent="0.25">
      <c r="A37" s="136" t="str">
        <f>VLOOKUP(E37,'LISTADO ATM'!$A$2:$C$899,3,0)</f>
        <v>DISTRITO NACIONAL</v>
      </c>
      <c r="B37" s="123" t="s">
        <v>2736</v>
      </c>
      <c r="C37" s="137">
        <v>44318.512245370373</v>
      </c>
      <c r="D37" s="137" t="s">
        <v>2181</v>
      </c>
      <c r="E37" s="114">
        <v>146</v>
      </c>
      <c r="F37" s="142" t="str">
        <f>VLOOKUP(E37,VIP!$A$2:$O12945,2,0)</f>
        <v>DRBR146</v>
      </c>
      <c r="G37" s="136" t="str">
        <f>VLOOKUP(E37,'LISTADO ATM'!$A$2:$B$898,2,0)</f>
        <v xml:space="preserve">ATM Tribunal Superior Constitucional </v>
      </c>
      <c r="H37" s="136" t="str">
        <f>VLOOKUP(E37,VIP!$A$2:$O17866,7,FALSE)</f>
        <v>Si</v>
      </c>
      <c r="I37" s="136" t="str">
        <f>VLOOKUP(E37,VIP!$A$2:$O9831,8,FALSE)</f>
        <v>Si</v>
      </c>
      <c r="J37" s="136" t="str">
        <f>VLOOKUP(E37,VIP!$A$2:$O9781,8,FALSE)</f>
        <v>Si</v>
      </c>
      <c r="K37" s="136" t="str">
        <f>VLOOKUP(E37,VIP!$A$2:$O13355,6,0)</f>
        <v>NO</v>
      </c>
      <c r="L37" s="133" t="s">
        <v>2220</v>
      </c>
      <c r="M37" s="138" t="s">
        <v>2456</v>
      </c>
      <c r="N37" s="138" t="s">
        <v>2463</v>
      </c>
      <c r="O37" s="142" t="s">
        <v>2465</v>
      </c>
      <c r="P37" s="135"/>
      <c r="Q37" s="138" t="s">
        <v>2220</v>
      </c>
    </row>
    <row r="38" spans="1:17" ht="18" x14ac:dyDescent="0.25">
      <c r="A38" s="136" t="str">
        <f>VLOOKUP(E38,'LISTADO ATM'!$A$2:$C$899,3,0)</f>
        <v>NORTE</v>
      </c>
      <c r="B38" s="123" t="s">
        <v>2735</v>
      </c>
      <c r="C38" s="137">
        <v>44318.515324074076</v>
      </c>
      <c r="D38" s="137" t="s">
        <v>2182</v>
      </c>
      <c r="E38" s="114">
        <v>208</v>
      </c>
      <c r="F38" s="142" t="str">
        <f>VLOOKUP(E38,VIP!$A$2:$O12944,2,0)</f>
        <v>DRBR208</v>
      </c>
      <c r="G38" s="136" t="str">
        <f>VLOOKUP(E38,'LISTADO ATM'!$A$2:$B$898,2,0)</f>
        <v xml:space="preserve">ATM UNP Tireo </v>
      </c>
      <c r="H38" s="136" t="str">
        <f>VLOOKUP(E38,VIP!$A$2:$O17865,7,FALSE)</f>
        <v>Si</v>
      </c>
      <c r="I38" s="136" t="str">
        <f>VLOOKUP(E38,VIP!$A$2:$O9830,8,FALSE)</f>
        <v>Si</v>
      </c>
      <c r="J38" s="136" t="str">
        <f>VLOOKUP(E38,VIP!$A$2:$O9780,8,FALSE)</f>
        <v>Si</v>
      </c>
      <c r="K38" s="136" t="str">
        <f>VLOOKUP(E38,VIP!$A$2:$O13354,6,0)</f>
        <v>NO</v>
      </c>
      <c r="L38" s="133" t="s">
        <v>2220</v>
      </c>
      <c r="M38" s="138" t="s">
        <v>2456</v>
      </c>
      <c r="N38" s="138" t="s">
        <v>2463</v>
      </c>
      <c r="O38" s="142" t="s">
        <v>2492</v>
      </c>
      <c r="P38" s="135"/>
      <c r="Q38" s="138" t="s">
        <v>2220</v>
      </c>
    </row>
    <row r="39" spans="1:17" ht="18" x14ac:dyDescent="0.25">
      <c r="A39" s="136" t="str">
        <f>VLOOKUP(E39,'LISTADO ATM'!$A$2:$C$899,3,0)</f>
        <v>NORTE</v>
      </c>
      <c r="B39" s="123" t="s">
        <v>2734</v>
      </c>
      <c r="C39" s="137">
        <v>44318.517847222225</v>
      </c>
      <c r="D39" s="137" t="s">
        <v>2182</v>
      </c>
      <c r="E39" s="114">
        <v>261</v>
      </c>
      <c r="F39" s="142" t="str">
        <f>VLOOKUP(E39,VIP!$A$2:$O12943,2,0)</f>
        <v>DRBR261</v>
      </c>
      <c r="G39" s="136" t="str">
        <f>VLOOKUP(E39,'LISTADO ATM'!$A$2:$B$898,2,0)</f>
        <v xml:space="preserve">ATM UNP Aeropuerto Cibao (Santiago) </v>
      </c>
      <c r="H39" s="136" t="str">
        <f>VLOOKUP(E39,VIP!$A$2:$O17864,7,FALSE)</f>
        <v>Si</v>
      </c>
      <c r="I39" s="136" t="str">
        <f>VLOOKUP(E39,VIP!$A$2:$O9829,8,FALSE)</f>
        <v>Si</v>
      </c>
      <c r="J39" s="136" t="str">
        <f>VLOOKUP(E39,VIP!$A$2:$O9779,8,FALSE)</f>
        <v>Si</v>
      </c>
      <c r="K39" s="136" t="str">
        <f>VLOOKUP(E39,VIP!$A$2:$O13353,6,0)</f>
        <v>NO</v>
      </c>
      <c r="L39" s="133" t="s">
        <v>2220</v>
      </c>
      <c r="M39" s="138" t="s">
        <v>2456</v>
      </c>
      <c r="N39" s="138" t="s">
        <v>2463</v>
      </c>
      <c r="O39" s="142" t="s">
        <v>2492</v>
      </c>
      <c r="P39" s="135"/>
      <c r="Q39" s="138" t="s">
        <v>2220</v>
      </c>
    </row>
    <row r="40" spans="1:17" ht="18" x14ac:dyDescent="0.25">
      <c r="A40" s="136" t="str">
        <f>VLOOKUP(E40,'LISTADO ATM'!$A$2:$C$899,3,0)</f>
        <v>DISTRITO NACIONAL</v>
      </c>
      <c r="B40" s="123" t="s">
        <v>2723</v>
      </c>
      <c r="C40" s="137">
        <v>44318.572488425925</v>
      </c>
      <c r="D40" s="137" t="s">
        <v>2181</v>
      </c>
      <c r="E40" s="114">
        <v>248</v>
      </c>
      <c r="F40" s="142" t="str">
        <f>VLOOKUP(E40,VIP!$A$2:$O12932,2,0)</f>
        <v>DRBR248</v>
      </c>
      <c r="G40" s="136" t="str">
        <f>VLOOKUP(E40,'LISTADO ATM'!$A$2:$B$898,2,0)</f>
        <v xml:space="preserve">ATM Shell Paraiso </v>
      </c>
      <c r="H40" s="136" t="str">
        <f>VLOOKUP(E40,VIP!$A$2:$O17853,7,FALSE)</f>
        <v>Si</v>
      </c>
      <c r="I40" s="136" t="str">
        <f>VLOOKUP(E40,VIP!$A$2:$O9818,8,FALSE)</f>
        <v>Si</v>
      </c>
      <c r="J40" s="136" t="str">
        <f>VLOOKUP(E40,VIP!$A$2:$O9768,8,FALSE)</f>
        <v>Si</v>
      </c>
      <c r="K40" s="136" t="str">
        <f>VLOOKUP(E40,VIP!$A$2:$O13342,6,0)</f>
        <v>NO</v>
      </c>
      <c r="L40" s="133" t="s">
        <v>2220</v>
      </c>
      <c r="M40" s="138" t="s">
        <v>2456</v>
      </c>
      <c r="N40" s="138" t="s">
        <v>2463</v>
      </c>
      <c r="O40" s="142" t="s">
        <v>2465</v>
      </c>
      <c r="P40" s="135"/>
      <c r="Q40" s="138" t="s">
        <v>2220</v>
      </c>
    </row>
    <row r="41" spans="1:17" ht="18" x14ac:dyDescent="0.25">
      <c r="A41" s="136" t="str">
        <f>VLOOKUP(E41,'LISTADO ATM'!$A$2:$C$899,3,0)</f>
        <v>NORTE</v>
      </c>
      <c r="B41" s="123" t="s">
        <v>2747</v>
      </c>
      <c r="C41" s="137">
        <v>44318.597326388888</v>
      </c>
      <c r="D41" s="137" t="s">
        <v>2182</v>
      </c>
      <c r="E41" s="114">
        <v>74</v>
      </c>
      <c r="F41" s="142" t="str">
        <f>VLOOKUP(E41,VIP!$A$2:$O12918,2,0)</f>
        <v>DRBR074</v>
      </c>
      <c r="G41" s="136" t="str">
        <f>VLOOKUP(E41,'LISTADO ATM'!$A$2:$B$898,2,0)</f>
        <v xml:space="preserve">ATM Oficina Sosúa </v>
      </c>
      <c r="H41" s="136" t="str">
        <f>VLOOKUP(E41,VIP!$A$2:$O17839,7,FALSE)</f>
        <v>Si</v>
      </c>
      <c r="I41" s="136" t="str">
        <f>VLOOKUP(E41,VIP!$A$2:$O9804,8,FALSE)</f>
        <v>Si</v>
      </c>
      <c r="J41" s="136" t="str">
        <f>VLOOKUP(E41,VIP!$A$2:$O9754,8,FALSE)</f>
        <v>Si</v>
      </c>
      <c r="K41" s="136" t="str">
        <f>VLOOKUP(E41,VIP!$A$2:$O13328,6,0)</f>
        <v>NO</v>
      </c>
      <c r="L41" s="133" t="s">
        <v>2220</v>
      </c>
      <c r="M41" s="138" t="s">
        <v>2456</v>
      </c>
      <c r="N41" s="138" t="s">
        <v>2704</v>
      </c>
      <c r="O41" s="142" t="s">
        <v>2492</v>
      </c>
      <c r="P41" s="135"/>
      <c r="Q41" s="138" t="s">
        <v>2220</v>
      </c>
    </row>
    <row r="42" spans="1:17" ht="18" x14ac:dyDescent="0.25">
      <c r="A42" s="136" t="str">
        <f>VLOOKUP(E42,'LISTADO ATM'!$A$2:$C$899,3,0)</f>
        <v>DISTRITO NACIONAL</v>
      </c>
      <c r="B42" s="123" t="s">
        <v>2780</v>
      </c>
      <c r="C42" s="137">
        <v>44318.698148148149</v>
      </c>
      <c r="D42" s="137" t="s">
        <v>2181</v>
      </c>
      <c r="E42" s="114">
        <v>391</v>
      </c>
      <c r="F42" s="142" t="str">
        <f>VLOOKUP(E42,VIP!$A$2:$O12940,2,0)</f>
        <v>DRBR391</v>
      </c>
      <c r="G42" s="136" t="str">
        <f>VLOOKUP(E42,'LISTADO ATM'!$A$2:$B$898,2,0)</f>
        <v xml:space="preserve">ATM S/M Jumbo Luperón </v>
      </c>
      <c r="H42" s="136" t="str">
        <f>VLOOKUP(E42,VIP!$A$2:$O17861,7,FALSE)</f>
        <v>Si</v>
      </c>
      <c r="I42" s="136" t="str">
        <f>VLOOKUP(E42,VIP!$A$2:$O9826,8,FALSE)</f>
        <v>Si</v>
      </c>
      <c r="J42" s="136" t="str">
        <f>VLOOKUP(E42,VIP!$A$2:$O9776,8,FALSE)</f>
        <v>Si</v>
      </c>
      <c r="K42" s="136" t="str">
        <f>VLOOKUP(E42,VIP!$A$2:$O13350,6,0)</f>
        <v>NO</v>
      </c>
      <c r="L42" s="133" t="s">
        <v>2220</v>
      </c>
      <c r="M42" s="138" t="s">
        <v>2456</v>
      </c>
      <c r="N42" s="138" t="s">
        <v>2463</v>
      </c>
      <c r="O42" s="142" t="s">
        <v>2465</v>
      </c>
      <c r="P42" s="135"/>
      <c r="Q42" s="138" t="s">
        <v>2220</v>
      </c>
    </row>
    <row r="43" spans="1:17" ht="18" x14ac:dyDescent="0.25">
      <c r="A43" s="136" t="str">
        <f>VLOOKUP(E43,'LISTADO ATM'!$A$2:$C$899,3,0)</f>
        <v>NORTE</v>
      </c>
      <c r="B43" s="123" t="s">
        <v>2779</v>
      </c>
      <c r="C43" s="137">
        <v>44318.698692129627</v>
      </c>
      <c r="D43" s="137" t="s">
        <v>2182</v>
      </c>
      <c r="E43" s="114">
        <v>532</v>
      </c>
      <c r="F43" s="142" t="str">
        <f>VLOOKUP(E43,VIP!$A$2:$O12941,2,0)</f>
        <v>DRBR532</v>
      </c>
      <c r="G43" s="136" t="str">
        <f>VLOOKUP(E43,'LISTADO ATM'!$A$2:$B$898,2,0)</f>
        <v xml:space="preserve">ATM UNP Guanábano (Moca) </v>
      </c>
      <c r="H43" s="136" t="str">
        <f>VLOOKUP(E43,VIP!$A$2:$O17862,7,FALSE)</f>
        <v>Si</v>
      </c>
      <c r="I43" s="136" t="str">
        <f>VLOOKUP(E43,VIP!$A$2:$O9827,8,FALSE)</f>
        <v>Si</v>
      </c>
      <c r="J43" s="136" t="str">
        <f>VLOOKUP(E43,VIP!$A$2:$O9777,8,FALSE)</f>
        <v>Si</v>
      </c>
      <c r="K43" s="136" t="str">
        <f>VLOOKUP(E43,VIP!$A$2:$O13351,6,0)</f>
        <v>NO</v>
      </c>
      <c r="L43" s="133" t="s">
        <v>2220</v>
      </c>
      <c r="M43" s="138" t="s">
        <v>2456</v>
      </c>
      <c r="N43" s="138" t="s">
        <v>2463</v>
      </c>
      <c r="O43" s="142" t="s">
        <v>2492</v>
      </c>
      <c r="P43" s="135"/>
      <c r="Q43" s="138" t="s">
        <v>2220</v>
      </c>
    </row>
    <row r="44" spans="1:17" ht="18" x14ac:dyDescent="0.25">
      <c r="A44" s="136" t="str">
        <f>VLOOKUP(E44,'LISTADO ATM'!$A$2:$C$899,3,0)</f>
        <v>NORTE</v>
      </c>
      <c r="B44" s="123" t="s">
        <v>2764</v>
      </c>
      <c r="C44" s="137">
        <v>44318.743923611109</v>
      </c>
      <c r="D44" s="137" t="s">
        <v>2182</v>
      </c>
      <c r="E44" s="114">
        <v>496</v>
      </c>
      <c r="F44" s="142" t="str">
        <f>VLOOKUP(E44,VIP!$A$2:$O12924,2,0)</f>
        <v>DRBR496</v>
      </c>
      <c r="G44" s="136" t="str">
        <f>VLOOKUP(E44,'LISTADO ATM'!$A$2:$B$898,2,0)</f>
        <v xml:space="preserve">ATM Multicentro La Sirena Bonao </v>
      </c>
      <c r="H44" s="136" t="str">
        <f>VLOOKUP(E44,VIP!$A$2:$O17845,7,FALSE)</f>
        <v>Si</v>
      </c>
      <c r="I44" s="136" t="str">
        <f>VLOOKUP(E44,VIP!$A$2:$O9810,8,FALSE)</f>
        <v>Si</v>
      </c>
      <c r="J44" s="136" t="str">
        <f>VLOOKUP(E44,VIP!$A$2:$O9760,8,FALSE)</f>
        <v>Si</v>
      </c>
      <c r="K44" s="136" t="str">
        <f>VLOOKUP(E44,VIP!$A$2:$O13334,6,0)</f>
        <v>NO</v>
      </c>
      <c r="L44" s="133" t="s">
        <v>2220</v>
      </c>
      <c r="M44" s="138" t="s">
        <v>2456</v>
      </c>
      <c r="N44" s="138" t="s">
        <v>2463</v>
      </c>
      <c r="O44" s="142" t="s">
        <v>2492</v>
      </c>
      <c r="P44" s="135"/>
      <c r="Q44" s="138" t="s">
        <v>2220</v>
      </c>
    </row>
    <row r="45" spans="1:17" ht="18" x14ac:dyDescent="0.25">
      <c r="A45" s="136" t="str">
        <f>VLOOKUP(E45,'LISTADO ATM'!$A$2:$C$899,3,0)</f>
        <v>NORTE</v>
      </c>
      <c r="B45" s="123" t="s">
        <v>2763</v>
      </c>
      <c r="C45" s="137">
        <v>44318.744432870371</v>
      </c>
      <c r="D45" s="137" t="s">
        <v>2182</v>
      </c>
      <c r="E45" s="114">
        <v>502</v>
      </c>
      <c r="F45" s="143" t="str">
        <f>VLOOKUP(E45,VIP!$A$2:$O12925,2,0)</f>
        <v>DRBR502</v>
      </c>
      <c r="G45" s="136" t="str">
        <f>VLOOKUP(E45,'LISTADO ATM'!$A$2:$B$898,2,0)</f>
        <v xml:space="preserve">ATM Materno Infantil de (Santiago) </v>
      </c>
      <c r="H45" s="136" t="str">
        <f>VLOOKUP(E45,VIP!$A$2:$O17846,7,FALSE)</f>
        <v>Si</v>
      </c>
      <c r="I45" s="136" t="str">
        <f>VLOOKUP(E45,VIP!$A$2:$O9811,8,FALSE)</f>
        <v>Si</v>
      </c>
      <c r="J45" s="136" t="str">
        <f>VLOOKUP(E45,VIP!$A$2:$O9761,8,FALSE)</f>
        <v>Si</v>
      </c>
      <c r="K45" s="136" t="str">
        <f>VLOOKUP(E45,VIP!$A$2:$O13335,6,0)</f>
        <v>NO</v>
      </c>
      <c r="L45" s="133" t="s">
        <v>2220</v>
      </c>
      <c r="M45" s="138" t="s">
        <v>2456</v>
      </c>
      <c r="N45" s="138" t="s">
        <v>2463</v>
      </c>
      <c r="O45" s="143" t="s">
        <v>2492</v>
      </c>
      <c r="P45" s="135"/>
      <c r="Q45" s="138" t="s">
        <v>2220</v>
      </c>
    </row>
    <row r="46" spans="1:17" ht="18" x14ac:dyDescent="0.25">
      <c r="A46" s="136" t="str">
        <f>VLOOKUP(E46,'LISTADO ATM'!$A$2:$C$899,3,0)</f>
        <v>DISTRITO NACIONAL</v>
      </c>
      <c r="B46" s="123" t="s">
        <v>2790</v>
      </c>
      <c r="C46" s="137">
        <v>44318.902106481481</v>
      </c>
      <c r="D46" s="137" t="s">
        <v>2181</v>
      </c>
      <c r="E46" s="114">
        <v>585</v>
      </c>
      <c r="F46" s="143" t="str">
        <f>VLOOKUP(E46,VIP!$A$2:$O12924,2,0)</f>
        <v>DRBR083</v>
      </c>
      <c r="G46" s="136" t="str">
        <f>VLOOKUP(E46,'LISTADO ATM'!$A$2:$B$898,2,0)</f>
        <v xml:space="preserve">ATM Oficina Haina Oriental </v>
      </c>
      <c r="H46" s="136" t="str">
        <f>VLOOKUP(E46,VIP!$A$2:$O17845,7,FALSE)</f>
        <v>Si</v>
      </c>
      <c r="I46" s="136" t="str">
        <f>VLOOKUP(E46,VIP!$A$2:$O9810,8,FALSE)</f>
        <v>Si</v>
      </c>
      <c r="J46" s="136" t="str">
        <f>VLOOKUP(E46,VIP!$A$2:$O9760,8,FALSE)</f>
        <v>Si</v>
      </c>
      <c r="K46" s="136" t="str">
        <f>VLOOKUP(E46,VIP!$A$2:$O13334,6,0)</f>
        <v>NO</v>
      </c>
      <c r="L46" s="133" t="s">
        <v>2220</v>
      </c>
      <c r="M46" s="138" t="s">
        <v>2456</v>
      </c>
      <c r="N46" s="138" t="s">
        <v>2463</v>
      </c>
      <c r="O46" s="143" t="s">
        <v>2465</v>
      </c>
      <c r="P46" s="135"/>
      <c r="Q46" s="138" t="s">
        <v>2220</v>
      </c>
    </row>
    <row r="47" spans="1:17" ht="18" x14ac:dyDescent="0.25">
      <c r="A47" s="136" t="str">
        <f>VLOOKUP(E47,'LISTADO ATM'!$A$2:$C$899,3,0)</f>
        <v>DISTRITO NACIONAL</v>
      </c>
      <c r="B47" s="123" t="s">
        <v>2789</v>
      </c>
      <c r="C47" s="137">
        <v>44318.90252314815</v>
      </c>
      <c r="D47" s="137" t="s">
        <v>2181</v>
      </c>
      <c r="E47" s="114">
        <v>31</v>
      </c>
      <c r="F47" s="143" t="str">
        <f>VLOOKUP(E47,VIP!$A$2:$O12923,2,0)</f>
        <v>DRBR031</v>
      </c>
      <c r="G47" s="136" t="str">
        <f>VLOOKUP(E47,'LISTADO ATM'!$A$2:$B$898,2,0)</f>
        <v xml:space="preserve">ATM Oficina San Martín I </v>
      </c>
      <c r="H47" s="136" t="str">
        <f>VLOOKUP(E47,VIP!$A$2:$O17844,7,FALSE)</f>
        <v>Si</v>
      </c>
      <c r="I47" s="136" t="str">
        <f>VLOOKUP(E47,VIP!$A$2:$O9809,8,FALSE)</f>
        <v>Si</v>
      </c>
      <c r="J47" s="136" t="str">
        <f>VLOOKUP(E47,VIP!$A$2:$O9759,8,FALSE)</f>
        <v>Si</v>
      </c>
      <c r="K47" s="136" t="str">
        <f>VLOOKUP(E47,VIP!$A$2:$O13333,6,0)</f>
        <v>NO</v>
      </c>
      <c r="L47" s="133" t="s">
        <v>2220</v>
      </c>
      <c r="M47" s="138" t="s">
        <v>2456</v>
      </c>
      <c r="N47" s="138" t="s">
        <v>2463</v>
      </c>
      <c r="O47" s="143" t="s">
        <v>2465</v>
      </c>
      <c r="P47" s="135"/>
      <c r="Q47" s="138" t="s">
        <v>2220</v>
      </c>
    </row>
    <row r="48" spans="1:17" ht="18" x14ac:dyDescent="0.25">
      <c r="A48" s="136" t="str">
        <f>VLOOKUP(E48,'LISTADO ATM'!$A$2:$C$899,3,0)</f>
        <v>DISTRITO NACIONAL</v>
      </c>
      <c r="B48" s="123" t="s">
        <v>2787</v>
      </c>
      <c r="C48" s="137">
        <v>44318.903437499997</v>
      </c>
      <c r="D48" s="137" t="s">
        <v>2181</v>
      </c>
      <c r="E48" s="114">
        <v>570</v>
      </c>
      <c r="F48" s="143" t="str">
        <f>VLOOKUP(E48,VIP!$A$2:$O12921,2,0)</f>
        <v>DRBR478</v>
      </c>
      <c r="G48" s="136" t="str">
        <f>VLOOKUP(E48,'LISTADO ATM'!$A$2:$B$898,2,0)</f>
        <v xml:space="preserve">ATM S/M Liverpool Villa Mella </v>
      </c>
      <c r="H48" s="136" t="str">
        <f>VLOOKUP(E48,VIP!$A$2:$O17842,7,FALSE)</f>
        <v>Si</v>
      </c>
      <c r="I48" s="136" t="str">
        <f>VLOOKUP(E48,VIP!$A$2:$O9807,8,FALSE)</f>
        <v>Si</v>
      </c>
      <c r="J48" s="136" t="str">
        <f>VLOOKUP(E48,VIP!$A$2:$O9757,8,FALSE)</f>
        <v>Si</v>
      </c>
      <c r="K48" s="136" t="str">
        <f>VLOOKUP(E48,VIP!$A$2:$O13331,6,0)</f>
        <v>NO</v>
      </c>
      <c r="L48" s="133" t="s">
        <v>2220</v>
      </c>
      <c r="M48" s="138" t="s">
        <v>2456</v>
      </c>
      <c r="N48" s="138" t="s">
        <v>2463</v>
      </c>
      <c r="O48" s="143" t="s">
        <v>2465</v>
      </c>
      <c r="P48" s="135"/>
      <c r="Q48" s="138" t="s">
        <v>2220</v>
      </c>
    </row>
    <row r="49" spans="1:17" ht="18" x14ac:dyDescent="0.25">
      <c r="A49" s="136" t="str">
        <f>VLOOKUP(E49,'LISTADO ATM'!$A$2:$C$899,3,0)</f>
        <v>NORTE</v>
      </c>
      <c r="B49" s="123" t="s">
        <v>2784</v>
      </c>
      <c r="C49" s="137">
        <v>44318.922500000001</v>
      </c>
      <c r="D49" s="137" t="s">
        <v>2182</v>
      </c>
      <c r="E49" s="114">
        <v>854</v>
      </c>
      <c r="F49" s="143" t="str">
        <f>VLOOKUP(E49,VIP!$A$2:$O12918,2,0)</f>
        <v>DRBR854</v>
      </c>
      <c r="G49" s="136" t="str">
        <f>VLOOKUP(E49,'LISTADO ATM'!$A$2:$B$898,2,0)</f>
        <v xml:space="preserve">ATM Centro Comercial Blanco Batista </v>
      </c>
      <c r="H49" s="136" t="str">
        <f>VLOOKUP(E49,VIP!$A$2:$O17839,7,FALSE)</f>
        <v>Si</v>
      </c>
      <c r="I49" s="136" t="str">
        <f>VLOOKUP(E49,VIP!$A$2:$O9804,8,FALSE)</f>
        <v>Si</v>
      </c>
      <c r="J49" s="136" t="str">
        <f>VLOOKUP(E49,VIP!$A$2:$O9754,8,FALSE)</f>
        <v>Si</v>
      </c>
      <c r="K49" s="136" t="str">
        <f>VLOOKUP(E49,VIP!$A$2:$O13328,6,0)</f>
        <v>NO</v>
      </c>
      <c r="L49" s="133" t="s">
        <v>2220</v>
      </c>
      <c r="M49" s="138" t="s">
        <v>2456</v>
      </c>
      <c r="N49" s="138" t="s">
        <v>2463</v>
      </c>
      <c r="O49" s="143" t="s">
        <v>2492</v>
      </c>
      <c r="P49" s="135"/>
      <c r="Q49" s="138" t="s">
        <v>2220</v>
      </c>
    </row>
    <row r="50" spans="1:17" ht="18" x14ac:dyDescent="0.25">
      <c r="A50" s="136" t="str">
        <f>VLOOKUP(E50,'LISTADO ATM'!$A$2:$C$899,3,0)</f>
        <v>DISTRITO NACIONAL</v>
      </c>
      <c r="B50" s="123" t="s">
        <v>2623</v>
      </c>
      <c r="C50" s="137">
        <v>44317.516053240739</v>
      </c>
      <c r="D50" s="137" t="s">
        <v>2181</v>
      </c>
      <c r="E50" s="114">
        <v>118</v>
      </c>
      <c r="F50" s="143" t="str">
        <f>VLOOKUP(E50,VIP!$A$2:$O13027,2,0)</f>
        <v>DRBR118</v>
      </c>
      <c r="G50" s="136" t="str">
        <f>VLOOKUP(E50,'LISTADO ATM'!$A$2:$B$898,2,0)</f>
        <v>ATM Plaza Torino</v>
      </c>
      <c r="H50" s="136" t="str">
        <f>VLOOKUP(E50,VIP!$A$2:$O17948,7,FALSE)</f>
        <v>N/A</v>
      </c>
      <c r="I50" s="136" t="str">
        <f>VLOOKUP(E50,VIP!$A$2:$O9913,8,FALSE)</f>
        <v>N/A</v>
      </c>
      <c r="J50" s="136" t="str">
        <f>VLOOKUP(E50,VIP!$A$2:$O9863,8,FALSE)</f>
        <v>N/A</v>
      </c>
      <c r="K50" s="136" t="str">
        <f>VLOOKUP(E50,VIP!$A$2:$O13437,6,0)</f>
        <v>N/A</v>
      </c>
      <c r="L50" s="133" t="s">
        <v>2246</v>
      </c>
      <c r="M50" s="138" t="s">
        <v>2456</v>
      </c>
      <c r="N50" s="138" t="s">
        <v>2463</v>
      </c>
      <c r="O50" s="143" t="s">
        <v>2465</v>
      </c>
      <c r="P50" s="135"/>
      <c r="Q50" s="138" t="s">
        <v>2246</v>
      </c>
    </row>
    <row r="51" spans="1:17" ht="18" x14ac:dyDescent="0.25">
      <c r="A51" s="136" t="str">
        <f>VLOOKUP(E51,'LISTADO ATM'!$A$2:$C$899,3,0)</f>
        <v>ESTE</v>
      </c>
      <c r="B51" s="123" t="s">
        <v>2622</v>
      </c>
      <c r="C51" s="137">
        <v>44317.517569444448</v>
      </c>
      <c r="D51" s="137" t="s">
        <v>2181</v>
      </c>
      <c r="E51" s="114">
        <v>289</v>
      </c>
      <c r="F51" s="143" t="str">
        <f>VLOOKUP(E51,VIP!$A$2:$O13026,2,0)</f>
        <v>DRBR910</v>
      </c>
      <c r="G51" s="136" t="str">
        <f>VLOOKUP(E51,'LISTADO ATM'!$A$2:$B$898,2,0)</f>
        <v>ATM Oficina Bávaro II</v>
      </c>
      <c r="H51" s="136" t="str">
        <f>VLOOKUP(E51,VIP!$A$2:$O17947,7,FALSE)</f>
        <v>Si</v>
      </c>
      <c r="I51" s="136" t="str">
        <f>VLOOKUP(E51,VIP!$A$2:$O9912,8,FALSE)</f>
        <v>Si</v>
      </c>
      <c r="J51" s="136" t="str">
        <f>VLOOKUP(E51,VIP!$A$2:$O9862,8,FALSE)</f>
        <v>Si</v>
      </c>
      <c r="K51" s="136" t="str">
        <f>VLOOKUP(E51,VIP!$A$2:$O13436,6,0)</f>
        <v>NO</v>
      </c>
      <c r="L51" s="133" t="s">
        <v>2246</v>
      </c>
      <c r="M51" s="138" t="s">
        <v>2456</v>
      </c>
      <c r="N51" s="138" t="s">
        <v>2463</v>
      </c>
      <c r="O51" s="143" t="s">
        <v>2465</v>
      </c>
      <c r="P51" s="135"/>
      <c r="Q51" s="138" t="s">
        <v>2246</v>
      </c>
    </row>
    <row r="52" spans="1:17" ht="18" x14ac:dyDescent="0.25">
      <c r="A52" s="136" t="str">
        <f>VLOOKUP(E52,'LISTADO ATM'!$A$2:$C$899,3,0)</f>
        <v>SUR</v>
      </c>
      <c r="B52" s="123" t="s">
        <v>2615</v>
      </c>
      <c r="C52" s="137">
        <v>44317.611319444448</v>
      </c>
      <c r="D52" s="137" t="s">
        <v>2181</v>
      </c>
      <c r="E52" s="114">
        <v>103</v>
      </c>
      <c r="F52" s="143" t="str">
        <f>VLOOKUP(E52,VIP!$A$2:$O13010,2,0)</f>
        <v>DRBR103</v>
      </c>
      <c r="G52" s="136" t="str">
        <f>VLOOKUP(E52,'LISTADO ATM'!$A$2:$B$898,2,0)</f>
        <v xml:space="preserve">ATM Oficina Las Matas de Farfán </v>
      </c>
      <c r="H52" s="136" t="str">
        <f>VLOOKUP(E52,VIP!$A$2:$O17931,7,FALSE)</f>
        <v>Si</v>
      </c>
      <c r="I52" s="136" t="str">
        <f>VLOOKUP(E52,VIP!$A$2:$O9896,8,FALSE)</f>
        <v>Si</v>
      </c>
      <c r="J52" s="136" t="str">
        <f>VLOOKUP(E52,VIP!$A$2:$O9846,8,FALSE)</f>
        <v>Si</v>
      </c>
      <c r="K52" s="136" t="str">
        <f>VLOOKUP(E52,VIP!$A$2:$O13420,6,0)</f>
        <v>NO</v>
      </c>
      <c r="L52" s="133" t="s">
        <v>2246</v>
      </c>
      <c r="M52" s="138" t="s">
        <v>2456</v>
      </c>
      <c r="N52" s="138" t="s">
        <v>2463</v>
      </c>
      <c r="O52" s="143" t="s">
        <v>2465</v>
      </c>
      <c r="P52" s="135"/>
      <c r="Q52" s="138" t="s">
        <v>2246</v>
      </c>
    </row>
    <row r="53" spans="1:17" ht="18" x14ac:dyDescent="0.25">
      <c r="A53" s="136" t="str">
        <f>VLOOKUP(E53,'LISTADO ATM'!$A$2:$C$899,3,0)</f>
        <v>NORTE</v>
      </c>
      <c r="B53" s="123" t="s">
        <v>2668</v>
      </c>
      <c r="C53" s="137">
        <v>44317.97587962963</v>
      </c>
      <c r="D53" s="137" t="s">
        <v>2182</v>
      </c>
      <c r="E53" s="114">
        <v>747</v>
      </c>
      <c r="F53" s="143" t="str">
        <f>VLOOKUP(E53,VIP!$A$2:$O13019,2,0)</f>
        <v>DRBR200</v>
      </c>
      <c r="G53" s="136" t="str">
        <f>VLOOKUP(E53,'LISTADO ATM'!$A$2:$B$898,2,0)</f>
        <v xml:space="preserve">ATM Club BR (Santiago) </v>
      </c>
      <c r="H53" s="136" t="str">
        <f>VLOOKUP(E53,VIP!$A$2:$O17940,7,FALSE)</f>
        <v>Si</v>
      </c>
      <c r="I53" s="136" t="str">
        <f>VLOOKUP(E53,VIP!$A$2:$O9905,8,FALSE)</f>
        <v>Si</v>
      </c>
      <c r="J53" s="136" t="str">
        <f>VLOOKUP(E53,VIP!$A$2:$O9855,8,FALSE)</f>
        <v>Si</v>
      </c>
      <c r="K53" s="136" t="str">
        <f>VLOOKUP(E53,VIP!$A$2:$O13429,6,0)</f>
        <v>SI</v>
      </c>
      <c r="L53" s="133" t="s">
        <v>2246</v>
      </c>
      <c r="M53" s="138" t="s">
        <v>2456</v>
      </c>
      <c r="N53" s="138" t="s">
        <v>2463</v>
      </c>
      <c r="O53" s="143" t="s">
        <v>2606</v>
      </c>
      <c r="P53" s="135"/>
      <c r="Q53" s="138" t="s">
        <v>2246</v>
      </c>
    </row>
    <row r="54" spans="1:17" ht="18" x14ac:dyDescent="0.25">
      <c r="A54" s="136" t="str">
        <f>VLOOKUP(E54,'LISTADO ATM'!$A$2:$C$899,3,0)</f>
        <v>ESTE</v>
      </c>
      <c r="B54" s="123" t="s">
        <v>2678</v>
      </c>
      <c r="C54" s="137">
        <v>44318.18340277778</v>
      </c>
      <c r="D54" s="137" t="s">
        <v>2181</v>
      </c>
      <c r="E54" s="114">
        <v>822</v>
      </c>
      <c r="F54" s="143" t="str">
        <f>VLOOKUP(E54,VIP!$A$2:$O12884,2,0)</f>
        <v>DRBR822</v>
      </c>
      <c r="G54" s="136" t="str">
        <f>VLOOKUP(E54,'LISTADO ATM'!$A$2:$B$898,2,0)</f>
        <v xml:space="preserve">ATM INDUSPALMA </v>
      </c>
      <c r="H54" s="136" t="str">
        <f>VLOOKUP(E54,VIP!$A$2:$O17805,7,FALSE)</f>
        <v>Si</v>
      </c>
      <c r="I54" s="136" t="str">
        <f>VLOOKUP(E54,VIP!$A$2:$O9770,8,FALSE)</f>
        <v>Si</v>
      </c>
      <c r="J54" s="136" t="str">
        <f>VLOOKUP(E54,VIP!$A$2:$O9720,8,FALSE)</f>
        <v>Si</v>
      </c>
      <c r="K54" s="136" t="str">
        <f>VLOOKUP(E54,VIP!$A$2:$O13294,6,0)</f>
        <v>NO</v>
      </c>
      <c r="L54" s="133" t="s">
        <v>2246</v>
      </c>
      <c r="M54" s="138" t="s">
        <v>2456</v>
      </c>
      <c r="N54" s="138" t="s">
        <v>2463</v>
      </c>
      <c r="O54" s="143" t="s">
        <v>2465</v>
      </c>
      <c r="P54" s="135"/>
      <c r="Q54" s="138" t="s">
        <v>2246</v>
      </c>
    </row>
    <row r="55" spans="1:17" ht="18" x14ac:dyDescent="0.25">
      <c r="A55" s="136" t="str">
        <f>VLOOKUP(E55,'LISTADO ATM'!$A$2:$C$899,3,0)</f>
        <v>NORTE</v>
      </c>
      <c r="B55" s="123" t="s">
        <v>2739</v>
      </c>
      <c r="C55" s="137">
        <v>44318.48238425926</v>
      </c>
      <c r="D55" s="137" t="s">
        <v>2182</v>
      </c>
      <c r="E55" s="114">
        <v>990</v>
      </c>
      <c r="F55" s="143" t="str">
        <f>VLOOKUP(E55,VIP!$A$2:$O12948,2,0)</f>
        <v>DRBR742</v>
      </c>
      <c r="G55" s="136" t="str">
        <f>VLOOKUP(E55,'LISTADO ATM'!$A$2:$B$898,2,0)</f>
        <v xml:space="preserve">ATM Autoservicio Bonao II </v>
      </c>
      <c r="H55" s="136" t="str">
        <f>VLOOKUP(E55,VIP!$A$2:$O17869,7,FALSE)</f>
        <v>Si</v>
      </c>
      <c r="I55" s="136" t="str">
        <f>VLOOKUP(E55,VIP!$A$2:$O9834,8,FALSE)</f>
        <v>Si</v>
      </c>
      <c r="J55" s="136" t="str">
        <f>VLOOKUP(E55,VIP!$A$2:$O9784,8,FALSE)</f>
        <v>Si</v>
      </c>
      <c r="K55" s="136" t="str">
        <f>VLOOKUP(E55,VIP!$A$2:$O13358,6,0)</f>
        <v>NO</v>
      </c>
      <c r="L55" s="133" t="s">
        <v>2246</v>
      </c>
      <c r="M55" s="138" t="s">
        <v>2456</v>
      </c>
      <c r="N55" s="138" t="s">
        <v>2463</v>
      </c>
      <c r="O55" s="143" t="s">
        <v>2492</v>
      </c>
      <c r="P55" s="135"/>
      <c r="Q55" s="138" t="s">
        <v>2246</v>
      </c>
    </row>
    <row r="56" spans="1:17" ht="18" x14ac:dyDescent="0.25">
      <c r="A56" s="136" t="str">
        <f>VLOOKUP(E56,'LISTADO ATM'!$A$2:$C$899,3,0)</f>
        <v>DISTRITO NACIONAL</v>
      </c>
      <c r="B56" s="123" t="s">
        <v>2705</v>
      </c>
      <c r="C56" s="137">
        <v>44318.598773148151</v>
      </c>
      <c r="D56" s="137" t="s">
        <v>2181</v>
      </c>
      <c r="E56" s="114">
        <v>514</v>
      </c>
      <c r="F56" s="143" t="str">
        <f>VLOOKUP(E56,VIP!$A$2:$O12914,2,0)</f>
        <v>DRBR514</v>
      </c>
      <c r="G56" s="136" t="str">
        <f>VLOOKUP(E56,'LISTADO ATM'!$A$2:$B$898,2,0)</f>
        <v>ATM Autoservicio Charles de Gaulle</v>
      </c>
      <c r="H56" s="136" t="str">
        <f>VLOOKUP(E56,VIP!$A$2:$O17835,7,FALSE)</f>
        <v>Si</v>
      </c>
      <c r="I56" s="136" t="str">
        <f>VLOOKUP(E56,VIP!$A$2:$O9800,8,FALSE)</f>
        <v>No</v>
      </c>
      <c r="J56" s="136" t="str">
        <f>VLOOKUP(E56,VIP!$A$2:$O9750,8,FALSE)</f>
        <v>No</v>
      </c>
      <c r="K56" s="136" t="str">
        <f>VLOOKUP(E56,VIP!$A$2:$O13324,6,0)</f>
        <v>NO</v>
      </c>
      <c r="L56" s="133" t="s">
        <v>2246</v>
      </c>
      <c r="M56" s="138" t="s">
        <v>2456</v>
      </c>
      <c r="N56" s="138" t="s">
        <v>2463</v>
      </c>
      <c r="O56" s="143" t="s">
        <v>2465</v>
      </c>
      <c r="P56" s="135"/>
      <c r="Q56" s="138" t="s">
        <v>2246</v>
      </c>
    </row>
    <row r="57" spans="1:17" ht="18" x14ac:dyDescent="0.25">
      <c r="A57" s="136" t="str">
        <f>VLOOKUP(E57,'LISTADO ATM'!$A$2:$C$899,3,0)</f>
        <v>ESTE</v>
      </c>
      <c r="B57" s="123" t="s">
        <v>2778</v>
      </c>
      <c r="C57" s="137">
        <v>44318.702118055553</v>
      </c>
      <c r="D57" s="137" t="s">
        <v>2181</v>
      </c>
      <c r="E57" s="114">
        <v>368</v>
      </c>
      <c r="F57" s="143" t="str">
        <f>VLOOKUP(E57,VIP!$A$2:$O12938,2,0)</f>
        <v xml:space="preserve">DRBR368 </v>
      </c>
      <c r="G57" s="136" t="str">
        <f>VLOOKUP(E57,'LISTADO ATM'!$A$2:$B$898,2,0)</f>
        <v>ATM Ayuntamiento Peralvillo</v>
      </c>
      <c r="H57" s="136" t="str">
        <f>VLOOKUP(E57,VIP!$A$2:$O17859,7,FALSE)</f>
        <v>N/A</v>
      </c>
      <c r="I57" s="136" t="str">
        <f>VLOOKUP(E57,VIP!$A$2:$O9824,8,FALSE)</f>
        <v>N/A</v>
      </c>
      <c r="J57" s="136" t="str">
        <f>VLOOKUP(E57,VIP!$A$2:$O9774,8,FALSE)</f>
        <v>N/A</v>
      </c>
      <c r="K57" s="136" t="str">
        <f>VLOOKUP(E57,VIP!$A$2:$O13348,6,0)</f>
        <v>N/A</v>
      </c>
      <c r="L57" s="133" t="s">
        <v>2246</v>
      </c>
      <c r="M57" s="138" t="s">
        <v>2456</v>
      </c>
      <c r="N57" s="138" t="s">
        <v>2463</v>
      </c>
      <c r="O57" s="143" t="s">
        <v>2465</v>
      </c>
      <c r="P57" s="135"/>
      <c r="Q57" s="138" t="s">
        <v>2246</v>
      </c>
    </row>
    <row r="58" spans="1:17" ht="18" x14ac:dyDescent="0.25">
      <c r="A58" s="136" t="str">
        <f>VLOOKUP(E58,'LISTADO ATM'!$A$2:$C$899,3,0)</f>
        <v>NORTE</v>
      </c>
      <c r="B58" s="123" t="s">
        <v>2807</v>
      </c>
      <c r="C58" s="137">
        <v>44319.097453703704</v>
      </c>
      <c r="D58" s="137" t="s">
        <v>2182</v>
      </c>
      <c r="E58" s="114">
        <v>94</v>
      </c>
      <c r="F58" s="143" t="str">
        <f>VLOOKUP(E58,VIP!$A$2:$O12919,2,0)</f>
        <v>DRBR094</v>
      </c>
      <c r="G58" s="136" t="str">
        <f>VLOOKUP(E58,'LISTADO ATM'!$A$2:$B$898,2,0)</f>
        <v xml:space="preserve">ATM Centro de Caja Porvenir (San Francisco) </v>
      </c>
      <c r="H58" s="136" t="str">
        <f>VLOOKUP(E58,VIP!$A$2:$O17840,7,FALSE)</f>
        <v>Si</v>
      </c>
      <c r="I58" s="136" t="str">
        <f>VLOOKUP(E58,VIP!$A$2:$O9805,8,FALSE)</f>
        <v>Si</v>
      </c>
      <c r="J58" s="136" t="str">
        <f>VLOOKUP(E58,VIP!$A$2:$O9755,8,FALSE)</f>
        <v>Si</v>
      </c>
      <c r="K58" s="136" t="str">
        <f>VLOOKUP(E58,VIP!$A$2:$O13329,6,0)</f>
        <v>NO</v>
      </c>
      <c r="L58" s="133" t="s">
        <v>2246</v>
      </c>
      <c r="M58" s="138" t="s">
        <v>2456</v>
      </c>
      <c r="N58" s="138" t="s">
        <v>2463</v>
      </c>
      <c r="O58" s="143" t="s">
        <v>2606</v>
      </c>
      <c r="P58" s="135"/>
      <c r="Q58" s="202" t="s">
        <v>2246</v>
      </c>
    </row>
    <row r="59" spans="1:17" ht="18" x14ac:dyDescent="0.25">
      <c r="A59" s="136" t="str">
        <f>VLOOKUP(E59,'LISTADO ATM'!$A$2:$C$899,3,0)</f>
        <v>NORTE</v>
      </c>
      <c r="B59" s="123" t="s">
        <v>2612</v>
      </c>
      <c r="C59" s="137">
        <v>44317.3830787037</v>
      </c>
      <c r="D59" s="137" t="s">
        <v>2483</v>
      </c>
      <c r="E59" s="114">
        <v>8</v>
      </c>
      <c r="F59" s="143" t="str">
        <f>VLOOKUP(E59,VIP!$A$2:$O13024,2,0)</f>
        <v>DRBR008</v>
      </c>
      <c r="G59" s="136" t="str">
        <f>VLOOKUP(E59,'LISTADO ATM'!$A$2:$B$898,2,0)</f>
        <v>ATM Autoservicio Yaque</v>
      </c>
      <c r="H59" s="136" t="str">
        <f>VLOOKUP(E59,VIP!$A$2:$O17945,7,FALSE)</f>
        <v>Si</v>
      </c>
      <c r="I59" s="136" t="str">
        <f>VLOOKUP(E59,VIP!$A$2:$O9910,8,FALSE)</f>
        <v>Si</v>
      </c>
      <c r="J59" s="136" t="str">
        <f>VLOOKUP(E59,VIP!$A$2:$O9860,8,FALSE)</f>
        <v>Si</v>
      </c>
      <c r="K59" s="136" t="str">
        <f>VLOOKUP(E59,VIP!$A$2:$O13434,6,0)</f>
        <v>NO</v>
      </c>
      <c r="L59" s="133" t="s">
        <v>2613</v>
      </c>
      <c r="M59" s="138" t="s">
        <v>2456</v>
      </c>
      <c r="N59" s="138" t="s">
        <v>2463</v>
      </c>
      <c r="O59" s="143" t="s">
        <v>2484</v>
      </c>
      <c r="P59" s="135"/>
      <c r="Q59" s="138" t="s">
        <v>2613</v>
      </c>
    </row>
    <row r="60" spans="1:17" ht="18" x14ac:dyDescent="0.25">
      <c r="A60" s="136" t="str">
        <f>VLOOKUP(E60,'LISTADO ATM'!$A$2:$C$899,3,0)</f>
        <v>DISTRITO NACIONAL</v>
      </c>
      <c r="B60" s="123" t="s">
        <v>2608</v>
      </c>
      <c r="C60" s="137">
        <v>44317.434791666667</v>
      </c>
      <c r="D60" s="137" t="s">
        <v>2459</v>
      </c>
      <c r="E60" s="114">
        <v>70</v>
      </c>
      <c r="F60" s="143" t="str">
        <f>VLOOKUP(E60,VIP!$A$2:$O13012,2,0)</f>
        <v>DRBR070</v>
      </c>
      <c r="G60" s="136" t="str">
        <f>VLOOKUP(E60,'LISTADO ATM'!$A$2:$B$898,2,0)</f>
        <v xml:space="preserve">ATM Autoservicio Plaza Lama Zona Oriental </v>
      </c>
      <c r="H60" s="136" t="str">
        <f>VLOOKUP(E60,VIP!$A$2:$O17933,7,FALSE)</f>
        <v>Si</v>
      </c>
      <c r="I60" s="136" t="str">
        <f>VLOOKUP(E60,VIP!$A$2:$O9898,8,FALSE)</f>
        <v>Si</v>
      </c>
      <c r="J60" s="136" t="str">
        <f>VLOOKUP(E60,VIP!$A$2:$O9848,8,FALSE)</f>
        <v>Si</v>
      </c>
      <c r="K60" s="136" t="str">
        <f>VLOOKUP(E60,VIP!$A$2:$O13422,6,0)</f>
        <v>NO</v>
      </c>
      <c r="L60" s="133" t="s">
        <v>2613</v>
      </c>
      <c r="M60" s="138" t="s">
        <v>2456</v>
      </c>
      <c r="N60" s="138" t="s">
        <v>2463</v>
      </c>
      <c r="O60" s="143" t="s">
        <v>2464</v>
      </c>
      <c r="P60" s="135"/>
      <c r="Q60" s="138" t="s">
        <v>2613</v>
      </c>
    </row>
    <row r="61" spans="1:17" ht="18" x14ac:dyDescent="0.25">
      <c r="A61" s="136" t="str">
        <f>VLOOKUP(E61,'LISTADO ATM'!$A$2:$C$899,3,0)</f>
        <v>NORTE</v>
      </c>
      <c r="B61" s="123" t="s">
        <v>2620</v>
      </c>
      <c r="C61" s="137">
        <v>44317.552164351851</v>
      </c>
      <c r="D61" s="137" t="s">
        <v>2577</v>
      </c>
      <c r="E61" s="114">
        <v>654</v>
      </c>
      <c r="F61" s="143" t="str">
        <f>VLOOKUP(E61,VIP!$A$2:$O13022,2,0)</f>
        <v>DRBR654</v>
      </c>
      <c r="G61" s="136" t="str">
        <f>VLOOKUP(E61,'LISTADO ATM'!$A$2:$B$898,2,0)</f>
        <v>ATM Autoservicio S/M Jumbo Puerto Plata</v>
      </c>
      <c r="H61" s="136" t="str">
        <f>VLOOKUP(E61,VIP!$A$2:$O17943,7,FALSE)</f>
        <v>Si</v>
      </c>
      <c r="I61" s="136" t="str">
        <f>VLOOKUP(E61,VIP!$A$2:$O9908,8,FALSE)</f>
        <v>Si</v>
      </c>
      <c r="J61" s="136" t="str">
        <f>VLOOKUP(E61,VIP!$A$2:$O9858,8,FALSE)</f>
        <v>Si</v>
      </c>
      <c r="K61" s="136" t="str">
        <f>VLOOKUP(E61,VIP!$A$2:$O13432,6,0)</f>
        <v>NO</v>
      </c>
      <c r="L61" s="133" t="s">
        <v>2613</v>
      </c>
      <c r="M61" s="138" t="s">
        <v>2456</v>
      </c>
      <c r="N61" s="138" t="s">
        <v>2463</v>
      </c>
      <c r="O61" s="143" t="s">
        <v>2578</v>
      </c>
      <c r="P61" s="135"/>
      <c r="Q61" s="138" t="s">
        <v>2613</v>
      </c>
    </row>
    <row r="62" spans="1:17" ht="18" x14ac:dyDescent="0.25">
      <c r="A62" s="136" t="str">
        <f>VLOOKUP(E62,'LISTADO ATM'!$A$2:$C$899,3,0)</f>
        <v>SUR</v>
      </c>
      <c r="B62" s="123" t="s">
        <v>2777</v>
      </c>
      <c r="C62" s="137">
        <v>44318.713680555556</v>
      </c>
      <c r="D62" s="137" t="s">
        <v>2459</v>
      </c>
      <c r="E62" s="114">
        <v>360</v>
      </c>
      <c r="F62" s="143" t="str">
        <f>VLOOKUP(E62,VIP!$A$2:$O12939,2,0)</f>
        <v>DRBR360</v>
      </c>
      <c r="G62" s="136" t="str">
        <f>VLOOKUP(E62,'LISTADO ATM'!$A$2:$B$898,2,0)</f>
        <v>ATM Ayuntamiento Guayabal</v>
      </c>
      <c r="H62" s="136" t="str">
        <f>VLOOKUP(E62,VIP!$A$2:$O17860,7,FALSE)</f>
        <v>si</v>
      </c>
      <c r="I62" s="136" t="str">
        <f>VLOOKUP(E62,VIP!$A$2:$O9825,8,FALSE)</f>
        <v>si</v>
      </c>
      <c r="J62" s="136" t="str">
        <f>VLOOKUP(E62,VIP!$A$2:$O9775,8,FALSE)</f>
        <v>si</v>
      </c>
      <c r="K62" s="136" t="str">
        <f>VLOOKUP(E62,VIP!$A$2:$O13349,6,0)</f>
        <v>NO</v>
      </c>
      <c r="L62" s="133" t="s">
        <v>2613</v>
      </c>
      <c r="M62" s="138" t="s">
        <v>2456</v>
      </c>
      <c r="N62" s="138" t="s">
        <v>2463</v>
      </c>
      <c r="O62" s="143" t="s">
        <v>2464</v>
      </c>
      <c r="P62" s="135"/>
      <c r="Q62" s="138" t="s">
        <v>2613</v>
      </c>
    </row>
    <row r="63" spans="1:17" ht="18" x14ac:dyDescent="0.25">
      <c r="A63" s="136" t="str">
        <f>VLOOKUP(E63,'LISTADO ATM'!$A$2:$C$899,3,0)</f>
        <v>SUR</v>
      </c>
      <c r="B63" s="123" t="s">
        <v>2591</v>
      </c>
      <c r="C63" s="137">
        <v>44316.688321759262</v>
      </c>
      <c r="D63" s="137" t="s">
        <v>2459</v>
      </c>
      <c r="E63" s="114">
        <v>252</v>
      </c>
      <c r="F63" s="143" t="str">
        <f>VLOOKUP(E63,VIP!$A$2:$O13008,2,0)</f>
        <v>DRBR252</v>
      </c>
      <c r="G63" s="136" t="str">
        <f>VLOOKUP(E63,'LISTADO ATM'!$A$2:$B$898,2,0)</f>
        <v xml:space="preserve">ATM Banco Agrícola (Barahona) </v>
      </c>
      <c r="H63" s="136" t="str">
        <f>VLOOKUP(E63,VIP!$A$2:$O17929,7,FALSE)</f>
        <v>Si</v>
      </c>
      <c r="I63" s="136" t="str">
        <f>VLOOKUP(E63,VIP!$A$2:$O9894,8,FALSE)</f>
        <v>Si</v>
      </c>
      <c r="J63" s="136" t="str">
        <f>VLOOKUP(E63,VIP!$A$2:$O9844,8,FALSE)</f>
        <v>Si</v>
      </c>
      <c r="K63" s="136" t="str">
        <f>VLOOKUP(E63,VIP!$A$2:$O13418,6,0)</f>
        <v>NO</v>
      </c>
      <c r="L63" s="133" t="s">
        <v>2514</v>
      </c>
      <c r="M63" s="138" t="s">
        <v>2456</v>
      </c>
      <c r="N63" s="138" t="s">
        <v>2463</v>
      </c>
      <c r="O63" s="143" t="s">
        <v>2464</v>
      </c>
      <c r="P63" s="135"/>
      <c r="Q63" s="138" t="s">
        <v>2514</v>
      </c>
    </row>
    <row r="64" spans="1:17" ht="18" x14ac:dyDescent="0.25">
      <c r="A64" s="136" t="str">
        <f>VLOOKUP(E64,'LISTADO ATM'!$A$2:$C$899,3,0)</f>
        <v>SUR</v>
      </c>
      <c r="B64" s="123" t="s">
        <v>2646</v>
      </c>
      <c r="C64" s="137">
        <v>44316.861608796295</v>
      </c>
      <c r="D64" s="137" t="s">
        <v>2483</v>
      </c>
      <c r="E64" s="114">
        <v>5</v>
      </c>
      <c r="F64" s="143" t="str">
        <f>VLOOKUP(E64,VIP!$A$2:$O12981,2,0)</f>
        <v>DRBR005</v>
      </c>
      <c r="G64" s="136" t="str">
        <f>VLOOKUP(E64,'LISTADO ATM'!$A$2:$B$898,2,0)</f>
        <v>ATM Oficina Autoservicio Villa Ofelia (San Juan)</v>
      </c>
      <c r="H64" s="136" t="str">
        <f>VLOOKUP(E64,VIP!$A$2:$O17902,7,FALSE)</f>
        <v>Si</v>
      </c>
      <c r="I64" s="136" t="str">
        <f>VLOOKUP(E64,VIP!$A$2:$O9867,8,FALSE)</f>
        <v>Si</v>
      </c>
      <c r="J64" s="136" t="str">
        <f>VLOOKUP(E64,VIP!$A$2:$O9817,8,FALSE)</f>
        <v>Si</v>
      </c>
      <c r="K64" s="136" t="str">
        <f>VLOOKUP(E64,VIP!$A$2:$O13391,6,0)</f>
        <v>NO</v>
      </c>
      <c r="L64" s="133" t="s">
        <v>2514</v>
      </c>
      <c r="M64" s="138" t="s">
        <v>2456</v>
      </c>
      <c r="N64" s="138" t="s">
        <v>2463</v>
      </c>
      <c r="O64" s="143" t="s">
        <v>2484</v>
      </c>
      <c r="P64" s="135"/>
      <c r="Q64" s="138" t="s">
        <v>2514</v>
      </c>
    </row>
    <row r="65" spans="1:17" ht="18" x14ac:dyDescent="0.25">
      <c r="A65" s="136" t="str">
        <f>VLOOKUP(E65,'LISTADO ATM'!$A$2:$C$899,3,0)</f>
        <v>DISTRITO NACIONAL</v>
      </c>
      <c r="B65" s="123" t="s">
        <v>2596</v>
      </c>
      <c r="C65" s="137">
        <v>44316.863298611112</v>
      </c>
      <c r="D65" s="137" t="s">
        <v>2181</v>
      </c>
      <c r="E65" s="114">
        <v>355</v>
      </c>
      <c r="F65" s="143" t="str">
        <f>VLOOKUP(E65,VIP!$A$2:$O12980,2,0)</f>
        <v>DRBR355</v>
      </c>
      <c r="G65" s="136" t="str">
        <f>VLOOKUP(E65,'LISTADO ATM'!$A$2:$B$898,2,0)</f>
        <v xml:space="preserve">ATM UNP Metro II </v>
      </c>
      <c r="H65" s="136" t="str">
        <f>VLOOKUP(E65,VIP!$A$2:$O17901,7,FALSE)</f>
        <v>Si</v>
      </c>
      <c r="I65" s="136" t="str">
        <f>VLOOKUP(E65,VIP!$A$2:$O9866,8,FALSE)</f>
        <v>Si</v>
      </c>
      <c r="J65" s="136" t="str">
        <f>VLOOKUP(E65,VIP!$A$2:$O9816,8,FALSE)</f>
        <v>Si</v>
      </c>
      <c r="K65" s="136" t="str">
        <f>VLOOKUP(E65,VIP!$A$2:$O13390,6,0)</f>
        <v>SI</v>
      </c>
      <c r="L65" s="133" t="s">
        <v>2514</v>
      </c>
      <c r="M65" s="138" t="s">
        <v>2456</v>
      </c>
      <c r="N65" s="138" t="s">
        <v>2463</v>
      </c>
      <c r="O65" s="143" t="s">
        <v>2465</v>
      </c>
      <c r="P65" s="135"/>
      <c r="Q65" s="138" t="s">
        <v>2514</v>
      </c>
    </row>
    <row r="66" spans="1:17" ht="18" x14ac:dyDescent="0.25">
      <c r="A66" s="136" t="str">
        <f>VLOOKUP(E66,'LISTADO ATM'!$A$2:$C$899,3,0)</f>
        <v>DISTRITO NACIONAL</v>
      </c>
      <c r="B66" s="123" t="s">
        <v>2595</v>
      </c>
      <c r="C66" s="137">
        <v>44316.891087962962</v>
      </c>
      <c r="D66" s="137" t="s">
        <v>2459</v>
      </c>
      <c r="E66" s="114">
        <v>816</v>
      </c>
      <c r="F66" s="143" t="str">
        <f>VLOOKUP(E66,VIP!$A$2:$O12957,2,0)</f>
        <v>DRBR816</v>
      </c>
      <c r="G66" s="136" t="str">
        <f>VLOOKUP(E66,'LISTADO ATM'!$A$2:$B$898,2,0)</f>
        <v xml:space="preserve">ATM Oficina Pedro Brand </v>
      </c>
      <c r="H66" s="136" t="str">
        <f>VLOOKUP(E66,VIP!$A$2:$O17878,7,FALSE)</f>
        <v>Si</v>
      </c>
      <c r="I66" s="136" t="str">
        <f>VLOOKUP(E66,VIP!$A$2:$O9843,8,FALSE)</f>
        <v>Si</v>
      </c>
      <c r="J66" s="136" t="str">
        <f>VLOOKUP(E66,VIP!$A$2:$O9793,8,FALSE)</f>
        <v>Si</v>
      </c>
      <c r="K66" s="136" t="str">
        <f>VLOOKUP(E66,VIP!$A$2:$O13367,6,0)</f>
        <v>NO</v>
      </c>
      <c r="L66" s="133" t="s">
        <v>2514</v>
      </c>
      <c r="M66" s="138" t="s">
        <v>2456</v>
      </c>
      <c r="N66" s="138" t="s">
        <v>2463</v>
      </c>
      <c r="O66" s="143" t="s">
        <v>2464</v>
      </c>
      <c r="P66" s="135"/>
      <c r="Q66" s="138" t="s">
        <v>2514</v>
      </c>
    </row>
    <row r="67" spans="1:17" ht="18" x14ac:dyDescent="0.25">
      <c r="A67" s="136" t="str">
        <f>VLOOKUP(E67,'LISTADO ATM'!$A$2:$C$899,3,0)</f>
        <v>NORTE</v>
      </c>
      <c r="B67" s="123" t="s">
        <v>2616</v>
      </c>
      <c r="C67" s="137">
        <v>44317.610555555555</v>
      </c>
      <c r="D67" s="137" t="s">
        <v>2182</v>
      </c>
      <c r="E67" s="114">
        <v>857</v>
      </c>
      <c r="F67" s="143" t="str">
        <f>VLOOKUP(E67,VIP!$A$2:$O13011,2,0)</f>
        <v>DRBR857</v>
      </c>
      <c r="G67" s="136" t="str">
        <f>VLOOKUP(E67,'LISTADO ATM'!$A$2:$B$898,2,0)</f>
        <v xml:space="preserve">ATM Oficina Los Alamos </v>
      </c>
      <c r="H67" s="136" t="str">
        <f>VLOOKUP(E67,VIP!$A$2:$O17932,7,FALSE)</f>
        <v>Si</v>
      </c>
      <c r="I67" s="136" t="str">
        <f>VLOOKUP(E67,VIP!$A$2:$O9897,8,FALSE)</f>
        <v>Si</v>
      </c>
      <c r="J67" s="136" t="str">
        <f>VLOOKUP(E67,VIP!$A$2:$O9847,8,FALSE)</f>
        <v>Si</v>
      </c>
      <c r="K67" s="136" t="str">
        <f>VLOOKUP(E67,VIP!$A$2:$O13421,6,0)</f>
        <v>NO</v>
      </c>
      <c r="L67" s="133" t="s">
        <v>2514</v>
      </c>
      <c r="M67" s="138" t="s">
        <v>2456</v>
      </c>
      <c r="N67" s="138" t="s">
        <v>2463</v>
      </c>
      <c r="O67" s="143" t="s">
        <v>2492</v>
      </c>
      <c r="P67" s="135"/>
      <c r="Q67" s="138" t="s">
        <v>2514</v>
      </c>
    </row>
    <row r="68" spans="1:17" ht="18" x14ac:dyDescent="0.25">
      <c r="A68" s="136" t="str">
        <f>VLOOKUP(E68,'LISTADO ATM'!$A$2:$C$899,3,0)</f>
        <v>ESTE</v>
      </c>
      <c r="B68" s="123" t="s">
        <v>2632</v>
      </c>
      <c r="C68" s="137">
        <v>44317.744687500002</v>
      </c>
      <c r="D68" s="137" t="s">
        <v>2181</v>
      </c>
      <c r="E68" s="114">
        <v>104</v>
      </c>
      <c r="F68" s="143" t="str">
        <f>VLOOKUP(E68,VIP!$A$2:$O13017,2,0)</f>
        <v>DRBR104</v>
      </c>
      <c r="G68" s="136" t="str">
        <f>VLOOKUP(E68,'LISTADO ATM'!$A$2:$B$898,2,0)</f>
        <v xml:space="preserve">ATM Jumbo Higuey </v>
      </c>
      <c r="H68" s="136" t="str">
        <f>VLOOKUP(E68,VIP!$A$2:$O17938,7,FALSE)</f>
        <v>Si</v>
      </c>
      <c r="I68" s="136" t="str">
        <f>VLOOKUP(E68,VIP!$A$2:$O9903,8,FALSE)</f>
        <v>Si</v>
      </c>
      <c r="J68" s="136" t="str">
        <f>VLOOKUP(E68,VIP!$A$2:$O9853,8,FALSE)</f>
        <v>Si</v>
      </c>
      <c r="K68" s="136" t="str">
        <f>VLOOKUP(E68,VIP!$A$2:$O13427,6,0)</f>
        <v>NO</v>
      </c>
      <c r="L68" s="133" t="s">
        <v>2514</v>
      </c>
      <c r="M68" s="138" t="s">
        <v>2456</v>
      </c>
      <c r="N68" s="138" t="s">
        <v>2463</v>
      </c>
      <c r="O68" s="143" t="s">
        <v>2465</v>
      </c>
      <c r="P68" s="135"/>
      <c r="Q68" s="138" t="s">
        <v>2514</v>
      </c>
    </row>
    <row r="69" spans="1:17" ht="18" x14ac:dyDescent="0.25">
      <c r="A69" s="136" t="str">
        <f>VLOOKUP(E69,'LISTADO ATM'!$A$2:$C$899,3,0)</f>
        <v>DISTRITO NACIONAL</v>
      </c>
      <c r="B69" s="123" t="s">
        <v>2666</v>
      </c>
      <c r="C69" s="137">
        <v>44317.758449074077</v>
      </c>
      <c r="D69" s="137" t="s">
        <v>2459</v>
      </c>
      <c r="E69" s="114">
        <v>87</v>
      </c>
      <c r="F69" s="148" t="str">
        <f>VLOOKUP(E69,VIP!$A$2:$O13040,2,0)</f>
        <v>DRBR087</v>
      </c>
      <c r="G69" s="136" t="str">
        <f>VLOOKUP(E69,'LISTADO ATM'!$A$2:$B$898,2,0)</f>
        <v xml:space="preserve">ATM Autoservicio Sarasota </v>
      </c>
      <c r="H69" s="136" t="str">
        <f>VLOOKUP(E69,VIP!$A$2:$O17961,7,FALSE)</f>
        <v>Si</v>
      </c>
      <c r="I69" s="136" t="str">
        <f>VLOOKUP(E69,VIP!$A$2:$O9926,8,FALSE)</f>
        <v>Si</v>
      </c>
      <c r="J69" s="136" t="str">
        <f>VLOOKUP(E69,VIP!$A$2:$O9876,8,FALSE)</f>
        <v>Si</v>
      </c>
      <c r="K69" s="136" t="str">
        <f>VLOOKUP(E69,VIP!$A$2:$O13450,6,0)</f>
        <v>NO</v>
      </c>
      <c r="L69" s="133" t="s">
        <v>2514</v>
      </c>
      <c r="M69" s="138" t="s">
        <v>2456</v>
      </c>
      <c r="N69" s="138" t="s">
        <v>2463</v>
      </c>
      <c r="O69" s="148" t="s">
        <v>2464</v>
      </c>
      <c r="P69" s="135"/>
      <c r="Q69" s="138" t="s">
        <v>2514</v>
      </c>
    </row>
    <row r="70" spans="1:17" s="96" customFormat="1" ht="18" x14ac:dyDescent="0.25">
      <c r="A70" s="136" t="str">
        <f>VLOOKUP(E70,'LISTADO ATM'!$A$2:$C$899,3,0)</f>
        <v>NORTE</v>
      </c>
      <c r="B70" s="123" t="s">
        <v>2762</v>
      </c>
      <c r="C70" s="137">
        <v>44318.745150462964</v>
      </c>
      <c r="D70" s="137" t="s">
        <v>2577</v>
      </c>
      <c r="E70" s="114">
        <v>88</v>
      </c>
      <c r="F70" s="154" t="str">
        <f>VLOOKUP(E70,VIP!$A$2:$O12922,2,0)</f>
        <v>DRBR088</v>
      </c>
      <c r="G70" s="136" t="str">
        <f>VLOOKUP(E70,'LISTADO ATM'!$A$2:$B$898,2,0)</f>
        <v xml:space="preserve">ATM S/M La Fuente (Santiago) </v>
      </c>
      <c r="H70" s="136" t="str">
        <f>VLOOKUP(E70,VIP!$A$2:$O17843,7,FALSE)</f>
        <v>Si</v>
      </c>
      <c r="I70" s="136" t="str">
        <f>VLOOKUP(E70,VIP!$A$2:$O9808,8,FALSE)</f>
        <v>Si</v>
      </c>
      <c r="J70" s="136" t="str">
        <f>VLOOKUP(E70,VIP!$A$2:$O9758,8,FALSE)</f>
        <v>Si</v>
      </c>
      <c r="K70" s="136" t="str">
        <f>VLOOKUP(E70,VIP!$A$2:$O13332,6,0)</f>
        <v>NO</v>
      </c>
      <c r="L70" s="133" t="s">
        <v>2514</v>
      </c>
      <c r="M70" s="138" t="s">
        <v>2456</v>
      </c>
      <c r="N70" s="138" t="s">
        <v>2463</v>
      </c>
      <c r="O70" s="154" t="s">
        <v>2578</v>
      </c>
      <c r="P70" s="135"/>
      <c r="Q70" s="138" t="s">
        <v>2514</v>
      </c>
    </row>
    <row r="71" spans="1:17" ht="18" x14ac:dyDescent="0.25">
      <c r="A71" s="136" t="str">
        <f>VLOOKUP(E71,'LISTADO ATM'!$A$2:$C$899,3,0)</f>
        <v>DISTRITO NACIONAL</v>
      </c>
      <c r="B71" s="123">
        <v>3335871472</v>
      </c>
      <c r="C71" s="137">
        <v>44316.62777777778</v>
      </c>
      <c r="D71" s="137" t="s">
        <v>2459</v>
      </c>
      <c r="E71" s="114">
        <v>642</v>
      </c>
      <c r="F71" s="148" t="str">
        <f>VLOOKUP(E71,VIP!$A$2:$O12986,2,0)</f>
        <v>DRBR24O</v>
      </c>
      <c r="G71" s="136" t="str">
        <f>VLOOKUP(E71,'LISTADO ATM'!$A$2:$B$898,2,0)</f>
        <v xml:space="preserve">ATM OMSA Sto. Dgo. </v>
      </c>
      <c r="H71" s="136" t="str">
        <f>VLOOKUP(E71,VIP!$A$2:$O17907,7,FALSE)</f>
        <v>Si</v>
      </c>
      <c r="I71" s="136" t="str">
        <f>VLOOKUP(E71,VIP!$A$2:$O9872,8,FALSE)</f>
        <v>Si</v>
      </c>
      <c r="J71" s="136" t="str">
        <f>VLOOKUP(E71,VIP!$A$2:$O9822,8,FALSE)</f>
        <v>Si</v>
      </c>
      <c r="K71" s="136" t="str">
        <f>VLOOKUP(E71,VIP!$A$2:$O13396,6,0)</f>
        <v>NO</v>
      </c>
      <c r="L71" s="133" t="s">
        <v>2450</v>
      </c>
      <c r="M71" s="138" t="s">
        <v>2456</v>
      </c>
      <c r="N71" s="138" t="s">
        <v>2463</v>
      </c>
      <c r="O71" s="148" t="s">
        <v>2464</v>
      </c>
      <c r="P71" s="135"/>
      <c r="Q71" s="138" t="s">
        <v>2450</v>
      </c>
    </row>
    <row r="72" spans="1:17" ht="18" x14ac:dyDescent="0.25">
      <c r="A72" s="136" t="str">
        <f>VLOOKUP(E72,'LISTADO ATM'!$A$2:$C$899,3,0)</f>
        <v>DISTRITO NACIONAL</v>
      </c>
      <c r="B72" s="123">
        <v>3335871834</v>
      </c>
      <c r="C72" s="137">
        <v>44317.240648148145</v>
      </c>
      <c r="D72" s="137" t="s">
        <v>2459</v>
      </c>
      <c r="E72" s="114">
        <v>359</v>
      </c>
      <c r="F72" s="148" t="str">
        <f>VLOOKUP(E72,VIP!$A$2:$O12981,2,0)</f>
        <v>DRBR359</v>
      </c>
      <c r="G72" s="136" t="str">
        <f>VLOOKUP(E72,'LISTADO ATM'!$A$2:$B$898,2,0)</f>
        <v>ATM S/M Bravo Ozama</v>
      </c>
      <c r="H72" s="136" t="str">
        <f>VLOOKUP(E72,VIP!$A$2:$O17902,7,FALSE)</f>
        <v>N/A</v>
      </c>
      <c r="I72" s="136" t="str">
        <f>VLOOKUP(E72,VIP!$A$2:$O9867,8,FALSE)</f>
        <v>N/A</v>
      </c>
      <c r="J72" s="136" t="str">
        <f>VLOOKUP(E72,VIP!$A$2:$O9817,8,FALSE)</f>
        <v>N/A</v>
      </c>
      <c r="K72" s="136" t="str">
        <f>VLOOKUP(E72,VIP!$A$2:$O13391,6,0)</f>
        <v>N/A</v>
      </c>
      <c r="L72" s="133" t="s">
        <v>2450</v>
      </c>
      <c r="M72" s="138" t="s">
        <v>2456</v>
      </c>
      <c r="N72" s="138" t="s">
        <v>2463</v>
      </c>
      <c r="O72" s="148" t="s">
        <v>2464</v>
      </c>
      <c r="P72" s="135"/>
      <c r="Q72" s="138" t="s">
        <v>2450</v>
      </c>
    </row>
    <row r="73" spans="1:17" ht="18" x14ac:dyDescent="0.25">
      <c r="A73" s="136" t="str">
        <f>VLOOKUP(E73,'LISTADO ATM'!$A$2:$C$899,3,0)</f>
        <v>NORTE</v>
      </c>
      <c r="B73" s="123" t="s">
        <v>2604</v>
      </c>
      <c r="C73" s="137">
        <v>44317.244293981479</v>
      </c>
      <c r="D73" s="137" t="s">
        <v>2483</v>
      </c>
      <c r="E73" s="114">
        <v>638</v>
      </c>
      <c r="F73" s="148" t="str">
        <f>VLOOKUP(E73,VIP!$A$2:$O13016,2,0)</f>
        <v>DRBR638</v>
      </c>
      <c r="G73" s="136" t="str">
        <f>VLOOKUP(E73,'LISTADO ATM'!$A$2:$B$898,2,0)</f>
        <v xml:space="preserve">ATM S/M Yoma </v>
      </c>
      <c r="H73" s="136" t="str">
        <f>VLOOKUP(E73,VIP!$A$2:$O17937,7,FALSE)</f>
        <v>Si</v>
      </c>
      <c r="I73" s="136" t="str">
        <f>VLOOKUP(E73,VIP!$A$2:$O9902,8,FALSE)</f>
        <v>Si</v>
      </c>
      <c r="J73" s="136" t="str">
        <f>VLOOKUP(E73,VIP!$A$2:$O9852,8,FALSE)</f>
        <v>Si</v>
      </c>
      <c r="K73" s="136" t="str">
        <f>VLOOKUP(E73,VIP!$A$2:$O13426,6,0)</f>
        <v>NO</v>
      </c>
      <c r="L73" s="133" t="s">
        <v>2450</v>
      </c>
      <c r="M73" s="138" t="s">
        <v>2456</v>
      </c>
      <c r="N73" s="138" t="s">
        <v>2463</v>
      </c>
      <c r="O73" s="148" t="s">
        <v>2484</v>
      </c>
      <c r="P73" s="135"/>
      <c r="Q73" s="138" t="s">
        <v>2450</v>
      </c>
    </row>
    <row r="74" spans="1:17" ht="18" x14ac:dyDescent="0.25">
      <c r="A74" s="136" t="str">
        <f>VLOOKUP(E74,'LISTADO ATM'!$A$2:$C$899,3,0)</f>
        <v>ESTE</v>
      </c>
      <c r="B74" s="123" t="s">
        <v>2605</v>
      </c>
      <c r="C74" s="137">
        <v>44317.244305555556</v>
      </c>
      <c r="D74" s="137" t="s">
        <v>2459</v>
      </c>
      <c r="E74" s="114">
        <v>673</v>
      </c>
      <c r="F74" s="148" t="str">
        <f>VLOOKUP(E74,VIP!$A$2:$O13015,2,0)</f>
        <v>DRBR673</v>
      </c>
      <c r="G74" s="136" t="str">
        <f>VLOOKUP(E74,'LISTADO ATM'!$A$2:$B$898,2,0)</f>
        <v>ATM Clínica Dr. Cruz Jiminián</v>
      </c>
      <c r="H74" s="136" t="str">
        <f>VLOOKUP(E74,VIP!$A$2:$O17936,7,FALSE)</f>
        <v>Si</v>
      </c>
      <c r="I74" s="136" t="str">
        <f>VLOOKUP(E74,VIP!$A$2:$O9901,8,FALSE)</f>
        <v>Si</v>
      </c>
      <c r="J74" s="136" t="str">
        <f>VLOOKUP(E74,VIP!$A$2:$O9851,8,FALSE)</f>
        <v>Si</v>
      </c>
      <c r="K74" s="136" t="str">
        <f>VLOOKUP(E74,VIP!$A$2:$O13425,6,0)</f>
        <v>NO</v>
      </c>
      <c r="L74" s="133" t="s">
        <v>2450</v>
      </c>
      <c r="M74" s="138" t="s">
        <v>2456</v>
      </c>
      <c r="N74" s="138" t="s">
        <v>2463</v>
      </c>
      <c r="O74" s="148" t="s">
        <v>2464</v>
      </c>
      <c r="P74" s="135"/>
      <c r="Q74" s="138" t="s">
        <v>2450</v>
      </c>
    </row>
    <row r="75" spans="1:17" ht="18" x14ac:dyDescent="0.25">
      <c r="A75" s="136" t="str">
        <f>VLOOKUP(E75,'LISTADO ATM'!$A$2:$C$899,3,0)</f>
        <v>DISTRITO NACIONAL</v>
      </c>
      <c r="B75" s="123" t="s">
        <v>2609</v>
      </c>
      <c r="C75" s="137">
        <v>44317.427384259259</v>
      </c>
      <c r="D75" s="137" t="s">
        <v>2459</v>
      </c>
      <c r="E75" s="114">
        <v>443</v>
      </c>
      <c r="F75" s="148" t="str">
        <f>VLOOKUP(E75,VIP!$A$2:$O13014,2,0)</f>
        <v>DRBR443</v>
      </c>
      <c r="G75" s="136" t="str">
        <f>VLOOKUP(E75,'LISTADO ATM'!$A$2:$B$898,2,0)</f>
        <v xml:space="preserve">ATM Edificio San Rafael </v>
      </c>
      <c r="H75" s="136" t="str">
        <f>VLOOKUP(E75,VIP!$A$2:$O17935,7,FALSE)</f>
        <v>Si</v>
      </c>
      <c r="I75" s="136" t="str">
        <f>VLOOKUP(E75,VIP!$A$2:$O9900,8,FALSE)</f>
        <v>Si</v>
      </c>
      <c r="J75" s="136" t="str">
        <f>VLOOKUP(E75,VIP!$A$2:$O9850,8,FALSE)</f>
        <v>Si</v>
      </c>
      <c r="K75" s="136" t="str">
        <f>VLOOKUP(E75,VIP!$A$2:$O13424,6,0)</f>
        <v>NO</v>
      </c>
      <c r="L75" s="133" t="s">
        <v>2450</v>
      </c>
      <c r="M75" s="138" t="s">
        <v>2456</v>
      </c>
      <c r="N75" s="138" t="s">
        <v>2463</v>
      </c>
      <c r="O75" s="148" t="s">
        <v>2464</v>
      </c>
      <c r="P75" s="135"/>
      <c r="Q75" s="138" t="s">
        <v>2450</v>
      </c>
    </row>
    <row r="76" spans="1:17" ht="18" x14ac:dyDescent="0.25">
      <c r="A76" s="136" t="str">
        <f>VLOOKUP(E76,'LISTADO ATM'!$A$2:$C$899,3,0)</f>
        <v>NORTE</v>
      </c>
      <c r="B76" s="123" t="s">
        <v>2643</v>
      </c>
      <c r="C76" s="137">
        <v>44317.696168981478</v>
      </c>
      <c r="D76" s="137" t="s">
        <v>2483</v>
      </c>
      <c r="E76" s="114">
        <v>119</v>
      </c>
      <c r="F76" s="148" t="str">
        <f>VLOOKUP(E76,VIP!$A$2:$O13031,2,0)</f>
        <v>DRBR119</v>
      </c>
      <c r="G76" s="136" t="str">
        <f>VLOOKUP(E76,'LISTADO ATM'!$A$2:$B$898,2,0)</f>
        <v>ATM Oficina La Barranquita</v>
      </c>
      <c r="H76" s="136" t="str">
        <f>VLOOKUP(E76,VIP!$A$2:$O17952,7,FALSE)</f>
        <v>N/A</v>
      </c>
      <c r="I76" s="136" t="str">
        <f>VLOOKUP(E76,VIP!$A$2:$O9917,8,FALSE)</f>
        <v>N/A</v>
      </c>
      <c r="J76" s="136" t="str">
        <f>VLOOKUP(E76,VIP!$A$2:$O9867,8,FALSE)</f>
        <v>N/A</v>
      </c>
      <c r="K76" s="136" t="str">
        <f>VLOOKUP(E76,VIP!$A$2:$O13441,6,0)</f>
        <v>N/A</v>
      </c>
      <c r="L76" s="133" t="s">
        <v>2450</v>
      </c>
      <c r="M76" s="138" t="s">
        <v>2456</v>
      </c>
      <c r="N76" s="138" t="s">
        <v>2463</v>
      </c>
      <c r="O76" s="148" t="s">
        <v>2484</v>
      </c>
      <c r="P76" s="135"/>
      <c r="Q76" s="138" t="s">
        <v>2450</v>
      </c>
    </row>
    <row r="77" spans="1:17" ht="18" x14ac:dyDescent="0.25">
      <c r="A77" s="136" t="str">
        <f>VLOOKUP(E77,'LISTADO ATM'!$A$2:$C$899,3,0)</f>
        <v>DISTRITO NACIONAL</v>
      </c>
      <c r="B77" s="123" t="s">
        <v>2641</v>
      </c>
      <c r="C77" s="137">
        <v>44317.704108796293</v>
      </c>
      <c r="D77" s="137" t="s">
        <v>2459</v>
      </c>
      <c r="E77" s="114">
        <v>267</v>
      </c>
      <c r="F77" s="148" t="str">
        <f>VLOOKUP(E77,VIP!$A$2:$O13029,2,0)</f>
        <v>DRBR267</v>
      </c>
      <c r="G77" s="136" t="str">
        <f>VLOOKUP(E77,'LISTADO ATM'!$A$2:$B$898,2,0)</f>
        <v xml:space="preserve">ATM Centro de Caja México </v>
      </c>
      <c r="H77" s="136" t="str">
        <f>VLOOKUP(E77,VIP!$A$2:$O17950,7,FALSE)</f>
        <v>Si</v>
      </c>
      <c r="I77" s="136" t="str">
        <f>VLOOKUP(E77,VIP!$A$2:$O9915,8,FALSE)</f>
        <v>Si</v>
      </c>
      <c r="J77" s="136" t="str">
        <f>VLOOKUP(E77,VIP!$A$2:$O9865,8,FALSE)</f>
        <v>Si</v>
      </c>
      <c r="K77" s="136" t="str">
        <f>VLOOKUP(E77,VIP!$A$2:$O13439,6,0)</f>
        <v>NO</v>
      </c>
      <c r="L77" s="133" t="s">
        <v>2450</v>
      </c>
      <c r="M77" s="138" t="s">
        <v>2456</v>
      </c>
      <c r="N77" s="138" t="s">
        <v>2463</v>
      </c>
      <c r="O77" s="148" t="s">
        <v>2464</v>
      </c>
      <c r="P77" s="135"/>
      <c r="Q77" s="138" t="s">
        <v>2450</v>
      </c>
    </row>
    <row r="78" spans="1:17" ht="18" x14ac:dyDescent="0.25">
      <c r="A78" s="136" t="str">
        <f>VLOOKUP(E78,'LISTADO ATM'!$A$2:$C$899,3,0)</f>
        <v>NORTE</v>
      </c>
      <c r="B78" s="123">
        <v>3335871958</v>
      </c>
      <c r="C78" s="137">
        <v>44317.706192129626</v>
      </c>
      <c r="D78" s="137" t="s">
        <v>2577</v>
      </c>
      <c r="E78" s="114">
        <v>276</v>
      </c>
      <c r="F78" s="148" t="str">
        <f>VLOOKUP(E78,VIP!$A$2:$O12929,2,0)</f>
        <v>DRBR276</v>
      </c>
      <c r="G78" s="136" t="str">
        <f>VLOOKUP(E78,'LISTADO ATM'!$A$2:$B$898,2,0)</f>
        <v xml:space="preserve">ATM UNP Las Guáranas (San Francisco) </v>
      </c>
      <c r="H78" s="136" t="str">
        <f>VLOOKUP(E78,VIP!$A$2:$O17850,7,FALSE)</f>
        <v>Si</v>
      </c>
      <c r="I78" s="136" t="str">
        <f>VLOOKUP(E78,VIP!$A$2:$O9815,8,FALSE)</f>
        <v>Si</v>
      </c>
      <c r="J78" s="136" t="str">
        <f>VLOOKUP(E78,VIP!$A$2:$O9765,8,FALSE)</f>
        <v>Si</v>
      </c>
      <c r="K78" s="136" t="str">
        <f>VLOOKUP(E78,VIP!$A$2:$O13339,6,0)</f>
        <v>NO</v>
      </c>
      <c r="L78" s="133" t="s">
        <v>2450</v>
      </c>
      <c r="M78" s="138" t="s">
        <v>2456</v>
      </c>
      <c r="N78" s="138" t="s">
        <v>2463</v>
      </c>
      <c r="O78" s="148" t="s">
        <v>2578</v>
      </c>
      <c r="P78" s="135"/>
      <c r="Q78" s="138" t="s">
        <v>2450</v>
      </c>
    </row>
    <row r="79" spans="1:17" ht="18" x14ac:dyDescent="0.25">
      <c r="A79" s="136" t="str">
        <f>VLOOKUP(E79,'LISTADO ATM'!$A$2:$C$899,3,0)</f>
        <v>NORTE</v>
      </c>
      <c r="B79" s="123" t="s">
        <v>2640</v>
      </c>
      <c r="C79" s="137">
        <v>44317.707592592589</v>
      </c>
      <c r="D79" s="137" t="s">
        <v>2577</v>
      </c>
      <c r="E79" s="114">
        <v>315</v>
      </c>
      <c r="F79" s="148" t="str">
        <f>VLOOKUP(E79,VIP!$A$2:$O13027,2,0)</f>
        <v>DRBR315</v>
      </c>
      <c r="G79" s="136" t="str">
        <f>VLOOKUP(E79,'LISTADO ATM'!$A$2:$B$898,2,0)</f>
        <v xml:space="preserve">ATM Oficina Estrella Sadalá </v>
      </c>
      <c r="H79" s="136" t="str">
        <f>VLOOKUP(E79,VIP!$A$2:$O17948,7,FALSE)</f>
        <v>Si</v>
      </c>
      <c r="I79" s="136" t="str">
        <f>VLOOKUP(E79,VIP!$A$2:$O9913,8,FALSE)</f>
        <v>Si</v>
      </c>
      <c r="J79" s="136" t="str">
        <f>VLOOKUP(E79,VIP!$A$2:$O9863,8,FALSE)</f>
        <v>Si</v>
      </c>
      <c r="K79" s="136" t="str">
        <f>VLOOKUP(E79,VIP!$A$2:$O13437,6,0)</f>
        <v>NO</v>
      </c>
      <c r="L79" s="133" t="s">
        <v>2450</v>
      </c>
      <c r="M79" s="138" t="s">
        <v>2456</v>
      </c>
      <c r="N79" s="138" t="s">
        <v>2463</v>
      </c>
      <c r="O79" s="148" t="s">
        <v>2578</v>
      </c>
      <c r="P79" s="135"/>
      <c r="Q79" s="138" t="s">
        <v>2450</v>
      </c>
    </row>
    <row r="80" spans="1:17" ht="18" x14ac:dyDescent="0.25">
      <c r="A80" s="136" t="str">
        <f>VLOOKUP(E80,'LISTADO ATM'!$A$2:$C$899,3,0)</f>
        <v>ESTE</v>
      </c>
      <c r="B80" s="123" t="s">
        <v>2639</v>
      </c>
      <c r="C80" s="137">
        <v>44317.731099537035</v>
      </c>
      <c r="D80" s="137" t="s">
        <v>2459</v>
      </c>
      <c r="E80" s="114">
        <v>385</v>
      </c>
      <c r="F80" s="148" t="str">
        <f>VLOOKUP(E80,VIP!$A$2:$O13025,2,0)</f>
        <v>DRBR385</v>
      </c>
      <c r="G80" s="136" t="str">
        <f>VLOOKUP(E80,'LISTADO ATM'!$A$2:$B$898,2,0)</f>
        <v xml:space="preserve">ATM Plaza Verón I </v>
      </c>
      <c r="H80" s="136" t="str">
        <f>VLOOKUP(E80,VIP!$A$2:$O17946,7,FALSE)</f>
        <v>Si</v>
      </c>
      <c r="I80" s="136" t="str">
        <f>VLOOKUP(E80,VIP!$A$2:$O9911,8,FALSE)</f>
        <v>Si</v>
      </c>
      <c r="J80" s="136" t="str">
        <f>VLOOKUP(E80,VIP!$A$2:$O9861,8,FALSE)</f>
        <v>Si</v>
      </c>
      <c r="K80" s="136" t="str">
        <f>VLOOKUP(E80,VIP!$A$2:$O13435,6,0)</f>
        <v>NO</v>
      </c>
      <c r="L80" s="133" t="s">
        <v>2450</v>
      </c>
      <c r="M80" s="138" t="s">
        <v>2456</v>
      </c>
      <c r="N80" s="138" t="s">
        <v>2463</v>
      </c>
      <c r="O80" s="148" t="s">
        <v>2464</v>
      </c>
      <c r="P80" s="135"/>
      <c r="Q80" s="138" t="s">
        <v>2450</v>
      </c>
    </row>
    <row r="81" spans="1:17" ht="18" x14ac:dyDescent="0.25">
      <c r="A81" s="136" t="str">
        <f>VLOOKUP(E81,'LISTADO ATM'!$A$2:$C$899,3,0)</f>
        <v>SUR</v>
      </c>
      <c r="B81" s="123" t="s">
        <v>2662</v>
      </c>
      <c r="C81" s="137">
        <v>44317.782581018517</v>
      </c>
      <c r="D81" s="137" t="s">
        <v>2483</v>
      </c>
      <c r="E81" s="114">
        <v>699</v>
      </c>
      <c r="F81" s="148" t="str">
        <f>VLOOKUP(E81,VIP!$A$2:$O13036,2,0)</f>
        <v>DRBR699</v>
      </c>
      <c r="G81" s="136" t="str">
        <f>VLOOKUP(E81,'LISTADO ATM'!$A$2:$B$898,2,0)</f>
        <v>ATM S/M Bravo Bani</v>
      </c>
      <c r="H81" s="136" t="str">
        <f>VLOOKUP(E81,VIP!$A$2:$O17957,7,FALSE)</f>
        <v>NO</v>
      </c>
      <c r="I81" s="136" t="str">
        <f>VLOOKUP(E81,VIP!$A$2:$O9922,8,FALSE)</f>
        <v>SI</v>
      </c>
      <c r="J81" s="136" t="str">
        <f>VLOOKUP(E81,VIP!$A$2:$O9872,8,FALSE)</f>
        <v>SI</v>
      </c>
      <c r="K81" s="136" t="str">
        <f>VLOOKUP(E81,VIP!$A$2:$O13446,6,0)</f>
        <v>NO</v>
      </c>
      <c r="L81" s="133" t="s">
        <v>2450</v>
      </c>
      <c r="M81" s="138" t="s">
        <v>2456</v>
      </c>
      <c r="N81" s="138" t="s">
        <v>2463</v>
      </c>
      <c r="O81" s="148" t="s">
        <v>2484</v>
      </c>
      <c r="P81" s="135"/>
      <c r="Q81" s="138" t="s">
        <v>2450</v>
      </c>
    </row>
    <row r="82" spans="1:17" ht="18" x14ac:dyDescent="0.25">
      <c r="A82" s="136" t="str">
        <f>VLOOKUP(E82,'LISTADO ATM'!$A$2:$C$899,3,0)</f>
        <v>SUR</v>
      </c>
      <c r="B82" s="123" t="s">
        <v>2658</v>
      </c>
      <c r="C82" s="137">
        <v>44317.800567129627</v>
      </c>
      <c r="D82" s="137" t="s">
        <v>2483</v>
      </c>
      <c r="E82" s="114">
        <v>765</v>
      </c>
      <c r="F82" s="148" t="str">
        <f>VLOOKUP(E82,VIP!$A$2:$O13032,2,0)</f>
        <v>DRBR191</v>
      </c>
      <c r="G82" s="136" t="str">
        <f>VLOOKUP(E82,'LISTADO ATM'!$A$2:$B$898,2,0)</f>
        <v xml:space="preserve">ATM Oficina Azua I </v>
      </c>
      <c r="H82" s="136" t="str">
        <f>VLOOKUP(E82,VIP!$A$2:$O17953,7,FALSE)</f>
        <v>Si</v>
      </c>
      <c r="I82" s="136" t="str">
        <f>VLOOKUP(E82,VIP!$A$2:$O9918,8,FALSE)</f>
        <v>Si</v>
      </c>
      <c r="J82" s="136" t="str">
        <f>VLOOKUP(E82,VIP!$A$2:$O9868,8,FALSE)</f>
        <v>Si</v>
      </c>
      <c r="K82" s="136" t="str">
        <f>VLOOKUP(E82,VIP!$A$2:$O13442,6,0)</f>
        <v>NO</v>
      </c>
      <c r="L82" s="133" t="s">
        <v>2450</v>
      </c>
      <c r="M82" s="138" t="s">
        <v>2456</v>
      </c>
      <c r="N82" s="138" t="s">
        <v>2463</v>
      </c>
      <c r="O82" s="148" t="s">
        <v>2484</v>
      </c>
      <c r="P82" s="135"/>
      <c r="Q82" s="138" t="s">
        <v>2450</v>
      </c>
    </row>
    <row r="83" spans="1:17" ht="18" x14ac:dyDescent="0.25">
      <c r="A83" s="136" t="str">
        <f>VLOOKUP(E83,'LISTADO ATM'!$A$2:$C$899,3,0)</f>
        <v>ESTE</v>
      </c>
      <c r="B83" s="123" t="s">
        <v>2651</v>
      </c>
      <c r="C83" s="137">
        <v>44317.849444444444</v>
      </c>
      <c r="D83" s="137" t="s">
        <v>2459</v>
      </c>
      <c r="E83" s="114">
        <v>844</v>
      </c>
      <c r="F83" s="148" t="str">
        <f>VLOOKUP(E83,VIP!$A$2:$O13023,2,0)</f>
        <v>DRBR844</v>
      </c>
      <c r="G83" s="136" t="str">
        <f>VLOOKUP(E83,'LISTADO ATM'!$A$2:$B$898,2,0)</f>
        <v xml:space="preserve">ATM San Juan Shopping Center (Bávaro) </v>
      </c>
      <c r="H83" s="136" t="str">
        <f>VLOOKUP(E83,VIP!$A$2:$O17944,7,FALSE)</f>
        <v>Si</v>
      </c>
      <c r="I83" s="136" t="str">
        <f>VLOOKUP(E83,VIP!$A$2:$O9909,8,FALSE)</f>
        <v>Si</v>
      </c>
      <c r="J83" s="136" t="str">
        <f>VLOOKUP(E83,VIP!$A$2:$O9859,8,FALSE)</f>
        <v>Si</v>
      </c>
      <c r="K83" s="136" t="str">
        <f>VLOOKUP(E83,VIP!$A$2:$O13433,6,0)</f>
        <v>NO</v>
      </c>
      <c r="L83" s="133" t="s">
        <v>2450</v>
      </c>
      <c r="M83" s="138" t="s">
        <v>2456</v>
      </c>
      <c r="N83" s="138" t="s">
        <v>2463</v>
      </c>
      <c r="O83" s="148" t="s">
        <v>2464</v>
      </c>
      <c r="P83" s="135"/>
      <c r="Q83" s="138" t="s">
        <v>2450</v>
      </c>
    </row>
    <row r="84" spans="1:17" ht="18" x14ac:dyDescent="0.25">
      <c r="A84" s="136" t="str">
        <f>VLOOKUP(E84,'LISTADO ATM'!$A$2:$C$899,3,0)</f>
        <v>NORTE</v>
      </c>
      <c r="B84" s="123" t="s">
        <v>2680</v>
      </c>
      <c r="C84" s="137">
        <v>44318.313692129632</v>
      </c>
      <c r="D84" s="137" t="s">
        <v>2483</v>
      </c>
      <c r="E84" s="114">
        <v>636</v>
      </c>
      <c r="F84" s="148" t="str">
        <f>VLOOKUP(E84,VIP!$A$2:$O12886,2,0)</f>
        <v>DRBR110</v>
      </c>
      <c r="G84" s="136" t="str">
        <f>VLOOKUP(E84,'LISTADO ATM'!$A$2:$B$898,2,0)</f>
        <v xml:space="preserve">ATM Oficina Tamboríl </v>
      </c>
      <c r="H84" s="136" t="str">
        <f>VLOOKUP(E84,VIP!$A$2:$O17807,7,FALSE)</f>
        <v>Si</v>
      </c>
      <c r="I84" s="136" t="str">
        <f>VLOOKUP(E84,VIP!$A$2:$O9772,8,FALSE)</f>
        <v>Si</v>
      </c>
      <c r="J84" s="136" t="str">
        <f>VLOOKUP(E84,VIP!$A$2:$O9722,8,FALSE)</f>
        <v>Si</v>
      </c>
      <c r="K84" s="136" t="str">
        <f>VLOOKUP(E84,VIP!$A$2:$O13296,6,0)</f>
        <v>SI</v>
      </c>
      <c r="L84" s="133" t="s">
        <v>2450</v>
      </c>
      <c r="M84" s="138" t="s">
        <v>2456</v>
      </c>
      <c r="N84" s="138" t="s">
        <v>2463</v>
      </c>
      <c r="O84" s="148" t="s">
        <v>2594</v>
      </c>
      <c r="P84" s="135"/>
      <c r="Q84" s="138" t="s">
        <v>2450</v>
      </c>
    </row>
    <row r="85" spans="1:17" ht="18" x14ac:dyDescent="0.25">
      <c r="A85" s="136" t="str">
        <f>VLOOKUP(E85,'LISTADO ATM'!$A$2:$C$899,3,0)</f>
        <v>ESTE</v>
      </c>
      <c r="B85" s="123" t="s">
        <v>2700</v>
      </c>
      <c r="C85" s="137">
        <v>44318.371620370373</v>
      </c>
      <c r="D85" s="137" t="s">
        <v>2459</v>
      </c>
      <c r="E85" s="114">
        <v>217</v>
      </c>
      <c r="F85" s="148" t="str">
        <f>VLOOKUP(E85,VIP!$A$2:$O12907,2,0)</f>
        <v>DRBR217</v>
      </c>
      <c r="G85" s="136" t="str">
        <f>VLOOKUP(E85,'LISTADO ATM'!$A$2:$B$898,2,0)</f>
        <v xml:space="preserve">ATM Oficina Bávaro </v>
      </c>
      <c r="H85" s="136" t="str">
        <f>VLOOKUP(E85,VIP!$A$2:$O17828,7,FALSE)</f>
        <v>Si</v>
      </c>
      <c r="I85" s="136" t="str">
        <f>VLOOKUP(E85,VIP!$A$2:$O9793,8,FALSE)</f>
        <v>Si</v>
      </c>
      <c r="J85" s="136" t="str">
        <f>VLOOKUP(E85,VIP!$A$2:$O9743,8,FALSE)</f>
        <v>Si</v>
      </c>
      <c r="K85" s="136" t="str">
        <f>VLOOKUP(E85,VIP!$A$2:$O13317,6,0)</f>
        <v>NO</v>
      </c>
      <c r="L85" s="133" t="s">
        <v>2450</v>
      </c>
      <c r="M85" s="138" t="s">
        <v>2456</v>
      </c>
      <c r="N85" s="138" t="s">
        <v>2463</v>
      </c>
      <c r="O85" s="148" t="s">
        <v>2464</v>
      </c>
      <c r="P85" s="135"/>
      <c r="Q85" s="138" t="s">
        <v>2450</v>
      </c>
    </row>
    <row r="86" spans="1:17" s="96" customFormat="1" ht="18" x14ac:dyDescent="0.25">
      <c r="A86" s="136" t="str">
        <f>VLOOKUP(E86,'LISTADO ATM'!$A$2:$C$899,3,0)</f>
        <v>DISTRITO NACIONAL</v>
      </c>
      <c r="B86" s="123" t="s">
        <v>2699</v>
      </c>
      <c r="C86" s="137">
        <v>44318.374444444446</v>
      </c>
      <c r="D86" s="137" t="s">
        <v>2459</v>
      </c>
      <c r="E86" s="114">
        <v>915</v>
      </c>
      <c r="F86" s="149" t="str">
        <f>VLOOKUP(E86,VIP!$A$2:$O12906,2,0)</f>
        <v>DRBR24F</v>
      </c>
      <c r="G86" s="136" t="str">
        <f>VLOOKUP(E86,'LISTADO ATM'!$A$2:$B$898,2,0)</f>
        <v xml:space="preserve">ATM Multicentro La Sirena Aut. Duarte </v>
      </c>
      <c r="H86" s="136" t="str">
        <f>VLOOKUP(E86,VIP!$A$2:$O17827,7,FALSE)</f>
        <v>Si</v>
      </c>
      <c r="I86" s="136" t="str">
        <f>VLOOKUP(E86,VIP!$A$2:$O9792,8,FALSE)</f>
        <v>Si</v>
      </c>
      <c r="J86" s="136" t="str">
        <f>VLOOKUP(E86,VIP!$A$2:$O9742,8,FALSE)</f>
        <v>Si</v>
      </c>
      <c r="K86" s="136" t="str">
        <f>VLOOKUP(E86,VIP!$A$2:$O13316,6,0)</f>
        <v>SI</v>
      </c>
      <c r="L86" s="133" t="s">
        <v>2450</v>
      </c>
      <c r="M86" s="138" t="s">
        <v>2456</v>
      </c>
      <c r="N86" s="138" t="s">
        <v>2463</v>
      </c>
      <c r="O86" s="149" t="s">
        <v>2464</v>
      </c>
      <c r="P86" s="135"/>
      <c r="Q86" s="138" t="s">
        <v>2450</v>
      </c>
    </row>
    <row r="87" spans="1:17" s="96" customFormat="1" ht="18" x14ac:dyDescent="0.25">
      <c r="A87" s="136" t="str">
        <f>VLOOKUP(E87,'LISTADO ATM'!$A$2:$C$899,3,0)</f>
        <v>NORTE</v>
      </c>
      <c r="B87" s="123" t="s">
        <v>2697</v>
      </c>
      <c r="C87" s="137">
        <v>44318.376122685186</v>
      </c>
      <c r="D87" s="137" t="s">
        <v>2483</v>
      </c>
      <c r="E87" s="114">
        <v>262</v>
      </c>
      <c r="F87" s="154" t="str">
        <f>VLOOKUP(E87,VIP!$A$2:$O12904,2,0)</f>
        <v>DRBR262</v>
      </c>
      <c r="G87" s="136" t="str">
        <f>VLOOKUP(E87,'LISTADO ATM'!$A$2:$B$898,2,0)</f>
        <v xml:space="preserve">ATM Oficina Obras Públicas (Santiago) </v>
      </c>
      <c r="H87" s="136" t="str">
        <f>VLOOKUP(E87,VIP!$A$2:$O17825,7,FALSE)</f>
        <v>Si</v>
      </c>
      <c r="I87" s="136" t="str">
        <f>VLOOKUP(E87,VIP!$A$2:$O9790,8,FALSE)</f>
        <v>Si</v>
      </c>
      <c r="J87" s="136" t="str">
        <f>VLOOKUP(E87,VIP!$A$2:$O9740,8,FALSE)</f>
        <v>Si</v>
      </c>
      <c r="K87" s="136" t="str">
        <f>VLOOKUP(E87,VIP!$A$2:$O13314,6,0)</f>
        <v>SI</v>
      </c>
      <c r="L87" s="133" t="s">
        <v>2450</v>
      </c>
      <c r="M87" s="138" t="s">
        <v>2456</v>
      </c>
      <c r="N87" s="138" t="s">
        <v>2463</v>
      </c>
      <c r="O87" s="154" t="s">
        <v>2594</v>
      </c>
      <c r="P87" s="135"/>
      <c r="Q87" s="138" t="s">
        <v>2450</v>
      </c>
    </row>
    <row r="88" spans="1:17" s="96" customFormat="1" ht="18" x14ac:dyDescent="0.25">
      <c r="A88" s="136" t="str">
        <f>VLOOKUP(E88,'LISTADO ATM'!$A$2:$C$899,3,0)</f>
        <v>DISTRITO NACIONAL</v>
      </c>
      <c r="B88" s="123" t="s">
        <v>2695</v>
      </c>
      <c r="C88" s="137">
        <v>44318.38890046296</v>
      </c>
      <c r="D88" s="137" t="s">
        <v>2483</v>
      </c>
      <c r="E88" s="114">
        <v>37</v>
      </c>
      <c r="F88" s="150" t="str">
        <f>VLOOKUP(E88,VIP!$A$2:$O12898,2,0)</f>
        <v>DRBR037</v>
      </c>
      <c r="G88" s="136" t="str">
        <f>VLOOKUP(E88,'LISTADO ATM'!$A$2:$B$898,2,0)</f>
        <v xml:space="preserve">ATM Oficina Villa Mella </v>
      </c>
      <c r="H88" s="136" t="str">
        <f>VLOOKUP(E88,VIP!$A$2:$O17819,7,FALSE)</f>
        <v>Si</v>
      </c>
      <c r="I88" s="136" t="str">
        <f>VLOOKUP(E88,VIP!$A$2:$O9784,8,FALSE)</f>
        <v>Si</v>
      </c>
      <c r="J88" s="136" t="str">
        <f>VLOOKUP(E88,VIP!$A$2:$O9734,8,FALSE)</f>
        <v>Si</v>
      </c>
      <c r="K88" s="136" t="str">
        <f>VLOOKUP(E88,VIP!$A$2:$O13308,6,0)</f>
        <v>SI</v>
      </c>
      <c r="L88" s="133" t="s">
        <v>2450</v>
      </c>
      <c r="M88" s="138" t="s">
        <v>2456</v>
      </c>
      <c r="N88" s="138" t="s">
        <v>2463</v>
      </c>
      <c r="O88" s="150" t="s">
        <v>2594</v>
      </c>
      <c r="P88" s="135"/>
      <c r="Q88" s="138" t="s">
        <v>2450</v>
      </c>
    </row>
    <row r="89" spans="1:17" s="96" customFormat="1" ht="18" x14ac:dyDescent="0.25">
      <c r="A89" s="136" t="str">
        <f>VLOOKUP(E89,'LISTADO ATM'!$A$2:$C$899,3,0)</f>
        <v>ESTE</v>
      </c>
      <c r="B89" s="123" t="s">
        <v>2694</v>
      </c>
      <c r="C89" s="137">
        <v>44318.392407407409</v>
      </c>
      <c r="D89" s="137" t="s">
        <v>2459</v>
      </c>
      <c r="E89" s="114">
        <v>366</v>
      </c>
      <c r="F89" s="150" t="str">
        <f>VLOOKUP(E89,VIP!$A$2:$O12897,2,0)</f>
        <v>DRBR366</v>
      </c>
      <c r="G89" s="136" t="str">
        <f>VLOOKUP(E89,'LISTADO ATM'!$A$2:$B$898,2,0)</f>
        <v>ATM Oficina Boulevard (Higuey) II</v>
      </c>
      <c r="H89" s="136" t="str">
        <f>VLOOKUP(E89,VIP!$A$2:$O17818,7,FALSE)</f>
        <v>N/A</v>
      </c>
      <c r="I89" s="136" t="str">
        <f>VLOOKUP(E89,VIP!$A$2:$O9783,8,FALSE)</f>
        <v>N/A</v>
      </c>
      <c r="J89" s="136" t="str">
        <f>VLOOKUP(E89,VIP!$A$2:$O9733,8,FALSE)</f>
        <v>N/A</v>
      </c>
      <c r="K89" s="136" t="str">
        <f>VLOOKUP(E89,VIP!$A$2:$O13307,6,0)</f>
        <v>N/A</v>
      </c>
      <c r="L89" s="133" t="s">
        <v>2450</v>
      </c>
      <c r="M89" s="138" t="s">
        <v>2456</v>
      </c>
      <c r="N89" s="138" t="s">
        <v>2463</v>
      </c>
      <c r="O89" s="150" t="s">
        <v>2464</v>
      </c>
      <c r="P89" s="135"/>
      <c r="Q89" s="138" t="s">
        <v>2450</v>
      </c>
    </row>
    <row r="90" spans="1:17" s="96" customFormat="1" ht="18" x14ac:dyDescent="0.25">
      <c r="A90" s="136" t="str">
        <f>VLOOKUP(E90,'LISTADO ATM'!$A$2:$C$899,3,0)</f>
        <v>DISTRITO NACIONAL</v>
      </c>
      <c r="B90" s="123" t="s">
        <v>2692</v>
      </c>
      <c r="C90" s="137">
        <v>44318.402488425927</v>
      </c>
      <c r="D90" s="137" t="s">
        <v>2459</v>
      </c>
      <c r="E90" s="114">
        <v>542</v>
      </c>
      <c r="F90" s="150" t="str">
        <f>VLOOKUP(E90,VIP!$A$2:$O12895,2,0)</f>
        <v>DRBR542</v>
      </c>
      <c r="G90" s="136" t="str">
        <f>VLOOKUP(E90,'LISTADO ATM'!$A$2:$B$898,2,0)</f>
        <v>ATM S/M la Cadena Carretera Mella</v>
      </c>
      <c r="H90" s="136" t="str">
        <f>VLOOKUP(E90,VIP!$A$2:$O17816,7,FALSE)</f>
        <v>NO</v>
      </c>
      <c r="I90" s="136" t="str">
        <f>VLOOKUP(E90,VIP!$A$2:$O9781,8,FALSE)</f>
        <v>SI</v>
      </c>
      <c r="J90" s="136" t="str">
        <f>VLOOKUP(E90,VIP!$A$2:$O9731,8,FALSE)</f>
        <v>SI</v>
      </c>
      <c r="K90" s="136" t="str">
        <f>VLOOKUP(E90,VIP!$A$2:$O13305,6,0)</f>
        <v>NO</v>
      </c>
      <c r="L90" s="133" t="s">
        <v>2450</v>
      </c>
      <c r="M90" s="138" t="s">
        <v>2456</v>
      </c>
      <c r="N90" s="138" t="s">
        <v>2463</v>
      </c>
      <c r="O90" s="150" t="s">
        <v>2464</v>
      </c>
      <c r="P90" s="135"/>
      <c r="Q90" s="138" t="s">
        <v>2450</v>
      </c>
    </row>
    <row r="91" spans="1:17" s="96" customFormat="1" ht="18" x14ac:dyDescent="0.25">
      <c r="A91" s="136" t="str">
        <f>VLOOKUP(E91,'LISTADO ATM'!$A$2:$C$899,3,0)</f>
        <v>DISTRITO NACIONAL</v>
      </c>
      <c r="B91" s="123" t="s">
        <v>2690</v>
      </c>
      <c r="C91" s="137">
        <v>44318.4140625</v>
      </c>
      <c r="D91" s="137" t="s">
        <v>2459</v>
      </c>
      <c r="E91" s="114">
        <v>678</v>
      </c>
      <c r="F91" s="150" t="str">
        <f>VLOOKUP(E91,VIP!$A$2:$O12892,2,0)</f>
        <v>DRBR678</v>
      </c>
      <c r="G91" s="136" t="str">
        <f>VLOOKUP(E91,'LISTADO ATM'!$A$2:$B$898,2,0)</f>
        <v>ATM Eco Petroleo San Isidro</v>
      </c>
      <c r="H91" s="136" t="str">
        <f>VLOOKUP(E91,VIP!$A$2:$O17813,7,FALSE)</f>
        <v>Si</v>
      </c>
      <c r="I91" s="136" t="str">
        <f>VLOOKUP(E91,VIP!$A$2:$O9778,8,FALSE)</f>
        <v>Si</v>
      </c>
      <c r="J91" s="136" t="str">
        <f>VLOOKUP(E91,VIP!$A$2:$O9728,8,FALSE)</f>
        <v>Si</v>
      </c>
      <c r="K91" s="136" t="str">
        <f>VLOOKUP(E91,VIP!$A$2:$O13302,6,0)</f>
        <v>NO</v>
      </c>
      <c r="L91" s="133" t="s">
        <v>2450</v>
      </c>
      <c r="M91" s="138" t="s">
        <v>2456</v>
      </c>
      <c r="N91" s="138" t="s">
        <v>2463</v>
      </c>
      <c r="O91" s="150" t="s">
        <v>2464</v>
      </c>
      <c r="P91" s="135"/>
      <c r="Q91" s="138" t="s">
        <v>2450</v>
      </c>
    </row>
    <row r="92" spans="1:17" s="96" customFormat="1" ht="18" x14ac:dyDescent="0.25">
      <c r="A92" s="136" t="str">
        <f>VLOOKUP(E92,'LISTADO ATM'!$A$2:$C$899,3,0)</f>
        <v>DISTRITO NACIONAL</v>
      </c>
      <c r="B92" s="123" t="s">
        <v>2687</v>
      </c>
      <c r="C92" s="137">
        <v>44318.429537037038</v>
      </c>
      <c r="D92" s="137" t="s">
        <v>2459</v>
      </c>
      <c r="E92" s="114">
        <v>149</v>
      </c>
      <c r="F92" s="150" t="str">
        <f>VLOOKUP(E92,VIP!$A$2:$O12888,2,0)</f>
        <v>DRBR149</v>
      </c>
      <c r="G92" s="136" t="str">
        <f>VLOOKUP(E92,'LISTADO ATM'!$A$2:$B$898,2,0)</f>
        <v>ATM Estación Metro Concepción</v>
      </c>
      <c r="H92" s="136" t="str">
        <f>VLOOKUP(E92,VIP!$A$2:$O17809,7,FALSE)</f>
        <v>N/A</v>
      </c>
      <c r="I92" s="136" t="str">
        <f>VLOOKUP(E92,VIP!$A$2:$O9774,8,FALSE)</f>
        <v>N/A</v>
      </c>
      <c r="J92" s="136" t="str">
        <f>VLOOKUP(E92,VIP!$A$2:$O9724,8,FALSE)</f>
        <v>N/A</v>
      </c>
      <c r="K92" s="136" t="str">
        <f>VLOOKUP(E92,VIP!$A$2:$O13298,6,0)</f>
        <v>N/A</v>
      </c>
      <c r="L92" s="133" t="s">
        <v>2450</v>
      </c>
      <c r="M92" s="138" t="s">
        <v>2456</v>
      </c>
      <c r="N92" s="138" t="s">
        <v>2463</v>
      </c>
      <c r="O92" s="150" t="s">
        <v>2464</v>
      </c>
      <c r="P92" s="135"/>
      <c r="Q92" s="138" t="s">
        <v>2450</v>
      </c>
    </row>
    <row r="93" spans="1:17" s="96" customFormat="1" ht="18" x14ac:dyDescent="0.25">
      <c r="A93" s="136" t="str">
        <f>VLOOKUP(E93,'LISTADO ATM'!$A$2:$C$899,3,0)</f>
        <v>NORTE</v>
      </c>
      <c r="B93" s="123" t="s">
        <v>2685</v>
      </c>
      <c r="C93" s="137">
        <v>44318.434861111113</v>
      </c>
      <c r="D93" s="137" t="s">
        <v>2577</v>
      </c>
      <c r="E93" s="114">
        <v>142</v>
      </c>
      <c r="F93" s="150" t="str">
        <f>VLOOKUP(E93,VIP!$A$2:$O12886,2,0)</f>
        <v>DRBR142</v>
      </c>
      <c r="G93" s="136" t="str">
        <f>VLOOKUP(E93,'LISTADO ATM'!$A$2:$B$898,2,0)</f>
        <v xml:space="preserve">ATM Centro de Caja Galerías Bonao </v>
      </c>
      <c r="H93" s="136" t="str">
        <f>VLOOKUP(E93,VIP!$A$2:$O17807,7,FALSE)</f>
        <v>Si</v>
      </c>
      <c r="I93" s="136" t="str">
        <f>VLOOKUP(E93,VIP!$A$2:$O9772,8,FALSE)</f>
        <v>Si</v>
      </c>
      <c r="J93" s="136" t="str">
        <f>VLOOKUP(E93,VIP!$A$2:$O9722,8,FALSE)</f>
        <v>Si</v>
      </c>
      <c r="K93" s="136" t="str">
        <f>VLOOKUP(E93,VIP!$A$2:$O13296,6,0)</f>
        <v>SI</v>
      </c>
      <c r="L93" s="133" t="s">
        <v>2450</v>
      </c>
      <c r="M93" s="138" t="s">
        <v>2456</v>
      </c>
      <c r="N93" s="138" t="s">
        <v>2463</v>
      </c>
      <c r="O93" s="150" t="s">
        <v>2578</v>
      </c>
      <c r="P93" s="135"/>
      <c r="Q93" s="138" t="s">
        <v>2450</v>
      </c>
    </row>
    <row r="94" spans="1:17" s="96" customFormat="1" ht="18" x14ac:dyDescent="0.25">
      <c r="A94" s="136" t="str">
        <f>VLOOKUP(E94,'LISTADO ATM'!$A$2:$C$899,3,0)</f>
        <v>DISTRITO NACIONAL</v>
      </c>
      <c r="B94" s="123" t="s">
        <v>2741</v>
      </c>
      <c r="C94" s="137">
        <v>44318.472395833334</v>
      </c>
      <c r="D94" s="137" t="s">
        <v>2483</v>
      </c>
      <c r="E94" s="114">
        <v>231</v>
      </c>
      <c r="F94" s="150" t="str">
        <f>VLOOKUP(E94,VIP!$A$2:$O12953,2,0)</f>
        <v>DRBR231</v>
      </c>
      <c r="G94" s="136" t="str">
        <f>VLOOKUP(E94,'LISTADO ATM'!$A$2:$B$898,2,0)</f>
        <v xml:space="preserve">ATM Oficina Zona Oriental </v>
      </c>
      <c r="H94" s="136" t="str">
        <f>VLOOKUP(E94,VIP!$A$2:$O17874,7,FALSE)</f>
        <v>Si</v>
      </c>
      <c r="I94" s="136" t="str">
        <f>VLOOKUP(E94,VIP!$A$2:$O9839,8,FALSE)</f>
        <v>Si</v>
      </c>
      <c r="J94" s="136" t="str">
        <f>VLOOKUP(E94,VIP!$A$2:$O9789,8,FALSE)</f>
        <v>Si</v>
      </c>
      <c r="K94" s="136" t="str">
        <f>VLOOKUP(E94,VIP!$A$2:$O13363,6,0)</f>
        <v>SI</v>
      </c>
      <c r="L94" s="133" t="s">
        <v>2450</v>
      </c>
      <c r="M94" s="138" t="s">
        <v>2456</v>
      </c>
      <c r="N94" s="138" t="s">
        <v>2463</v>
      </c>
      <c r="O94" s="150" t="s">
        <v>2594</v>
      </c>
      <c r="P94" s="135"/>
      <c r="Q94" s="138" t="s">
        <v>2450</v>
      </c>
    </row>
    <row r="95" spans="1:17" s="96" customFormat="1" ht="18" x14ac:dyDescent="0.25">
      <c r="A95" s="136" t="str">
        <f>VLOOKUP(E95,'LISTADO ATM'!$A$2:$C$899,3,0)</f>
        <v>DISTRITO NACIONAL</v>
      </c>
      <c r="B95" s="123" t="s">
        <v>2722</v>
      </c>
      <c r="C95" s="137">
        <v>44318.574074074073</v>
      </c>
      <c r="D95" s="137" t="s">
        <v>2459</v>
      </c>
      <c r="E95" s="114">
        <v>85</v>
      </c>
      <c r="F95" s="150" t="str">
        <f>VLOOKUP(E95,VIP!$A$2:$O12931,2,0)</f>
        <v>DRBR085</v>
      </c>
      <c r="G95" s="136" t="str">
        <f>VLOOKUP(E95,'LISTADO ATM'!$A$2:$B$898,2,0)</f>
        <v xml:space="preserve">ATM Oficina San Isidro (Fuerza Aérea) </v>
      </c>
      <c r="H95" s="136" t="str">
        <f>VLOOKUP(E95,VIP!$A$2:$O17852,7,FALSE)</f>
        <v>Si</v>
      </c>
      <c r="I95" s="136" t="str">
        <f>VLOOKUP(E95,VIP!$A$2:$O9817,8,FALSE)</f>
        <v>Si</v>
      </c>
      <c r="J95" s="136" t="str">
        <f>VLOOKUP(E95,VIP!$A$2:$O9767,8,FALSE)</f>
        <v>Si</v>
      </c>
      <c r="K95" s="136" t="str">
        <f>VLOOKUP(E95,VIP!$A$2:$O13341,6,0)</f>
        <v>NO</v>
      </c>
      <c r="L95" s="133" t="s">
        <v>2450</v>
      </c>
      <c r="M95" s="138" t="s">
        <v>2456</v>
      </c>
      <c r="N95" s="138" t="s">
        <v>2463</v>
      </c>
      <c r="O95" s="150" t="s">
        <v>2464</v>
      </c>
      <c r="P95" s="135"/>
      <c r="Q95" s="138" t="s">
        <v>2450</v>
      </c>
    </row>
    <row r="96" spans="1:17" s="96" customFormat="1" ht="18" x14ac:dyDescent="0.25">
      <c r="A96" s="136" t="str">
        <f>VLOOKUP(E96,'LISTADO ATM'!$A$2:$C$899,3,0)</f>
        <v>DISTRITO NACIONAL</v>
      </c>
      <c r="B96" s="123" t="s">
        <v>2717</v>
      </c>
      <c r="C96" s="137">
        <v>44318.582048611112</v>
      </c>
      <c r="D96" s="137" t="s">
        <v>2459</v>
      </c>
      <c r="E96" s="114">
        <v>152</v>
      </c>
      <c r="F96" s="150" t="str">
        <f>VLOOKUP(E96,VIP!$A$2:$O12926,2,0)</f>
        <v>DRBR152</v>
      </c>
      <c r="G96" s="136" t="str">
        <f>VLOOKUP(E96,'LISTADO ATM'!$A$2:$B$898,2,0)</f>
        <v xml:space="preserve">ATM Kiosco Megacentro II </v>
      </c>
      <c r="H96" s="136" t="str">
        <f>VLOOKUP(E96,VIP!$A$2:$O17847,7,FALSE)</f>
        <v>Si</v>
      </c>
      <c r="I96" s="136" t="str">
        <f>VLOOKUP(E96,VIP!$A$2:$O9812,8,FALSE)</f>
        <v>Si</v>
      </c>
      <c r="J96" s="136" t="str">
        <f>VLOOKUP(E96,VIP!$A$2:$O9762,8,FALSE)</f>
        <v>Si</v>
      </c>
      <c r="K96" s="136" t="str">
        <f>VLOOKUP(E96,VIP!$A$2:$O13336,6,0)</f>
        <v>NO</v>
      </c>
      <c r="L96" s="133" t="s">
        <v>2450</v>
      </c>
      <c r="M96" s="138" t="s">
        <v>2456</v>
      </c>
      <c r="N96" s="138" t="s">
        <v>2463</v>
      </c>
      <c r="O96" s="150" t="s">
        <v>2464</v>
      </c>
      <c r="P96" s="135"/>
      <c r="Q96" s="138" t="s">
        <v>2450</v>
      </c>
    </row>
    <row r="97" spans="1:17" s="96" customFormat="1" ht="18" x14ac:dyDescent="0.25">
      <c r="A97" s="136" t="str">
        <f>VLOOKUP(E97,'LISTADO ATM'!$A$2:$C$899,3,0)</f>
        <v>DISTRITO NACIONAL</v>
      </c>
      <c r="B97" s="123" t="s">
        <v>2711</v>
      </c>
      <c r="C97" s="137">
        <v>44318.590104166666</v>
      </c>
      <c r="D97" s="137" t="s">
        <v>2459</v>
      </c>
      <c r="E97" s="114">
        <v>566</v>
      </c>
      <c r="F97" s="150" t="str">
        <f>VLOOKUP(E97,VIP!$A$2:$O12920,2,0)</f>
        <v>DRBR508</v>
      </c>
      <c r="G97" s="136" t="str">
        <f>VLOOKUP(E97,'LISTADO ATM'!$A$2:$B$898,2,0)</f>
        <v xml:space="preserve">ATM Hiper Olé Aut. Duarte </v>
      </c>
      <c r="H97" s="136" t="str">
        <f>VLOOKUP(E97,VIP!$A$2:$O17841,7,FALSE)</f>
        <v>Si</v>
      </c>
      <c r="I97" s="136" t="str">
        <f>VLOOKUP(E97,VIP!$A$2:$O9806,8,FALSE)</f>
        <v>Si</v>
      </c>
      <c r="J97" s="136" t="str">
        <f>VLOOKUP(E97,VIP!$A$2:$O9756,8,FALSE)</f>
        <v>Si</v>
      </c>
      <c r="K97" s="136" t="str">
        <f>VLOOKUP(E97,VIP!$A$2:$O13330,6,0)</f>
        <v>NO</v>
      </c>
      <c r="L97" s="133" t="s">
        <v>2450</v>
      </c>
      <c r="M97" s="138" t="s">
        <v>2456</v>
      </c>
      <c r="N97" s="138" t="s">
        <v>2463</v>
      </c>
      <c r="O97" s="150" t="s">
        <v>2464</v>
      </c>
      <c r="P97" s="135"/>
      <c r="Q97" s="138" t="s">
        <v>2450</v>
      </c>
    </row>
    <row r="98" spans="1:17" s="96" customFormat="1" ht="18" x14ac:dyDescent="0.25">
      <c r="A98" s="136" t="str">
        <f>VLOOKUP(E98,'LISTADO ATM'!$A$2:$C$899,3,0)</f>
        <v>DISTRITO NACIONAL</v>
      </c>
      <c r="B98" s="123" t="s">
        <v>2745</v>
      </c>
      <c r="C98" s="137">
        <v>44318.629502314812</v>
      </c>
      <c r="D98" s="137" t="s">
        <v>2459</v>
      </c>
      <c r="E98" s="114">
        <v>224</v>
      </c>
      <c r="F98" s="150" t="str">
        <f>VLOOKUP(E98,VIP!$A$2:$O12913,2,0)</f>
        <v>DRBR224</v>
      </c>
      <c r="G98" s="136" t="str">
        <f>VLOOKUP(E98,'LISTADO ATM'!$A$2:$B$898,2,0)</f>
        <v xml:space="preserve">ATM S/M Nacional El Millón (Núñez de Cáceres) </v>
      </c>
      <c r="H98" s="136" t="str">
        <f>VLOOKUP(E98,VIP!$A$2:$O17834,7,FALSE)</f>
        <v>Si</v>
      </c>
      <c r="I98" s="136" t="str">
        <f>VLOOKUP(E98,VIP!$A$2:$O9799,8,FALSE)</f>
        <v>Si</v>
      </c>
      <c r="J98" s="136" t="str">
        <f>VLOOKUP(E98,VIP!$A$2:$O9749,8,FALSE)</f>
        <v>Si</v>
      </c>
      <c r="K98" s="136" t="str">
        <f>VLOOKUP(E98,VIP!$A$2:$O13323,6,0)</f>
        <v>SI</v>
      </c>
      <c r="L98" s="133" t="s">
        <v>2450</v>
      </c>
      <c r="M98" s="138" t="s">
        <v>2456</v>
      </c>
      <c r="N98" s="138" t="s">
        <v>2463</v>
      </c>
      <c r="O98" s="150" t="s">
        <v>2464</v>
      </c>
      <c r="P98" s="135"/>
      <c r="Q98" s="138" t="s">
        <v>2450</v>
      </c>
    </row>
    <row r="99" spans="1:17" s="96" customFormat="1" ht="18" x14ac:dyDescent="0.25">
      <c r="A99" s="136" t="str">
        <f>VLOOKUP(E99,'LISTADO ATM'!$A$2:$C$899,3,0)</f>
        <v>NORTE</v>
      </c>
      <c r="B99" s="123" t="s">
        <v>2753</v>
      </c>
      <c r="C99" s="137">
        <v>44318.647662037038</v>
      </c>
      <c r="D99" s="137" t="s">
        <v>2483</v>
      </c>
      <c r="E99" s="114">
        <v>75</v>
      </c>
      <c r="F99" s="150" t="str">
        <f>VLOOKUP(E99,VIP!$A$2:$O12917,2,0)</f>
        <v>DRBR075</v>
      </c>
      <c r="G99" s="136" t="str">
        <f>VLOOKUP(E99,'LISTADO ATM'!$A$2:$B$898,2,0)</f>
        <v xml:space="preserve">ATM Oficina Gaspar Hernández </v>
      </c>
      <c r="H99" s="136" t="str">
        <f>VLOOKUP(E99,VIP!$A$2:$O17838,7,FALSE)</f>
        <v>Si</v>
      </c>
      <c r="I99" s="136" t="str">
        <f>VLOOKUP(E99,VIP!$A$2:$O9803,8,FALSE)</f>
        <v>Si</v>
      </c>
      <c r="J99" s="136" t="str">
        <f>VLOOKUP(E99,VIP!$A$2:$O9753,8,FALSE)</f>
        <v>Si</v>
      </c>
      <c r="K99" s="136" t="str">
        <f>VLOOKUP(E99,VIP!$A$2:$O13327,6,0)</f>
        <v>NO</v>
      </c>
      <c r="L99" s="133" t="s">
        <v>2450</v>
      </c>
      <c r="M99" s="138" t="s">
        <v>2456</v>
      </c>
      <c r="N99" s="138" t="s">
        <v>2463</v>
      </c>
      <c r="O99" s="150" t="s">
        <v>2594</v>
      </c>
      <c r="P99" s="135"/>
      <c r="Q99" s="138" t="s">
        <v>2450</v>
      </c>
    </row>
    <row r="100" spans="1:17" s="96" customFormat="1" ht="18" x14ac:dyDescent="0.25">
      <c r="A100" s="136" t="str">
        <f>VLOOKUP(E100,'LISTADO ATM'!$A$2:$C$899,3,0)</f>
        <v>DISTRITO NACIONAL</v>
      </c>
      <c r="B100" s="123" t="s">
        <v>2783</v>
      </c>
      <c r="C100" s="137">
        <v>44318.682476851849</v>
      </c>
      <c r="D100" s="137" t="s">
        <v>2459</v>
      </c>
      <c r="E100" s="114">
        <v>60</v>
      </c>
      <c r="F100" s="150" t="str">
        <f>VLOOKUP(E100,VIP!$A$2:$O12944,2,0)</f>
        <v>DRBR060</v>
      </c>
      <c r="G100" s="136" t="str">
        <f>VLOOKUP(E100,'LISTADO ATM'!$A$2:$B$898,2,0)</f>
        <v xml:space="preserve">ATM Autobanco 27 de Febrero </v>
      </c>
      <c r="H100" s="136" t="str">
        <f>VLOOKUP(E100,VIP!$A$2:$O17865,7,FALSE)</f>
        <v>Si</v>
      </c>
      <c r="I100" s="136" t="str">
        <f>VLOOKUP(E100,VIP!$A$2:$O9830,8,FALSE)</f>
        <v>Si</v>
      </c>
      <c r="J100" s="136" t="str">
        <f>VLOOKUP(E100,VIP!$A$2:$O9780,8,FALSE)</f>
        <v>Si</v>
      </c>
      <c r="K100" s="136" t="str">
        <f>VLOOKUP(E100,VIP!$A$2:$O13354,6,0)</f>
        <v>NO</v>
      </c>
      <c r="L100" s="133" t="s">
        <v>2450</v>
      </c>
      <c r="M100" s="138" t="s">
        <v>2456</v>
      </c>
      <c r="N100" s="138" t="s">
        <v>2463</v>
      </c>
      <c r="O100" s="150" t="s">
        <v>2464</v>
      </c>
      <c r="P100" s="135"/>
      <c r="Q100" s="138" t="s">
        <v>2450</v>
      </c>
    </row>
    <row r="101" spans="1:17" s="96" customFormat="1" ht="18" x14ac:dyDescent="0.25">
      <c r="A101" s="136" t="str">
        <f>VLOOKUP(E101,'LISTADO ATM'!$A$2:$C$899,3,0)</f>
        <v>NORTE</v>
      </c>
      <c r="B101" s="123" t="s">
        <v>2775</v>
      </c>
      <c r="C101" s="137">
        <v>44318.719143518516</v>
      </c>
      <c r="D101" s="137" t="s">
        <v>2483</v>
      </c>
      <c r="E101" s="114">
        <v>333</v>
      </c>
      <c r="F101" s="150" t="str">
        <f>VLOOKUP(E101,VIP!$A$2:$O12937,2,0)</f>
        <v>DRBR333</v>
      </c>
      <c r="G101" s="136" t="str">
        <f>VLOOKUP(E101,'LISTADO ATM'!$A$2:$B$898,2,0)</f>
        <v>ATM Oficina Turey Maimón</v>
      </c>
      <c r="H101" s="136" t="str">
        <f>VLOOKUP(E101,VIP!$A$2:$O17858,7,FALSE)</f>
        <v>Si</v>
      </c>
      <c r="I101" s="136" t="str">
        <f>VLOOKUP(E101,VIP!$A$2:$O9823,8,FALSE)</f>
        <v>Si</v>
      </c>
      <c r="J101" s="136" t="str">
        <f>VLOOKUP(E101,VIP!$A$2:$O9773,8,FALSE)</f>
        <v>Si</v>
      </c>
      <c r="K101" s="136" t="str">
        <f>VLOOKUP(E101,VIP!$A$2:$O13347,6,0)</f>
        <v>NO</v>
      </c>
      <c r="L101" s="133" t="s">
        <v>2450</v>
      </c>
      <c r="M101" s="138" t="s">
        <v>2456</v>
      </c>
      <c r="N101" s="138" t="s">
        <v>2463</v>
      </c>
      <c r="O101" s="150" t="s">
        <v>2484</v>
      </c>
      <c r="P101" s="135"/>
      <c r="Q101" s="138" t="s">
        <v>2450</v>
      </c>
    </row>
    <row r="102" spans="1:17" s="96" customFormat="1" ht="18" x14ac:dyDescent="0.25">
      <c r="A102" s="136" t="str">
        <f>VLOOKUP(E102,'LISTADO ATM'!$A$2:$C$899,3,0)</f>
        <v>DISTRITO NACIONAL</v>
      </c>
      <c r="B102" s="123" t="s">
        <v>2773</v>
      </c>
      <c r="C102" s="137">
        <v>44318.720231481479</v>
      </c>
      <c r="D102" s="137" t="s">
        <v>2459</v>
      </c>
      <c r="E102" s="114">
        <v>300</v>
      </c>
      <c r="F102" s="150" t="str">
        <f>VLOOKUP(E102,VIP!$A$2:$O12935,2,0)</f>
        <v>DRBR300</v>
      </c>
      <c r="G102" s="136" t="str">
        <f>VLOOKUP(E102,'LISTADO ATM'!$A$2:$B$898,2,0)</f>
        <v xml:space="preserve">ATM S/M Aprezio Los Guaricanos </v>
      </c>
      <c r="H102" s="136" t="str">
        <f>VLOOKUP(E102,VIP!$A$2:$O17856,7,FALSE)</f>
        <v>Si</v>
      </c>
      <c r="I102" s="136" t="str">
        <f>VLOOKUP(E102,VIP!$A$2:$O9821,8,FALSE)</f>
        <v>Si</v>
      </c>
      <c r="J102" s="136" t="str">
        <f>VLOOKUP(E102,VIP!$A$2:$O9771,8,FALSE)</f>
        <v>Si</v>
      </c>
      <c r="K102" s="136" t="str">
        <f>VLOOKUP(E102,VIP!$A$2:$O13345,6,0)</f>
        <v>NO</v>
      </c>
      <c r="L102" s="133" t="s">
        <v>2450</v>
      </c>
      <c r="M102" s="138" t="s">
        <v>2456</v>
      </c>
      <c r="N102" s="138" t="s">
        <v>2463</v>
      </c>
      <c r="O102" s="150" t="s">
        <v>2464</v>
      </c>
      <c r="P102" s="135"/>
      <c r="Q102" s="138" t="s">
        <v>2450</v>
      </c>
    </row>
    <row r="103" spans="1:17" s="96" customFormat="1" ht="18" x14ac:dyDescent="0.25">
      <c r="A103" s="136" t="str">
        <f>VLOOKUP(E103,'LISTADO ATM'!$A$2:$C$899,3,0)</f>
        <v>DISTRITO NACIONAL</v>
      </c>
      <c r="B103" s="123" t="s">
        <v>2769</v>
      </c>
      <c r="C103" s="137">
        <v>44318.723576388889</v>
      </c>
      <c r="D103" s="137" t="s">
        <v>2459</v>
      </c>
      <c r="E103" s="114">
        <v>735</v>
      </c>
      <c r="F103" s="150" t="str">
        <f>VLOOKUP(E103,VIP!$A$2:$O12931,2,0)</f>
        <v>DRBR179</v>
      </c>
      <c r="G103" s="136" t="str">
        <f>VLOOKUP(E103,'LISTADO ATM'!$A$2:$B$898,2,0)</f>
        <v xml:space="preserve">ATM Oficina Independencia II  </v>
      </c>
      <c r="H103" s="136" t="str">
        <f>VLOOKUP(E103,VIP!$A$2:$O17852,7,FALSE)</f>
        <v>Si</v>
      </c>
      <c r="I103" s="136" t="str">
        <f>VLOOKUP(E103,VIP!$A$2:$O9817,8,FALSE)</f>
        <v>Si</v>
      </c>
      <c r="J103" s="136" t="str">
        <f>VLOOKUP(E103,VIP!$A$2:$O9767,8,FALSE)</f>
        <v>Si</v>
      </c>
      <c r="K103" s="136" t="str">
        <f>VLOOKUP(E103,VIP!$A$2:$O13341,6,0)</f>
        <v>NO</v>
      </c>
      <c r="L103" s="133" t="s">
        <v>2450</v>
      </c>
      <c r="M103" s="138" t="s">
        <v>2456</v>
      </c>
      <c r="N103" s="138" t="s">
        <v>2463</v>
      </c>
      <c r="O103" s="150" t="s">
        <v>2464</v>
      </c>
      <c r="P103" s="135"/>
      <c r="Q103" s="138" t="s">
        <v>2450</v>
      </c>
    </row>
    <row r="104" spans="1:17" s="96" customFormat="1" ht="18" x14ac:dyDescent="0.25">
      <c r="A104" s="136" t="str">
        <f>VLOOKUP(E104,'LISTADO ATM'!$A$2:$C$899,3,0)</f>
        <v>SUR</v>
      </c>
      <c r="B104" s="123" t="s">
        <v>2768</v>
      </c>
      <c r="C104" s="137">
        <v>44318.730416666665</v>
      </c>
      <c r="D104" s="137" t="s">
        <v>2483</v>
      </c>
      <c r="E104" s="114">
        <v>135</v>
      </c>
      <c r="F104" s="150" t="str">
        <f>VLOOKUP(E104,VIP!$A$2:$O12928,2,0)</f>
        <v>DRBR135</v>
      </c>
      <c r="G104" s="136" t="str">
        <f>VLOOKUP(E104,'LISTADO ATM'!$A$2:$B$898,2,0)</f>
        <v xml:space="preserve">ATM Oficina Las Dunas Baní </v>
      </c>
      <c r="H104" s="136" t="str">
        <f>VLOOKUP(E104,VIP!$A$2:$O17849,7,FALSE)</f>
        <v>Si</v>
      </c>
      <c r="I104" s="136" t="str">
        <f>VLOOKUP(E104,VIP!$A$2:$O9814,8,FALSE)</f>
        <v>Si</v>
      </c>
      <c r="J104" s="136" t="str">
        <f>VLOOKUP(E104,VIP!$A$2:$O9764,8,FALSE)</f>
        <v>Si</v>
      </c>
      <c r="K104" s="136" t="str">
        <f>VLOOKUP(E104,VIP!$A$2:$O13338,6,0)</f>
        <v>SI</v>
      </c>
      <c r="L104" s="133" t="s">
        <v>2450</v>
      </c>
      <c r="M104" s="138" t="s">
        <v>2456</v>
      </c>
      <c r="N104" s="138" t="s">
        <v>2463</v>
      </c>
      <c r="O104" s="150" t="s">
        <v>2484</v>
      </c>
      <c r="P104" s="135"/>
      <c r="Q104" s="138" t="s">
        <v>2450</v>
      </c>
    </row>
    <row r="105" spans="1:17" s="96" customFormat="1" ht="18" x14ac:dyDescent="0.25">
      <c r="A105" s="136" t="str">
        <f>VLOOKUP(E105,'LISTADO ATM'!$A$2:$C$899,3,0)</f>
        <v>NORTE</v>
      </c>
      <c r="B105" s="123" t="s">
        <v>2766</v>
      </c>
      <c r="C105" s="137">
        <v>44318.738009259258</v>
      </c>
      <c r="D105" s="137" t="s">
        <v>2577</v>
      </c>
      <c r="E105" s="114">
        <v>500</v>
      </c>
      <c r="F105" s="150" t="str">
        <f>VLOOKUP(E105,VIP!$A$2:$O12926,2,0)</f>
        <v>DRBR500</v>
      </c>
      <c r="G105" s="136" t="str">
        <f>VLOOKUP(E105,'LISTADO ATM'!$A$2:$B$898,2,0)</f>
        <v xml:space="preserve">ATM UNP Cutupú </v>
      </c>
      <c r="H105" s="136" t="str">
        <f>VLOOKUP(E105,VIP!$A$2:$O17847,7,FALSE)</f>
        <v>Si</v>
      </c>
      <c r="I105" s="136" t="str">
        <f>VLOOKUP(E105,VIP!$A$2:$O9812,8,FALSE)</f>
        <v>Si</v>
      </c>
      <c r="J105" s="136" t="str">
        <f>VLOOKUP(E105,VIP!$A$2:$O9762,8,FALSE)</f>
        <v>Si</v>
      </c>
      <c r="K105" s="136" t="str">
        <f>VLOOKUP(E105,VIP!$A$2:$O13336,6,0)</f>
        <v>NO</v>
      </c>
      <c r="L105" s="133" t="s">
        <v>2450</v>
      </c>
      <c r="M105" s="138" t="s">
        <v>2456</v>
      </c>
      <c r="N105" s="138" t="s">
        <v>2463</v>
      </c>
      <c r="O105" s="150" t="s">
        <v>2578</v>
      </c>
      <c r="P105" s="135"/>
      <c r="Q105" s="138" t="s">
        <v>2450</v>
      </c>
    </row>
    <row r="106" spans="1:17" s="96" customFormat="1" ht="18" x14ac:dyDescent="0.25">
      <c r="A106" s="136" t="str">
        <f>VLOOKUP(E106,'LISTADO ATM'!$A$2:$C$899,3,0)</f>
        <v>DISTRITO NACIONAL</v>
      </c>
      <c r="B106" s="123" t="s">
        <v>2760</v>
      </c>
      <c r="C106" s="137">
        <v>44318.759016203701</v>
      </c>
      <c r="D106" s="137" t="s">
        <v>2459</v>
      </c>
      <c r="E106" s="114">
        <v>938</v>
      </c>
      <c r="F106" s="150" t="str">
        <f>VLOOKUP(E106,VIP!$A$2:$O12920,2,0)</f>
        <v>DRBR938</v>
      </c>
      <c r="G106" s="136" t="str">
        <f>VLOOKUP(E106,'LISTADO ATM'!$A$2:$B$898,2,0)</f>
        <v xml:space="preserve">ATM Autobanco Oficina Filadelfia Plaza </v>
      </c>
      <c r="H106" s="136" t="str">
        <f>VLOOKUP(E106,VIP!$A$2:$O17841,7,FALSE)</f>
        <v>Si</v>
      </c>
      <c r="I106" s="136" t="str">
        <f>VLOOKUP(E106,VIP!$A$2:$O9806,8,FALSE)</f>
        <v>Si</v>
      </c>
      <c r="J106" s="136" t="str">
        <f>VLOOKUP(E106,VIP!$A$2:$O9756,8,FALSE)</f>
        <v>Si</v>
      </c>
      <c r="K106" s="136" t="str">
        <f>VLOOKUP(E106,VIP!$A$2:$O13330,6,0)</f>
        <v>NO</v>
      </c>
      <c r="L106" s="133" t="s">
        <v>2450</v>
      </c>
      <c r="M106" s="138" t="s">
        <v>2456</v>
      </c>
      <c r="N106" s="138" t="s">
        <v>2463</v>
      </c>
      <c r="O106" s="150" t="s">
        <v>2464</v>
      </c>
      <c r="P106" s="135"/>
      <c r="Q106" s="138" t="s">
        <v>2450</v>
      </c>
    </row>
    <row r="107" spans="1:17" s="96" customFormat="1" ht="18" x14ac:dyDescent="0.25">
      <c r="A107" s="136" t="str">
        <f>VLOOKUP(E107,'LISTADO ATM'!$A$2:$C$899,3,0)</f>
        <v>SUR</v>
      </c>
      <c r="B107" s="123" t="s">
        <v>2756</v>
      </c>
      <c r="C107" s="137">
        <v>44318.777962962966</v>
      </c>
      <c r="D107" s="137" t="s">
        <v>2483</v>
      </c>
      <c r="E107" s="114">
        <v>766</v>
      </c>
      <c r="F107" s="150" t="str">
        <f>VLOOKUP(E107,VIP!$A$2:$O12916,2,0)</f>
        <v>DRBR440</v>
      </c>
      <c r="G107" s="136" t="str">
        <f>VLOOKUP(E107,'LISTADO ATM'!$A$2:$B$898,2,0)</f>
        <v xml:space="preserve">ATM Oficina Azua II </v>
      </c>
      <c r="H107" s="136" t="str">
        <f>VLOOKUP(E107,VIP!$A$2:$O17837,7,FALSE)</f>
        <v>Si</v>
      </c>
      <c r="I107" s="136" t="str">
        <f>VLOOKUP(E107,VIP!$A$2:$O9802,8,FALSE)</f>
        <v>Si</v>
      </c>
      <c r="J107" s="136" t="str">
        <f>VLOOKUP(E107,VIP!$A$2:$O9752,8,FALSE)</f>
        <v>Si</v>
      </c>
      <c r="K107" s="136" t="str">
        <f>VLOOKUP(E107,VIP!$A$2:$O13326,6,0)</f>
        <v>SI</v>
      </c>
      <c r="L107" s="133" t="s">
        <v>2450</v>
      </c>
      <c r="M107" s="138" t="s">
        <v>2456</v>
      </c>
      <c r="N107" s="138" t="s">
        <v>2463</v>
      </c>
      <c r="O107" s="150" t="s">
        <v>2484</v>
      </c>
      <c r="P107" s="135"/>
      <c r="Q107" s="138" t="s">
        <v>2450</v>
      </c>
    </row>
    <row r="108" spans="1:17" s="96" customFormat="1" ht="18" x14ac:dyDescent="0.25">
      <c r="A108" s="136" t="str">
        <f>VLOOKUP(E108,'LISTADO ATM'!$A$2:$C$899,3,0)</f>
        <v>NORTE</v>
      </c>
      <c r="B108" s="123" t="s">
        <v>2755</v>
      </c>
      <c r="C108" s="137">
        <v>44318.781099537038</v>
      </c>
      <c r="D108" s="137" t="s">
        <v>2483</v>
      </c>
      <c r="E108" s="114">
        <v>752</v>
      </c>
      <c r="F108" s="150" t="str">
        <f>VLOOKUP(E108,VIP!$A$2:$O12917,2,0)</f>
        <v>DRBR280</v>
      </c>
      <c r="G108" s="136" t="str">
        <f>VLOOKUP(E108,'LISTADO ATM'!$A$2:$B$898,2,0)</f>
        <v xml:space="preserve">ATM UNP Las Carolinas (La Vega) </v>
      </c>
      <c r="H108" s="136" t="str">
        <f>VLOOKUP(E108,VIP!$A$2:$O17838,7,FALSE)</f>
        <v>Si</v>
      </c>
      <c r="I108" s="136" t="str">
        <f>VLOOKUP(E108,VIP!$A$2:$O9803,8,FALSE)</f>
        <v>Si</v>
      </c>
      <c r="J108" s="136" t="str">
        <f>VLOOKUP(E108,VIP!$A$2:$O9753,8,FALSE)</f>
        <v>Si</v>
      </c>
      <c r="K108" s="136" t="str">
        <f>VLOOKUP(E108,VIP!$A$2:$O13327,6,0)</f>
        <v>SI</v>
      </c>
      <c r="L108" s="133" t="s">
        <v>2450</v>
      </c>
      <c r="M108" s="138" t="s">
        <v>2456</v>
      </c>
      <c r="N108" s="138" t="s">
        <v>2463</v>
      </c>
      <c r="O108" s="150" t="s">
        <v>2484</v>
      </c>
      <c r="P108" s="135"/>
      <c r="Q108" s="138" t="s">
        <v>2450</v>
      </c>
    </row>
    <row r="109" spans="1:17" s="96" customFormat="1" ht="18" x14ac:dyDescent="0.25">
      <c r="A109" s="136" t="str">
        <f>VLOOKUP(E109,'LISTADO ATM'!$A$2:$C$899,3,0)</f>
        <v>ESTE</v>
      </c>
      <c r="B109" s="123" t="s">
        <v>2802</v>
      </c>
      <c r="C109" s="137">
        <v>44318.842534722222</v>
      </c>
      <c r="D109" s="137" t="s">
        <v>2459</v>
      </c>
      <c r="E109" s="114">
        <v>661</v>
      </c>
      <c r="F109" s="150" t="str">
        <f>VLOOKUP(E109,VIP!$A$2:$O12936,2,0)</f>
        <v>DRBR661</v>
      </c>
      <c r="G109" s="136" t="str">
        <f>VLOOKUP(E109,'LISTADO ATM'!$A$2:$B$898,2,0)</f>
        <v xml:space="preserve">ATM Almacenes Iberia (San Pedro) </v>
      </c>
      <c r="H109" s="136" t="str">
        <f>VLOOKUP(E109,VIP!$A$2:$O17857,7,FALSE)</f>
        <v>N/A</v>
      </c>
      <c r="I109" s="136" t="str">
        <f>VLOOKUP(E109,VIP!$A$2:$O9822,8,FALSE)</f>
        <v>N/A</v>
      </c>
      <c r="J109" s="136" t="str">
        <f>VLOOKUP(E109,VIP!$A$2:$O9772,8,FALSE)</f>
        <v>N/A</v>
      </c>
      <c r="K109" s="136" t="str">
        <f>VLOOKUP(E109,VIP!$A$2:$O13346,6,0)</f>
        <v>N/A</v>
      </c>
      <c r="L109" s="133" t="s">
        <v>2450</v>
      </c>
      <c r="M109" s="138" t="s">
        <v>2456</v>
      </c>
      <c r="N109" s="138" t="s">
        <v>2463</v>
      </c>
      <c r="O109" s="150" t="s">
        <v>2464</v>
      </c>
      <c r="P109" s="135"/>
      <c r="Q109" s="138" t="s">
        <v>2450</v>
      </c>
    </row>
    <row r="110" spans="1:17" s="96" customFormat="1" ht="18" x14ac:dyDescent="0.25">
      <c r="A110" s="136" t="str">
        <f>VLOOKUP(E110,'LISTADO ATM'!$A$2:$C$899,3,0)</f>
        <v>DISTRITO NACIONAL</v>
      </c>
      <c r="B110" s="123" t="s">
        <v>2801</v>
      </c>
      <c r="C110" s="137">
        <v>44318.858900462961</v>
      </c>
      <c r="D110" s="137" t="s">
        <v>2459</v>
      </c>
      <c r="E110" s="114">
        <v>577</v>
      </c>
      <c r="F110" s="150" t="str">
        <f>VLOOKUP(E110,VIP!$A$2:$O12935,2,0)</f>
        <v>DRBR173</v>
      </c>
      <c r="G110" s="136" t="str">
        <f>VLOOKUP(E110,'LISTADO ATM'!$A$2:$B$898,2,0)</f>
        <v xml:space="preserve">ATM Olé Ave. Duarte </v>
      </c>
      <c r="H110" s="136" t="str">
        <f>VLOOKUP(E110,VIP!$A$2:$O17856,7,FALSE)</f>
        <v>Si</v>
      </c>
      <c r="I110" s="136" t="str">
        <f>VLOOKUP(E110,VIP!$A$2:$O9821,8,FALSE)</f>
        <v>Si</v>
      </c>
      <c r="J110" s="136" t="str">
        <f>VLOOKUP(E110,VIP!$A$2:$O9771,8,FALSE)</f>
        <v>Si</v>
      </c>
      <c r="K110" s="136" t="str">
        <f>VLOOKUP(E110,VIP!$A$2:$O13345,6,0)</f>
        <v>SI</v>
      </c>
      <c r="L110" s="133" t="s">
        <v>2450</v>
      </c>
      <c r="M110" s="138" t="s">
        <v>2456</v>
      </c>
      <c r="N110" s="138" t="s">
        <v>2463</v>
      </c>
      <c r="O110" s="150" t="s">
        <v>2464</v>
      </c>
      <c r="P110" s="135"/>
      <c r="Q110" s="138" t="s">
        <v>2450</v>
      </c>
    </row>
    <row r="111" spans="1:17" s="96" customFormat="1" ht="18" x14ac:dyDescent="0.25">
      <c r="A111" s="136" t="str">
        <f>VLOOKUP(E111,'LISTADO ATM'!$A$2:$C$899,3,0)</f>
        <v>NORTE</v>
      </c>
      <c r="B111" s="123" t="s">
        <v>2797</v>
      </c>
      <c r="C111" s="137">
        <v>44318.877118055556</v>
      </c>
      <c r="D111" s="137" t="s">
        <v>2459</v>
      </c>
      <c r="E111" s="114">
        <v>888</v>
      </c>
      <c r="F111" s="150" t="str">
        <f>VLOOKUP(E111,VIP!$A$2:$O12931,2,0)</f>
        <v>DRBR888</v>
      </c>
      <c r="G111" s="136" t="str">
        <f>VLOOKUP(E111,'LISTADO ATM'!$A$2:$B$898,2,0)</f>
        <v>ATM Oficina galeria 56 II (SFM)</v>
      </c>
      <c r="H111" s="136" t="str">
        <f>VLOOKUP(E111,VIP!$A$2:$O17852,7,FALSE)</f>
        <v>Si</v>
      </c>
      <c r="I111" s="136" t="str">
        <f>VLOOKUP(E111,VIP!$A$2:$O9817,8,FALSE)</f>
        <v>Si</v>
      </c>
      <c r="J111" s="136" t="str">
        <f>VLOOKUP(E111,VIP!$A$2:$O9767,8,FALSE)</f>
        <v>Si</v>
      </c>
      <c r="K111" s="136" t="str">
        <f>VLOOKUP(E111,VIP!$A$2:$O13341,6,0)</f>
        <v>SI</v>
      </c>
      <c r="L111" s="133" t="s">
        <v>2450</v>
      </c>
      <c r="M111" s="138" t="s">
        <v>2456</v>
      </c>
      <c r="N111" s="138" t="s">
        <v>2463</v>
      </c>
      <c r="O111" s="150" t="s">
        <v>2464</v>
      </c>
      <c r="P111" s="135"/>
      <c r="Q111" s="138" t="s">
        <v>2450</v>
      </c>
    </row>
    <row r="112" spans="1:17" s="96" customFormat="1" ht="18" x14ac:dyDescent="0.25">
      <c r="A112" s="136" t="str">
        <f>VLOOKUP(E112,'LISTADO ATM'!$A$2:$C$899,3,0)</f>
        <v>NORTE</v>
      </c>
      <c r="B112" s="123" t="s">
        <v>2792</v>
      </c>
      <c r="C112" s="137">
        <v>44318.898645833331</v>
      </c>
      <c r="D112" s="137" t="s">
        <v>2483</v>
      </c>
      <c r="E112" s="114">
        <v>380</v>
      </c>
      <c r="F112" s="150" t="str">
        <f>VLOOKUP(E112,VIP!$A$2:$O12926,2,0)</f>
        <v>DRBR380</v>
      </c>
      <c r="G112" s="136" t="str">
        <f>VLOOKUP(E112,'LISTADO ATM'!$A$2:$B$898,2,0)</f>
        <v xml:space="preserve">ATM Oficina Navarrete </v>
      </c>
      <c r="H112" s="136" t="str">
        <f>VLOOKUP(E112,VIP!$A$2:$O17847,7,FALSE)</f>
        <v>Si</v>
      </c>
      <c r="I112" s="136" t="str">
        <f>VLOOKUP(E112,VIP!$A$2:$O9812,8,FALSE)</f>
        <v>Si</v>
      </c>
      <c r="J112" s="136" t="str">
        <f>VLOOKUP(E112,VIP!$A$2:$O9762,8,FALSE)</f>
        <v>Si</v>
      </c>
      <c r="K112" s="136" t="str">
        <f>VLOOKUP(E112,VIP!$A$2:$O13336,6,0)</f>
        <v>NO</v>
      </c>
      <c r="L112" s="133" t="s">
        <v>2450</v>
      </c>
      <c r="M112" s="138" t="s">
        <v>2456</v>
      </c>
      <c r="N112" s="138" t="s">
        <v>2463</v>
      </c>
      <c r="O112" s="150" t="s">
        <v>2484</v>
      </c>
      <c r="P112" s="135"/>
      <c r="Q112" s="138" t="s">
        <v>2450</v>
      </c>
    </row>
    <row r="113" spans="1:17" s="96" customFormat="1" ht="18" x14ac:dyDescent="0.25">
      <c r="A113" s="136" t="str">
        <f>VLOOKUP(E113,'LISTADO ATM'!$A$2:$C$899,3,0)</f>
        <v>DISTRITO NACIONAL</v>
      </c>
      <c r="B113" s="123" t="s">
        <v>2786</v>
      </c>
      <c r="C113" s="137">
        <v>44318.906921296293</v>
      </c>
      <c r="D113" s="137" t="s">
        <v>2483</v>
      </c>
      <c r="E113" s="114">
        <v>194</v>
      </c>
      <c r="F113" s="150" t="str">
        <f>VLOOKUP(E113,VIP!$A$2:$O12920,2,0)</f>
        <v>DRBR194</v>
      </c>
      <c r="G113" s="136" t="str">
        <f>VLOOKUP(E113,'LISTADO ATM'!$A$2:$B$898,2,0)</f>
        <v xml:space="preserve">ATM UNP Pantoja </v>
      </c>
      <c r="H113" s="136" t="str">
        <f>VLOOKUP(E113,VIP!$A$2:$O17841,7,FALSE)</f>
        <v>Si</v>
      </c>
      <c r="I113" s="136" t="str">
        <f>VLOOKUP(E113,VIP!$A$2:$O9806,8,FALSE)</f>
        <v>No</v>
      </c>
      <c r="J113" s="136" t="str">
        <f>VLOOKUP(E113,VIP!$A$2:$O9756,8,FALSE)</f>
        <v>No</v>
      </c>
      <c r="K113" s="136" t="str">
        <f>VLOOKUP(E113,VIP!$A$2:$O13330,6,0)</f>
        <v>NO</v>
      </c>
      <c r="L113" s="133" t="s">
        <v>2450</v>
      </c>
      <c r="M113" s="138" t="s">
        <v>2456</v>
      </c>
      <c r="N113" s="138" t="s">
        <v>2463</v>
      </c>
      <c r="O113" s="150" t="s">
        <v>2484</v>
      </c>
      <c r="P113" s="135"/>
      <c r="Q113" s="138" t="s">
        <v>2450</v>
      </c>
    </row>
    <row r="114" spans="1:17" s="96" customFormat="1" ht="18" x14ac:dyDescent="0.25">
      <c r="A114" s="136" t="str">
        <f>VLOOKUP(E114,'LISTADO ATM'!$A$2:$C$899,3,0)</f>
        <v>DISTRITO NACIONAL</v>
      </c>
      <c r="B114" s="123" t="s">
        <v>2788</v>
      </c>
      <c r="C114" s="137">
        <v>44318.902685185189</v>
      </c>
      <c r="D114" s="137" t="s">
        <v>2459</v>
      </c>
      <c r="E114" s="114">
        <v>580</v>
      </c>
      <c r="F114" s="150" t="str">
        <f>VLOOKUP(E114,VIP!$A$2:$O12922,2,0)</f>
        <v>DRBR523</v>
      </c>
      <c r="G114" s="136" t="str">
        <f>VLOOKUP(E114,'LISTADO ATM'!$A$2:$B$898,2,0)</f>
        <v xml:space="preserve">ATM Edificio Propagas </v>
      </c>
      <c r="H114" s="136" t="str">
        <f>VLOOKUP(E114,VIP!$A$2:$O17843,7,FALSE)</f>
        <v>Si</v>
      </c>
      <c r="I114" s="136" t="str">
        <f>VLOOKUP(E114,VIP!$A$2:$O9808,8,FALSE)</f>
        <v>Si</v>
      </c>
      <c r="J114" s="136" t="str">
        <f>VLOOKUP(E114,VIP!$A$2:$O9758,8,FALSE)</f>
        <v>Si</v>
      </c>
      <c r="K114" s="136" t="str">
        <f>VLOOKUP(E114,VIP!$A$2:$O13332,6,0)</f>
        <v>NO</v>
      </c>
      <c r="L114" s="133" t="s">
        <v>2804</v>
      </c>
      <c r="M114" s="138" t="s">
        <v>2456</v>
      </c>
      <c r="N114" s="138" t="s">
        <v>2463</v>
      </c>
      <c r="O114" s="150" t="s">
        <v>2464</v>
      </c>
      <c r="P114" s="135"/>
      <c r="Q114" s="138" t="s">
        <v>2804</v>
      </c>
    </row>
    <row r="115" spans="1:17" s="96" customFormat="1" ht="18" x14ac:dyDescent="0.25">
      <c r="A115" s="136" t="str">
        <f>VLOOKUP(E115,'LISTADO ATM'!$A$2:$C$899,3,0)</f>
        <v>DISTRITO NACIONAL</v>
      </c>
      <c r="B115" s="123" t="s">
        <v>2808</v>
      </c>
      <c r="C115" s="137">
        <v>44319.240613425929</v>
      </c>
      <c r="D115" s="137" t="s">
        <v>2483</v>
      </c>
      <c r="E115" s="114">
        <v>239</v>
      </c>
      <c r="F115" s="150" t="str">
        <f>VLOOKUP(E115,VIP!$A$2:$O12920,2,0)</f>
        <v>DRBR239</v>
      </c>
      <c r="G115" s="136" t="str">
        <f>VLOOKUP(E115,'LISTADO ATM'!$A$2:$B$898,2,0)</f>
        <v xml:space="preserve">ATM Autobanco Charles de Gaulle </v>
      </c>
      <c r="H115" s="136" t="str">
        <f>VLOOKUP(E115,VIP!$A$2:$O17841,7,FALSE)</f>
        <v>Si</v>
      </c>
      <c r="I115" s="136" t="str">
        <f>VLOOKUP(E115,VIP!$A$2:$O9806,8,FALSE)</f>
        <v>Si</v>
      </c>
      <c r="J115" s="136" t="str">
        <f>VLOOKUP(E115,VIP!$A$2:$O9756,8,FALSE)</f>
        <v>Si</v>
      </c>
      <c r="K115" s="136" t="str">
        <f>VLOOKUP(E115,VIP!$A$2:$O13330,6,0)</f>
        <v>SI</v>
      </c>
      <c r="L115" s="133" t="s">
        <v>2804</v>
      </c>
      <c r="M115" s="138" t="s">
        <v>2456</v>
      </c>
      <c r="N115" s="138" t="s">
        <v>2463</v>
      </c>
      <c r="O115" s="150" t="s">
        <v>2484</v>
      </c>
      <c r="P115" s="135"/>
      <c r="Q115" s="202" t="s">
        <v>2804</v>
      </c>
    </row>
    <row r="116" spans="1:17" s="96" customFormat="1" ht="18" x14ac:dyDescent="0.25">
      <c r="A116" s="136" t="str">
        <f>VLOOKUP(E116,'LISTADO ATM'!$A$2:$C$899,3,0)</f>
        <v>DISTRITO NACIONAL</v>
      </c>
      <c r="B116" s="123" t="s">
        <v>2809</v>
      </c>
      <c r="C116" s="137">
        <v>44319.242997685185</v>
      </c>
      <c r="D116" s="137" t="s">
        <v>2459</v>
      </c>
      <c r="E116" s="114">
        <v>180</v>
      </c>
      <c r="F116" s="150" t="str">
        <f>VLOOKUP(E116,VIP!$A$2:$O12921,2,0)</f>
        <v>DRBR180</v>
      </c>
      <c r="G116" s="136" t="str">
        <f>VLOOKUP(E116,'LISTADO ATM'!$A$2:$B$898,2,0)</f>
        <v xml:space="preserve">ATM Megacentro II </v>
      </c>
      <c r="H116" s="136" t="str">
        <f>VLOOKUP(E116,VIP!$A$2:$O17842,7,FALSE)</f>
        <v>Si</v>
      </c>
      <c r="I116" s="136" t="str">
        <f>VLOOKUP(E116,VIP!$A$2:$O9807,8,FALSE)</f>
        <v>Si</v>
      </c>
      <c r="J116" s="136" t="str">
        <f>VLOOKUP(E116,VIP!$A$2:$O9757,8,FALSE)</f>
        <v>Si</v>
      </c>
      <c r="K116" s="136" t="str">
        <f>VLOOKUP(E116,VIP!$A$2:$O13331,6,0)</f>
        <v>SI</v>
      </c>
      <c r="L116" s="133" t="s">
        <v>2804</v>
      </c>
      <c r="M116" s="138" t="s">
        <v>2456</v>
      </c>
      <c r="N116" s="138" t="s">
        <v>2463</v>
      </c>
      <c r="O116" s="150" t="s">
        <v>2464</v>
      </c>
      <c r="P116" s="135"/>
      <c r="Q116" s="202" t="s">
        <v>2804</v>
      </c>
    </row>
    <row r="117" spans="1:17" s="96" customFormat="1" ht="18" x14ac:dyDescent="0.25">
      <c r="A117" s="136" t="str">
        <f>VLOOKUP(E117,'LISTADO ATM'!$A$2:$C$899,3,0)</f>
        <v>NORTE</v>
      </c>
      <c r="B117" s="123" t="s">
        <v>2811</v>
      </c>
      <c r="C117" s="137">
        <v>44319.246435185189</v>
      </c>
      <c r="D117" s="137" t="s">
        <v>2577</v>
      </c>
      <c r="E117" s="114">
        <v>99</v>
      </c>
      <c r="F117" s="150" t="str">
        <f>VLOOKUP(E117,VIP!$A$2:$O12923,2,0)</f>
        <v>DRBR099</v>
      </c>
      <c r="G117" s="136" t="str">
        <f>VLOOKUP(E117,'LISTADO ATM'!$A$2:$B$898,2,0)</f>
        <v xml:space="preserve">ATM Multicentro La Sirena S.F.M. </v>
      </c>
      <c r="H117" s="136" t="str">
        <f>VLOOKUP(E117,VIP!$A$2:$O17844,7,FALSE)</f>
        <v>Si</v>
      </c>
      <c r="I117" s="136" t="str">
        <f>VLOOKUP(E117,VIP!$A$2:$O9809,8,FALSE)</f>
        <v>Si</v>
      </c>
      <c r="J117" s="136" t="str">
        <f>VLOOKUP(E117,VIP!$A$2:$O9759,8,FALSE)</f>
        <v>Si</v>
      </c>
      <c r="K117" s="136" t="str">
        <f>VLOOKUP(E117,VIP!$A$2:$O13333,6,0)</f>
        <v>NO</v>
      </c>
      <c r="L117" s="133" t="s">
        <v>2804</v>
      </c>
      <c r="M117" s="138" t="s">
        <v>2456</v>
      </c>
      <c r="N117" s="138" t="s">
        <v>2463</v>
      </c>
      <c r="O117" s="150" t="s">
        <v>2578</v>
      </c>
      <c r="P117" s="135"/>
      <c r="Q117" s="202" t="s">
        <v>2804</v>
      </c>
    </row>
    <row r="118" spans="1:17" s="96" customFormat="1" ht="18" x14ac:dyDescent="0.25">
      <c r="A118" s="136" t="str">
        <f>VLOOKUP(E118,'LISTADO ATM'!$A$2:$C$899,3,0)</f>
        <v>ESTE</v>
      </c>
      <c r="B118" s="123">
        <v>3335871661</v>
      </c>
      <c r="C118" s="137">
        <v>44316.707337962966</v>
      </c>
      <c r="D118" s="137" t="s">
        <v>2181</v>
      </c>
      <c r="E118" s="114">
        <v>513</v>
      </c>
      <c r="F118" s="150" t="str">
        <f>VLOOKUP(E118,VIP!$A$2:$O13002,2,0)</f>
        <v>DRBR513</v>
      </c>
      <c r="G118" s="136" t="str">
        <f>VLOOKUP(E118,'LISTADO ATM'!$A$2:$B$898,2,0)</f>
        <v xml:space="preserve">ATM UNP Lagunas de Nisibón </v>
      </c>
      <c r="H118" s="136" t="str">
        <f>VLOOKUP(E118,VIP!$A$2:$O17923,7,FALSE)</f>
        <v>Si</v>
      </c>
      <c r="I118" s="136" t="str">
        <f>VLOOKUP(E118,VIP!$A$2:$O9888,8,FALSE)</f>
        <v>Si</v>
      </c>
      <c r="J118" s="136" t="str">
        <f>VLOOKUP(E118,VIP!$A$2:$O9838,8,FALSE)</f>
        <v>Si</v>
      </c>
      <c r="K118" s="136" t="str">
        <f>VLOOKUP(E118,VIP!$A$2:$O13412,6,0)</f>
        <v>NO</v>
      </c>
      <c r="L118" s="133" t="s">
        <v>2428</v>
      </c>
      <c r="M118" s="138" t="s">
        <v>2456</v>
      </c>
      <c r="N118" s="138" t="s">
        <v>2497</v>
      </c>
      <c r="O118" s="150" t="s">
        <v>2465</v>
      </c>
      <c r="P118" s="135"/>
      <c r="Q118" s="138" t="s">
        <v>2428</v>
      </c>
    </row>
    <row r="119" spans="1:17" s="96" customFormat="1" ht="18" x14ac:dyDescent="0.25">
      <c r="A119" s="136" t="str">
        <f>VLOOKUP(E119,'LISTADO ATM'!$A$2:$C$899,3,0)</f>
        <v>SUR</v>
      </c>
      <c r="B119" s="123" t="s">
        <v>2738</v>
      </c>
      <c r="C119" s="137">
        <v>44318.494780092595</v>
      </c>
      <c r="D119" s="137" t="s">
        <v>2181</v>
      </c>
      <c r="E119" s="114">
        <v>677</v>
      </c>
      <c r="F119" s="150" t="str">
        <f>VLOOKUP(E119,VIP!$A$2:$O12947,2,0)</f>
        <v>DRBR677</v>
      </c>
      <c r="G119" s="136" t="str">
        <f>VLOOKUP(E119,'LISTADO ATM'!$A$2:$B$898,2,0)</f>
        <v>ATM PBG Villa Jaragua</v>
      </c>
      <c r="H119" s="136" t="str">
        <f>VLOOKUP(E119,VIP!$A$2:$O17868,7,FALSE)</f>
        <v>Si</v>
      </c>
      <c r="I119" s="136" t="str">
        <f>VLOOKUP(E119,VIP!$A$2:$O9833,8,FALSE)</f>
        <v>Si</v>
      </c>
      <c r="J119" s="136" t="str">
        <f>VLOOKUP(E119,VIP!$A$2:$O9783,8,FALSE)</f>
        <v>Si</v>
      </c>
      <c r="K119" s="136" t="str">
        <f>VLOOKUP(E119,VIP!$A$2:$O13357,6,0)</f>
        <v>SI</v>
      </c>
      <c r="L119" s="133" t="s">
        <v>2428</v>
      </c>
      <c r="M119" s="138" t="s">
        <v>2456</v>
      </c>
      <c r="N119" s="138" t="s">
        <v>2463</v>
      </c>
      <c r="O119" s="150" t="s">
        <v>2465</v>
      </c>
      <c r="P119" s="135"/>
      <c r="Q119" s="138" t="s">
        <v>2428</v>
      </c>
    </row>
    <row r="120" spans="1:17" s="96" customFormat="1" ht="18" x14ac:dyDescent="0.25">
      <c r="A120" s="136" t="str">
        <f>VLOOKUP(E120,'LISTADO ATM'!$A$2:$C$899,3,0)</f>
        <v>NORTE</v>
      </c>
      <c r="B120" s="123" t="s">
        <v>2744</v>
      </c>
      <c r="C120" s="137">
        <v>44318.459918981483</v>
      </c>
      <c r="D120" s="137" t="s">
        <v>2182</v>
      </c>
      <c r="E120" s="114">
        <v>731</v>
      </c>
      <c r="F120" s="150" t="str">
        <f>VLOOKUP(E120,VIP!$A$2:$O12956,2,0)</f>
        <v>DRBR311</v>
      </c>
      <c r="G120" s="136" t="str">
        <f>VLOOKUP(E120,'LISTADO ATM'!$A$2:$B$898,2,0)</f>
        <v xml:space="preserve">ATM UNP Villa González </v>
      </c>
      <c r="H120" s="136" t="str">
        <f>VLOOKUP(E120,VIP!$A$2:$O17877,7,FALSE)</f>
        <v>Si</v>
      </c>
      <c r="I120" s="136" t="str">
        <f>VLOOKUP(E120,VIP!$A$2:$O9842,8,FALSE)</f>
        <v>Si</v>
      </c>
      <c r="J120" s="136" t="str">
        <f>VLOOKUP(E120,VIP!$A$2:$O9792,8,FALSE)</f>
        <v>Si</v>
      </c>
      <c r="K120" s="136" t="str">
        <f>VLOOKUP(E120,VIP!$A$2:$O13366,6,0)</f>
        <v>NO</v>
      </c>
      <c r="L120" s="133" t="s">
        <v>2422</v>
      </c>
      <c r="M120" s="138" t="s">
        <v>2456</v>
      </c>
      <c r="N120" s="138" t="s">
        <v>2463</v>
      </c>
      <c r="O120" s="150" t="s">
        <v>2492</v>
      </c>
      <c r="P120" s="135" t="s">
        <v>2614</v>
      </c>
      <c r="Q120" s="138" t="s">
        <v>2422</v>
      </c>
    </row>
    <row r="121" spans="1:17" s="96" customFormat="1" ht="18" x14ac:dyDescent="0.25">
      <c r="A121" s="136" t="str">
        <f>VLOOKUP(E121,'LISTADO ATM'!$A$2:$C$899,3,0)</f>
        <v>NORTE</v>
      </c>
      <c r="B121" s="123" t="s">
        <v>2737</v>
      </c>
      <c r="C121" s="137">
        <v>44318.503599537034</v>
      </c>
      <c r="D121" s="137" t="s">
        <v>2182</v>
      </c>
      <c r="E121" s="114">
        <v>956</v>
      </c>
      <c r="F121" s="150" t="str">
        <f>VLOOKUP(E121,VIP!$A$2:$O12946,2,0)</f>
        <v>DRBR956</v>
      </c>
      <c r="G121" s="136" t="str">
        <f>VLOOKUP(E121,'LISTADO ATM'!$A$2:$B$898,2,0)</f>
        <v xml:space="preserve">ATM Autoservicio El Jaya (SFM) </v>
      </c>
      <c r="H121" s="136" t="str">
        <f>VLOOKUP(E121,VIP!$A$2:$O17867,7,FALSE)</f>
        <v>Si</v>
      </c>
      <c r="I121" s="136" t="str">
        <f>VLOOKUP(E121,VIP!$A$2:$O9832,8,FALSE)</f>
        <v>Si</v>
      </c>
      <c r="J121" s="136" t="str">
        <f>VLOOKUP(E121,VIP!$A$2:$O9782,8,FALSE)</f>
        <v>Si</v>
      </c>
      <c r="K121" s="136" t="str">
        <f>VLOOKUP(E121,VIP!$A$2:$O13356,6,0)</f>
        <v>NO</v>
      </c>
      <c r="L121" s="133" t="s">
        <v>2422</v>
      </c>
      <c r="M121" s="138" t="s">
        <v>2456</v>
      </c>
      <c r="N121" s="138" t="s">
        <v>2463</v>
      </c>
      <c r="O121" s="150" t="s">
        <v>2492</v>
      </c>
      <c r="P121" s="135"/>
      <c r="Q121" s="138" t="s">
        <v>2422</v>
      </c>
    </row>
    <row r="122" spans="1:17" s="96" customFormat="1" ht="18" x14ac:dyDescent="0.25">
      <c r="A122" s="136" t="str">
        <f>VLOOKUP(E122,'LISTADO ATM'!$A$2:$C$899,3,0)</f>
        <v>DISTRITO NACIONAL</v>
      </c>
      <c r="B122" s="123" t="s">
        <v>2799</v>
      </c>
      <c r="C122" s="137">
        <v>44318.869108796294</v>
      </c>
      <c r="D122" s="137" t="s">
        <v>2459</v>
      </c>
      <c r="E122" s="114">
        <v>719</v>
      </c>
      <c r="F122" s="150" t="str">
        <f>VLOOKUP(E122,VIP!$A$2:$O12933,2,0)</f>
        <v>DRBR419</v>
      </c>
      <c r="G122" s="136" t="str">
        <f>VLOOKUP(E122,'LISTADO ATM'!$A$2:$B$898,2,0)</f>
        <v xml:space="preserve">ATM Ayuntamiento Municipal San Luís </v>
      </c>
      <c r="H122" s="136" t="str">
        <f>VLOOKUP(E122,VIP!$A$2:$O17854,7,FALSE)</f>
        <v>Si</v>
      </c>
      <c r="I122" s="136" t="str">
        <f>VLOOKUP(E122,VIP!$A$2:$O9819,8,FALSE)</f>
        <v>Si</v>
      </c>
      <c r="J122" s="136" t="str">
        <f>VLOOKUP(E122,VIP!$A$2:$O9769,8,FALSE)</f>
        <v>Si</v>
      </c>
      <c r="K122" s="136" t="str">
        <f>VLOOKUP(E122,VIP!$A$2:$O13343,6,0)</f>
        <v>NO</v>
      </c>
      <c r="L122" s="133" t="s">
        <v>2805</v>
      </c>
      <c r="M122" s="138" t="s">
        <v>2456</v>
      </c>
      <c r="N122" s="138" t="s">
        <v>2463</v>
      </c>
      <c r="O122" s="150" t="s">
        <v>2464</v>
      </c>
      <c r="P122" s="135"/>
      <c r="Q122" s="138" t="s">
        <v>2419</v>
      </c>
    </row>
    <row r="123" spans="1:17" s="96" customFormat="1" ht="18" x14ac:dyDescent="0.25">
      <c r="A123" s="136" t="str">
        <f>VLOOKUP(E123,'LISTADO ATM'!$A$2:$C$899,3,0)</f>
        <v>DISTRITO NACIONAL</v>
      </c>
      <c r="B123" s="123" t="s">
        <v>2575</v>
      </c>
      <c r="C123" s="137">
        <v>44312.928263888891</v>
      </c>
      <c r="D123" s="137" t="s">
        <v>2459</v>
      </c>
      <c r="E123" s="114">
        <v>486</v>
      </c>
      <c r="F123" s="150" t="str">
        <f>VLOOKUP(E123,VIP!$A$2:$O12883,2,0)</f>
        <v>DRBR486</v>
      </c>
      <c r="G123" s="136" t="str">
        <f>VLOOKUP(E123,'LISTADO ATM'!$A$2:$B$898,2,0)</f>
        <v xml:space="preserve">ATM Olé La Caleta </v>
      </c>
      <c r="H123" s="136" t="str">
        <f>VLOOKUP(E123,VIP!$A$2:$O17804,7,FALSE)</f>
        <v>Si</v>
      </c>
      <c r="I123" s="136" t="str">
        <f>VLOOKUP(E123,VIP!$A$2:$O9769,8,FALSE)</f>
        <v>Si</v>
      </c>
      <c r="J123" s="136" t="str">
        <f>VLOOKUP(E123,VIP!$A$2:$O9719,8,FALSE)</f>
        <v>Si</v>
      </c>
      <c r="K123" s="136" t="str">
        <f>VLOOKUP(E123,VIP!$A$2:$O13293,6,0)</f>
        <v>NO</v>
      </c>
      <c r="L123" s="133" t="s">
        <v>2419</v>
      </c>
      <c r="M123" s="138" t="s">
        <v>2456</v>
      </c>
      <c r="N123" s="138" t="s">
        <v>2463</v>
      </c>
      <c r="O123" s="150" t="s">
        <v>2464</v>
      </c>
      <c r="P123" s="135"/>
      <c r="Q123" s="138" t="s">
        <v>2419</v>
      </c>
    </row>
    <row r="124" spans="1:17" s="96" customFormat="1" ht="18" x14ac:dyDescent="0.25">
      <c r="A124" s="136" t="str">
        <f>VLOOKUP(E124,'LISTADO ATM'!$A$2:$C$899,3,0)</f>
        <v>ESTE</v>
      </c>
      <c r="B124" s="123" t="s">
        <v>2581</v>
      </c>
      <c r="C124" s="137">
        <v>44316.508750000001</v>
      </c>
      <c r="D124" s="137" t="s">
        <v>2483</v>
      </c>
      <c r="E124" s="114">
        <v>934</v>
      </c>
      <c r="F124" s="150" t="str">
        <f>VLOOKUP(E124,VIP!$A$2:$O12973,2,0)</f>
        <v>DRBR934</v>
      </c>
      <c r="G124" s="136" t="str">
        <f>VLOOKUP(E124,'LISTADO ATM'!$A$2:$B$898,2,0)</f>
        <v>ATM Hotel Dreams La Romana</v>
      </c>
      <c r="H124" s="136" t="str">
        <f>VLOOKUP(E124,VIP!$A$2:$O17894,7,FALSE)</f>
        <v>Si</v>
      </c>
      <c r="I124" s="136" t="str">
        <f>VLOOKUP(E124,VIP!$A$2:$O9859,8,FALSE)</f>
        <v>Si</v>
      </c>
      <c r="J124" s="136" t="str">
        <f>VLOOKUP(E124,VIP!$A$2:$O9809,8,FALSE)</f>
        <v>Si</v>
      </c>
      <c r="K124" s="136" t="str">
        <f>VLOOKUP(E124,VIP!$A$2:$O13383,6,0)</f>
        <v>NO</v>
      </c>
      <c r="L124" s="133" t="s">
        <v>2419</v>
      </c>
      <c r="M124" s="138" t="s">
        <v>2456</v>
      </c>
      <c r="N124" s="138" t="s">
        <v>2463</v>
      </c>
      <c r="O124" s="150" t="s">
        <v>2484</v>
      </c>
      <c r="P124" s="135"/>
      <c r="Q124" s="138" t="s">
        <v>2419</v>
      </c>
    </row>
    <row r="125" spans="1:17" s="96" customFormat="1" ht="18" x14ac:dyDescent="0.25">
      <c r="A125" s="136" t="str">
        <f>VLOOKUP(E125,'LISTADO ATM'!$A$2:$C$899,3,0)</f>
        <v>DISTRITO NACIONAL</v>
      </c>
      <c r="B125" s="123" t="s">
        <v>2593</v>
      </c>
      <c r="C125" s="137">
        <v>44316.645532407405</v>
      </c>
      <c r="D125" s="137" t="s">
        <v>2483</v>
      </c>
      <c r="E125" s="114">
        <v>701</v>
      </c>
      <c r="F125" s="150" t="str">
        <f>VLOOKUP(E125,VIP!$A$2:$O13012,2,0)</f>
        <v>DRBR701</v>
      </c>
      <c r="G125" s="136" t="str">
        <f>VLOOKUP(E125,'LISTADO ATM'!$A$2:$B$898,2,0)</f>
        <v>ATM Autoservicio Los Alcarrizos</v>
      </c>
      <c r="H125" s="136" t="str">
        <f>VLOOKUP(E125,VIP!$A$2:$O17933,7,FALSE)</f>
        <v>Si</v>
      </c>
      <c r="I125" s="136" t="str">
        <f>VLOOKUP(E125,VIP!$A$2:$O9898,8,FALSE)</f>
        <v>Si</v>
      </c>
      <c r="J125" s="136" t="str">
        <f>VLOOKUP(E125,VIP!$A$2:$O9848,8,FALSE)</f>
        <v>Si</v>
      </c>
      <c r="K125" s="136" t="str">
        <f>VLOOKUP(E125,VIP!$A$2:$O13422,6,0)</f>
        <v>NO</v>
      </c>
      <c r="L125" s="133" t="s">
        <v>2419</v>
      </c>
      <c r="M125" s="138" t="s">
        <v>2456</v>
      </c>
      <c r="N125" s="138" t="s">
        <v>2463</v>
      </c>
      <c r="O125" s="150" t="s">
        <v>2484</v>
      </c>
      <c r="P125" s="135"/>
      <c r="Q125" s="138" t="s">
        <v>2419</v>
      </c>
    </row>
    <row r="126" spans="1:17" s="96" customFormat="1" ht="18" x14ac:dyDescent="0.25">
      <c r="A126" s="136" t="str">
        <f>VLOOKUP(E126,'LISTADO ATM'!$A$2:$C$899,3,0)</f>
        <v>SUR</v>
      </c>
      <c r="B126" s="123" t="s">
        <v>2592</v>
      </c>
      <c r="C126" s="137">
        <v>44316.684212962966</v>
      </c>
      <c r="D126" s="137" t="s">
        <v>2459</v>
      </c>
      <c r="E126" s="114">
        <v>311</v>
      </c>
      <c r="F126" s="150" t="str">
        <f>VLOOKUP(E126,VIP!$A$2:$O13009,2,0)</f>
        <v>DRBR381</v>
      </c>
      <c r="G126" s="136" t="str">
        <f>VLOOKUP(E126,'LISTADO ATM'!$A$2:$B$898,2,0)</f>
        <v>ATM Plaza Eroski</v>
      </c>
      <c r="H126" s="136" t="str">
        <f>VLOOKUP(E126,VIP!$A$2:$O17930,7,FALSE)</f>
        <v>Si</v>
      </c>
      <c r="I126" s="136" t="str">
        <f>VLOOKUP(E126,VIP!$A$2:$O9895,8,FALSE)</f>
        <v>Si</v>
      </c>
      <c r="J126" s="136" t="str">
        <f>VLOOKUP(E126,VIP!$A$2:$O9845,8,FALSE)</f>
        <v>Si</v>
      </c>
      <c r="K126" s="136" t="str">
        <f>VLOOKUP(E126,VIP!$A$2:$O13419,6,0)</f>
        <v>NO</v>
      </c>
      <c r="L126" s="133" t="s">
        <v>2419</v>
      </c>
      <c r="M126" s="138" t="s">
        <v>2456</v>
      </c>
      <c r="N126" s="138" t="s">
        <v>2463</v>
      </c>
      <c r="O126" s="150" t="s">
        <v>2464</v>
      </c>
      <c r="P126" s="135"/>
      <c r="Q126" s="138" t="s">
        <v>2419</v>
      </c>
    </row>
    <row r="127" spans="1:17" s="96" customFormat="1" ht="18" x14ac:dyDescent="0.25">
      <c r="A127" s="136" t="str">
        <f>VLOOKUP(E127,'LISTADO ATM'!$A$2:$C$899,3,0)</f>
        <v>DISTRITO NACIONAL</v>
      </c>
      <c r="B127" s="123" t="s">
        <v>2590</v>
      </c>
      <c r="C127" s="137">
        <v>44316.695625</v>
      </c>
      <c r="D127" s="137" t="s">
        <v>2483</v>
      </c>
      <c r="E127" s="114">
        <v>791</v>
      </c>
      <c r="F127" s="150" t="str">
        <f>VLOOKUP(E127,VIP!$A$2:$O13006,2,0)</f>
        <v>DRBR791</v>
      </c>
      <c r="G127" s="136" t="str">
        <f>VLOOKUP(E127,'LISTADO ATM'!$A$2:$B$898,2,0)</f>
        <v xml:space="preserve">ATM Oficina Sans Soucí </v>
      </c>
      <c r="H127" s="136" t="str">
        <f>VLOOKUP(E127,VIP!$A$2:$O17927,7,FALSE)</f>
        <v>Si</v>
      </c>
      <c r="I127" s="136" t="str">
        <f>VLOOKUP(E127,VIP!$A$2:$O9892,8,FALSE)</f>
        <v>No</v>
      </c>
      <c r="J127" s="136" t="str">
        <f>VLOOKUP(E127,VIP!$A$2:$O9842,8,FALSE)</f>
        <v>No</v>
      </c>
      <c r="K127" s="136" t="str">
        <f>VLOOKUP(E127,VIP!$A$2:$O13416,6,0)</f>
        <v>NO</v>
      </c>
      <c r="L127" s="133" t="s">
        <v>2419</v>
      </c>
      <c r="M127" s="138" t="s">
        <v>2456</v>
      </c>
      <c r="N127" s="138" t="s">
        <v>2463</v>
      </c>
      <c r="O127" s="150" t="s">
        <v>2594</v>
      </c>
      <c r="P127" s="135"/>
      <c r="Q127" s="138" t="s">
        <v>2419</v>
      </c>
    </row>
    <row r="128" spans="1:17" s="96" customFormat="1" ht="18" x14ac:dyDescent="0.25">
      <c r="A128" s="136" t="str">
        <f>VLOOKUP(E128,'LISTADO ATM'!$A$2:$C$899,3,0)</f>
        <v>DISTRITO NACIONAL</v>
      </c>
      <c r="B128" s="123" t="s">
        <v>2600</v>
      </c>
      <c r="C128" s="137">
        <v>44317.237870370373</v>
      </c>
      <c r="D128" s="137" t="s">
        <v>2483</v>
      </c>
      <c r="E128" s="114">
        <v>354</v>
      </c>
      <c r="F128" s="150" t="str">
        <f>VLOOKUP(E128,VIP!$A$2:$O13032,2,0)</f>
        <v>DRBR354</v>
      </c>
      <c r="G128" s="136" t="str">
        <f>VLOOKUP(E128,'LISTADO ATM'!$A$2:$B$898,2,0)</f>
        <v xml:space="preserve">ATM Oficina Núñez de Cáceres II </v>
      </c>
      <c r="H128" s="136" t="str">
        <f>VLOOKUP(E128,VIP!$A$2:$O17953,7,FALSE)</f>
        <v>Si</v>
      </c>
      <c r="I128" s="136" t="str">
        <f>VLOOKUP(E128,VIP!$A$2:$O9918,8,FALSE)</f>
        <v>Si</v>
      </c>
      <c r="J128" s="136" t="str">
        <f>VLOOKUP(E128,VIP!$A$2:$O9868,8,FALSE)</f>
        <v>Si</v>
      </c>
      <c r="K128" s="136" t="str">
        <f>VLOOKUP(E128,VIP!$A$2:$O13442,6,0)</f>
        <v>NO</v>
      </c>
      <c r="L128" s="133" t="s">
        <v>2419</v>
      </c>
      <c r="M128" s="138" t="s">
        <v>2456</v>
      </c>
      <c r="N128" s="138" t="s">
        <v>2463</v>
      </c>
      <c r="O128" s="150" t="s">
        <v>2484</v>
      </c>
      <c r="P128" s="135"/>
      <c r="Q128" s="138" t="s">
        <v>2419</v>
      </c>
    </row>
    <row r="129" spans="1:17" s="96" customFormat="1" ht="18" x14ac:dyDescent="0.25">
      <c r="A129" s="136" t="str">
        <f>VLOOKUP(E129,'LISTADO ATM'!$A$2:$C$899,3,0)</f>
        <v>ESTE</v>
      </c>
      <c r="B129" s="123" t="s">
        <v>2601</v>
      </c>
      <c r="C129" s="137">
        <v>44317.244039351855</v>
      </c>
      <c r="D129" s="137" t="s">
        <v>2459</v>
      </c>
      <c r="E129" s="114">
        <v>634</v>
      </c>
      <c r="F129" s="150" t="str">
        <f>VLOOKUP(E129,VIP!$A$2:$O13027,2,0)</f>
        <v>DRBR273</v>
      </c>
      <c r="G129" s="136" t="str">
        <f>VLOOKUP(E129,'LISTADO ATM'!$A$2:$B$898,2,0)</f>
        <v xml:space="preserve">ATM Ayuntamiento Los Llanos (SPM) </v>
      </c>
      <c r="H129" s="136" t="str">
        <f>VLOOKUP(E129,VIP!$A$2:$O17948,7,FALSE)</f>
        <v>Si</v>
      </c>
      <c r="I129" s="136" t="str">
        <f>VLOOKUP(E129,VIP!$A$2:$O9913,8,FALSE)</f>
        <v>Si</v>
      </c>
      <c r="J129" s="136" t="str">
        <f>VLOOKUP(E129,VIP!$A$2:$O9863,8,FALSE)</f>
        <v>Si</v>
      </c>
      <c r="K129" s="136" t="str">
        <f>VLOOKUP(E129,VIP!$A$2:$O13437,6,0)</f>
        <v>NO</v>
      </c>
      <c r="L129" s="133" t="s">
        <v>2419</v>
      </c>
      <c r="M129" s="138" t="s">
        <v>2456</v>
      </c>
      <c r="N129" s="138" t="s">
        <v>2463</v>
      </c>
      <c r="O129" s="150" t="s">
        <v>2464</v>
      </c>
      <c r="P129" s="135"/>
      <c r="Q129" s="138" t="s">
        <v>2419</v>
      </c>
    </row>
    <row r="130" spans="1:17" s="96" customFormat="1" ht="18" x14ac:dyDescent="0.25">
      <c r="A130" s="136" t="str">
        <f>VLOOKUP(E130,'LISTADO ATM'!$A$2:$C$899,3,0)</f>
        <v>DISTRITO NACIONAL</v>
      </c>
      <c r="B130" s="123" t="s">
        <v>2602</v>
      </c>
      <c r="C130" s="137">
        <v>44317.24417824074</v>
      </c>
      <c r="D130" s="137" t="s">
        <v>2483</v>
      </c>
      <c r="E130" s="114">
        <v>946</v>
      </c>
      <c r="F130" s="150" t="str">
        <f>VLOOKUP(E130,VIP!$A$2:$O13020,2,0)</f>
        <v>DRBR24R</v>
      </c>
      <c r="G130" s="136" t="str">
        <f>VLOOKUP(E130,'LISTADO ATM'!$A$2:$B$898,2,0)</f>
        <v xml:space="preserve">ATM Oficina Núñez de Cáceres I </v>
      </c>
      <c r="H130" s="136" t="str">
        <f>VLOOKUP(E130,VIP!$A$2:$O17941,7,FALSE)</f>
        <v>Si</v>
      </c>
      <c r="I130" s="136" t="str">
        <f>VLOOKUP(E130,VIP!$A$2:$O9906,8,FALSE)</f>
        <v>Si</v>
      </c>
      <c r="J130" s="136" t="str">
        <f>VLOOKUP(E130,VIP!$A$2:$O9856,8,FALSE)</f>
        <v>Si</v>
      </c>
      <c r="K130" s="136" t="str">
        <f>VLOOKUP(E130,VIP!$A$2:$O13430,6,0)</f>
        <v>NO</v>
      </c>
      <c r="L130" s="133" t="s">
        <v>2419</v>
      </c>
      <c r="M130" s="138" t="s">
        <v>2456</v>
      </c>
      <c r="N130" s="138" t="s">
        <v>2463</v>
      </c>
      <c r="O130" s="150" t="s">
        <v>2484</v>
      </c>
      <c r="P130" s="135"/>
      <c r="Q130" s="138" t="s">
        <v>2419</v>
      </c>
    </row>
    <row r="131" spans="1:17" s="96" customFormat="1" ht="18" x14ac:dyDescent="0.25">
      <c r="A131" s="136" t="str">
        <f>VLOOKUP(E131,'LISTADO ATM'!$A$2:$C$899,3,0)</f>
        <v>DISTRITO NACIONAL</v>
      </c>
      <c r="B131" s="123" t="s">
        <v>2603</v>
      </c>
      <c r="C131" s="137">
        <v>44317.244270833333</v>
      </c>
      <c r="D131" s="137" t="s">
        <v>2459</v>
      </c>
      <c r="E131" s="114">
        <v>147</v>
      </c>
      <c r="F131" s="150" t="str">
        <f>VLOOKUP(E131,VIP!$A$2:$O13017,2,0)</f>
        <v>DRBR147</v>
      </c>
      <c r="G131" s="136" t="str">
        <f>VLOOKUP(E131,'LISTADO ATM'!$A$2:$B$898,2,0)</f>
        <v xml:space="preserve">ATM Kiosco Megacentro I </v>
      </c>
      <c r="H131" s="136" t="str">
        <f>VLOOKUP(E131,VIP!$A$2:$O17938,7,FALSE)</f>
        <v>Si</v>
      </c>
      <c r="I131" s="136" t="str">
        <f>VLOOKUP(E131,VIP!$A$2:$O9903,8,FALSE)</f>
        <v>Si</v>
      </c>
      <c r="J131" s="136" t="str">
        <f>VLOOKUP(E131,VIP!$A$2:$O9853,8,FALSE)</f>
        <v>Si</v>
      </c>
      <c r="K131" s="136" t="str">
        <f>VLOOKUP(E131,VIP!$A$2:$O13427,6,0)</f>
        <v>NO</v>
      </c>
      <c r="L131" s="133" t="s">
        <v>2419</v>
      </c>
      <c r="M131" s="138" t="s">
        <v>2456</v>
      </c>
      <c r="N131" s="138" t="s">
        <v>2463</v>
      </c>
      <c r="O131" s="150" t="s">
        <v>2464</v>
      </c>
      <c r="P131" s="135"/>
      <c r="Q131" s="138" t="s">
        <v>2419</v>
      </c>
    </row>
    <row r="132" spans="1:17" s="96" customFormat="1" ht="18" x14ac:dyDescent="0.25">
      <c r="A132" s="136" t="str">
        <f>VLOOKUP(E132,'LISTADO ATM'!$A$2:$C$899,3,0)</f>
        <v>DISTRITO NACIONAL</v>
      </c>
      <c r="B132" s="123" t="s">
        <v>2627</v>
      </c>
      <c r="C132" s="137">
        <v>44317.489421296297</v>
      </c>
      <c r="D132" s="137" t="s">
        <v>2459</v>
      </c>
      <c r="E132" s="114">
        <v>979</v>
      </c>
      <c r="F132" s="150" t="str">
        <f>VLOOKUP(E132,VIP!$A$2:$O13033,2,0)</f>
        <v>DRBR979</v>
      </c>
      <c r="G132" s="136" t="str">
        <f>VLOOKUP(E132,'LISTADO ATM'!$A$2:$B$898,2,0)</f>
        <v xml:space="preserve">ATM Oficina Luperón I </v>
      </c>
      <c r="H132" s="136" t="str">
        <f>VLOOKUP(E132,VIP!$A$2:$O17954,7,FALSE)</f>
        <v>Si</v>
      </c>
      <c r="I132" s="136" t="str">
        <f>VLOOKUP(E132,VIP!$A$2:$O9919,8,FALSE)</f>
        <v>Si</v>
      </c>
      <c r="J132" s="136" t="str">
        <f>VLOOKUP(E132,VIP!$A$2:$O9869,8,FALSE)</f>
        <v>Si</v>
      </c>
      <c r="K132" s="136" t="str">
        <f>VLOOKUP(E132,VIP!$A$2:$O13443,6,0)</f>
        <v>NO</v>
      </c>
      <c r="L132" s="133" t="s">
        <v>2419</v>
      </c>
      <c r="M132" s="138" t="s">
        <v>2456</v>
      </c>
      <c r="N132" s="138" t="s">
        <v>2463</v>
      </c>
      <c r="O132" s="150" t="s">
        <v>2464</v>
      </c>
      <c r="P132" s="135"/>
      <c r="Q132" s="138" t="s">
        <v>2419</v>
      </c>
    </row>
    <row r="133" spans="1:17" s="96" customFormat="1" ht="18" x14ac:dyDescent="0.25">
      <c r="A133" s="136" t="str">
        <f>VLOOKUP(E133,'LISTADO ATM'!$A$2:$C$899,3,0)</f>
        <v>DISTRITO NACIONAL</v>
      </c>
      <c r="B133" s="123" t="s">
        <v>2626</v>
      </c>
      <c r="C133" s="137">
        <v>44317.497187499997</v>
      </c>
      <c r="D133" s="137" t="s">
        <v>2459</v>
      </c>
      <c r="E133" s="114">
        <v>629</v>
      </c>
      <c r="F133" s="150" t="str">
        <f>VLOOKUP(E133,VIP!$A$2:$O13032,2,0)</f>
        <v>DRBR24M</v>
      </c>
      <c r="G133" s="136" t="str">
        <f>VLOOKUP(E133,'LISTADO ATM'!$A$2:$B$898,2,0)</f>
        <v xml:space="preserve">ATM Oficina Americana Independencia I </v>
      </c>
      <c r="H133" s="136" t="str">
        <f>VLOOKUP(E133,VIP!$A$2:$O17953,7,FALSE)</f>
        <v>Si</v>
      </c>
      <c r="I133" s="136" t="str">
        <f>VLOOKUP(E133,VIP!$A$2:$O9918,8,FALSE)</f>
        <v>Si</v>
      </c>
      <c r="J133" s="136" t="str">
        <f>VLOOKUP(E133,VIP!$A$2:$O9868,8,FALSE)</f>
        <v>Si</v>
      </c>
      <c r="K133" s="136" t="str">
        <f>VLOOKUP(E133,VIP!$A$2:$O13442,6,0)</f>
        <v>SI</v>
      </c>
      <c r="L133" s="133" t="s">
        <v>2419</v>
      </c>
      <c r="M133" s="138" t="s">
        <v>2456</v>
      </c>
      <c r="N133" s="138" t="s">
        <v>2463</v>
      </c>
      <c r="O133" s="150" t="s">
        <v>2464</v>
      </c>
      <c r="P133" s="135"/>
      <c r="Q133" s="138" t="s">
        <v>2419</v>
      </c>
    </row>
    <row r="134" spans="1:17" s="96" customFormat="1" ht="18" x14ac:dyDescent="0.25">
      <c r="A134" s="136" t="str">
        <f>VLOOKUP(E134,'LISTADO ATM'!$A$2:$C$899,3,0)</f>
        <v>ESTE</v>
      </c>
      <c r="B134" s="123" t="s">
        <v>2619</v>
      </c>
      <c r="C134" s="137">
        <v>44317.566168981481</v>
      </c>
      <c r="D134" s="137" t="s">
        <v>2459</v>
      </c>
      <c r="E134" s="114">
        <v>612</v>
      </c>
      <c r="F134" s="150" t="str">
        <f>VLOOKUP(E134,VIP!$A$2:$O13018,2,0)</f>
        <v>DRBR220</v>
      </c>
      <c r="G134" s="136" t="str">
        <f>VLOOKUP(E134,'LISTADO ATM'!$A$2:$B$898,2,0)</f>
        <v xml:space="preserve">ATM Plaza Orense (La Romana) </v>
      </c>
      <c r="H134" s="136" t="str">
        <f>VLOOKUP(E134,VIP!$A$2:$O17939,7,FALSE)</f>
        <v>Si</v>
      </c>
      <c r="I134" s="136" t="str">
        <f>VLOOKUP(E134,VIP!$A$2:$O9904,8,FALSE)</f>
        <v>Si</v>
      </c>
      <c r="J134" s="136" t="str">
        <f>VLOOKUP(E134,VIP!$A$2:$O9854,8,FALSE)</f>
        <v>Si</v>
      </c>
      <c r="K134" s="136" t="str">
        <f>VLOOKUP(E134,VIP!$A$2:$O13428,6,0)</f>
        <v>NO</v>
      </c>
      <c r="L134" s="133" t="s">
        <v>2419</v>
      </c>
      <c r="M134" s="138" t="s">
        <v>2456</v>
      </c>
      <c r="N134" s="138" t="s">
        <v>2463</v>
      </c>
      <c r="O134" s="150" t="s">
        <v>2464</v>
      </c>
      <c r="P134" s="135"/>
      <c r="Q134" s="138" t="s">
        <v>2419</v>
      </c>
    </row>
    <row r="135" spans="1:17" s="96" customFormat="1" ht="18" x14ac:dyDescent="0.25">
      <c r="A135" s="136" t="str">
        <f>VLOOKUP(E135,'LISTADO ATM'!$A$2:$C$899,3,0)</f>
        <v>ESTE</v>
      </c>
      <c r="B135" s="123" t="s">
        <v>2618</v>
      </c>
      <c r="C135" s="137">
        <v>44317.576145833336</v>
      </c>
      <c r="D135" s="137" t="s">
        <v>2459</v>
      </c>
      <c r="E135" s="114">
        <v>824</v>
      </c>
      <c r="F135" s="150" t="str">
        <f>VLOOKUP(E135,VIP!$A$2:$O13016,2,0)</f>
        <v>DRBR824</v>
      </c>
      <c r="G135" s="136" t="str">
        <f>VLOOKUP(E135,'LISTADO ATM'!$A$2:$B$898,2,0)</f>
        <v xml:space="preserve">ATM Multiplaza (Higuey) </v>
      </c>
      <c r="H135" s="136" t="str">
        <f>VLOOKUP(E135,VIP!$A$2:$O17937,7,FALSE)</f>
        <v>Si</v>
      </c>
      <c r="I135" s="136" t="str">
        <f>VLOOKUP(E135,VIP!$A$2:$O9902,8,FALSE)</f>
        <v>Si</v>
      </c>
      <c r="J135" s="136" t="str">
        <f>VLOOKUP(E135,VIP!$A$2:$O9852,8,FALSE)</f>
        <v>Si</v>
      </c>
      <c r="K135" s="136" t="str">
        <f>VLOOKUP(E135,VIP!$A$2:$O13426,6,0)</f>
        <v>NO</v>
      </c>
      <c r="L135" s="133" t="s">
        <v>2419</v>
      </c>
      <c r="M135" s="138" t="s">
        <v>2456</v>
      </c>
      <c r="N135" s="138" t="s">
        <v>2463</v>
      </c>
      <c r="O135" s="150" t="s">
        <v>2464</v>
      </c>
      <c r="P135" s="135"/>
      <c r="Q135" s="138" t="s">
        <v>2419</v>
      </c>
    </row>
    <row r="136" spans="1:17" s="96" customFormat="1" ht="18" x14ac:dyDescent="0.25">
      <c r="A136" s="136" t="str">
        <f>VLOOKUP(E136,'LISTADO ATM'!$A$2:$C$899,3,0)</f>
        <v>SUR</v>
      </c>
      <c r="B136" s="123" t="s">
        <v>2644</v>
      </c>
      <c r="C136" s="137">
        <v>44317.689884259256</v>
      </c>
      <c r="D136" s="137" t="s">
        <v>2459</v>
      </c>
      <c r="E136" s="114">
        <v>44</v>
      </c>
      <c r="F136" s="150" t="str">
        <f>VLOOKUP(E136,VIP!$A$2:$O13032,2,0)</f>
        <v>DRBR044</v>
      </c>
      <c r="G136" s="136" t="str">
        <f>VLOOKUP(E136,'LISTADO ATM'!$A$2:$B$898,2,0)</f>
        <v xml:space="preserve">ATM Oficina Pedernales </v>
      </c>
      <c r="H136" s="136" t="str">
        <f>VLOOKUP(E136,VIP!$A$2:$O17953,7,FALSE)</f>
        <v>Si</v>
      </c>
      <c r="I136" s="136" t="str">
        <f>VLOOKUP(E136,VIP!$A$2:$O9918,8,FALSE)</f>
        <v>Si</v>
      </c>
      <c r="J136" s="136" t="str">
        <f>VLOOKUP(E136,VIP!$A$2:$O9868,8,FALSE)</f>
        <v>Si</v>
      </c>
      <c r="K136" s="136" t="str">
        <f>VLOOKUP(E136,VIP!$A$2:$O13442,6,0)</f>
        <v>SI</v>
      </c>
      <c r="L136" s="133" t="s">
        <v>2419</v>
      </c>
      <c r="M136" s="138" t="s">
        <v>2456</v>
      </c>
      <c r="N136" s="138" t="s">
        <v>2463</v>
      </c>
      <c r="O136" s="150" t="s">
        <v>2464</v>
      </c>
      <c r="P136" s="135"/>
      <c r="Q136" s="138" t="s">
        <v>2419</v>
      </c>
    </row>
    <row r="137" spans="1:17" s="96" customFormat="1" ht="18" x14ac:dyDescent="0.25">
      <c r="A137" s="136" t="str">
        <f>VLOOKUP(E137,'LISTADO ATM'!$A$2:$C$899,3,0)</f>
        <v>DISTRITO NACIONAL</v>
      </c>
      <c r="B137" s="123" t="s">
        <v>2642</v>
      </c>
      <c r="C137" s="137">
        <v>44317.700995370367</v>
      </c>
      <c r="D137" s="137" t="s">
        <v>2483</v>
      </c>
      <c r="E137" s="114">
        <v>234</v>
      </c>
      <c r="F137" s="150" t="str">
        <f>VLOOKUP(E137,VIP!$A$2:$O13030,2,0)</f>
        <v>DRBR234</v>
      </c>
      <c r="G137" s="136" t="str">
        <f>VLOOKUP(E137,'LISTADO ATM'!$A$2:$B$898,2,0)</f>
        <v xml:space="preserve">ATM Oficina Boca Chica I </v>
      </c>
      <c r="H137" s="136" t="str">
        <f>VLOOKUP(E137,VIP!$A$2:$O17951,7,FALSE)</f>
        <v>Si</v>
      </c>
      <c r="I137" s="136" t="str">
        <f>VLOOKUP(E137,VIP!$A$2:$O9916,8,FALSE)</f>
        <v>Si</v>
      </c>
      <c r="J137" s="136" t="str">
        <f>VLOOKUP(E137,VIP!$A$2:$O9866,8,FALSE)</f>
        <v>Si</v>
      </c>
      <c r="K137" s="136" t="str">
        <f>VLOOKUP(E137,VIP!$A$2:$O13440,6,0)</f>
        <v>NO</v>
      </c>
      <c r="L137" s="133" t="s">
        <v>2419</v>
      </c>
      <c r="M137" s="138" t="s">
        <v>2456</v>
      </c>
      <c r="N137" s="138" t="s">
        <v>2463</v>
      </c>
      <c r="O137" s="150" t="s">
        <v>2484</v>
      </c>
      <c r="P137" s="135"/>
      <c r="Q137" s="138" t="s">
        <v>2419</v>
      </c>
    </row>
    <row r="138" spans="1:17" s="96" customFormat="1" ht="18" x14ac:dyDescent="0.25">
      <c r="A138" s="136" t="str">
        <f>VLOOKUP(E138,'LISTADO ATM'!$A$2:$C$899,3,0)</f>
        <v>ESTE</v>
      </c>
      <c r="B138" s="123" t="s">
        <v>2638</v>
      </c>
      <c r="C138" s="137">
        <v>44317.733124999999</v>
      </c>
      <c r="D138" s="137" t="s">
        <v>2459</v>
      </c>
      <c r="E138" s="114">
        <v>386</v>
      </c>
      <c r="F138" s="150" t="str">
        <f>VLOOKUP(E138,VIP!$A$2:$O13024,2,0)</f>
        <v>DRBR386</v>
      </c>
      <c r="G138" s="136" t="str">
        <f>VLOOKUP(E138,'LISTADO ATM'!$A$2:$B$898,2,0)</f>
        <v xml:space="preserve">ATM Plaza Verón II </v>
      </c>
      <c r="H138" s="136" t="str">
        <f>VLOOKUP(E138,VIP!$A$2:$O17945,7,FALSE)</f>
        <v>Si</v>
      </c>
      <c r="I138" s="136" t="str">
        <f>VLOOKUP(E138,VIP!$A$2:$O9910,8,FALSE)</f>
        <v>Si</v>
      </c>
      <c r="J138" s="136" t="str">
        <f>VLOOKUP(E138,VIP!$A$2:$O9860,8,FALSE)</f>
        <v>Si</v>
      </c>
      <c r="K138" s="136" t="str">
        <f>VLOOKUP(E138,VIP!$A$2:$O13434,6,0)</f>
        <v>NO</v>
      </c>
      <c r="L138" s="133" t="s">
        <v>2419</v>
      </c>
      <c r="M138" s="138" t="s">
        <v>2456</v>
      </c>
      <c r="N138" s="138" t="s">
        <v>2463</v>
      </c>
      <c r="O138" s="150" t="s">
        <v>2464</v>
      </c>
      <c r="P138" s="135"/>
      <c r="Q138" s="138" t="s">
        <v>2419</v>
      </c>
    </row>
    <row r="139" spans="1:17" s="96" customFormat="1" ht="18" x14ac:dyDescent="0.25">
      <c r="A139" s="136" t="str">
        <f>VLOOKUP(E139,'LISTADO ATM'!$A$2:$C$899,3,0)</f>
        <v>ESTE</v>
      </c>
      <c r="B139" s="123" t="s">
        <v>2637</v>
      </c>
      <c r="C139" s="137">
        <v>44317.733483796299</v>
      </c>
      <c r="D139" s="137" t="s">
        <v>2459</v>
      </c>
      <c r="E139" s="114">
        <v>630</v>
      </c>
      <c r="F139" s="150" t="str">
        <f>VLOOKUP(E139,VIP!$A$2:$O13023,2,0)</f>
        <v>DRBR112</v>
      </c>
      <c r="G139" s="136" t="str">
        <f>VLOOKUP(E139,'LISTADO ATM'!$A$2:$B$898,2,0)</f>
        <v xml:space="preserve">ATM Oficina Plaza Zaglul (SPM) </v>
      </c>
      <c r="H139" s="136" t="str">
        <f>VLOOKUP(E139,VIP!$A$2:$O17944,7,FALSE)</f>
        <v>Si</v>
      </c>
      <c r="I139" s="136" t="str">
        <f>VLOOKUP(E139,VIP!$A$2:$O9909,8,FALSE)</f>
        <v>Si</v>
      </c>
      <c r="J139" s="136" t="str">
        <f>VLOOKUP(E139,VIP!$A$2:$O9859,8,FALSE)</f>
        <v>Si</v>
      </c>
      <c r="K139" s="136" t="str">
        <f>VLOOKUP(E139,VIP!$A$2:$O13433,6,0)</f>
        <v>NO</v>
      </c>
      <c r="L139" s="133" t="s">
        <v>2419</v>
      </c>
      <c r="M139" s="138" t="s">
        <v>2456</v>
      </c>
      <c r="N139" s="138" t="s">
        <v>2463</v>
      </c>
      <c r="O139" s="150" t="s">
        <v>2464</v>
      </c>
      <c r="P139" s="135"/>
      <c r="Q139" s="138" t="s">
        <v>2419</v>
      </c>
    </row>
    <row r="140" spans="1:17" s="96" customFormat="1" ht="18" x14ac:dyDescent="0.25">
      <c r="A140" s="136" t="str">
        <f>VLOOKUP(E140,'LISTADO ATM'!$A$2:$C$899,3,0)</f>
        <v>DISTRITO NACIONAL</v>
      </c>
      <c r="B140" s="123" t="s">
        <v>2636</v>
      </c>
      <c r="C140" s="137">
        <v>44317.735023148147</v>
      </c>
      <c r="D140" s="137" t="s">
        <v>2483</v>
      </c>
      <c r="E140" s="114">
        <v>390</v>
      </c>
      <c r="F140" s="150" t="str">
        <f>VLOOKUP(E140,VIP!$A$2:$O13022,2,0)</f>
        <v>DRBR390</v>
      </c>
      <c r="G140" s="136" t="str">
        <f>VLOOKUP(E140,'LISTADO ATM'!$A$2:$B$898,2,0)</f>
        <v xml:space="preserve">ATM Oficina Boca Chica II </v>
      </c>
      <c r="H140" s="136" t="str">
        <f>VLOOKUP(E140,VIP!$A$2:$O17943,7,FALSE)</f>
        <v>Si</v>
      </c>
      <c r="I140" s="136" t="str">
        <f>VLOOKUP(E140,VIP!$A$2:$O9908,8,FALSE)</f>
        <v>Si</v>
      </c>
      <c r="J140" s="136" t="str">
        <f>VLOOKUP(E140,VIP!$A$2:$O9858,8,FALSE)</f>
        <v>Si</v>
      </c>
      <c r="K140" s="136" t="str">
        <f>VLOOKUP(E140,VIP!$A$2:$O13432,6,0)</f>
        <v>NO</v>
      </c>
      <c r="L140" s="133" t="s">
        <v>2419</v>
      </c>
      <c r="M140" s="138" t="s">
        <v>2456</v>
      </c>
      <c r="N140" s="138" t="s">
        <v>2463</v>
      </c>
      <c r="O140" s="150" t="s">
        <v>2484</v>
      </c>
      <c r="P140" s="135"/>
      <c r="Q140" s="138" t="s">
        <v>2419</v>
      </c>
    </row>
    <row r="141" spans="1:17" s="96" customFormat="1" ht="18" x14ac:dyDescent="0.25">
      <c r="A141" s="136" t="str">
        <f>VLOOKUP(E141,'LISTADO ATM'!$A$2:$C$899,3,0)</f>
        <v>NORTE</v>
      </c>
      <c r="B141" s="123" t="s">
        <v>2635</v>
      </c>
      <c r="C141" s="137">
        <v>44317.737812500003</v>
      </c>
      <c r="D141" s="137" t="s">
        <v>2483</v>
      </c>
      <c r="E141" s="114">
        <v>396</v>
      </c>
      <c r="F141" s="150" t="str">
        <f>VLOOKUP(E141,VIP!$A$2:$O13021,2,0)</f>
        <v>DRBR396</v>
      </c>
      <c r="G141" s="136" t="str">
        <f>VLOOKUP(E141,'LISTADO ATM'!$A$2:$B$898,2,0)</f>
        <v xml:space="preserve">ATM Oficina Plaza Ulloa (La Fuente) </v>
      </c>
      <c r="H141" s="136" t="str">
        <f>VLOOKUP(E141,VIP!$A$2:$O17942,7,FALSE)</f>
        <v>Si</v>
      </c>
      <c r="I141" s="136" t="str">
        <f>VLOOKUP(E141,VIP!$A$2:$O9907,8,FALSE)</f>
        <v>Si</v>
      </c>
      <c r="J141" s="136" t="str">
        <f>VLOOKUP(E141,VIP!$A$2:$O9857,8,FALSE)</f>
        <v>Si</v>
      </c>
      <c r="K141" s="136" t="str">
        <f>VLOOKUP(E141,VIP!$A$2:$O13431,6,0)</f>
        <v>NO</v>
      </c>
      <c r="L141" s="133" t="s">
        <v>2419</v>
      </c>
      <c r="M141" s="138" t="s">
        <v>2456</v>
      </c>
      <c r="N141" s="138" t="s">
        <v>2463</v>
      </c>
      <c r="O141" s="150" t="s">
        <v>2484</v>
      </c>
      <c r="P141" s="135"/>
      <c r="Q141" s="138" t="s">
        <v>2419</v>
      </c>
    </row>
    <row r="142" spans="1:17" s="96" customFormat="1" ht="18" x14ac:dyDescent="0.25">
      <c r="A142" s="136" t="str">
        <f>VLOOKUP(E142,'LISTADO ATM'!$A$2:$C$899,3,0)</f>
        <v>DISTRITO NACIONAL</v>
      </c>
      <c r="B142" s="123" t="s">
        <v>2633</v>
      </c>
      <c r="C142" s="137">
        <v>44317.740578703706</v>
      </c>
      <c r="D142" s="137" t="s">
        <v>2459</v>
      </c>
      <c r="E142" s="114">
        <v>406</v>
      </c>
      <c r="F142" s="150" t="str">
        <f>VLOOKUP(E142,VIP!$A$2:$O13019,2,0)</f>
        <v>DRBR406</v>
      </c>
      <c r="G142" s="136" t="str">
        <f>VLOOKUP(E142,'LISTADO ATM'!$A$2:$B$898,2,0)</f>
        <v xml:space="preserve">ATM UNP Plaza Lama Máximo Gómez </v>
      </c>
      <c r="H142" s="136" t="str">
        <f>VLOOKUP(E142,VIP!$A$2:$O17940,7,FALSE)</f>
        <v>Si</v>
      </c>
      <c r="I142" s="136" t="str">
        <f>VLOOKUP(E142,VIP!$A$2:$O9905,8,FALSE)</f>
        <v>Si</v>
      </c>
      <c r="J142" s="136" t="str">
        <f>VLOOKUP(E142,VIP!$A$2:$O9855,8,FALSE)</f>
        <v>Si</v>
      </c>
      <c r="K142" s="136" t="str">
        <f>VLOOKUP(E142,VIP!$A$2:$O13429,6,0)</f>
        <v>SI</v>
      </c>
      <c r="L142" s="133" t="s">
        <v>2419</v>
      </c>
      <c r="M142" s="138" t="s">
        <v>2456</v>
      </c>
      <c r="N142" s="138" t="s">
        <v>2463</v>
      </c>
      <c r="O142" s="150" t="s">
        <v>2464</v>
      </c>
      <c r="P142" s="135"/>
      <c r="Q142" s="138" t="s">
        <v>2419</v>
      </c>
    </row>
    <row r="143" spans="1:17" s="96" customFormat="1" ht="18" x14ac:dyDescent="0.25">
      <c r="A143" s="136" t="str">
        <f>VLOOKUP(E143,'LISTADO ATM'!$A$2:$C$899,3,0)</f>
        <v>ESTE</v>
      </c>
      <c r="B143" s="123" t="s">
        <v>2631</v>
      </c>
      <c r="C143" s="137">
        <v>44317.745266203703</v>
      </c>
      <c r="D143" s="137" t="s">
        <v>2459</v>
      </c>
      <c r="E143" s="114">
        <v>480</v>
      </c>
      <c r="F143" s="150" t="str">
        <f>VLOOKUP(E143,VIP!$A$2:$O13016,2,0)</f>
        <v>DRBR480</v>
      </c>
      <c r="G143" s="136" t="str">
        <f>VLOOKUP(E143,'LISTADO ATM'!$A$2:$B$898,2,0)</f>
        <v>ATM UNP Farmaconal Higuey</v>
      </c>
      <c r="H143" s="136" t="str">
        <f>VLOOKUP(E143,VIP!$A$2:$O17937,7,FALSE)</f>
        <v>N/A</v>
      </c>
      <c r="I143" s="136" t="str">
        <f>VLOOKUP(E143,VIP!$A$2:$O9902,8,FALSE)</f>
        <v>N/A</v>
      </c>
      <c r="J143" s="136" t="str">
        <f>VLOOKUP(E143,VIP!$A$2:$O9852,8,FALSE)</f>
        <v>N/A</v>
      </c>
      <c r="K143" s="136" t="str">
        <f>VLOOKUP(E143,VIP!$A$2:$O13426,6,0)</f>
        <v>N/A</v>
      </c>
      <c r="L143" s="133" t="s">
        <v>2419</v>
      </c>
      <c r="M143" s="138" t="s">
        <v>2456</v>
      </c>
      <c r="N143" s="138" t="s">
        <v>2463</v>
      </c>
      <c r="O143" s="150" t="s">
        <v>2464</v>
      </c>
      <c r="P143" s="135"/>
      <c r="Q143" s="138" t="s">
        <v>2419</v>
      </c>
    </row>
    <row r="144" spans="1:17" s="96" customFormat="1" ht="18" x14ac:dyDescent="0.25">
      <c r="A144" s="136" t="str">
        <f>VLOOKUP(E144,'LISTADO ATM'!$A$2:$C$899,3,0)</f>
        <v>DISTRITO NACIONAL</v>
      </c>
      <c r="B144" s="123" t="s">
        <v>2630</v>
      </c>
      <c r="C144" s="137">
        <v>44317.748263888891</v>
      </c>
      <c r="D144" s="137" t="s">
        <v>2459</v>
      </c>
      <c r="E144" s="114">
        <v>507</v>
      </c>
      <c r="F144" s="150" t="str">
        <f>VLOOKUP(E144,VIP!$A$2:$O13015,2,0)</f>
        <v>DRBR507</v>
      </c>
      <c r="G144" s="136" t="str">
        <f>VLOOKUP(E144,'LISTADO ATM'!$A$2:$B$898,2,0)</f>
        <v>ATM Estación Sigma Boca Chica</v>
      </c>
      <c r="H144" s="136" t="str">
        <f>VLOOKUP(E144,VIP!$A$2:$O17936,7,FALSE)</f>
        <v>Si</v>
      </c>
      <c r="I144" s="136" t="str">
        <f>VLOOKUP(E144,VIP!$A$2:$O9901,8,FALSE)</f>
        <v>Si</v>
      </c>
      <c r="J144" s="136" t="str">
        <f>VLOOKUP(E144,VIP!$A$2:$O9851,8,FALSE)</f>
        <v>Si</v>
      </c>
      <c r="K144" s="136" t="str">
        <f>VLOOKUP(E144,VIP!$A$2:$O13425,6,0)</f>
        <v>NO</v>
      </c>
      <c r="L144" s="133" t="s">
        <v>2419</v>
      </c>
      <c r="M144" s="138" t="s">
        <v>2456</v>
      </c>
      <c r="N144" s="138" t="s">
        <v>2463</v>
      </c>
      <c r="O144" s="150" t="s">
        <v>2464</v>
      </c>
      <c r="P144" s="135"/>
      <c r="Q144" s="138" t="s">
        <v>2419</v>
      </c>
    </row>
    <row r="145" spans="1:17" s="96" customFormat="1" ht="18" x14ac:dyDescent="0.25">
      <c r="A145" s="136" t="str">
        <f>VLOOKUP(E145,'LISTADO ATM'!$A$2:$C$899,3,0)</f>
        <v>SUR</v>
      </c>
      <c r="B145" s="123" t="s">
        <v>2665</v>
      </c>
      <c r="C145" s="137">
        <v>44317.768599537034</v>
      </c>
      <c r="D145" s="137" t="s">
        <v>2459</v>
      </c>
      <c r="E145" s="114">
        <v>592</v>
      </c>
      <c r="F145" s="150" t="str">
        <f>VLOOKUP(E145,VIP!$A$2:$O13039,2,0)</f>
        <v>DRBR081</v>
      </c>
      <c r="G145" s="136" t="str">
        <f>VLOOKUP(E145,'LISTADO ATM'!$A$2:$B$898,2,0)</f>
        <v xml:space="preserve">ATM Centro de Caja San Cristóbal I </v>
      </c>
      <c r="H145" s="136" t="str">
        <f>VLOOKUP(E145,VIP!$A$2:$O17960,7,FALSE)</f>
        <v>Si</v>
      </c>
      <c r="I145" s="136" t="str">
        <f>VLOOKUP(E145,VIP!$A$2:$O9925,8,FALSE)</f>
        <v>Si</v>
      </c>
      <c r="J145" s="136" t="str">
        <f>VLOOKUP(E145,VIP!$A$2:$O9875,8,FALSE)</f>
        <v>Si</v>
      </c>
      <c r="K145" s="136" t="str">
        <f>VLOOKUP(E145,VIP!$A$2:$O13449,6,0)</f>
        <v>SI</v>
      </c>
      <c r="L145" s="133" t="s">
        <v>2419</v>
      </c>
      <c r="M145" s="138" t="s">
        <v>2456</v>
      </c>
      <c r="N145" s="138" t="s">
        <v>2463</v>
      </c>
      <c r="O145" s="150" t="s">
        <v>2464</v>
      </c>
      <c r="P145" s="135"/>
      <c r="Q145" s="138" t="s">
        <v>2667</v>
      </c>
    </row>
    <row r="146" spans="1:17" s="96" customFormat="1" ht="18" x14ac:dyDescent="0.25">
      <c r="A146" s="136" t="str">
        <f>VLOOKUP(E146,'LISTADO ATM'!$A$2:$C$899,3,0)</f>
        <v>ESTE</v>
      </c>
      <c r="B146" s="123" t="s">
        <v>2664</v>
      </c>
      <c r="C146" s="137">
        <v>44317.770821759259</v>
      </c>
      <c r="D146" s="137" t="s">
        <v>2459</v>
      </c>
      <c r="E146" s="114">
        <v>609</v>
      </c>
      <c r="F146" s="150" t="str">
        <f>VLOOKUP(E146,VIP!$A$2:$O13038,2,0)</f>
        <v>DRBR120</v>
      </c>
      <c r="G146" s="136" t="str">
        <f>VLOOKUP(E146,'LISTADO ATM'!$A$2:$B$898,2,0)</f>
        <v xml:space="preserve">ATM S/M Jumbo (San Pedro) </v>
      </c>
      <c r="H146" s="136" t="str">
        <f>VLOOKUP(E146,VIP!$A$2:$O17959,7,FALSE)</f>
        <v>Si</v>
      </c>
      <c r="I146" s="136" t="str">
        <f>VLOOKUP(E146,VIP!$A$2:$O9924,8,FALSE)</f>
        <v>Si</v>
      </c>
      <c r="J146" s="136" t="str">
        <f>VLOOKUP(E146,VIP!$A$2:$O9874,8,FALSE)</f>
        <v>Si</v>
      </c>
      <c r="K146" s="136" t="str">
        <f>VLOOKUP(E146,VIP!$A$2:$O13448,6,0)</f>
        <v>NO</v>
      </c>
      <c r="L146" s="133" t="s">
        <v>2419</v>
      </c>
      <c r="M146" s="138" t="s">
        <v>2456</v>
      </c>
      <c r="N146" s="138" t="s">
        <v>2463</v>
      </c>
      <c r="O146" s="150" t="s">
        <v>2464</v>
      </c>
      <c r="P146" s="135"/>
      <c r="Q146" s="138" t="s">
        <v>2419</v>
      </c>
    </row>
    <row r="147" spans="1:17" s="96" customFormat="1" ht="18" x14ac:dyDescent="0.25">
      <c r="A147" s="136" t="str">
        <f>VLOOKUP(E147,'LISTADO ATM'!$A$2:$C$899,3,0)</f>
        <v>ESTE</v>
      </c>
      <c r="B147" s="123" t="s">
        <v>2663</v>
      </c>
      <c r="C147" s="137">
        <v>44317.773831018516</v>
      </c>
      <c r="D147" s="137" t="s">
        <v>2459</v>
      </c>
      <c r="E147" s="114">
        <v>631</v>
      </c>
      <c r="F147" s="150" t="str">
        <f>VLOOKUP(E147,VIP!$A$2:$O13037,2,0)</f>
        <v>DRBR417</v>
      </c>
      <c r="G147" s="136" t="str">
        <f>VLOOKUP(E147,'LISTADO ATM'!$A$2:$B$898,2,0)</f>
        <v xml:space="preserve">ATM ASOCODEQUI (San Pedro) </v>
      </c>
      <c r="H147" s="136" t="str">
        <f>VLOOKUP(E147,VIP!$A$2:$O17958,7,FALSE)</f>
        <v>Si</v>
      </c>
      <c r="I147" s="136" t="str">
        <f>VLOOKUP(E147,VIP!$A$2:$O9923,8,FALSE)</f>
        <v>Si</v>
      </c>
      <c r="J147" s="136" t="str">
        <f>VLOOKUP(E147,VIP!$A$2:$O9873,8,FALSE)</f>
        <v>Si</v>
      </c>
      <c r="K147" s="136" t="str">
        <f>VLOOKUP(E147,VIP!$A$2:$O13447,6,0)</f>
        <v>NO</v>
      </c>
      <c r="L147" s="133" t="s">
        <v>2419</v>
      </c>
      <c r="M147" s="138" t="s">
        <v>2456</v>
      </c>
      <c r="N147" s="138" t="s">
        <v>2463</v>
      </c>
      <c r="O147" s="150" t="s">
        <v>2464</v>
      </c>
      <c r="P147" s="135"/>
      <c r="Q147" s="138" t="s">
        <v>2419</v>
      </c>
    </row>
    <row r="148" spans="1:17" s="96" customFormat="1" ht="18" x14ac:dyDescent="0.25">
      <c r="A148" s="136" t="str">
        <f>VLOOKUP(E148,'LISTADO ATM'!$A$2:$C$899,3,0)</f>
        <v>DISTRITO NACIONAL</v>
      </c>
      <c r="B148" s="123" t="s">
        <v>2661</v>
      </c>
      <c r="C148" s="137">
        <v>44317.789479166669</v>
      </c>
      <c r="D148" s="137" t="s">
        <v>2483</v>
      </c>
      <c r="E148" s="114">
        <v>715</v>
      </c>
      <c r="F148" s="150" t="str">
        <f>VLOOKUP(E148,VIP!$A$2:$O13035,2,0)</f>
        <v>DRBR992</v>
      </c>
      <c r="G148" s="136" t="str">
        <f>VLOOKUP(E148,'LISTADO ATM'!$A$2:$B$898,2,0)</f>
        <v xml:space="preserve">ATM Oficina 27 de Febrero (Lobby) </v>
      </c>
      <c r="H148" s="136" t="str">
        <f>VLOOKUP(E148,VIP!$A$2:$O17956,7,FALSE)</f>
        <v>Si</v>
      </c>
      <c r="I148" s="136" t="str">
        <f>VLOOKUP(E148,VIP!$A$2:$O9921,8,FALSE)</f>
        <v>Si</v>
      </c>
      <c r="J148" s="136" t="str">
        <f>VLOOKUP(E148,VIP!$A$2:$O9871,8,FALSE)</f>
        <v>Si</v>
      </c>
      <c r="K148" s="136" t="str">
        <f>VLOOKUP(E148,VIP!$A$2:$O13445,6,0)</f>
        <v>NO</v>
      </c>
      <c r="L148" s="133" t="s">
        <v>2419</v>
      </c>
      <c r="M148" s="138" t="s">
        <v>2456</v>
      </c>
      <c r="N148" s="138" t="s">
        <v>2463</v>
      </c>
      <c r="O148" s="150" t="s">
        <v>2484</v>
      </c>
      <c r="P148" s="135"/>
      <c r="Q148" s="138" t="s">
        <v>2419</v>
      </c>
    </row>
    <row r="149" spans="1:17" s="96" customFormat="1" ht="18" x14ac:dyDescent="0.25">
      <c r="A149" s="136" t="str">
        <f>VLOOKUP(E149,'LISTADO ATM'!$A$2:$C$899,3,0)</f>
        <v>DISTRITO NACIONAL</v>
      </c>
      <c r="B149" s="123" t="s">
        <v>2660</v>
      </c>
      <c r="C149" s="137">
        <v>44317.791342592594</v>
      </c>
      <c r="D149" s="137" t="s">
        <v>2459</v>
      </c>
      <c r="E149" s="114">
        <v>717</v>
      </c>
      <c r="F149" s="150" t="str">
        <f>VLOOKUP(E149,VIP!$A$2:$O13034,2,0)</f>
        <v>DRBR24K</v>
      </c>
      <c r="G149" s="136" t="str">
        <f>VLOOKUP(E149,'LISTADO ATM'!$A$2:$B$898,2,0)</f>
        <v xml:space="preserve">ATM Oficina Los Alcarrizos </v>
      </c>
      <c r="H149" s="136" t="str">
        <f>VLOOKUP(E149,VIP!$A$2:$O17955,7,FALSE)</f>
        <v>Si</v>
      </c>
      <c r="I149" s="136" t="str">
        <f>VLOOKUP(E149,VIP!$A$2:$O9920,8,FALSE)</f>
        <v>Si</v>
      </c>
      <c r="J149" s="136" t="str">
        <f>VLOOKUP(E149,VIP!$A$2:$O9870,8,FALSE)</f>
        <v>Si</v>
      </c>
      <c r="K149" s="136" t="str">
        <f>VLOOKUP(E149,VIP!$A$2:$O13444,6,0)</f>
        <v>SI</v>
      </c>
      <c r="L149" s="133" t="s">
        <v>2419</v>
      </c>
      <c r="M149" s="138" t="s">
        <v>2456</v>
      </c>
      <c r="N149" s="138" t="s">
        <v>2463</v>
      </c>
      <c r="O149" s="150" t="s">
        <v>2464</v>
      </c>
      <c r="P149" s="135"/>
      <c r="Q149" s="138" t="s">
        <v>2419</v>
      </c>
    </row>
    <row r="150" spans="1:17" s="96" customFormat="1" ht="18" x14ac:dyDescent="0.25">
      <c r="A150" s="136" t="str">
        <f>VLOOKUP(E150,'LISTADO ATM'!$A$2:$C$899,3,0)</f>
        <v>DISTRITO NACIONAL</v>
      </c>
      <c r="B150" s="123" t="s">
        <v>2659</v>
      </c>
      <c r="C150" s="137">
        <v>44317.798773148148</v>
      </c>
      <c r="D150" s="137" t="s">
        <v>2483</v>
      </c>
      <c r="E150" s="114">
        <v>755</v>
      </c>
      <c r="F150" s="150" t="str">
        <f>VLOOKUP(E150,VIP!$A$2:$O13033,2,0)</f>
        <v>DRBR755</v>
      </c>
      <c r="G150" s="136" t="str">
        <f>VLOOKUP(E150,'LISTADO ATM'!$A$2:$B$898,2,0)</f>
        <v xml:space="preserve">ATM Oficina Galería del Este (Plaza) </v>
      </c>
      <c r="H150" s="136" t="str">
        <f>VLOOKUP(E150,VIP!$A$2:$O17954,7,FALSE)</f>
        <v>Si</v>
      </c>
      <c r="I150" s="136" t="str">
        <f>VLOOKUP(E150,VIP!$A$2:$O9919,8,FALSE)</f>
        <v>Si</v>
      </c>
      <c r="J150" s="136" t="str">
        <f>VLOOKUP(E150,VIP!$A$2:$O9869,8,FALSE)</f>
        <v>Si</v>
      </c>
      <c r="K150" s="136" t="str">
        <f>VLOOKUP(E150,VIP!$A$2:$O13443,6,0)</f>
        <v>NO</v>
      </c>
      <c r="L150" s="133" t="s">
        <v>2419</v>
      </c>
      <c r="M150" s="138" t="s">
        <v>2456</v>
      </c>
      <c r="N150" s="138" t="s">
        <v>2463</v>
      </c>
      <c r="O150" s="150" t="s">
        <v>2484</v>
      </c>
      <c r="P150" s="135"/>
      <c r="Q150" s="138" t="s">
        <v>2419</v>
      </c>
    </row>
    <row r="151" spans="1:17" s="96" customFormat="1" ht="18" x14ac:dyDescent="0.25">
      <c r="A151" s="136" t="str">
        <f>VLOOKUP(E151,'LISTADO ATM'!$A$2:$C$899,3,0)</f>
        <v>SUR</v>
      </c>
      <c r="B151" s="123" t="s">
        <v>2657</v>
      </c>
      <c r="C151" s="137">
        <v>44317.802337962959</v>
      </c>
      <c r="D151" s="137" t="s">
        <v>2483</v>
      </c>
      <c r="E151" s="114">
        <v>767</v>
      </c>
      <c r="F151" s="150" t="str">
        <f>VLOOKUP(E151,VIP!$A$2:$O13031,2,0)</f>
        <v>DRBR059</v>
      </c>
      <c r="G151" s="136" t="str">
        <f>VLOOKUP(E151,'LISTADO ATM'!$A$2:$B$898,2,0)</f>
        <v xml:space="preserve">ATM S/M Diverso (Azua) </v>
      </c>
      <c r="H151" s="136" t="str">
        <f>VLOOKUP(E151,VIP!$A$2:$O17952,7,FALSE)</f>
        <v>Si</v>
      </c>
      <c r="I151" s="136" t="str">
        <f>VLOOKUP(E151,VIP!$A$2:$O9917,8,FALSE)</f>
        <v>No</v>
      </c>
      <c r="J151" s="136" t="str">
        <f>VLOOKUP(E151,VIP!$A$2:$O9867,8,FALSE)</f>
        <v>No</v>
      </c>
      <c r="K151" s="136" t="str">
        <f>VLOOKUP(E151,VIP!$A$2:$O13441,6,0)</f>
        <v>NO</v>
      </c>
      <c r="L151" s="133" t="s">
        <v>2419</v>
      </c>
      <c r="M151" s="138" t="s">
        <v>2456</v>
      </c>
      <c r="N151" s="138" t="s">
        <v>2463</v>
      </c>
      <c r="O151" s="150" t="s">
        <v>2484</v>
      </c>
      <c r="P151" s="135"/>
      <c r="Q151" s="138" t="s">
        <v>2419</v>
      </c>
    </row>
    <row r="152" spans="1:17" s="96" customFormat="1" ht="18" x14ac:dyDescent="0.25">
      <c r="A152" s="136" t="str">
        <f>VLOOKUP(E152,'LISTADO ATM'!$A$2:$C$899,3,0)</f>
        <v>DISTRITO NACIONAL</v>
      </c>
      <c r="B152" s="123" t="s">
        <v>2656</v>
      </c>
      <c r="C152" s="137">
        <v>44317.804942129631</v>
      </c>
      <c r="D152" s="137" t="s">
        <v>2459</v>
      </c>
      <c r="E152" s="114">
        <v>769</v>
      </c>
      <c r="F152" s="150" t="str">
        <f>VLOOKUP(E152,VIP!$A$2:$O13030,2,0)</f>
        <v>DRBR769</v>
      </c>
      <c r="G152" s="136" t="str">
        <f>VLOOKUP(E152,'LISTADO ATM'!$A$2:$B$898,2,0)</f>
        <v>ATM UNP Pablo Mella Morales</v>
      </c>
      <c r="H152" s="136" t="str">
        <f>VLOOKUP(E152,VIP!$A$2:$O17951,7,FALSE)</f>
        <v>Si</v>
      </c>
      <c r="I152" s="136" t="str">
        <f>VLOOKUP(E152,VIP!$A$2:$O9916,8,FALSE)</f>
        <v>Si</v>
      </c>
      <c r="J152" s="136" t="str">
        <f>VLOOKUP(E152,VIP!$A$2:$O9866,8,FALSE)</f>
        <v>Si</v>
      </c>
      <c r="K152" s="136" t="str">
        <f>VLOOKUP(E152,VIP!$A$2:$O13440,6,0)</f>
        <v>NO</v>
      </c>
      <c r="L152" s="133" t="s">
        <v>2419</v>
      </c>
      <c r="M152" s="138" t="s">
        <v>2456</v>
      </c>
      <c r="N152" s="138" t="s">
        <v>2463</v>
      </c>
      <c r="O152" s="150" t="s">
        <v>2464</v>
      </c>
      <c r="P152" s="135"/>
      <c r="Q152" s="138" t="s">
        <v>2419</v>
      </c>
    </row>
    <row r="153" spans="1:17" s="96" customFormat="1" ht="18" x14ac:dyDescent="0.25">
      <c r="A153" s="136" t="str">
        <f>VLOOKUP(E153,'LISTADO ATM'!$A$2:$C$899,3,0)</f>
        <v>SUR</v>
      </c>
      <c r="B153" s="123" t="s">
        <v>2650</v>
      </c>
      <c r="C153" s="137">
        <v>44317.857569444444</v>
      </c>
      <c r="D153" s="137" t="s">
        <v>2483</v>
      </c>
      <c r="E153" s="114">
        <v>881</v>
      </c>
      <c r="F153" s="150" t="str">
        <f>VLOOKUP(E153,VIP!$A$2:$O13021,2,0)</f>
        <v>DRBR881</v>
      </c>
      <c r="G153" s="136" t="str">
        <f>VLOOKUP(E153,'LISTADO ATM'!$A$2:$B$898,2,0)</f>
        <v xml:space="preserve">ATM UNP Yaguate (San Cristóbal) </v>
      </c>
      <c r="H153" s="136" t="str">
        <f>VLOOKUP(E153,VIP!$A$2:$O17942,7,FALSE)</f>
        <v>Si</v>
      </c>
      <c r="I153" s="136" t="str">
        <f>VLOOKUP(E153,VIP!$A$2:$O9907,8,FALSE)</f>
        <v>Si</v>
      </c>
      <c r="J153" s="136" t="str">
        <f>VLOOKUP(E153,VIP!$A$2:$O9857,8,FALSE)</f>
        <v>Si</v>
      </c>
      <c r="K153" s="136" t="str">
        <f>VLOOKUP(E153,VIP!$A$2:$O13431,6,0)</f>
        <v>NO</v>
      </c>
      <c r="L153" s="133" t="s">
        <v>2419</v>
      </c>
      <c r="M153" s="138" t="s">
        <v>2456</v>
      </c>
      <c r="N153" s="138" t="s">
        <v>2463</v>
      </c>
      <c r="O153" s="150" t="s">
        <v>2484</v>
      </c>
      <c r="P153" s="135"/>
      <c r="Q153" s="138" t="s">
        <v>2419</v>
      </c>
    </row>
    <row r="154" spans="1:17" s="96" customFormat="1" ht="18" x14ac:dyDescent="0.25">
      <c r="A154" s="136" t="str">
        <f>VLOOKUP(E154,'LISTADO ATM'!$A$2:$C$899,3,0)</f>
        <v>NORTE</v>
      </c>
      <c r="B154" s="123" t="s">
        <v>2649</v>
      </c>
      <c r="C154" s="137">
        <v>44317.864942129629</v>
      </c>
      <c r="D154" s="137" t="s">
        <v>2483</v>
      </c>
      <c r="E154" s="114">
        <v>965</v>
      </c>
      <c r="F154" s="150" t="str">
        <f>VLOOKUP(E154,VIP!$A$2:$O13020,2,0)</f>
        <v>DRBR965</v>
      </c>
      <c r="G154" s="136" t="str">
        <f>VLOOKUP(E154,'LISTADO ATM'!$A$2:$B$898,2,0)</f>
        <v xml:space="preserve">ATM S/M La Fuente FUN (Santiago) </v>
      </c>
      <c r="H154" s="136" t="str">
        <f>VLOOKUP(E154,VIP!$A$2:$O17941,7,FALSE)</f>
        <v>Si</v>
      </c>
      <c r="I154" s="136" t="str">
        <f>VLOOKUP(E154,VIP!$A$2:$O9906,8,FALSE)</f>
        <v>Si</v>
      </c>
      <c r="J154" s="136" t="str">
        <f>VLOOKUP(E154,VIP!$A$2:$O9856,8,FALSE)</f>
        <v>Si</v>
      </c>
      <c r="K154" s="136" t="str">
        <f>VLOOKUP(E154,VIP!$A$2:$O13430,6,0)</f>
        <v>NO</v>
      </c>
      <c r="L154" s="133" t="s">
        <v>2419</v>
      </c>
      <c r="M154" s="138" t="s">
        <v>2456</v>
      </c>
      <c r="N154" s="138" t="s">
        <v>2463</v>
      </c>
      <c r="O154" s="150" t="s">
        <v>2484</v>
      </c>
      <c r="P154" s="135"/>
      <c r="Q154" s="138" t="s">
        <v>2419</v>
      </c>
    </row>
    <row r="155" spans="1:17" s="96" customFormat="1" ht="18" x14ac:dyDescent="0.25">
      <c r="A155" s="136" t="str">
        <f>VLOOKUP(E155,'LISTADO ATM'!$A$2:$C$899,3,0)</f>
        <v>SUR</v>
      </c>
      <c r="B155" s="123" t="s">
        <v>2648</v>
      </c>
      <c r="C155" s="137">
        <v>44317.875381944446</v>
      </c>
      <c r="D155" s="137" t="s">
        <v>2459</v>
      </c>
      <c r="E155" s="114">
        <v>48</v>
      </c>
      <c r="F155" s="150" t="str">
        <f>VLOOKUP(E155,VIP!$A$2:$O13019,2,0)</f>
        <v>DRBR048</v>
      </c>
      <c r="G155" s="136" t="str">
        <f>VLOOKUP(E155,'LISTADO ATM'!$A$2:$B$898,2,0)</f>
        <v xml:space="preserve">ATM Autoservicio Neiba I </v>
      </c>
      <c r="H155" s="136" t="str">
        <f>VLOOKUP(E155,VIP!$A$2:$O17940,7,FALSE)</f>
        <v>Si</v>
      </c>
      <c r="I155" s="136" t="str">
        <f>VLOOKUP(E155,VIP!$A$2:$O9905,8,FALSE)</f>
        <v>Si</v>
      </c>
      <c r="J155" s="136" t="str">
        <f>VLOOKUP(E155,VIP!$A$2:$O9855,8,FALSE)</f>
        <v>Si</v>
      </c>
      <c r="K155" s="136" t="str">
        <f>VLOOKUP(E155,VIP!$A$2:$O13429,6,0)</f>
        <v>SI</v>
      </c>
      <c r="L155" s="133" t="s">
        <v>2419</v>
      </c>
      <c r="M155" s="138" t="s">
        <v>2456</v>
      </c>
      <c r="N155" s="138" t="s">
        <v>2463</v>
      </c>
      <c r="O155" s="150" t="s">
        <v>2464</v>
      </c>
      <c r="P155" s="135"/>
      <c r="Q155" s="138" t="s">
        <v>2419</v>
      </c>
    </row>
    <row r="156" spans="1:17" s="96" customFormat="1" ht="18" x14ac:dyDescent="0.25">
      <c r="A156" s="136" t="str">
        <f>VLOOKUP(E156,'LISTADO ATM'!$A$2:$C$899,3,0)</f>
        <v>SUR</v>
      </c>
      <c r="B156" s="123" t="s">
        <v>2647</v>
      </c>
      <c r="C156" s="137">
        <v>44317.880023148151</v>
      </c>
      <c r="D156" s="137" t="s">
        <v>2483</v>
      </c>
      <c r="E156" s="114">
        <v>50</v>
      </c>
      <c r="F156" s="150" t="str">
        <f>VLOOKUP(E156,VIP!$A$2:$O13017,2,0)</f>
        <v>DRBR050</v>
      </c>
      <c r="G156" s="136" t="str">
        <f>VLOOKUP(E156,'LISTADO ATM'!$A$2:$B$898,2,0)</f>
        <v xml:space="preserve">ATM Oficina Padre Las Casas (Azua) </v>
      </c>
      <c r="H156" s="136" t="str">
        <f>VLOOKUP(E156,VIP!$A$2:$O17938,7,FALSE)</f>
        <v>Si</v>
      </c>
      <c r="I156" s="136" t="str">
        <f>VLOOKUP(E156,VIP!$A$2:$O9903,8,FALSE)</f>
        <v>Si</v>
      </c>
      <c r="J156" s="136" t="str">
        <f>VLOOKUP(E156,VIP!$A$2:$O9853,8,FALSE)</f>
        <v>Si</v>
      </c>
      <c r="K156" s="136" t="str">
        <f>VLOOKUP(E156,VIP!$A$2:$O13427,6,0)</f>
        <v>NO</v>
      </c>
      <c r="L156" s="133" t="s">
        <v>2419</v>
      </c>
      <c r="M156" s="138" t="s">
        <v>2456</v>
      </c>
      <c r="N156" s="138" t="s">
        <v>2463</v>
      </c>
      <c r="O156" s="150" t="s">
        <v>2484</v>
      </c>
      <c r="P156" s="135"/>
      <c r="Q156" s="138" t="s">
        <v>2419</v>
      </c>
    </row>
    <row r="157" spans="1:17" s="96" customFormat="1" ht="18" x14ac:dyDescent="0.25">
      <c r="A157" s="136" t="str">
        <f>VLOOKUP(E157,'LISTADO ATM'!$A$2:$C$899,3,0)</f>
        <v>DISTRITO NACIONAL</v>
      </c>
      <c r="B157" s="123" t="s">
        <v>2676</v>
      </c>
      <c r="C157" s="137">
        <v>44317.920173611114</v>
      </c>
      <c r="D157" s="137" t="s">
        <v>2459</v>
      </c>
      <c r="E157" s="114">
        <v>96</v>
      </c>
      <c r="F157" s="150" t="str">
        <f>VLOOKUP(E157,VIP!$A$2:$O13031,2,0)</f>
        <v>DRBR096</v>
      </c>
      <c r="G157" s="136" t="str">
        <f>VLOOKUP(E157,'LISTADO ATM'!$A$2:$B$898,2,0)</f>
        <v>ATM S/M Caribe Av. Charles de Gaulle</v>
      </c>
      <c r="H157" s="136" t="str">
        <f>VLOOKUP(E157,VIP!$A$2:$O17952,7,FALSE)</f>
        <v>Si</v>
      </c>
      <c r="I157" s="136" t="str">
        <f>VLOOKUP(E157,VIP!$A$2:$O9917,8,FALSE)</f>
        <v>No</v>
      </c>
      <c r="J157" s="136" t="str">
        <f>VLOOKUP(E157,VIP!$A$2:$O9867,8,FALSE)</f>
        <v>No</v>
      </c>
      <c r="K157" s="136" t="str">
        <f>VLOOKUP(E157,VIP!$A$2:$O13441,6,0)</f>
        <v>NO</v>
      </c>
      <c r="L157" s="133" t="s">
        <v>2419</v>
      </c>
      <c r="M157" s="138" t="s">
        <v>2456</v>
      </c>
      <c r="N157" s="138" t="s">
        <v>2463</v>
      </c>
      <c r="O157" s="150" t="s">
        <v>2464</v>
      </c>
      <c r="P157" s="135"/>
      <c r="Q157" s="138" t="s">
        <v>2419</v>
      </c>
    </row>
    <row r="158" spans="1:17" s="96" customFormat="1" ht="18" x14ac:dyDescent="0.25">
      <c r="A158" s="136" t="str">
        <f>VLOOKUP(E158,'LISTADO ATM'!$A$2:$C$899,3,0)</f>
        <v>SUR</v>
      </c>
      <c r="B158" s="123" t="s">
        <v>2675</v>
      </c>
      <c r="C158" s="137">
        <v>44317.923333333332</v>
      </c>
      <c r="D158" s="137" t="s">
        <v>2459</v>
      </c>
      <c r="E158" s="114">
        <v>182</v>
      </c>
      <c r="F158" s="150" t="str">
        <f>VLOOKUP(E158,VIP!$A$2:$O13030,2,0)</f>
        <v>DRBR182</v>
      </c>
      <c r="G158" s="136" t="str">
        <f>VLOOKUP(E158,'LISTADO ATM'!$A$2:$B$898,2,0)</f>
        <v xml:space="preserve">ATM Barahona Comb </v>
      </c>
      <c r="H158" s="136" t="str">
        <f>VLOOKUP(E158,VIP!$A$2:$O17951,7,FALSE)</f>
        <v>Si</v>
      </c>
      <c r="I158" s="136" t="str">
        <f>VLOOKUP(E158,VIP!$A$2:$O9916,8,FALSE)</f>
        <v>Si</v>
      </c>
      <c r="J158" s="136" t="str">
        <f>VLOOKUP(E158,VIP!$A$2:$O9866,8,FALSE)</f>
        <v>Si</v>
      </c>
      <c r="K158" s="136" t="str">
        <f>VLOOKUP(E158,VIP!$A$2:$O13440,6,0)</f>
        <v>NO</v>
      </c>
      <c r="L158" s="133" t="s">
        <v>2419</v>
      </c>
      <c r="M158" s="138" t="s">
        <v>2456</v>
      </c>
      <c r="N158" s="138" t="s">
        <v>2463</v>
      </c>
      <c r="O158" s="150" t="s">
        <v>2464</v>
      </c>
      <c r="P158" s="135"/>
      <c r="Q158" s="138" t="s">
        <v>2419</v>
      </c>
    </row>
    <row r="159" spans="1:17" s="96" customFormat="1" ht="18" x14ac:dyDescent="0.25">
      <c r="A159" s="136" t="str">
        <f>VLOOKUP(E159,'LISTADO ATM'!$A$2:$C$899,3,0)</f>
        <v>NORTE</v>
      </c>
      <c r="B159" s="123" t="s">
        <v>2674</v>
      </c>
      <c r="C159" s="137">
        <v>44317.924872685187</v>
      </c>
      <c r="D159" s="137" t="s">
        <v>2483</v>
      </c>
      <c r="E159" s="114">
        <v>256</v>
      </c>
      <c r="F159" s="150" t="str">
        <f>VLOOKUP(E159,VIP!$A$2:$O13029,2,0)</f>
        <v>DRBR256</v>
      </c>
      <c r="G159" s="136" t="str">
        <f>VLOOKUP(E159,'LISTADO ATM'!$A$2:$B$898,2,0)</f>
        <v xml:space="preserve">ATM Oficina Licey Al Medio </v>
      </c>
      <c r="H159" s="136" t="str">
        <f>VLOOKUP(E159,VIP!$A$2:$O17950,7,FALSE)</f>
        <v>Si</v>
      </c>
      <c r="I159" s="136" t="str">
        <f>VLOOKUP(E159,VIP!$A$2:$O9915,8,FALSE)</f>
        <v>Si</v>
      </c>
      <c r="J159" s="136" t="str">
        <f>VLOOKUP(E159,VIP!$A$2:$O9865,8,FALSE)</f>
        <v>Si</v>
      </c>
      <c r="K159" s="136" t="str">
        <f>VLOOKUP(E159,VIP!$A$2:$O13439,6,0)</f>
        <v>NO</v>
      </c>
      <c r="L159" s="133" t="s">
        <v>2419</v>
      </c>
      <c r="M159" s="138" t="s">
        <v>2456</v>
      </c>
      <c r="N159" s="138" t="s">
        <v>2463</v>
      </c>
      <c r="O159" s="150" t="s">
        <v>2484</v>
      </c>
      <c r="P159" s="135"/>
      <c r="Q159" s="138" t="s">
        <v>2419</v>
      </c>
    </row>
    <row r="160" spans="1:17" s="96" customFormat="1" ht="18" x14ac:dyDescent="0.25">
      <c r="A160" s="136" t="str">
        <f>VLOOKUP(E160,'LISTADO ATM'!$A$2:$C$899,3,0)</f>
        <v>ESTE</v>
      </c>
      <c r="B160" s="123" t="s">
        <v>2673</v>
      </c>
      <c r="C160" s="137">
        <v>44317.926608796297</v>
      </c>
      <c r="D160" s="137" t="s">
        <v>2459</v>
      </c>
      <c r="E160" s="114">
        <v>330</v>
      </c>
      <c r="F160" s="150" t="str">
        <f>VLOOKUP(E160,VIP!$A$2:$O13028,2,0)</f>
        <v>DRBR330</v>
      </c>
      <c r="G160" s="136" t="str">
        <f>VLOOKUP(E160,'LISTADO ATM'!$A$2:$B$898,2,0)</f>
        <v xml:space="preserve">ATM Oficina Boulevard (Higuey) </v>
      </c>
      <c r="H160" s="136" t="str">
        <f>VLOOKUP(E160,VIP!$A$2:$O17949,7,FALSE)</f>
        <v>Si</v>
      </c>
      <c r="I160" s="136" t="str">
        <f>VLOOKUP(E160,VIP!$A$2:$O9914,8,FALSE)</f>
        <v>Si</v>
      </c>
      <c r="J160" s="136" t="str">
        <f>VLOOKUP(E160,VIP!$A$2:$O9864,8,FALSE)</f>
        <v>Si</v>
      </c>
      <c r="K160" s="136" t="str">
        <f>VLOOKUP(E160,VIP!$A$2:$O13438,6,0)</f>
        <v>SI</v>
      </c>
      <c r="L160" s="133" t="s">
        <v>2419</v>
      </c>
      <c r="M160" s="138" t="s">
        <v>2456</v>
      </c>
      <c r="N160" s="138" t="s">
        <v>2463</v>
      </c>
      <c r="O160" s="150" t="s">
        <v>2464</v>
      </c>
      <c r="P160" s="135"/>
      <c r="Q160" s="138" t="s">
        <v>2419</v>
      </c>
    </row>
    <row r="161" spans="1:17" s="96" customFormat="1" ht="18" x14ac:dyDescent="0.25">
      <c r="A161" s="136" t="e">
        <f>VLOOKUP(E161,'LISTADO ATM'!$A$2:$C$899,3,0)</f>
        <v>#N/A</v>
      </c>
      <c r="B161" s="123" t="s">
        <v>2672</v>
      </c>
      <c r="C161" s="137">
        <v>44317.930486111109</v>
      </c>
      <c r="D161" s="137" t="s">
        <v>2459</v>
      </c>
      <c r="E161" s="114">
        <v>375</v>
      </c>
      <c r="F161" s="150" t="str">
        <f>VLOOKUP(E161,VIP!$A$2:$O13027,2,0)</f>
        <v>DRBR375</v>
      </c>
      <c r="G161" s="136" t="e">
        <f>VLOOKUP(E161,'LISTADO ATM'!$A$2:$B$898,2,0)</f>
        <v>#N/A</v>
      </c>
      <c r="H161" s="136" t="str">
        <f>VLOOKUP(E161,VIP!$A$2:$O17948,7,FALSE)</f>
        <v>N/A</v>
      </c>
      <c r="I161" s="136" t="str">
        <f>VLOOKUP(E161,VIP!$A$2:$O9913,8,FALSE)</f>
        <v>N/A</v>
      </c>
      <c r="J161" s="136" t="str">
        <f>VLOOKUP(E161,VIP!$A$2:$O9863,8,FALSE)</f>
        <v>N/A</v>
      </c>
      <c r="K161" s="136" t="str">
        <f>VLOOKUP(E161,VIP!$A$2:$O13437,6,0)</f>
        <v>N/A</v>
      </c>
      <c r="L161" s="133" t="s">
        <v>2419</v>
      </c>
      <c r="M161" s="138" t="s">
        <v>2456</v>
      </c>
      <c r="N161" s="138" t="s">
        <v>2463</v>
      </c>
      <c r="O161" s="150" t="s">
        <v>2464</v>
      </c>
      <c r="P161" s="135"/>
      <c r="Q161" s="138" t="s">
        <v>2419</v>
      </c>
    </row>
    <row r="162" spans="1:17" s="96" customFormat="1" ht="18" x14ac:dyDescent="0.25">
      <c r="A162" s="136" t="str">
        <f>VLOOKUP(E162,'LISTADO ATM'!$A$2:$C$899,3,0)</f>
        <v>DISTRITO NACIONAL</v>
      </c>
      <c r="B162" s="123" t="s">
        <v>2671</v>
      </c>
      <c r="C162" s="137">
        <v>44317.935115740744</v>
      </c>
      <c r="D162" s="137" t="s">
        <v>2459</v>
      </c>
      <c r="E162" s="114">
        <v>696</v>
      </c>
      <c r="F162" s="150" t="str">
        <f>VLOOKUP(E162,VIP!$A$2:$O13026,2,0)</f>
        <v>DRBR696</v>
      </c>
      <c r="G162" s="136" t="str">
        <f>VLOOKUP(E162,'LISTADO ATM'!$A$2:$B$898,2,0)</f>
        <v>ATM Olé Jacobo Majluta</v>
      </c>
      <c r="H162" s="136" t="str">
        <f>VLOOKUP(E162,VIP!$A$2:$O17947,7,FALSE)</f>
        <v>Si</v>
      </c>
      <c r="I162" s="136" t="str">
        <f>VLOOKUP(E162,VIP!$A$2:$O9912,8,FALSE)</f>
        <v>Si</v>
      </c>
      <c r="J162" s="136" t="str">
        <f>VLOOKUP(E162,VIP!$A$2:$O9862,8,FALSE)</f>
        <v>Si</v>
      </c>
      <c r="K162" s="136" t="str">
        <f>VLOOKUP(E162,VIP!$A$2:$O13436,6,0)</f>
        <v>NO</v>
      </c>
      <c r="L162" s="133" t="s">
        <v>2419</v>
      </c>
      <c r="M162" s="138" t="s">
        <v>2456</v>
      </c>
      <c r="N162" s="138" t="s">
        <v>2463</v>
      </c>
      <c r="O162" s="150" t="s">
        <v>2464</v>
      </c>
      <c r="P162" s="135"/>
      <c r="Q162" s="138" t="s">
        <v>2419</v>
      </c>
    </row>
    <row r="163" spans="1:17" s="96" customFormat="1" ht="18" x14ac:dyDescent="0.25">
      <c r="A163" s="136" t="str">
        <f>VLOOKUP(E163,'LISTADO ATM'!$A$2:$C$899,3,0)</f>
        <v>DISTRITO NACIONAL</v>
      </c>
      <c r="B163" s="123" t="s">
        <v>2670</v>
      </c>
      <c r="C163" s="137">
        <v>44317.936585648145</v>
      </c>
      <c r="D163" s="137" t="s">
        <v>2459</v>
      </c>
      <c r="E163" s="114">
        <v>713</v>
      </c>
      <c r="F163" s="150" t="str">
        <f>VLOOKUP(E163,VIP!$A$2:$O13025,2,0)</f>
        <v>DRBR016</v>
      </c>
      <c r="G163" s="136" t="str">
        <f>VLOOKUP(E163,'LISTADO ATM'!$A$2:$B$898,2,0)</f>
        <v xml:space="preserve">ATM Oficina Las Américas </v>
      </c>
      <c r="H163" s="136" t="str">
        <f>VLOOKUP(E163,VIP!$A$2:$O17946,7,FALSE)</f>
        <v>Si</v>
      </c>
      <c r="I163" s="136" t="str">
        <f>VLOOKUP(E163,VIP!$A$2:$O9911,8,FALSE)</f>
        <v>Si</v>
      </c>
      <c r="J163" s="136" t="str">
        <f>VLOOKUP(E163,VIP!$A$2:$O9861,8,FALSE)</f>
        <v>Si</v>
      </c>
      <c r="K163" s="136" t="str">
        <f>VLOOKUP(E163,VIP!$A$2:$O13435,6,0)</f>
        <v>NO</v>
      </c>
      <c r="L163" s="133" t="s">
        <v>2419</v>
      </c>
      <c r="M163" s="138" t="s">
        <v>2456</v>
      </c>
      <c r="N163" s="138" t="s">
        <v>2463</v>
      </c>
      <c r="O163" s="150" t="s">
        <v>2464</v>
      </c>
      <c r="P163" s="135"/>
      <c r="Q163" s="138" t="s">
        <v>2419</v>
      </c>
    </row>
    <row r="164" spans="1:17" s="96" customFormat="1" ht="18" x14ac:dyDescent="0.25">
      <c r="A164" s="136" t="str">
        <f>VLOOKUP(E164,'LISTADO ATM'!$A$2:$C$899,3,0)</f>
        <v>DISTRITO NACIONAL</v>
      </c>
      <c r="B164" s="123" t="s">
        <v>2683</v>
      </c>
      <c r="C164" s="137">
        <v>44318.303888888891</v>
      </c>
      <c r="D164" s="137" t="s">
        <v>2459</v>
      </c>
      <c r="E164" s="114">
        <v>931</v>
      </c>
      <c r="F164" s="150" t="str">
        <f>VLOOKUP(E164,VIP!$A$2:$O12889,2,0)</f>
        <v>DRBR24N</v>
      </c>
      <c r="G164" s="136" t="str">
        <f>VLOOKUP(E164,'LISTADO ATM'!$A$2:$B$898,2,0)</f>
        <v xml:space="preserve">ATM Autobanco Luperón I </v>
      </c>
      <c r="H164" s="136" t="str">
        <f>VLOOKUP(E164,VIP!$A$2:$O17810,7,FALSE)</f>
        <v>Si</v>
      </c>
      <c r="I164" s="136" t="str">
        <f>VLOOKUP(E164,VIP!$A$2:$O9775,8,FALSE)</f>
        <v>Si</v>
      </c>
      <c r="J164" s="136" t="str">
        <f>VLOOKUP(E164,VIP!$A$2:$O9725,8,FALSE)</f>
        <v>Si</v>
      </c>
      <c r="K164" s="136" t="str">
        <f>VLOOKUP(E164,VIP!$A$2:$O13299,6,0)</f>
        <v>NO</v>
      </c>
      <c r="L164" s="133" t="s">
        <v>2419</v>
      </c>
      <c r="M164" s="138" t="s">
        <v>2456</v>
      </c>
      <c r="N164" s="138" t="s">
        <v>2463</v>
      </c>
      <c r="O164" s="150" t="s">
        <v>2464</v>
      </c>
      <c r="P164" s="135"/>
      <c r="Q164" s="138" t="s">
        <v>2419</v>
      </c>
    </row>
    <row r="165" spans="1:17" s="96" customFormat="1" ht="18" x14ac:dyDescent="0.25">
      <c r="A165" s="136" t="str">
        <f>VLOOKUP(E165,'LISTADO ATM'!$A$2:$C$899,3,0)</f>
        <v>DISTRITO NACIONAL</v>
      </c>
      <c r="B165" s="123" t="s">
        <v>2681</v>
      </c>
      <c r="C165" s="137">
        <v>44318.31113425926</v>
      </c>
      <c r="D165" s="137" t="s">
        <v>2459</v>
      </c>
      <c r="E165" s="114">
        <v>493</v>
      </c>
      <c r="F165" s="150" t="str">
        <f>VLOOKUP(E165,VIP!$A$2:$O12887,2,0)</f>
        <v>DRBR493</v>
      </c>
      <c r="G165" s="136" t="str">
        <f>VLOOKUP(E165,'LISTADO ATM'!$A$2:$B$898,2,0)</f>
        <v xml:space="preserve">ATM Oficina Haina Occidental II </v>
      </c>
      <c r="H165" s="136" t="str">
        <f>VLOOKUP(E165,VIP!$A$2:$O17808,7,FALSE)</f>
        <v>Si</v>
      </c>
      <c r="I165" s="136" t="str">
        <f>VLOOKUP(E165,VIP!$A$2:$O9773,8,FALSE)</f>
        <v>Si</v>
      </c>
      <c r="J165" s="136" t="str">
        <f>VLOOKUP(E165,VIP!$A$2:$O9723,8,FALSE)</f>
        <v>Si</v>
      </c>
      <c r="K165" s="136" t="str">
        <f>VLOOKUP(E165,VIP!$A$2:$O13297,6,0)</f>
        <v>NO</v>
      </c>
      <c r="L165" s="133" t="s">
        <v>2419</v>
      </c>
      <c r="M165" s="138" t="s">
        <v>2456</v>
      </c>
      <c r="N165" s="138" t="s">
        <v>2463</v>
      </c>
      <c r="O165" s="150" t="s">
        <v>2464</v>
      </c>
      <c r="P165" s="135"/>
      <c r="Q165" s="138" t="s">
        <v>2419</v>
      </c>
    </row>
    <row r="166" spans="1:17" s="96" customFormat="1" ht="18" x14ac:dyDescent="0.25">
      <c r="A166" s="136" t="str">
        <f>VLOOKUP(E166,'LISTADO ATM'!$A$2:$C$899,3,0)</f>
        <v>DISTRITO NACIONAL</v>
      </c>
      <c r="B166" s="123" t="s">
        <v>2691</v>
      </c>
      <c r="C166" s="137">
        <v>44318.408900462964</v>
      </c>
      <c r="D166" s="137" t="s">
        <v>2483</v>
      </c>
      <c r="E166" s="114">
        <v>973</v>
      </c>
      <c r="F166" s="150" t="str">
        <f>VLOOKUP(E166,VIP!$A$2:$O12894,2,0)</f>
        <v>DRBR912</v>
      </c>
      <c r="G166" s="136" t="str">
        <f>VLOOKUP(E166,'LISTADO ATM'!$A$2:$B$898,2,0)</f>
        <v xml:space="preserve">ATM Oficina Sabana de la Mar </v>
      </c>
      <c r="H166" s="136" t="str">
        <f>VLOOKUP(E166,VIP!$A$2:$O17815,7,FALSE)</f>
        <v>Si</v>
      </c>
      <c r="I166" s="136" t="str">
        <f>VLOOKUP(E166,VIP!$A$2:$O9780,8,FALSE)</f>
        <v>Si</v>
      </c>
      <c r="J166" s="136" t="str">
        <f>VLOOKUP(E166,VIP!$A$2:$O9730,8,FALSE)</f>
        <v>Si</v>
      </c>
      <c r="K166" s="136" t="str">
        <f>VLOOKUP(E166,VIP!$A$2:$O13304,6,0)</f>
        <v>NO</v>
      </c>
      <c r="L166" s="133" t="s">
        <v>2419</v>
      </c>
      <c r="M166" s="138" t="s">
        <v>2456</v>
      </c>
      <c r="N166" s="138" t="s">
        <v>2463</v>
      </c>
      <c r="O166" s="150" t="s">
        <v>2594</v>
      </c>
      <c r="P166" s="135"/>
      <c r="Q166" s="138" t="s">
        <v>2419</v>
      </c>
    </row>
    <row r="167" spans="1:17" s="96" customFormat="1" ht="18" x14ac:dyDescent="0.25">
      <c r="A167" s="136" t="str">
        <f>VLOOKUP(E167,'LISTADO ATM'!$A$2:$C$899,3,0)</f>
        <v>DISTRITO NACIONAL</v>
      </c>
      <c r="B167" s="123" t="s">
        <v>2689</v>
      </c>
      <c r="C167" s="137">
        <v>44318.416296296295</v>
      </c>
      <c r="D167" s="137" t="s">
        <v>2459</v>
      </c>
      <c r="E167" s="114">
        <v>958</v>
      </c>
      <c r="F167" s="150" t="str">
        <f>VLOOKUP(E167,VIP!$A$2:$O12891,2,0)</f>
        <v>DRBR958</v>
      </c>
      <c r="G167" s="136" t="str">
        <f>VLOOKUP(E167,'LISTADO ATM'!$A$2:$B$898,2,0)</f>
        <v xml:space="preserve">ATM Olé Aut. San Isidro </v>
      </c>
      <c r="H167" s="136" t="str">
        <f>VLOOKUP(E167,VIP!$A$2:$O17812,7,FALSE)</f>
        <v>Si</v>
      </c>
      <c r="I167" s="136" t="str">
        <f>VLOOKUP(E167,VIP!$A$2:$O9777,8,FALSE)</f>
        <v>Si</v>
      </c>
      <c r="J167" s="136" t="str">
        <f>VLOOKUP(E167,VIP!$A$2:$O9727,8,FALSE)</f>
        <v>Si</v>
      </c>
      <c r="K167" s="136" t="str">
        <f>VLOOKUP(E167,VIP!$A$2:$O13301,6,0)</f>
        <v>NO</v>
      </c>
      <c r="L167" s="133" t="s">
        <v>2419</v>
      </c>
      <c r="M167" s="138" t="s">
        <v>2456</v>
      </c>
      <c r="N167" s="138" t="s">
        <v>2463</v>
      </c>
      <c r="O167" s="150" t="s">
        <v>2464</v>
      </c>
      <c r="P167" s="135"/>
      <c r="Q167" s="138" t="s">
        <v>2419</v>
      </c>
    </row>
    <row r="168" spans="1:17" s="96" customFormat="1" ht="18" x14ac:dyDescent="0.25">
      <c r="A168" s="136" t="str">
        <f>VLOOKUP(E168,'LISTADO ATM'!$A$2:$C$899,3,0)</f>
        <v>DISTRITO NACIONAL</v>
      </c>
      <c r="B168" s="123" t="s">
        <v>2688</v>
      </c>
      <c r="C168" s="137">
        <v>44318.420289351852</v>
      </c>
      <c r="D168" s="137" t="s">
        <v>2459</v>
      </c>
      <c r="E168" s="114">
        <v>562</v>
      </c>
      <c r="F168" s="150" t="str">
        <f>VLOOKUP(E168,VIP!$A$2:$O12890,2,0)</f>
        <v>DRBR226</v>
      </c>
      <c r="G168" s="136" t="str">
        <f>VLOOKUP(E168,'LISTADO ATM'!$A$2:$B$898,2,0)</f>
        <v xml:space="preserve">ATM S/M Jumbo Carretera Mella </v>
      </c>
      <c r="H168" s="136" t="str">
        <f>VLOOKUP(E168,VIP!$A$2:$O17811,7,FALSE)</f>
        <v>Si</v>
      </c>
      <c r="I168" s="136" t="str">
        <f>VLOOKUP(E168,VIP!$A$2:$O9776,8,FALSE)</f>
        <v>Si</v>
      </c>
      <c r="J168" s="136" t="str">
        <f>VLOOKUP(E168,VIP!$A$2:$O9726,8,FALSE)</f>
        <v>Si</v>
      </c>
      <c r="K168" s="136" t="str">
        <f>VLOOKUP(E168,VIP!$A$2:$O13300,6,0)</f>
        <v>SI</v>
      </c>
      <c r="L168" s="133" t="s">
        <v>2419</v>
      </c>
      <c r="M168" s="138" t="s">
        <v>2456</v>
      </c>
      <c r="N168" s="138" t="s">
        <v>2463</v>
      </c>
      <c r="O168" s="150" t="s">
        <v>2464</v>
      </c>
      <c r="P168" s="135"/>
      <c r="Q168" s="138" t="s">
        <v>2419</v>
      </c>
    </row>
    <row r="169" spans="1:17" s="96" customFormat="1" ht="18" x14ac:dyDescent="0.25">
      <c r="A169" s="136" t="str">
        <f>VLOOKUP(E169,'LISTADO ATM'!$A$2:$C$899,3,0)</f>
        <v>NORTE</v>
      </c>
      <c r="B169" s="123" t="s">
        <v>2686</v>
      </c>
      <c r="C169" s="137">
        <v>44318.432141203702</v>
      </c>
      <c r="D169" s="137" t="s">
        <v>2483</v>
      </c>
      <c r="E169" s="114">
        <v>181</v>
      </c>
      <c r="F169" s="150" t="str">
        <f>VLOOKUP(E169,VIP!$A$2:$O12887,2,0)</f>
        <v>DRBR181</v>
      </c>
      <c r="G169" s="136" t="str">
        <f>VLOOKUP(E169,'LISTADO ATM'!$A$2:$B$898,2,0)</f>
        <v xml:space="preserve">ATM Oficina Sabaneta </v>
      </c>
      <c r="H169" s="136" t="str">
        <f>VLOOKUP(E169,VIP!$A$2:$O17808,7,FALSE)</f>
        <v>Si</v>
      </c>
      <c r="I169" s="136" t="str">
        <f>VLOOKUP(E169,VIP!$A$2:$O9773,8,FALSE)</f>
        <v>Si</v>
      </c>
      <c r="J169" s="136" t="str">
        <f>VLOOKUP(E169,VIP!$A$2:$O9723,8,FALSE)</f>
        <v>Si</v>
      </c>
      <c r="K169" s="136" t="str">
        <f>VLOOKUP(E169,VIP!$A$2:$O13297,6,0)</f>
        <v>SI</v>
      </c>
      <c r="L169" s="133" t="s">
        <v>2419</v>
      </c>
      <c r="M169" s="138" t="s">
        <v>2456</v>
      </c>
      <c r="N169" s="138" t="s">
        <v>2463</v>
      </c>
      <c r="O169" s="150" t="s">
        <v>2594</v>
      </c>
      <c r="P169" s="135"/>
      <c r="Q169" s="138" t="s">
        <v>2419</v>
      </c>
    </row>
    <row r="170" spans="1:17" s="96" customFormat="1" ht="18" x14ac:dyDescent="0.25">
      <c r="A170" s="136" t="str">
        <f>VLOOKUP(E170,'LISTADO ATM'!$A$2:$C$899,3,0)</f>
        <v>NORTE</v>
      </c>
      <c r="B170" s="123" t="s">
        <v>2733</v>
      </c>
      <c r="C170" s="137">
        <v>44318.535127314812</v>
      </c>
      <c r="D170" s="137" t="s">
        <v>2577</v>
      </c>
      <c r="E170" s="114">
        <v>402</v>
      </c>
      <c r="F170" s="151" t="str">
        <f>VLOOKUP(E170,VIP!$A$2:$O12942,2,0)</f>
        <v>DRBR402</v>
      </c>
      <c r="G170" s="136" t="str">
        <f>VLOOKUP(E170,'LISTADO ATM'!$A$2:$B$898,2,0)</f>
        <v xml:space="preserve">ATM La Sirena La Vega </v>
      </c>
      <c r="H170" s="136" t="str">
        <f>VLOOKUP(E170,VIP!$A$2:$O17863,7,FALSE)</f>
        <v>Si</v>
      </c>
      <c r="I170" s="136" t="str">
        <f>VLOOKUP(E170,VIP!$A$2:$O9828,8,FALSE)</f>
        <v>Si</v>
      </c>
      <c r="J170" s="136" t="str">
        <f>VLOOKUP(E170,VIP!$A$2:$O9778,8,FALSE)</f>
        <v>Si</v>
      </c>
      <c r="K170" s="136" t="str">
        <f>VLOOKUP(E170,VIP!$A$2:$O13352,6,0)</f>
        <v>NO</v>
      </c>
      <c r="L170" s="133" t="s">
        <v>2419</v>
      </c>
      <c r="M170" s="138" t="s">
        <v>2456</v>
      </c>
      <c r="N170" s="138" t="s">
        <v>2463</v>
      </c>
      <c r="O170" s="151" t="s">
        <v>2578</v>
      </c>
      <c r="P170" s="135"/>
      <c r="Q170" s="138" t="s">
        <v>2419</v>
      </c>
    </row>
    <row r="171" spans="1:17" s="96" customFormat="1" ht="18" x14ac:dyDescent="0.25">
      <c r="A171" s="136" t="str">
        <f>VLOOKUP(E171,'LISTADO ATM'!$A$2:$C$899,3,0)</f>
        <v>NORTE</v>
      </c>
      <c r="B171" s="123" t="s">
        <v>2732</v>
      </c>
      <c r="C171" s="137">
        <v>44318.536574074074</v>
      </c>
      <c r="D171" s="137" t="s">
        <v>2577</v>
      </c>
      <c r="E171" s="114">
        <v>463</v>
      </c>
      <c r="F171" s="151" t="str">
        <f>VLOOKUP(E171,VIP!$A$2:$O12941,2,0)</f>
        <v>DRBR463</v>
      </c>
      <c r="G171" s="136" t="str">
        <f>VLOOKUP(E171,'LISTADO ATM'!$A$2:$B$898,2,0)</f>
        <v xml:space="preserve">ATM La Sirena El Embrujo </v>
      </c>
      <c r="H171" s="136" t="str">
        <f>VLOOKUP(E171,VIP!$A$2:$O17862,7,FALSE)</f>
        <v>Si</v>
      </c>
      <c r="I171" s="136" t="str">
        <f>VLOOKUP(E171,VIP!$A$2:$O9827,8,FALSE)</f>
        <v>Si</v>
      </c>
      <c r="J171" s="136" t="str">
        <f>VLOOKUP(E171,VIP!$A$2:$O9777,8,FALSE)</f>
        <v>Si</v>
      </c>
      <c r="K171" s="136" t="str">
        <f>VLOOKUP(E171,VIP!$A$2:$O13351,6,0)</f>
        <v>NO</v>
      </c>
      <c r="L171" s="133" t="s">
        <v>2419</v>
      </c>
      <c r="M171" s="138" t="s">
        <v>2456</v>
      </c>
      <c r="N171" s="138" t="s">
        <v>2463</v>
      </c>
      <c r="O171" s="151" t="s">
        <v>2578</v>
      </c>
      <c r="P171" s="135"/>
      <c r="Q171" s="138" t="s">
        <v>2419</v>
      </c>
    </row>
    <row r="172" spans="1:17" s="96" customFormat="1" ht="18" x14ac:dyDescent="0.25">
      <c r="A172" s="136" t="str">
        <f>VLOOKUP(E172,'LISTADO ATM'!$A$2:$C$899,3,0)</f>
        <v>DISTRITO NACIONAL</v>
      </c>
      <c r="B172" s="123" t="s">
        <v>2731</v>
      </c>
      <c r="C172" s="137">
        <v>44318.538078703707</v>
      </c>
      <c r="D172" s="137" t="s">
        <v>2459</v>
      </c>
      <c r="E172" s="114">
        <v>565</v>
      </c>
      <c r="F172" s="151" t="str">
        <f>VLOOKUP(E172,VIP!$A$2:$O12940,2,0)</f>
        <v>DRBR24H</v>
      </c>
      <c r="G172" s="136" t="str">
        <f>VLOOKUP(E172,'LISTADO ATM'!$A$2:$B$898,2,0)</f>
        <v xml:space="preserve">ATM S/M La Cadena Núñez de Cáceres </v>
      </c>
      <c r="H172" s="136" t="str">
        <f>VLOOKUP(E172,VIP!$A$2:$O17861,7,FALSE)</f>
        <v>Si</v>
      </c>
      <c r="I172" s="136" t="str">
        <f>VLOOKUP(E172,VIP!$A$2:$O9826,8,FALSE)</f>
        <v>Si</v>
      </c>
      <c r="J172" s="136" t="str">
        <f>VLOOKUP(E172,VIP!$A$2:$O9776,8,FALSE)</f>
        <v>Si</v>
      </c>
      <c r="K172" s="136" t="str">
        <f>VLOOKUP(E172,VIP!$A$2:$O13350,6,0)</f>
        <v>NO</v>
      </c>
      <c r="L172" s="133" t="s">
        <v>2419</v>
      </c>
      <c r="M172" s="138" t="s">
        <v>2456</v>
      </c>
      <c r="N172" s="138" t="s">
        <v>2463</v>
      </c>
      <c r="O172" s="151" t="s">
        <v>2464</v>
      </c>
      <c r="P172" s="135"/>
      <c r="Q172" s="138" t="s">
        <v>2419</v>
      </c>
    </row>
    <row r="173" spans="1:17" s="96" customFormat="1" ht="18" x14ac:dyDescent="0.25">
      <c r="A173" s="136" t="str">
        <f>VLOOKUP(E173,'LISTADO ATM'!$A$2:$C$899,3,0)</f>
        <v>NORTE</v>
      </c>
      <c r="B173" s="123" t="s">
        <v>2730</v>
      </c>
      <c r="C173" s="137">
        <v>44318.552685185183</v>
      </c>
      <c r="D173" s="137" t="s">
        <v>2483</v>
      </c>
      <c r="E173" s="114">
        <v>809</v>
      </c>
      <c r="F173" s="151" t="str">
        <f>VLOOKUP(E173,VIP!$A$2:$O12939,2,0)</f>
        <v>DRBR809</v>
      </c>
      <c r="G173" s="136" t="str">
        <f>VLOOKUP(E173,'LISTADO ATM'!$A$2:$B$898,2,0)</f>
        <v>ATM Yoma (Cotuí)</v>
      </c>
      <c r="H173" s="136" t="str">
        <f>VLOOKUP(E173,VIP!$A$2:$O17860,7,FALSE)</f>
        <v>Si</v>
      </c>
      <c r="I173" s="136" t="str">
        <f>VLOOKUP(E173,VIP!$A$2:$O9825,8,FALSE)</f>
        <v>Si</v>
      </c>
      <c r="J173" s="136" t="str">
        <f>VLOOKUP(E173,VIP!$A$2:$O9775,8,FALSE)</f>
        <v>Si</v>
      </c>
      <c r="K173" s="136" t="str">
        <f>VLOOKUP(E173,VIP!$A$2:$O13349,6,0)</f>
        <v>NO</v>
      </c>
      <c r="L173" s="133" t="s">
        <v>2419</v>
      </c>
      <c r="M173" s="138" t="s">
        <v>2456</v>
      </c>
      <c r="N173" s="138" t="s">
        <v>2463</v>
      </c>
      <c r="O173" s="151" t="s">
        <v>2594</v>
      </c>
      <c r="P173" s="135"/>
      <c r="Q173" s="138" t="s">
        <v>2419</v>
      </c>
    </row>
    <row r="174" spans="1:17" s="96" customFormat="1" ht="18" x14ac:dyDescent="0.25">
      <c r="A174" s="136" t="str">
        <f>VLOOKUP(E174,'LISTADO ATM'!$A$2:$C$899,3,0)</f>
        <v>DISTRITO NACIONAL</v>
      </c>
      <c r="B174" s="123" t="s">
        <v>2729</v>
      </c>
      <c r="C174" s="137">
        <v>44318.55605324074</v>
      </c>
      <c r="D174" s="137" t="s">
        <v>2483</v>
      </c>
      <c r="E174" s="114">
        <v>722</v>
      </c>
      <c r="F174" s="151" t="str">
        <f>VLOOKUP(E174,VIP!$A$2:$O12938,2,0)</f>
        <v>DRBR393</v>
      </c>
      <c r="G174" s="136" t="str">
        <f>VLOOKUP(E174,'LISTADO ATM'!$A$2:$B$898,2,0)</f>
        <v xml:space="preserve">ATM Oficina Charles de Gaulle III </v>
      </c>
      <c r="H174" s="136" t="str">
        <f>VLOOKUP(E174,VIP!$A$2:$O17859,7,FALSE)</f>
        <v>Si</v>
      </c>
      <c r="I174" s="136" t="str">
        <f>VLOOKUP(E174,VIP!$A$2:$O9824,8,FALSE)</f>
        <v>Si</v>
      </c>
      <c r="J174" s="136" t="str">
        <f>VLOOKUP(E174,VIP!$A$2:$O9774,8,FALSE)</f>
        <v>Si</v>
      </c>
      <c r="K174" s="136" t="str">
        <f>VLOOKUP(E174,VIP!$A$2:$O13348,6,0)</f>
        <v>SI</v>
      </c>
      <c r="L174" s="133" t="s">
        <v>2419</v>
      </c>
      <c r="M174" s="138" t="s">
        <v>2456</v>
      </c>
      <c r="N174" s="138" t="s">
        <v>2463</v>
      </c>
      <c r="O174" s="151" t="s">
        <v>2594</v>
      </c>
      <c r="P174" s="135"/>
      <c r="Q174" s="138" t="s">
        <v>2419</v>
      </c>
    </row>
    <row r="175" spans="1:17" ht="18" x14ac:dyDescent="0.25">
      <c r="A175" s="136" t="str">
        <f>VLOOKUP(E175,'LISTADO ATM'!$A$2:$C$899,3,0)</f>
        <v>ESTE</v>
      </c>
      <c r="B175" s="123" t="s">
        <v>2728</v>
      </c>
      <c r="C175" s="137">
        <v>44318.559537037036</v>
      </c>
      <c r="D175" s="137" t="s">
        <v>2459</v>
      </c>
      <c r="E175" s="114">
        <v>353</v>
      </c>
      <c r="F175" s="152" t="str">
        <f>VLOOKUP(E175,VIP!$A$2:$O12937,2,0)</f>
        <v>DRBR353</v>
      </c>
      <c r="G175" s="136" t="str">
        <f>VLOOKUP(E175,'LISTADO ATM'!$A$2:$B$898,2,0)</f>
        <v xml:space="preserve">ATM Estación Boulevard Juan Dolio </v>
      </c>
      <c r="H175" s="136" t="str">
        <f>VLOOKUP(E175,VIP!$A$2:$O17858,7,FALSE)</f>
        <v>Si</v>
      </c>
      <c r="I175" s="136" t="str">
        <f>VLOOKUP(E175,VIP!$A$2:$O9823,8,FALSE)</f>
        <v>Si</v>
      </c>
      <c r="J175" s="136" t="str">
        <f>VLOOKUP(E175,VIP!$A$2:$O9773,8,FALSE)</f>
        <v>Si</v>
      </c>
      <c r="K175" s="136" t="str">
        <f>VLOOKUP(E175,VIP!$A$2:$O13347,6,0)</f>
        <v>NO</v>
      </c>
      <c r="L175" s="133" t="s">
        <v>2419</v>
      </c>
      <c r="M175" s="138" t="s">
        <v>2456</v>
      </c>
      <c r="N175" s="138" t="s">
        <v>2463</v>
      </c>
      <c r="O175" s="152" t="s">
        <v>2464</v>
      </c>
      <c r="P175" s="135"/>
      <c r="Q175" s="138" t="s">
        <v>2419</v>
      </c>
    </row>
    <row r="176" spans="1:17" ht="18" x14ac:dyDescent="0.25">
      <c r="A176" s="136" t="str">
        <f>VLOOKUP(E176,'LISTADO ATM'!$A$2:$C$899,3,0)</f>
        <v>DISTRITO NACIONAL</v>
      </c>
      <c r="B176" s="123" t="s">
        <v>2727</v>
      </c>
      <c r="C176" s="137">
        <v>44318.563518518517</v>
      </c>
      <c r="D176" s="137" t="s">
        <v>2459</v>
      </c>
      <c r="E176" s="114">
        <v>165</v>
      </c>
      <c r="F176" s="152" t="str">
        <f>VLOOKUP(E176,VIP!$A$2:$O12936,2,0)</f>
        <v>DRBR165</v>
      </c>
      <c r="G176" s="136" t="str">
        <f>VLOOKUP(E176,'LISTADO ATM'!$A$2:$B$898,2,0)</f>
        <v>ATM Autoservicio Megacentro</v>
      </c>
      <c r="H176" s="136" t="str">
        <f>VLOOKUP(E176,VIP!$A$2:$O17857,7,FALSE)</f>
        <v>Si</v>
      </c>
      <c r="I176" s="136" t="str">
        <f>VLOOKUP(E176,VIP!$A$2:$O9822,8,FALSE)</f>
        <v>Si</v>
      </c>
      <c r="J176" s="136" t="str">
        <f>VLOOKUP(E176,VIP!$A$2:$O9772,8,FALSE)</f>
        <v>Si</v>
      </c>
      <c r="K176" s="136" t="str">
        <f>VLOOKUP(E176,VIP!$A$2:$O13346,6,0)</f>
        <v>SI</v>
      </c>
      <c r="L176" s="133" t="s">
        <v>2419</v>
      </c>
      <c r="M176" s="138" t="s">
        <v>2456</v>
      </c>
      <c r="N176" s="138" t="s">
        <v>2463</v>
      </c>
      <c r="O176" s="152" t="s">
        <v>2464</v>
      </c>
      <c r="P176" s="135"/>
      <c r="Q176" s="138" t="s">
        <v>2419</v>
      </c>
    </row>
    <row r="177" spans="1:17" ht="18" x14ac:dyDescent="0.25">
      <c r="A177" s="136" t="str">
        <f>VLOOKUP(E177,'LISTADO ATM'!$A$2:$C$899,3,0)</f>
        <v>NORTE</v>
      </c>
      <c r="B177" s="123" t="s">
        <v>2726</v>
      </c>
      <c r="C177" s="137">
        <v>44318.564710648148</v>
      </c>
      <c r="D177" s="137" t="s">
        <v>2577</v>
      </c>
      <c r="E177" s="114">
        <v>986</v>
      </c>
      <c r="F177" s="152" t="str">
        <f>VLOOKUP(E177,VIP!$A$2:$O12935,2,0)</f>
        <v>DRBR986</v>
      </c>
      <c r="G177" s="136" t="str">
        <f>VLOOKUP(E177,'LISTADO ATM'!$A$2:$B$898,2,0)</f>
        <v xml:space="preserve">ATM S/M Jumbo (La Vega) </v>
      </c>
      <c r="H177" s="136" t="str">
        <f>VLOOKUP(E177,VIP!$A$2:$O17856,7,FALSE)</f>
        <v>Si</v>
      </c>
      <c r="I177" s="136" t="str">
        <f>VLOOKUP(E177,VIP!$A$2:$O9821,8,FALSE)</f>
        <v>Si</v>
      </c>
      <c r="J177" s="136" t="str">
        <f>VLOOKUP(E177,VIP!$A$2:$O9771,8,FALSE)</f>
        <v>Si</v>
      </c>
      <c r="K177" s="136" t="str">
        <f>VLOOKUP(E177,VIP!$A$2:$O13345,6,0)</f>
        <v>NO</v>
      </c>
      <c r="L177" s="133" t="s">
        <v>2419</v>
      </c>
      <c r="M177" s="138" t="s">
        <v>2456</v>
      </c>
      <c r="N177" s="138" t="s">
        <v>2463</v>
      </c>
      <c r="O177" s="152" t="s">
        <v>2578</v>
      </c>
      <c r="P177" s="135"/>
      <c r="Q177" s="138" t="s">
        <v>2419</v>
      </c>
    </row>
    <row r="178" spans="1:17" ht="18" x14ac:dyDescent="0.25">
      <c r="A178" s="136" t="str">
        <f>VLOOKUP(E178,'LISTADO ATM'!$A$2:$C$899,3,0)</f>
        <v>DISTRITO NACIONAL</v>
      </c>
      <c r="B178" s="123" t="s">
        <v>2725</v>
      </c>
      <c r="C178" s="137">
        <v>44318.565937500003</v>
      </c>
      <c r="D178" s="137" t="s">
        <v>2459</v>
      </c>
      <c r="E178" s="114">
        <v>929</v>
      </c>
      <c r="F178" s="152" t="str">
        <f>VLOOKUP(E178,VIP!$A$2:$O12934,2,0)</f>
        <v>DRBR929</v>
      </c>
      <c r="G178" s="136" t="str">
        <f>VLOOKUP(E178,'LISTADO ATM'!$A$2:$B$898,2,0)</f>
        <v>ATM Autoservicio Nacional El Conde</v>
      </c>
      <c r="H178" s="136" t="str">
        <f>VLOOKUP(E178,VIP!$A$2:$O17855,7,FALSE)</f>
        <v>Si</v>
      </c>
      <c r="I178" s="136" t="str">
        <f>VLOOKUP(E178,VIP!$A$2:$O9820,8,FALSE)</f>
        <v>Si</v>
      </c>
      <c r="J178" s="136" t="str">
        <f>VLOOKUP(E178,VIP!$A$2:$O9770,8,FALSE)</f>
        <v>Si</v>
      </c>
      <c r="K178" s="136" t="str">
        <f>VLOOKUP(E178,VIP!$A$2:$O13344,6,0)</f>
        <v>NO</v>
      </c>
      <c r="L178" s="133" t="s">
        <v>2419</v>
      </c>
      <c r="M178" s="138" t="s">
        <v>2456</v>
      </c>
      <c r="N178" s="138" t="s">
        <v>2463</v>
      </c>
      <c r="O178" s="152" t="s">
        <v>2464</v>
      </c>
      <c r="P178" s="135"/>
      <c r="Q178" s="138" t="s">
        <v>2419</v>
      </c>
    </row>
    <row r="179" spans="1:17" ht="18" x14ac:dyDescent="0.25">
      <c r="A179" s="136" t="str">
        <f>VLOOKUP(E179,'LISTADO ATM'!$A$2:$C$899,3,0)</f>
        <v>DISTRITO NACIONAL</v>
      </c>
      <c r="B179" s="123" t="s">
        <v>2724</v>
      </c>
      <c r="C179" s="137">
        <v>44318.571180555555</v>
      </c>
      <c r="D179" s="137" t="s">
        <v>2459</v>
      </c>
      <c r="E179" s="114">
        <v>139</v>
      </c>
      <c r="F179" s="152" t="str">
        <f>VLOOKUP(E179,VIP!$A$2:$O12933,2,0)</f>
        <v>DRBR139</v>
      </c>
      <c r="G179" s="136" t="str">
        <f>VLOOKUP(E179,'LISTADO ATM'!$A$2:$B$898,2,0)</f>
        <v xml:space="preserve">ATM Oficina Plaza Lama Zona Oriental I </v>
      </c>
      <c r="H179" s="136" t="str">
        <f>VLOOKUP(E179,VIP!$A$2:$O17854,7,FALSE)</f>
        <v>Si</v>
      </c>
      <c r="I179" s="136" t="str">
        <f>VLOOKUP(E179,VIP!$A$2:$O9819,8,FALSE)</f>
        <v>Si</v>
      </c>
      <c r="J179" s="136" t="str">
        <f>VLOOKUP(E179,VIP!$A$2:$O9769,8,FALSE)</f>
        <v>Si</v>
      </c>
      <c r="K179" s="136" t="str">
        <f>VLOOKUP(E179,VIP!$A$2:$O13343,6,0)</f>
        <v>NO</v>
      </c>
      <c r="L179" s="133" t="s">
        <v>2419</v>
      </c>
      <c r="M179" s="138" t="s">
        <v>2456</v>
      </c>
      <c r="N179" s="138" t="s">
        <v>2463</v>
      </c>
      <c r="O179" s="152" t="s">
        <v>2464</v>
      </c>
      <c r="P179" s="135"/>
      <c r="Q179" s="138" t="s">
        <v>2419</v>
      </c>
    </row>
    <row r="180" spans="1:17" ht="18" x14ac:dyDescent="0.25">
      <c r="A180" s="136" t="str">
        <f>VLOOKUP(E180,'LISTADO ATM'!$A$2:$C$899,3,0)</f>
        <v>SUR</v>
      </c>
      <c r="B180" s="123" t="s">
        <v>2720</v>
      </c>
      <c r="C180" s="137">
        <v>44318.576307870368</v>
      </c>
      <c r="D180" s="137" t="s">
        <v>2459</v>
      </c>
      <c r="E180" s="114">
        <v>342</v>
      </c>
      <c r="F180" s="152" t="str">
        <f>VLOOKUP(E180,VIP!$A$2:$O12929,2,0)</f>
        <v>DRBR342</v>
      </c>
      <c r="G180" s="136" t="str">
        <f>VLOOKUP(E180,'LISTADO ATM'!$A$2:$B$898,2,0)</f>
        <v>ATM Oficina Obras Públicas Azua</v>
      </c>
      <c r="H180" s="136" t="str">
        <f>VLOOKUP(E180,VIP!$A$2:$O17850,7,FALSE)</f>
        <v>Si</v>
      </c>
      <c r="I180" s="136" t="str">
        <f>VLOOKUP(E180,VIP!$A$2:$O9815,8,FALSE)</f>
        <v>Si</v>
      </c>
      <c r="J180" s="136" t="str">
        <f>VLOOKUP(E180,VIP!$A$2:$O9765,8,FALSE)</f>
        <v>Si</v>
      </c>
      <c r="K180" s="136" t="str">
        <f>VLOOKUP(E180,VIP!$A$2:$O13339,6,0)</f>
        <v>SI</v>
      </c>
      <c r="L180" s="133" t="s">
        <v>2419</v>
      </c>
      <c r="M180" s="138" t="s">
        <v>2456</v>
      </c>
      <c r="N180" s="138" t="s">
        <v>2463</v>
      </c>
      <c r="O180" s="152" t="s">
        <v>2464</v>
      </c>
      <c r="P180" s="135"/>
      <c r="Q180" s="138" t="s">
        <v>2419</v>
      </c>
    </row>
    <row r="181" spans="1:17" ht="18" x14ac:dyDescent="0.25">
      <c r="A181" s="136" t="str">
        <f>VLOOKUP(E181,'LISTADO ATM'!$A$2:$C$899,3,0)</f>
        <v>ESTE</v>
      </c>
      <c r="B181" s="123" t="s">
        <v>2719</v>
      </c>
      <c r="C181" s="137">
        <v>44318.578043981484</v>
      </c>
      <c r="D181" s="137" t="s">
        <v>2483</v>
      </c>
      <c r="E181" s="114">
        <v>268</v>
      </c>
      <c r="F181" s="152" t="str">
        <f>VLOOKUP(E181,VIP!$A$2:$O12928,2,0)</f>
        <v>DRBR268</v>
      </c>
      <c r="G181" s="136" t="str">
        <f>VLOOKUP(E181,'LISTADO ATM'!$A$2:$B$898,2,0)</f>
        <v xml:space="preserve">ATM Autobanco La Altagracia (Higuey) </v>
      </c>
      <c r="H181" s="136" t="str">
        <f>VLOOKUP(E181,VIP!$A$2:$O17849,7,FALSE)</f>
        <v>Si</v>
      </c>
      <c r="I181" s="136" t="str">
        <f>VLOOKUP(E181,VIP!$A$2:$O9814,8,FALSE)</f>
        <v>Si</v>
      </c>
      <c r="J181" s="136" t="str">
        <f>VLOOKUP(E181,VIP!$A$2:$O9764,8,FALSE)</f>
        <v>Si</v>
      </c>
      <c r="K181" s="136" t="str">
        <f>VLOOKUP(E181,VIP!$A$2:$O13338,6,0)</f>
        <v>NO</v>
      </c>
      <c r="L181" s="133" t="s">
        <v>2419</v>
      </c>
      <c r="M181" s="138" t="s">
        <v>2456</v>
      </c>
      <c r="N181" s="138" t="s">
        <v>2463</v>
      </c>
      <c r="O181" s="152" t="s">
        <v>2594</v>
      </c>
      <c r="P181" s="135"/>
      <c r="Q181" s="138" t="s">
        <v>2419</v>
      </c>
    </row>
    <row r="182" spans="1:17" ht="18" x14ac:dyDescent="0.25">
      <c r="A182" s="136" t="str">
        <f>VLOOKUP(E182,'LISTADO ATM'!$A$2:$C$899,3,0)</f>
        <v>DISTRITO NACIONAL</v>
      </c>
      <c r="B182" s="123" t="s">
        <v>2718</v>
      </c>
      <c r="C182" s="137">
        <v>44318.580833333333</v>
      </c>
      <c r="D182" s="137" t="s">
        <v>2483</v>
      </c>
      <c r="E182" s="114">
        <v>347</v>
      </c>
      <c r="F182" s="152" t="str">
        <f>VLOOKUP(E182,VIP!$A$2:$O12927,2,0)</f>
        <v>DRBR347</v>
      </c>
      <c r="G182" s="136" t="str">
        <f>VLOOKUP(E182,'LISTADO ATM'!$A$2:$B$898,2,0)</f>
        <v>ATM Patio de Colombia</v>
      </c>
      <c r="H182" s="136" t="str">
        <f>VLOOKUP(E182,VIP!$A$2:$O17848,7,FALSE)</f>
        <v>N/A</v>
      </c>
      <c r="I182" s="136" t="str">
        <f>VLOOKUP(E182,VIP!$A$2:$O9813,8,FALSE)</f>
        <v>N/A</v>
      </c>
      <c r="J182" s="136" t="str">
        <f>VLOOKUP(E182,VIP!$A$2:$O9763,8,FALSE)</f>
        <v>N/A</v>
      </c>
      <c r="K182" s="136" t="str">
        <f>VLOOKUP(E182,VIP!$A$2:$O13337,6,0)</f>
        <v>N/A</v>
      </c>
      <c r="L182" s="133" t="s">
        <v>2419</v>
      </c>
      <c r="M182" s="138" t="s">
        <v>2456</v>
      </c>
      <c r="N182" s="138" t="s">
        <v>2463</v>
      </c>
      <c r="O182" s="152" t="s">
        <v>2594</v>
      </c>
      <c r="P182" s="135"/>
      <c r="Q182" s="138" t="s">
        <v>2419</v>
      </c>
    </row>
    <row r="183" spans="1:17" ht="18" x14ac:dyDescent="0.25">
      <c r="A183" s="136" t="str">
        <f>VLOOKUP(E183,'LISTADO ATM'!$A$2:$C$899,3,0)</f>
        <v>NORTE</v>
      </c>
      <c r="B183" s="123" t="s">
        <v>2716</v>
      </c>
      <c r="C183" s="137">
        <v>44318.583275462966</v>
      </c>
      <c r="D183" s="137" t="s">
        <v>2483</v>
      </c>
      <c r="E183" s="114">
        <v>40</v>
      </c>
      <c r="F183" s="152" t="str">
        <f>VLOOKUP(E183,VIP!$A$2:$O12925,2,0)</f>
        <v>DRBR040</v>
      </c>
      <c r="G183" s="136" t="str">
        <f>VLOOKUP(E183,'LISTADO ATM'!$A$2:$B$898,2,0)</f>
        <v xml:space="preserve">ATM Oficina El Puñal </v>
      </c>
      <c r="H183" s="136" t="str">
        <f>VLOOKUP(E183,VIP!$A$2:$O17846,7,FALSE)</f>
        <v>Si</v>
      </c>
      <c r="I183" s="136" t="str">
        <f>VLOOKUP(E183,VIP!$A$2:$O9811,8,FALSE)</f>
        <v>Si</v>
      </c>
      <c r="J183" s="136" t="str">
        <f>VLOOKUP(E183,VIP!$A$2:$O9761,8,FALSE)</f>
        <v>Si</v>
      </c>
      <c r="K183" s="136" t="str">
        <f>VLOOKUP(E183,VIP!$A$2:$O13335,6,0)</f>
        <v>NO</v>
      </c>
      <c r="L183" s="133" t="s">
        <v>2419</v>
      </c>
      <c r="M183" s="138" t="s">
        <v>2456</v>
      </c>
      <c r="N183" s="138" t="s">
        <v>2463</v>
      </c>
      <c r="O183" s="152" t="s">
        <v>2594</v>
      </c>
      <c r="P183" s="135"/>
      <c r="Q183" s="138" t="s">
        <v>2419</v>
      </c>
    </row>
    <row r="184" spans="1:17" ht="18" x14ac:dyDescent="0.25">
      <c r="A184" s="136" t="str">
        <f>VLOOKUP(E184,'LISTADO ATM'!$A$2:$C$899,3,0)</f>
        <v>ESTE</v>
      </c>
      <c r="B184" s="123" t="s">
        <v>2715</v>
      </c>
      <c r="C184" s="137">
        <v>44318.584664351853</v>
      </c>
      <c r="D184" s="137" t="s">
        <v>2459</v>
      </c>
      <c r="E184" s="114">
        <v>742</v>
      </c>
      <c r="F184" s="152" t="str">
        <f>VLOOKUP(E184,VIP!$A$2:$O12924,2,0)</f>
        <v>DRBR990</v>
      </c>
      <c r="G184" s="136" t="str">
        <f>VLOOKUP(E184,'LISTADO ATM'!$A$2:$B$898,2,0)</f>
        <v xml:space="preserve">ATM Oficina Plaza del Rey (La Romana) </v>
      </c>
      <c r="H184" s="136" t="str">
        <f>VLOOKUP(E184,VIP!$A$2:$O17845,7,FALSE)</f>
        <v>Si</v>
      </c>
      <c r="I184" s="136" t="str">
        <f>VLOOKUP(E184,VIP!$A$2:$O9810,8,FALSE)</f>
        <v>Si</v>
      </c>
      <c r="J184" s="136" t="str">
        <f>VLOOKUP(E184,VIP!$A$2:$O9760,8,FALSE)</f>
        <v>Si</v>
      </c>
      <c r="K184" s="136" t="str">
        <f>VLOOKUP(E184,VIP!$A$2:$O13334,6,0)</f>
        <v>NO</v>
      </c>
      <c r="L184" s="133" t="s">
        <v>2419</v>
      </c>
      <c r="M184" s="138" t="s">
        <v>2456</v>
      </c>
      <c r="N184" s="138" t="s">
        <v>2463</v>
      </c>
      <c r="O184" s="152" t="s">
        <v>2464</v>
      </c>
      <c r="P184" s="135"/>
      <c r="Q184" s="138" t="s">
        <v>2419</v>
      </c>
    </row>
    <row r="185" spans="1:17" ht="18" x14ac:dyDescent="0.25">
      <c r="A185" s="136" t="str">
        <f>VLOOKUP(E185,'LISTADO ATM'!$A$2:$C$899,3,0)</f>
        <v>DISTRITO NACIONAL</v>
      </c>
      <c r="B185" s="123" t="s">
        <v>2714</v>
      </c>
      <c r="C185" s="137">
        <v>44318.585844907408</v>
      </c>
      <c r="D185" s="137" t="s">
        <v>2459</v>
      </c>
      <c r="E185" s="114">
        <v>461</v>
      </c>
      <c r="F185" s="152" t="str">
        <f>VLOOKUP(E185,VIP!$A$2:$O12923,2,0)</f>
        <v>DRBR461</v>
      </c>
      <c r="G185" s="136" t="str">
        <f>VLOOKUP(E185,'LISTADO ATM'!$A$2:$B$898,2,0)</f>
        <v xml:space="preserve">ATM Autobanco Sarasota I </v>
      </c>
      <c r="H185" s="136" t="str">
        <f>VLOOKUP(E185,VIP!$A$2:$O17844,7,FALSE)</f>
        <v>Si</v>
      </c>
      <c r="I185" s="136" t="str">
        <f>VLOOKUP(E185,VIP!$A$2:$O9809,8,FALSE)</f>
        <v>Si</v>
      </c>
      <c r="J185" s="136" t="str">
        <f>VLOOKUP(E185,VIP!$A$2:$O9759,8,FALSE)</f>
        <v>Si</v>
      </c>
      <c r="K185" s="136" t="str">
        <f>VLOOKUP(E185,VIP!$A$2:$O13333,6,0)</f>
        <v>SI</v>
      </c>
      <c r="L185" s="133" t="s">
        <v>2419</v>
      </c>
      <c r="M185" s="138" t="s">
        <v>2456</v>
      </c>
      <c r="N185" s="138" t="s">
        <v>2463</v>
      </c>
      <c r="O185" s="152" t="s">
        <v>2464</v>
      </c>
      <c r="P185" s="135"/>
      <c r="Q185" s="138" t="s">
        <v>2419</v>
      </c>
    </row>
    <row r="186" spans="1:17" ht="18" x14ac:dyDescent="0.25">
      <c r="A186" s="136" t="str">
        <f>VLOOKUP(E186,'LISTADO ATM'!$A$2:$C$899,3,0)</f>
        <v>DISTRITO NACIONAL</v>
      </c>
      <c r="B186" s="123" t="s">
        <v>2713</v>
      </c>
      <c r="C186" s="137">
        <v>44318.587002314816</v>
      </c>
      <c r="D186" s="137" t="s">
        <v>2459</v>
      </c>
      <c r="E186" s="114">
        <v>875</v>
      </c>
      <c r="F186" s="152" t="str">
        <f>VLOOKUP(E186,VIP!$A$2:$O12922,2,0)</f>
        <v>DRBR875</v>
      </c>
      <c r="G186" s="136" t="str">
        <f>VLOOKUP(E186,'LISTADO ATM'!$A$2:$B$898,2,0)</f>
        <v xml:space="preserve">ATM Texaco Aut. Duarte KM 14 1/2 (Los Alcarrizos) </v>
      </c>
      <c r="H186" s="136" t="str">
        <f>VLOOKUP(E186,VIP!$A$2:$O17843,7,FALSE)</f>
        <v>Si</v>
      </c>
      <c r="I186" s="136" t="str">
        <f>VLOOKUP(E186,VIP!$A$2:$O9808,8,FALSE)</f>
        <v>Si</v>
      </c>
      <c r="J186" s="136" t="str">
        <f>VLOOKUP(E186,VIP!$A$2:$O9758,8,FALSE)</f>
        <v>Si</v>
      </c>
      <c r="K186" s="136" t="str">
        <f>VLOOKUP(E186,VIP!$A$2:$O13332,6,0)</f>
        <v>NO</v>
      </c>
      <c r="L186" s="133" t="s">
        <v>2419</v>
      </c>
      <c r="M186" s="138" t="s">
        <v>2456</v>
      </c>
      <c r="N186" s="138" t="s">
        <v>2463</v>
      </c>
      <c r="O186" s="152" t="s">
        <v>2464</v>
      </c>
      <c r="P186" s="135"/>
      <c r="Q186" s="138" t="s">
        <v>2419</v>
      </c>
    </row>
    <row r="187" spans="1:17" ht="18" x14ac:dyDescent="0.25">
      <c r="A187" s="136" t="str">
        <f>VLOOKUP(E187,'LISTADO ATM'!$A$2:$C$899,3,0)</f>
        <v>DISTRITO NACIONAL</v>
      </c>
      <c r="B187" s="123" t="s">
        <v>2712</v>
      </c>
      <c r="C187" s="137">
        <v>44318.589178240742</v>
      </c>
      <c r="D187" s="137" t="s">
        <v>2459</v>
      </c>
      <c r="E187" s="114">
        <v>453</v>
      </c>
      <c r="F187" s="152" t="str">
        <f>VLOOKUP(E187,VIP!$A$2:$O12921,2,0)</f>
        <v>DRBR453</v>
      </c>
      <c r="G187" s="136" t="str">
        <f>VLOOKUP(E187,'LISTADO ATM'!$A$2:$B$898,2,0)</f>
        <v xml:space="preserve">ATM Autobanco Sarasota II </v>
      </c>
      <c r="H187" s="136" t="str">
        <f>VLOOKUP(E187,VIP!$A$2:$O17842,7,FALSE)</f>
        <v>Si</v>
      </c>
      <c r="I187" s="136" t="str">
        <f>VLOOKUP(E187,VIP!$A$2:$O9807,8,FALSE)</f>
        <v>Si</v>
      </c>
      <c r="J187" s="136" t="str">
        <f>VLOOKUP(E187,VIP!$A$2:$O9757,8,FALSE)</f>
        <v>Si</v>
      </c>
      <c r="K187" s="136" t="str">
        <f>VLOOKUP(E187,VIP!$A$2:$O13331,6,0)</f>
        <v>SI</v>
      </c>
      <c r="L187" s="133" t="s">
        <v>2419</v>
      </c>
      <c r="M187" s="138" t="s">
        <v>2456</v>
      </c>
      <c r="N187" s="138" t="s">
        <v>2463</v>
      </c>
      <c r="O187" s="152" t="s">
        <v>2464</v>
      </c>
      <c r="P187" s="135"/>
      <c r="Q187" s="138" t="s">
        <v>2419</v>
      </c>
    </row>
    <row r="188" spans="1:17" ht="18" x14ac:dyDescent="0.25">
      <c r="A188" s="136" t="str">
        <f>VLOOKUP(E188,'LISTADO ATM'!$A$2:$C$899,3,0)</f>
        <v>NORTE</v>
      </c>
      <c r="B188" s="123" t="s">
        <v>2710</v>
      </c>
      <c r="C188" s="137">
        <v>44318.591840277775</v>
      </c>
      <c r="D188" s="137" t="s">
        <v>2483</v>
      </c>
      <c r="E188" s="114">
        <v>157</v>
      </c>
      <c r="F188" s="152" t="str">
        <f>VLOOKUP(E188,VIP!$A$2:$O12919,2,0)</f>
        <v>DRBR157</v>
      </c>
      <c r="G188" s="136" t="str">
        <f>VLOOKUP(E188,'LISTADO ATM'!$A$2:$B$898,2,0)</f>
        <v xml:space="preserve">ATM Oficina Samaná </v>
      </c>
      <c r="H188" s="136" t="str">
        <f>VLOOKUP(E188,VIP!$A$2:$O17840,7,FALSE)</f>
        <v>Si</v>
      </c>
      <c r="I188" s="136" t="str">
        <f>VLOOKUP(E188,VIP!$A$2:$O9805,8,FALSE)</f>
        <v>Si</v>
      </c>
      <c r="J188" s="136" t="str">
        <f>VLOOKUP(E188,VIP!$A$2:$O9755,8,FALSE)</f>
        <v>Si</v>
      </c>
      <c r="K188" s="136" t="str">
        <f>VLOOKUP(E188,VIP!$A$2:$O13329,6,0)</f>
        <v>SI</v>
      </c>
      <c r="L188" s="133" t="s">
        <v>2419</v>
      </c>
      <c r="M188" s="138" t="s">
        <v>2456</v>
      </c>
      <c r="N188" s="138" t="s">
        <v>2463</v>
      </c>
      <c r="O188" s="152" t="s">
        <v>2594</v>
      </c>
      <c r="P188" s="135"/>
      <c r="Q188" s="138" t="s">
        <v>2419</v>
      </c>
    </row>
    <row r="189" spans="1:17" ht="18" x14ac:dyDescent="0.25">
      <c r="A189" s="136" t="str">
        <f>VLOOKUP(E189,'LISTADO ATM'!$A$2:$C$899,3,0)</f>
        <v>ESTE</v>
      </c>
      <c r="B189" s="123" t="s">
        <v>2709</v>
      </c>
      <c r="C189" s="137">
        <v>44318.593587962961</v>
      </c>
      <c r="D189" s="137" t="s">
        <v>2459</v>
      </c>
      <c r="E189" s="114">
        <v>912</v>
      </c>
      <c r="F189" s="152" t="str">
        <f>VLOOKUP(E189,VIP!$A$2:$O12918,2,0)</f>
        <v>DRBR973</v>
      </c>
      <c r="G189" s="136" t="str">
        <f>VLOOKUP(E189,'LISTADO ATM'!$A$2:$B$898,2,0)</f>
        <v xml:space="preserve">ATM Oficina San Pedro II </v>
      </c>
      <c r="H189" s="136" t="str">
        <f>VLOOKUP(E189,VIP!$A$2:$O17839,7,FALSE)</f>
        <v>Si</v>
      </c>
      <c r="I189" s="136" t="str">
        <f>VLOOKUP(E189,VIP!$A$2:$O9804,8,FALSE)</f>
        <v>Si</v>
      </c>
      <c r="J189" s="136" t="str">
        <f>VLOOKUP(E189,VIP!$A$2:$O9754,8,FALSE)</f>
        <v>Si</v>
      </c>
      <c r="K189" s="136" t="str">
        <f>VLOOKUP(E189,VIP!$A$2:$O13328,6,0)</f>
        <v>SI</v>
      </c>
      <c r="L189" s="133" t="s">
        <v>2419</v>
      </c>
      <c r="M189" s="138" t="s">
        <v>2456</v>
      </c>
      <c r="N189" s="138" t="s">
        <v>2463</v>
      </c>
      <c r="O189" s="152" t="s">
        <v>2464</v>
      </c>
      <c r="P189" s="135"/>
      <c r="Q189" s="138" t="s">
        <v>2419</v>
      </c>
    </row>
    <row r="190" spans="1:17" ht="18" x14ac:dyDescent="0.25">
      <c r="A190" s="136" t="str">
        <f>VLOOKUP(E190,'LISTADO ATM'!$A$2:$C$899,3,0)</f>
        <v>DISTRITO NACIONAL</v>
      </c>
      <c r="B190" s="123" t="s">
        <v>2708</v>
      </c>
      <c r="C190" s="137">
        <v>44318.594895833332</v>
      </c>
      <c r="D190" s="137" t="s">
        <v>2459</v>
      </c>
      <c r="E190" s="114">
        <v>708</v>
      </c>
      <c r="F190" s="152" t="str">
        <f>VLOOKUP(E190,VIP!$A$2:$O12917,2,0)</f>
        <v>DRBR505</v>
      </c>
      <c r="G190" s="136" t="str">
        <f>VLOOKUP(E190,'LISTADO ATM'!$A$2:$B$898,2,0)</f>
        <v xml:space="preserve">ATM El Vestir De Hoy </v>
      </c>
      <c r="H190" s="136" t="str">
        <f>VLOOKUP(E190,VIP!$A$2:$O17838,7,FALSE)</f>
        <v>Si</v>
      </c>
      <c r="I190" s="136" t="str">
        <f>VLOOKUP(E190,VIP!$A$2:$O9803,8,FALSE)</f>
        <v>Si</v>
      </c>
      <c r="J190" s="136" t="str">
        <f>VLOOKUP(E190,VIP!$A$2:$O9753,8,FALSE)</f>
        <v>Si</v>
      </c>
      <c r="K190" s="136" t="str">
        <f>VLOOKUP(E190,VIP!$A$2:$O13327,6,0)</f>
        <v>NO</v>
      </c>
      <c r="L190" s="133" t="s">
        <v>2419</v>
      </c>
      <c r="M190" s="138" t="s">
        <v>2456</v>
      </c>
      <c r="N190" s="138" t="s">
        <v>2463</v>
      </c>
      <c r="O190" s="152" t="s">
        <v>2464</v>
      </c>
      <c r="P190" s="135"/>
      <c r="Q190" s="138" t="s">
        <v>2419</v>
      </c>
    </row>
    <row r="191" spans="1:17" ht="18" x14ac:dyDescent="0.25">
      <c r="A191" s="136" t="str">
        <f>VLOOKUP(E191,'LISTADO ATM'!$A$2:$C$899,3,0)</f>
        <v>NORTE</v>
      </c>
      <c r="B191" s="123" t="s">
        <v>2707</v>
      </c>
      <c r="C191" s="137">
        <v>44318.596064814818</v>
      </c>
      <c r="D191" s="137" t="s">
        <v>2483</v>
      </c>
      <c r="E191" s="114">
        <v>144</v>
      </c>
      <c r="F191" s="152" t="str">
        <f>VLOOKUP(E191,VIP!$A$2:$O12916,2,0)</f>
        <v>DRBR144</v>
      </c>
      <c r="G191" s="136" t="str">
        <f>VLOOKUP(E191,'LISTADO ATM'!$A$2:$B$898,2,0)</f>
        <v xml:space="preserve">ATM Oficina Villa Altagracia </v>
      </c>
      <c r="H191" s="136" t="str">
        <f>VLOOKUP(E191,VIP!$A$2:$O17837,7,FALSE)</f>
        <v>Si</v>
      </c>
      <c r="I191" s="136" t="str">
        <f>VLOOKUP(E191,VIP!$A$2:$O9802,8,FALSE)</f>
        <v>Si</v>
      </c>
      <c r="J191" s="136" t="str">
        <f>VLOOKUP(E191,VIP!$A$2:$O9752,8,FALSE)</f>
        <v>Si</v>
      </c>
      <c r="K191" s="136" t="str">
        <f>VLOOKUP(E191,VIP!$A$2:$O13326,6,0)</f>
        <v>SI</v>
      </c>
      <c r="L191" s="133" t="s">
        <v>2419</v>
      </c>
      <c r="M191" s="138" t="s">
        <v>2456</v>
      </c>
      <c r="N191" s="138" t="s">
        <v>2463</v>
      </c>
      <c r="O191" s="152" t="s">
        <v>2594</v>
      </c>
      <c r="P191" s="135"/>
      <c r="Q191" s="138" t="s">
        <v>2419</v>
      </c>
    </row>
    <row r="192" spans="1:17" ht="18" x14ac:dyDescent="0.25">
      <c r="A192" s="136" t="str">
        <f>VLOOKUP(E192,'LISTADO ATM'!$A$2:$C$899,3,0)</f>
        <v>DISTRITO NACIONAL</v>
      </c>
      <c r="B192" s="123" t="s">
        <v>2706</v>
      </c>
      <c r="C192" s="137">
        <v>44318.597592592596</v>
      </c>
      <c r="D192" s="137" t="s">
        <v>2459</v>
      </c>
      <c r="E192" s="114">
        <v>541</v>
      </c>
      <c r="F192" s="152" t="str">
        <f>VLOOKUP(E192,VIP!$A$2:$O12915,2,0)</f>
        <v>DRBR541</v>
      </c>
      <c r="G192" s="136" t="str">
        <f>VLOOKUP(E192,'LISTADO ATM'!$A$2:$B$898,2,0)</f>
        <v xml:space="preserve">ATM Oficina Sambil II </v>
      </c>
      <c r="H192" s="136" t="str">
        <f>VLOOKUP(E192,VIP!$A$2:$O17836,7,FALSE)</f>
        <v>Si</v>
      </c>
      <c r="I192" s="136" t="str">
        <f>VLOOKUP(E192,VIP!$A$2:$O9801,8,FALSE)</f>
        <v>Si</v>
      </c>
      <c r="J192" s="136" t="str">
        <f>VLOOKUP(E192,VIP!$A$2:$O9751,8,FALSE)</f>
        <v>Si</v>
      </c>
      <c r="K192" s="136" t="str">
        <f>VLOOKUP(E192,VIP!$A$2:$O13325,6,0)</f>
        <v>SI</v>
      </c>
      <c r="L192" s="133" t="s">
        <v>2419</v>
      </c>
      <c r="M192" s="138" t="s">
        <v>2456</v>
      </c>
      <c r="N192" s="138" t="s">
        <v>2463</v>
      </c>
      <c r="O192" s="152" t="s">
        <v>2464</v>
      </c>
      <c r="P192" s="135"/>
      <c r="Q192" s="138" t="s">
        <v>2419</v>
      </c>
    </row>
    <row r="193" spans="1:17" ht="18" x14ac:dyDescent="0.25">
      <c r="A193" s="136" t="str">
        <f>VLOOKUP(E193,'LISTADO ATM'!$A$2:$C$899,3,0)</f>
        <v>DISTRITO NACIONAL</v>
      </c>
      <c r="B193" s="123" t="s">
        <v>2754</v>
      </c>
      <c r="C193" s="137">
        <v>44318.646435185183</v>
      </c>
      <c r="D193" s="137" t="s">
        <v>2483</v>
      </c>
      <c r="E193" s="114">
        <v>409</v>
      </c>
      <c r="F193" s="152" t="str">
        <f>VLOOKUP(E193,VIP!$A$2:$O12918,2,0)</f>
        <v>DRBR409</v>
      </c>
      <c r="G193" s="136" t="str">
        <f>VLOOKUP(E193,'LISTADO ATM'!$A$2:$B$898,2,0)</f>
        <v xml:space="preserve">ATM Oficina Las Palmas de Herrera I </v>
      </c>
      <c r="H193" s="136" t="str">
        <f>VLOOKUP(E193,VIP!$A$2:$O17839,7,FALSE)</f>
        <v>Si</v>
      </c>
      <c r="I193" s="136" t="str">
        <f>VLOOKUP(E193,VIP!$A$2:$O9804,8,FALSE)</f>
        <v>Si</v>
      </c>
      <c r="J193" s="136" t="str">
        <f>VLOOKUP(E193,VIP!$A$2:$O9754,8,FALSE)</f>
        <v>Si</v>
      </c>
      <c r="K193" s="136" t="str">
        <f>VLOOKUP(E193,VIP!$A$2:$O13328,6,0)</f>
        <v>NO</v>
      </c>
      <c r="L193" s="133" t="s">
        <v>2419</v>
      </c>
      <c r="M193" s="138" t="s">
        <v>2456</v>
      </c>
      <c r="N193" s="138" t="s">
        <v>2463</v>
      </c>
      <c r="O193" s="152" t="s">
        <v>2594</v>
      </c>
      <c r="P193" s="135"/>
      <c r="Q193" s="138" t="s">
        <v>2419</v>
      </c>
    </row>
    <row r="194" spans="1:17" ht="18" x14ac:dyDescent="0.25">
      <c r="A194" s="136" t="str">
        <f>VLOOKUP(E194,'LISTADO ATM'!$A$2:$C$899,3,0)</f>
        <v>DISTRITO NACIONAL</v>
      </c>
      <c r="B194" s="123" t="s">
        <v>2752</v>
      </c>
      <c r="C194" s="137">
        <v>44318.649456018517</v>
      </c>
      <c r="D194" s="137" t="s">
        <v>2459</v>
      </c>
      <c r="E194" s="114">
        <v>331</v>
      </c>
      <c r="F194" s="152" t="str">
        <f>VLOOKUP(E194,VIP!$A$2:$O12916,2,0)</f>
        <v>DRBR331</v>
      </c>
      <c r="G194" s="136" t="str">
        <f>VLOOKUP(E194,'LISTADO ATM'!$A$2:$B$898,2,0)</f>
        <v>ATM Ayuntamiento Sto. Dgo. Este</v>
      </c>
      <c r="H194" s="136" t="str">
        <f>VLOOKUP(E194,VIP!$A$2:$O17837,7,FALSE)</f>
        <v>N/A</v>
      </c>
      <c r="I194" s="136" t="str">
        <f>VLOOKUP(E194,VIP!$A$2:$O9802,8,FALSE)</f>
        <v>N/A</v>
      </c>
      <c r="J194" s="136" t="str">
        <f>VLOOKUP(E194,VIP!$A$2:$O9752,8,FALSE)</f>
        <v>N/A</v>
      </c>
      <c r="K194" s="136" t="str">
        <f>VLOOKUP(E194,VIP!$A$2:$O13326,6,0)</f>
        <v>NO</v>
      </c>
      <c r="L194" s="133" t="s">
        <v>2419</v>
      </c>
      <c r="M194" s="138" t="s">
        <v>2456</v>
      </c>
      <c r="N194" s="138" t="s">
        <v>2463</v>
      </c>
      <c r="O194" s="152" t="s">
        <v>2464</v>
      </c>
      <c r="P194" s="135"/>
      <c r="Q194" s="138" t="s">
        <v>2419</v>
      </c>
    </row>
    <row r="195" spans="1:17" ht="18" x14ac:dyDescent="0.25">
      <c r="A195" s="136" t="str">
        <f>VLOOKUP(E195,'LISTADO ATM'!$A$2:$C$899,3,0)</f>
        <v>DISTRITO NACIONAL</v>
      </c>
      <c r="B195" s="123" t="s">
        <v>2751</v>
      </c>
      <c r="C195" s="137">
        <v>44318.651134259257</v>
      </c>
      <c r="D195" s="137" t="s">
        <v>2459</v>
      </c>
      <c r="E195" s="114">
        <v>967</v>
      </c>
      <c r="F195" s="152" t="str">
        <f>VLOOKUP(E195,VIP!$A$2:$O12915,2,0)</f>
        <v>DRBR967</v>
      </c>
      <c r="G195" s="136" t="str">
        <f>VLOOKUP(E195,'LISTADO ATM'!$A$2:$B$898,2,0)</f>
        <v xml:space="preserve">ATM UNP Hiper Olé Autopista Duarte </v>
      </c>
      <c r="H195" s="136" t="str">
        <f>VLOOKUP(E195,VIP!$A$2:$O17836,7,FALSE)</f>
        <v>Si</v>
      </c>
      <c r="I195" s="136" t="str">
        <f>VLOOKUP(E195,VIP!$A$2:$O9801,8,FALSE)</f>
        <v>Si</v>
      </c>
      <c r="J195" s="136" t="str">
        <f>VLOOKUP(E195,VIP!$A$2:$O9751,8,FALSE)</f>
        <v>Si</v>
      </c>
      <c r="K195" s="136" t="str">
        <f>VLOOKUP(E195,VIP!$A$2:$O13325,6,0)</f>
        <v>NO</v>
      </c>
      <c r="L195" s="133" t="s">
        <v>2419</v>
      </c>
      <c r="M195" s="138" t="s">
        <v>2456</v>
      </c>
      <c r="N195" s="138" t="s">
        <v>2463</v>
      </c>
      <c r="O195" s="152" t="s">
        <v>2464</v>
      </c>
      <c r="P195" s="135"/>
      <c r="Q195" s="138" t="s">
        <v>2419</v>
      </c>
    </row>
    <row r="196" spans="1:17" ht="18" x14ac:dyDescent="0.25">
      <c r="A196" s="136" t="str">
        <f>VLOOKUP(E196,'LISTADO ATM'!$A$2:$C$899,3,0)</f>
        <v>ESTE</v>
      </c>
      <c r="B196" s="123" t="s">
        <v>2776</v>
      </c>
      <c r="C196" s="137">
        <v>44318.717465277776</v>
      </c>
      <c r="D196" s="137" t="s">
        <v>2459</v>
      </c>
      <c r="E196" s="114">
        <v>294</v>
      </c>
      <c r="F196" s="152" t="str">
        <f>VLOOKUP(E196,VIP!$A$2:$O12936,2,0)</f>
        <v>DRBR294</v>
      </c>
      <c r="G196" s="136" t="str">
        <f>VLOOKUP(E196,'LISTADO ATM'!$A$2:$B$898,2,0)</f>
        <v xml:space="preserve">ATM Plaza Zaglul San Pedro II </v>
      </c>
      <c r="H196" s="136" t="str">
        <f>VLOOKUP(E196,VIP!$A$2:$O17857,7,FALSE)</f>
        <v>Si</v>
      </c>
      <c r="I196" s="136" t="str">
        <f>VLOOKUP(E196,VIP!$A$2:$O9822,8,FALSE)</f>
        <v>Si</v>
      </c>
      <c r="J196" s="136" t="str">
        <f>VLOOKUP(E196,VIP!$A$2:$O9772,8,FALSE)</f>
        <v>Si</v>
      </c>
      <c r="K196" s="136" t="str">
        <f>VLOOKUP(E196,VIP!$A$2:$O13346,6,0)</f>
        <v>NO</v>
      </c>
      <c r="L196" s="133" t="s">
        <v>2419</v>
      </c>
      <c r="M196" s="138" t="s">
        <v>2456</v>
      </c>
      <c r="N196" s="138" t="s">
        <v>2463</v>
      </c>
      <c r="O196" s="152" t="s">
        <v>2464</v>
      </c>
      <c r="P196" s="135"/>
      <c r="Q196" s="138" t="s">
        <v>2419</v>
      </c>
    </row>
    <row r="197" spans="1:17" ht="18" x14ac:dyDescent="0.25">
      <c r="A197" s="136" t="str">
        <f>VLOOKUP(E197,'LISTADO ATM'!$A$2:$C$899,3,0)</f>
        <v>DISTRITO NACIONAL</v>
      </c>
      <c r="B197" s="123" t="s">
        <v>2774</v>
      </c>
      <c r="C197" s="137">
        <v>44318.720023148147</v>
      </c>
      <c r="D197" s="137" t="s">
        <v>2459</v>
      </c>
      <c r="E197" s="114">
        <v>590</v>
      </c>
      <c r="F197" s="152" t="str">
        <f>VLOOKUP(E197,VIP!$A$2:$O12934,2,0)</f>
        <v>DRBR177</v>
      </c>
      <c r="G197" s="136" t="str">
        <f>VLOOKUP(E197,'LISTADO ATM'!$A$2:$B$898,2,0)</f>
        <v xml:space="preserve">ATM Olé Aut. Las Américas </v>
      </c>
      <c r="H197" s="136" t="str">
        <f>VLOOKUP(E197,VIP!$A$2:$O17855,7,FALSE)</f>
        <v>Si</v>
      </c>
      <c r="I197" s="136" t="str">
        <f>VLOOKUP(E197,VIP!$A$2:$O9820,8,FALSE)</f>
        <v>Si</v>
      </c>
      <c r="J197" s="136" t="str">
        <f>VLOOKUP(E197,VIP!$A$2:$O9770,8,FALSE)</f>
        <v>Si</v>
      </c>
      <c r="K197" s="136" t="str">
        <f>VLOOKUP(E197,VIP!$A$2:$O13344,6,0)</f>
        <v>SI</v>
      </c>
      <c r="L197" s="133" t="s">
        <v>2419</v>
      </c>
      <c r="M197" s="138" t="s">
        <v>2456</v>
      </c>
      <c r="N197" s="138" t="s">
        <v>2463</v>
      </c>
      <c r="O197" s="152" t="s">
        <v>2464</v>
      </c>
      <c r="P197" s="135"/>
      <c r="Q197" s="138" t="s">
        <v>2419</v>
      </c>
    </row>
    <row r="198" spans="1:17" ht="18" x14ac:dyDescent="0.25">
      <c r="A198" s="136" t="str">
        <f>VLOOKUP(E198,'LISTADO ATM'!$A$2:$C$899,3,0)</f>
        <v>DISTRITO NACIONAL</v>
      </c>
      <c r="B198" s="123" t="s">
        <v>2772</v>
      </c>
      <c r="C198" s="137">
        <v>44318.721180555556</v>
      </c>
      <c r="D198" s="137" t="s">
        <v>2459</v>
      </c>
      <c r="E198" s="114">
        <v>868</v>
      </c>
      <c r="F198" s="152" t="str">
        <f>VLOOKUP(E198,VIP!$A$2:$O12932,2,0)</f>
        <v>DRBR868</v>
      </c>
      <c r="G198" s="136" t="str">
        <f>VLOOKUP(E198,'LISTADO ATM'!$A$2:$B$898,2,0)</f>
        <v xml:space="preserve">ATM Casino Diamante </v>
      </c>
      <c r="H198" s="136" t="str">
        <f>VLOOKUP(E198,VIP!$A$2:$O17853,7,FALSE)</f>
        <v>Si</v>
      </c>
      <c r="I198" s="136" t="str">
        <f>VLOOKUP(E198,VIP!$A$2:$O9818,8,FALSE)</f>
        <v>Si</v>
      </c>
      <c r="J198" s="136" t="str">
        <f>VLOOKUP(E198,VIP!$A$2:$O9768,8,FALSE)</f>
        <v>Si</v>
      </c>
      <c r="K198" s="136" t="str">
        <f>VLOOKUP(E198,VIP!$A$2:$O13342,6,0)</f>
        <v>NO</v>
      </c>
      <c r="L198" s="133" t="s">
        <v>2419</v>
      </c>
      <c r="M198" s="138" t="s">
        <v>2456</v>
      </c>
      <c r="N198" s="138" t="s">
        <v>2463</v>
      </c>
      <c r="O198" s="152" t="s">
        <v>2464</v>
      </c>
      <c r="P198" s="135"/>
      <c r="Q198" s="138" t="s">
        <v>2419</v>
      </c>
    </row>
    <row r="199" spans="1:17" ht="18" x14ac:dyDescent="0.25">
      <c r="A199" s="136" t="str">
        <f>VLOOKUP(E199,'LISTADO ATM'!$A$2:$C$899,3,0)</f>
        <v>DISTRITO NACIONAL</v>
      </c>
      <c r="B199" s="123" t="s">
        <v>2771</v>
      </c>
      <c r="C199" s="137">
        <v>44318.721875000003</v>
      </c>
      <c r="D199" s="137" t="s">
        <v>2483</v>
      </c>
      <c r="E199" s="114">
        <v>23</v>
      </c>
      <c r="F199" s="152" t="str">
        <f>VLOOKUP(E199,VIP!$A$2:$O12933,2,0)</f>
        <v>DRBR023</v>
      </c>
      <c r="G199" s="136" t="str">
        <f>VLOOKUP(E199,'LISTADO ATM'!$A$2:$B$898,2,0)</f>
        <v xml:space="preserve">ATM Oficina México </v>
      </c>
      <c r="H199" s="136" t="str">
        <f>VLOOKUP(E199,VIP!$A$2:$O17854,7,FALSE)</f>
        <v>Si</v>
      </c>
      <c r="I199" s="136" t="str">
        <f>VLOOKUP(E199,VIP!$A$2:$O9819,8,FALSE)</f>
        <v>Si</v>
      </c>
      <c r="J199" s="136" t="str">
        <f>VLOOKUP(E199,VIP!$A$2:$O9769,8,FALSE)</f>
        <v>Si</v>
      </c>
      <c r="K199" s="136" t="str">
        <f>VLOOKUP(E199,VIP!$A$2:$O13343,6,0)</f>
        <v>NO</v>
      </c>
      <c r="L199" s="133" t="s">
        <v>2419</v>
      </c>
      <c r="M199" s="138" t="s">
        <v>2456</v>
      </c>
      <c r="N199" s="138" t="s">
        <v>2463</v>
      </c>
      <c r="O199" s="152" t="s">
        <v>2484</v>
      </c>
      <c r="P199" s="135"/>
      <c r="Q199" s="138" t="s">
        <v>2419</v>
      </c>
    </row>
    <row r="200" spans="1:17" ht="18" x14ac:dyDescent="0.25">
      <c r="A200" s="136" t="str">
        <f>VLOOKUP(E200,'LISTADO ATM'!$A$2:$C$899,3,0)</f>
        <v>DISTRITO NACIONAL</v>
      </c>
      <c r="B200" s="123" t="s">
        <v>2770</v>
      </c>
      <c r="C200" s="137">
        <v>44318.722766203704</v>
      </c>
      <c r="D200" s="137" t="s">
        <v>2459</v>
      </c>
      <c r="E200" s="114">
        <v>734</v>
      </c>
      <c r="F200" s="152" t="str">
        <f>VLOOKUP(E200,VIP!$A$2:$O12930,2,0)</f>
        <v>DRBR178</v>
      </c>
      <c r="G200" s="136" t="str">
        <f>VLOOKUP(E200,'LISTADO ATM'!$A$2:$B$898,2,0)</f>
        <v xml:space="preserve">ATM Oficina Independencia I </v>
      </c>
      <c r="H200" s="136" t="str">
        <f>VLOOKUP(E200,VIP!$A$2:$O17851,7,FALSE)</f>
        <v>Si</v>
      </c>
      <c r="I200" s="136" t="str">
        <f>VLOOKUP(E200,VIP!$A$2:$O9816,8,FALSE)</f>
        <v>Si</v>
      </c>
      <c r="J200" s="136" t="str">
        <f>VLOOKUP(E200,VIP!$A$2:$O9766,8,FALSE)</f>
        <v>Si</v>
      </c>
      <c r="K200" s="136" t="str">
        <f>VLOOKUP(E200,VIP!$A$2:$O13340,6,0)</f>
        <v>SI</v>
      </c>
      <c r="L200" s="133" t="s">
        <v>2419</v>
      </c>
      <c r="M200" s="138" t="s">
        <v>2456</v>
      </c>
      <c r="N200" s="138" t="s">
        <v>2463</v>
      </c>
      <c r="O200" s="152" t="s">
        <v>2464</v>
      </c>
      <c r="P200" s="135"/>
      <c r="Q200" s="138" t="s">
        <v>2419</v>
      </c>
    </row>
    <row r="201" spans="1:17" ht="18" x14ac:dyDescent="0.25">
      <c r="A201" s="136" t="str">
        <f>VLOOKUP(E201,'LISTADO ATM'!$A$2:$C$899,3,0)</f>
        <v>DISTRITO NACIONAL</v>
      </c>
      <c r="B201" s="123" t="s">
        <v>2767</v>
      </c>
      <c r="C201" s="137">
        <v>44318.736354166664</v>
      </c>
      <c r="D201" s="137" t="s">
        <v>2577</v>
      </c>
      <c r="E201" s="114">
        <v>459</v>
      </c>
      <c r="F201" s="152" t="str">
        <f>VLOOKUP(E201,VIP!$A$2:$O12929,2,0)</f>
        <v>DRBR459</v>
      </c>
      <c r="G201" s="136" t="str">
        <f>VLOOKUP(E201,'LISTADO ATM'!$A$2:$B$898,2,0)</f>
        <v>ATM Estación Jima Bonao</v>
      </c>
      <c r="H201" s="136" t="str">
        <f>VLOOKUP(E201,VIP!$A$2:$O17850,7,FALSE)</f>
        <v>Si</v>
      </c>
      <c r="I201" s="136" t="str">
        <f>VLOOKUP(E201,VIP!$A$2:$O9815,8,FALSE)</f>
        <v>Si</v>
      </c>
      <c r="J201" s="136" t="str">
        <f>VLOOKUP(E201,VIP!$A$2:$O9765,8,FALSE)</f>
        <v>Si</v>
      </c>
      <c r="K201" s="136" t="str">
        <f>VLOOKUP(E201,VIP!$A$2:$O13339,6,0)</f>
        <v>NO</v>
      </c>
      <c r="L201" s="133" t="s">
        <v>2419</v>
      </c>
      <c r="M201" s="138" t="s">
        <v>2456</v>
      </c>
      <c r="N201" s="138" t="s">
        <v>2463</v>
      </c>
      <c r="O201" s="152" t="s">
        <v>2578</v>
      </c>
      <c r="P201" s="135"/>
      <c r="Q201" s="138" t="s">
        <v>2419</v>
      </c>
    </row>
    <row r="202" spans="1:17" ht="18" x14ac:dyDescent="0.25">
      <c r="A202" s="136" t="str">
        <f>VLOOKUP(E202,'LISTADO ATM'!$A$2:$C$899,3,0)</f>
        <v>NORTE</v>
      </c>
      <c r="B202" s="123" t="s">
        <v>2765</v>
      </c>
      <c r="C202" s="137">
        <v>44318.74322916667</v>
      </c>
      <c r="D202" s="137" t="s">
        <v>2483</v>
      </c>
      <c r="E202" s="114">
        <v>649</v>
      </c>
      <c r="F202" s="152" t="str">
        <f>VLOOKUP(E202,VIP!$A$2:$O12927,2,0)</f>
        <v>DRBR649</v>
      </c>
      <c r="G202" s="136" t="str">
        <f>VLOOKUP(E202,'LISTADO ATM'!$A$2:$B$898,2,0)</f>
        <v xml:space="preserve">ATM Oficina Galería 56 (San Francisco de Macorís) </v>
      </c>
      <c r="H202" s="136" t="str">
        <f>VLOOKUP(E202,VIP!$A$2:$O17848,7,FALSE)</f>
        <v>Si</v>
      </c>
      <c r="I202" s="136" t="str">
        <f>VLOOKUP(E202,VIP!$A$2:$O9813,8,FALSE)</f>
        <v>Si</v>
      </c>
      <c r="J202" s="136" t="str">
        <f>VLOOKUP(E202,VIP!$A$2:$O9763,8,FALSE)</f>
        <v>Si</v>
      </c>
      <c r="K202" s="136" t="str">
        <f>VLOOKUP(E202,VIP!$A$2:$O13337,6,0)</f>
        <v>SI</v>
      </c>
      <c r="L202" s="133" t="s">
        <v>2419</v>
      </c>
      <c r="M202" s="138" t="s">
        <v>2456</v>
      </c>
      <c r="N202" s="138" t="s">
        <v>2463</v>
      </c>
      <c r="O202" s="152" t="s">
        <v>2484</v>
      </c>
      <c r="P202" s="135"/>
      <c r="Q202" s="138" t="s">
        <v>2419</v>
      </c>
    </row>
    <row r="203" spans="1:17" ht="18" x14ac:dyDescent="0.25">
      <c r="A203" s="136" t="str">
        <f>VLOOKUP(E203,'LISTADO ATM'!$A$2:$C$899,3,0)</f>
        <v>DISTRITO NACIONAL</v>
      </c>
      <c r="B203" s="123" t="s">
        <v>2761</v>
      </c>
      <c r="C203" s="137">
        <v>44318.754004629627</v>
      </c>
      <c r="D203" s="137" t="s">
        <v>2483</v>
      </c>
      <c r="E203" s="114">
        <v>721</v>
      </c>
      <c r="F203" s="152" t="str">
        <f>VLOOKUP(E203,VIP!$A$2:$O12923,2,0)</f>
        <v>DRBR23A</v>
      </c>
      <c r="G203" s="136" t="str">
        <f>VLOOKUP(E203,'LISTADO ATM'!$A$2:$B$898,2,0)</f>
        <v xml:space="preserve">ATM Oficina Charles de Gaulle II </v>
      </c>
      <c r="H203" s="136" t="str">
        <f>VLOOKUP(E203,VIP!$A$2:$O17844,7,FALSE)</f>
        <v>Si</v>
      </c>
      <c r="I203" s="136" t="str">
        <f>VLOOKUP(E203,VIP!$A$2:$O9809,8,FALSE)</f>
        <v>Si</v>
      </c>
      <c r="J203" s="136" t="str">
        <f>VLOOKUP(E203,VIP!$A$2:$O9759,8,FALSE)</f>
        <v>Si</v>
      </c>
      <c r="K203" s="136" t="str">
        <f>VLOOKUP(E203,VIP!$A$2:$O13333,6,0)</f>
        <v>NO</v>
      </c>
      <c r="L203" s="133" t="s">
        <v>2419</v>
      </c>
      <c r="M203" s="138" t="s">
        <v>2456</v>
      </c>
      <c r="N203" s="138" t="s">
        <v>2463</v>
      </c>
      <c r="O203" s="153" t="s">
        <v>2484</v>
      </c>
      <c r="P203" s="135"/>
      <c r="Q203" s="138" t="s">
        <v>2419</v>
      </c>
    </row>
    <row r="204" spans="1:17" ht="18" x14ac:dyDescent="0.25">
      <c r="A204" s="136" t="str">
        <f>VLOOKUP(E204,'LISTADO ATM'!$A$2:$C$899,3,0)</f>
        <v>DISTRITO NACIONAL</v>
      </c>
      <c r="B204" s="123" t="s">
        <v>2759</v>
      </c>
      <c r="C204" s="137">
        <v>44318.764340277776</v>
      </c>
      <c r="D204" s="137" t="s">
        <v>2459</v>
      </c>
      <c r="E204" s="114">
        <v>908</v>
      </c>
      <c r="F204" s="152" t="str">
        <f>VLOOKUP(E204,VIP!$A$2:$O12921,2,0)</f>
        <v>DRBR16D</v>
      </c>
      <c r="G204" s="136" t="str">
        <f>VLOOKUP(E204,'LISTADO ATM'!$A$2:$B$898,2,0)</f>
        <v xml:space="preserve">ATM Oficina Plaza Botánika </v>
      </c>
      <c r="H204" s="136" t="str">
        <f>VLOOKUP(E204,VIP!$A$2:$O17842,7,FALSE)</f>
        <v>Si</v>
      </c>
      <c r="I204" s="136" t="str">
        <f>VLOOKUP(E204,VIP!$A$2:$O9807,8,FALSE)</f>
        <v>Si</v>
      </c>
      <c r="J204" s="136" t="str">
        <f>VLOOKUP(E204,VIP!$A$2:$O9757,8,FALSE)</f>
        <v>Si</v>
      </c>
      <c r="K204" s="136" t="str">
        <f>VLOOKUP(E204,VIP!$A$2:$O13331,6,0)</f>
        <v>NO</v>
      </c>
      <c r="L204" s="133" t="s">
        <v>2419</v>
      </c>
      <c r="M204" s="138" t="s">
        <v>2456</v>
      </c>
      <c r="N204" s="138" t="s">
        <v>2463</v>
      </c>
      <c r="O204" s="152" t="s">
        <v>2464</v>
      </c>
      <c r="P204" s="135"/>
      <c r="Q204" s="138" t="s">
        <v>2419</v>
      </c>
    </row>
    <row r="205" spans="1:17" ht="18" x14ac:dyDescent="0.25">
      <c r="A205" s="136" t="str">
        <f>VLOOKUP(E205,'LISTADO ATM'!$A$2:$C$899,3,0)</f>
        <v>DISTRITO NACIONAL</v>
      </c>
      <c r="B205" s="123" t="s">
        <v>2758</v>
      </c>
      <c r="C205" s="137">
        <v>44318.770069444443</v>
      </c>
      <c r="D205" s="137" t="s">
        <v>2483</v>
      </c>
      <c r="E205" s="114">
        <v>883</v>
      </c>
      <c r="F205" s="153" t="str">
        <f>VLOOKUP(E205,VIP!$A$2:$O12918,2,0)</f>
        <v>DRBR883</v>
      </c>
      <c r="G205" s="136" t="str">
        <f>VLOOKUP(E205,'LISTADO ATM'!$A$2:$B$898,2,0)</f>
        <v xml:space="preserve">ATM Oficina Filadelfia Plaza </v>
      </c>
      <c r="H205" s="136" t="str">
        <f>VLOOKUP(E205,VIP!$A$2:$O17839,7,FALSE)</f>
        <v>Si</v>
      </c>
      <c r="I205" s="136" t="str">
        <f>VLOOKUP(E205,VIP!$A$2:$O9804,8,FALSE)</f>
        <v>Si</v>
      </c>
      <c r="J205" s="136" t="str">
        <f>VLOOKUP(E205,VIP!$A$2:$O9754,8,FALSE)</f>
        <v>Si</v>
      </c>
      <c r="K205" s="136" t="str">
        <f>VLOOKUP(E205,VIP!$A$2:$O13328,6,0)</f>
        <v>NO</v>
      </c>
      <c r="L205" s="133" t="s">
        <v>2419</v>
      </c>
      <c r="M205" s="138" t="s">
        <v>2456</v>
      </c>
      <c r="N205" s="138" t="s">
        <v>2463</v>
      </c>
      <c r="O205" s="153" t="s">
        <v>2484</v>
      </c>
      <c r="P205" s="135"/>
      <c r="Q205" s="138" t="s">
        <v>2419</v>
      </c>
    </row>
    <row r="206" spans="1:17" ht="18" x14ac:dyDescent="0.25">
      <c r="A206" s="136" t="str">
        <f>VLOOKUP(E206,'LISTADO ATM'!$A$2:$C$899,3,0)</f>
        <v>DISTRITO NACIONAL</v>
      </c>
      <c r="B206" s="123" t="s">
        <v>2757</v>
      </c>
      <c r="C206" s="137">
        <v>44318.776192129626</v>
      </c>
      <c r="D206" s="137" t="s">
        <v>2459</v>
      </c>
      <c r="E206" s="114">
        <v>815</v>
      </c>
      <c r="F206" s="153" t="str">
        <f>VLOOKUP(E206,VIP!$A$2:$O12919,2,0)</f>
        <v>DRBR24A</v>
      </c>
      <c r="G206" s="136" t="str">
        <f>VLOOKUP(E206,'LISTADO ATM'!$A$2:$B$898,2,0)</f>
        <v xml:space="preserve">ATM Oficina Atalaya del Mar </v>
      </c>
      <c r="H206" s="136" t="str">
        <f>VLOOKUP(E206,VIP!$A$2:$O17840,7,FALSE)</f>
        <v>Si</v>
      </c>
      <c r="I206" s="136" t="str">
        <f>VLOOKUP(E206,VIP!$A$2:$O9805,8,FALSE)</f>
        <v>Si</v>
      </c>
      <c r="J206" s="136" t="str">
        <f>VLOOKUP(E206,VIP!$A$2:$O9755,8,FALSE)</f>
        <v>Si</v>
      </c>
      <c r="K206" s="136" t="str">
        <f>VLOOKUP(E206,VIP!$A$2:$O13329,6,0)</f>
        <v>SI</v>
      </c>
      <c r="L206" s="133" t="s">
        <v>2419</v>
      </c>
      <c r="M206" s="138" t="s">
        <v>2456</v>
      </c>
      <c r="N206" s="138" t="s">
        <v>2463</v>
      </c>
      <c r="O206" s="153" t="s">
        <v>2464</v>
      </c>
      <c r="P206" s="135"/>
      <c r="Q206" s="138" t="s">
        <v>2419</v>
      </c>
    </row>
    <row r="207" spans="1:17" ht="18" x14ac:dyDescent="0.25">
      <c r="A207" s="136" t="str">
        <f>VLOOKUP(E207,'LISTADO ATM'!$A$2:$C$899,3,0)</f>
        <v>DISTRITO NACIONAL</v>
      </c>
      <c r="B207" s="123" t="s">
        <v>2803</v>
      </c>
      <c r="C207" s="137">
        <v>44318.839270833334</v>
      </c>
      <c r="D207" s="137" t="s">
        <v>2483</v>
      </c>
      <c r="E207" s="114">
        <v>813</v>
      </c>
      <c r="F207" s="153" t="str">
        <f>VLOOKUP(E207,VIP!$A$2:$O12937,2,0)</f>
        <v>DRBR815</v>
      </c>
      <c r="G207" s="136" t="str">
        <f>VLOOKUP(E207,'LISTADO ATM'!$A$2:$B$898,2,0)</f>
        <v>ATM Occidental Mall</v>
      </c>
      <c r="H207" s="136" t="str">
        <f>VLOOKUP(E207,VIP!$A$2:$O17858,7,FALSE)</f>
        <v>Si</v>
      </c>
      <c r="I207" s="136" t="str">
        <f>VLOOKUP(E207,VIP!$A$2:$O9823,8,FALSE)</f>
        <v>Si</v>
      </c>
      <c r="J207" s="136" t="str">
        <f>VLOOKUP(E207,VIP!$A$2:$O9773,8,FALSE)</f>
        <v>Si</v>
      </c>
      <c r="K207" s="136" t="str">
        <f>VLOOKUP(E207,VIP!$A$2:$O13347,6,0)</f>
        <v>NO</v>
      </c>
      <c r="L207" s="133" t="s">
        <v>2419</v>
      </c>
      <c r="M207" s="138" t="s">
        <v>2456</v>
      </c>
      <c r="N207" s="138" t="s">
        <v>2463</v>
      </c>
      <c r="O207" s="153" t="s">
        <v>2484</v>
      </c>
      <c r="P207" s="135"/>
      <c r="Q207" s="138" t="s">
        <v>2419</v>
      </c>
    </row>
    <row r="208" spans="1:17" ht="18" x14ac:dyDescent="0.25">
      <c r="A208" s="136" t="str">
        <f>VLOOKUP(E208,'LISTADO ATM'!$A$2:$C$899,3,0)</f>
        <v>DISTRITO NACIONAL</v>
      </c>
      <c r="B208" s="123" t="s">
        <v>2800</v>
      </c>
      <c r="C208" s="137">
        <v>44318.867291666669</v>
      </c>
      <c r="D208" s="137" t="s">
        <v>2459</v>
      </c>
      <c r="E208" s="114">
        <v>407</v>
      </c>
      <c r="F208" s="153" t="str">
        <f>VLOOKUP(E208,VIP!$A$2:$O12934,2,0)</f>
        <v>DRBR407</v>
      </c>
      <c r="G208" s="136" t="str">
        <f>VLOOKUP(E208,'LISTADO ATM'!$A$2:$B$898,2,0)</f>
        <v xml:space="preserve">ATM Multicentro La Sirena Villa Mella </v>
      </c>
      <c r="H208" s="136" t="str">
        <f>VLOOKUP(E208,VIP!$A$2:$O17855,7,FALSE)</f>
        <v>Si</v>
      </c>
      <c r="I208" s="136" t="str">
        <f>VLOOKUP(E208,VIP!$A$2:$O9820,8,FALSE)</f>
        <v>Si</v>
      </c>
      <c r="J208" s="136" t="str">
        <f>VLOOKUP(E208,VIP!$A$2:$O9770,8,FALSE)</f>
        <v>Si</v>
      </c>
      <c r="K208" s="136" t="str">
        <f>VLOOKUP(E208,VIP!$A$2:$O13344,6,0)</f>
        <v>NO</v>
      </c>
      <c r="L208" s="133" t="s">
        <v>2419</v>
      </c>
      <c r="M208" s="138" t="s">
        <v>2456</v>
      </c>
      <c r="N208" s="138" t="s">
        <v>2463</v>
      </c>
      <c r="O208" s="153" t="s">
        <v>2464</v>
      </c>
      <c r="P208" s="135"/>
      <c r="Q208" s="138" t="s">
        <v>2419</v>
      </c>
    </row>
    <row r="209" spans="1:17" ht="18" x14ac:dyDescent="0.25">
      <c r="A209" s="136" t="str">
        <f>VLOOKUP(E209,'LISTADO ATM'!$A$2:$C$899,3,0)</f>
        <v>NORTE</v>
      </c>
      <c r="B209" s="123" t="s">
        <v>2798</v>
      </c>
      <c r="C209" s="137">
        <v>44318.875752314816</v>
      </c>
      <c r="D209" s="137" t="s">
        <v>2577</v>
      </c>
      <c r="E209" s="114">
        <v>877</v>
      </c>
      <c r="F209" s="153" t="str">
        <f>VLOOKUP(E209,VIP!$A$2:$O12932,2,0)</f>
        <v>DRBR877</v>
      </c>
      <c r="G209" s="136" t="str">
        <f>VLOOKUP(E209,'LISTADO ATM'!$A$2:$B$898,2,0)</f>
        <v xml:space="preserve">ATM Estación Los Samanes (Ranchito, La Vega) </v>
      </c>
      <c r="H209" s="136" t="str">
        <f>VLOOKUP(E209,VIP!$A$2:$O17853,7,FALSE)</f>
        <v>Si</v>
      </c>
      <c r="I209" s="136" t="str">
        <f>VLOOKUP(E209,VIP!$A$2:$O9818,8,FALSE)</f>
        <v>Si</v>
      </c>
      <c r="J209" s="136" t="str">
        <f>VLOOKUP(E209,VIP!$A$2:$O9768,8,FALSE)</f>
        <v>Si</v>
      </c>
      <c r="K209" s="136" t="str">
        <f>VLOOKUP(E209,VIP!$A$2:$O13342,6,0)</f>
        <v>NO</v>
      </c>
      <c r="L209" s="133" t="s">
        <v>2419</v>
      </c>
      <c r="M209" s="138" t="s">
        <v>2456</v>
      </c>
      <c r="N209" s="138" t="s">
        <v>2463</v>
      </c>
      <c r="O209" s="153" t="s">
        <v>2578</v>
      </c>
      <c r="P209" s="135"/>
      <c r="Q209" s="138" t="s">
        <v>2419</v>
      </c>
    </row>
    <row r="210" spans="1:17" ht="18" x14ac:dyDescent="0.25">
      <c r="A210" s="136" t="str">
        <f>VLOOKUP(E210,'LISTADO ATM'!$A$2:$C$899,3,0)</f>
        <v>DISTRITO NACIONAL</v>
      </c>
      <c r="B210" s="123" t="s">
        <v>2796</v>
      </c>
      <c r="C210" s="137">
        <v>44318.880891203706</v>
      </c>
      <c r="D210" s="137" t="s">
        <v>2483</v>
      </c>
      <c r="E210" s="114">
        <v>408</v>
      </c>
      <c r="F210" s="153" t="str">
        <f>VLOOKUP(E210,VIP!$A$2:$O12930,2,0)</f>
        <v>DRBR408</v>
      </c>
      <c r="G210" s="136" t="str">
        <f>VLOOKUP(E210,'LISTADO ATM'!$A$2:$B$898,2,0)</f>
        <v xml:space="preserve">ATM Autobanco Las Palmas de Herrera </v>
      </c>
      <c r="H210" s="136" t="str">
        <f>VLOOKUP(E210,VIP!$A$2:$O17851,7,FALSE)</f>
        <v>Si</v>
      </c>
      <c r="I210" s="136" t="str">
        <f>VLOOKUP(E210,VIP!$A$2:$O9816,8,FALSE)</f>
        <v>Si</v>
      </c>
      <c r="J210" s="136" t="str">
        <f>VLOOKUP(E210,VIP!$A$2:$O9766,8,FALSE)</f>
        <v>Si</v>
      </c>
      <c r="K210" s="136" t="str">
        <f>VLOOKUP(E210,VIP!$A$2:$O13340,6,0)</f>
        <v>NO</v>
      </c>
      <c r="L210" s="133" t="s">
        <v>2419</v>
      </c>
      <c r="M210" s="138" t="s">
        <v>2456</v>
      </c>
      <c r="N210" s="138" t="s">
        <v>2463</v>
      </c>
      <c r="O210" s="153" t="s">
        <v>2484</v>
      </c>
      <c r="P210" s="135"/>
      <c r="Q210" s="138" t="s">
        <v>2419</v>
      </c>
    </row>
    <row r="211" spans="1:17" ht="18" x14ac:dyDescent="0.25">
      <c r="A211" s="136" t="str">
        <f>VLOOKUP(E211,'LISTADO ATM'!$A$2:$C$899,3,0)</f>
        <v>DISTRITO NACIONAL</v>
      </c>
      <c r="B211" s="123" t="s">
        <v>2795</v>
      </c>
      <c r="C211" s="137">
        <v>44318.89539351852</v>
      </c>
      <c r="D211" s="137" t="s">
        <v>2459</v>
      </c>
      <c r="E211" s="114">
        <v>394</v>
      </c>
      <c r="F211" s="153" t="str">
        <f>VLOOKUP(E211,VIP!$A$2:$O12929,2,0)</f>
        <v>DRBR394</v>
      </c>
      <c r="G211" s="136" t="str">
        <f>VLOOKUP(E211,'LISTADO ATM'!$A$2:$B$898,2,0)</f>
        <v xml:space="preserve">ATM Multicentro La Sirena Luperón </v>
      </c>
      <c r="H211" s="136" t="str">
        <f>VLOOKUP(E211,VIP!$A$2:$O17850,7,FALSE)</f>
        <v>Si</v>
      </c>
      <c r="I211" s="136" t="str">
        <f>VLOOKUP(E211,VIP!$A$2:$O9815,8,FALSE)</f>
        <v>Si</v>
      </c>
      <c r="J211" s="136" t="str">
        <f>VLOOKUP(E211,VIP!$A$2:$O9765,8,FALSE)</f>
        <v>Si</v>
      </c>
      <c r="K211" s="136" t="str">
        <f>VLOOKUP(E211,VIP!$A$2:$O13339,6,0)</f>
        <v>NO</v>
      </c>
      <c r="L211" s="133" t="s">
        <v>2419</v>
      </c>
      <c r="M211" s="138" t="s">
        <v>2456</v>
      </c>
      <c r="N211" s="138" t="s">
        <v>2463</v>
      </c>
      <c r="O211" s="153" t="s">
        <v>2464</v>
      </c>
      <c r="P211" s="135"/>
      <c r="Q211" s="138" t="s">
        <v>2419</v>
      </c>
    </row>
    <row r="212" spans="1:17" ht="18" x14ac:dyDescent="0.25">
      <c r="A212" s="136" t="str">
        <f>VLOOKUP(E212,'LISTADO ATM'!$A$2:$C$899,3,0)</f>
        <v>DISTRITO NACIONAL</v>
      </c>
      <c r="B212" s="123" t="s">
        <v>2794</v>
      </c>
      <c r="C212" s="137">
        <v>44318.896967592591</v>
      </c>
      <c r="D212" s="137" t="s">
        <v>2459</v>
      </c>
      <c r="E212" s="114">
        <v>387</v>
      </c>
      <c r="F212" s="153" t="str">
        <f>VLOOKUP(E212,VIP!$A$2:$O12928,2,0)</f>
        <v>DRBR387</v>
      </c>
      <c r="G212" s="136" t="str">
        <f>VLOOKUP(E212,'LISTADO ATM'!$A$2:$B$898,2,0)</f>
        <v xml:space="preserve">ATM S/M La Cadena San Vicente de Paul </v>
      </c>
      <c r="H212" s="136" t="str">
        <f>VLOOKUP(E212,VIP!$A$2:$O17849,7,FALSE)</f>
        <v>Si</v>
      </c>
      <c r="I212" s="136" t="str">
        <f>VLOOKUP(E212,VIP!$A$2:$O9814,8,FALSE)</f>
        <v>Si</v>
      </c>
      <c r="J212" s="136" t="str">
        <f>VLOOKUP(E212,VIP!$A$2:$O9764,8,FALSE)</f>
        <v>Si</v>
      </c>
      <c r="K212" s="136" t="str">
        <f>VLOOKUP(E212,VIP!$A$2:$O13338,6,0)</f>
        <v>NO</v>
      </c>
      <c r="L212" s="133" t="s">
        <v>2419</v>
      </c>
      <c r="M212" s="138" t="s">
        <v>2456</v>
      </c>
      <c r="N212" s="138" t="s">
        <v>2463</v>
      </c>
      <c r="O212" s="153" t="s">
        <v>2464</v>
      </c>
      <c r="P212" s="135"/>
      <c r="Q212" s="138" t="s">
        <v>2419</v>
      </c>
    </row>
    <row r="213" spans="1:17" ht="18" x14ac:dyDescent="0.25">
      <c r="A213" s="136" t="str">
        <f>VLOOKUP(E213,'LISTADO ATM'!$A$2:$C$899,3,0)</f>
        <v>ESTE</v>
      </c>
      <c r="B213" s="123" t="s">
        <v>2793</v>
      </c>
      <c r="C213" s="137">
        <v>44318.897928240738</v>
      </c>
      <c r="D213" s="137" t="s">
        <v>2483</v>
      </c>
      <c r="E213" s="114">
        <v>660</v>
      </c>
      <c r="F213" s="153" t="str">
        <f>VLOOKUP(E213,VIP!$A$2:$O12927,2,0)</f>
        <v>DRBR660</v>
      </c>
      <c r="G213" s="136" t="str">
        <f>VLOOKUP(E213,'LISTADO ATM'!$A$2:$B$898,2,0)</f>
        <v>ATM Romana Norte II</v>
      </c>
      <c r="H213" s="136" t="str">
        <f>VLOOKUP(E213,VIP!$A$2:$O17848,7,FALSE)</f>
        <v>N/A</v>
      </c>
      <c r="I213" s="136" t="str">
        <f>VLOOKUP(E213,VIP!$A$2:$O9813,8,FALSE)</f>
        <v>N/A</v>
      </c>
      <c r="J213" s="136" t="str">
        <f>VLOOKUP(E213,VIP!$A$2:$O9763,8,FALSE)</f>
        <v>N/A</v>
      </c>
      <c r="K213" s="136" t="str">
        <f>VLOOKUP(E213,VIP!$A$2:$O13337,6,0)</f>
        <v>N/A</v>
      </c>
      <c r="L213" s="133" t="s">
        <v>2419</v>
      </c>
      <c r="M213" s="138" t="s">
        <v>2456</v>
      </c>
      <c r="N213" s="138" t="s">
        <v>2463</v>
      </c>
      <c r="O213" s="153" t="s">
        <v>2484</v>
      </c>
      <c r="P213" s="135"/>
      <c r="Q213" s="138" t="s">
        <v>2419</v>
      </c>
    </row>
    <row r="214" spans="1:17" ht="18" x14ac:dyDescent="0.25">
      <c r="A214" s="136" t="str">
        <f>VLOOKUP(E214,'LISTADO ATM'!$A$2:$C$899,3,0)</f>
        <v>DISTRITO NACIONAL</v>
      </c>
      <c r="B214" s="123" t="s">
        <v>2791</v>
      </c>
      <c r="C214" s="137">
        <v>44318.899456018517</v>
      </c>
      <c r="D214" s="137" t="s">
        <v>2459</v>
      </c>
      <c r="E214" s="114">
        <v>325</v>
      </c>
      <c r="F214" s="153" t="str">
        <f>VLOOKUP(E214,VIP!$A$2:$O12925,2,0)</f>
        <v>DRBR325</v>
      </c>
      <c r="G214" s="136" t="str">
        <f>VLOOKUP(E214,'LISTADO ATM'!$A$2:$B$898,2,0)</f>
        <v>ATM Casa Edwin</v>
      </c>
      <c r="H214" s="136" t="str">
        <f>VLOOKUP(E214,VIP!$A$2:$O17846,7,FALSE)</f>
        <v>Si</v>
      </c>
      <c r="I214" s="136" t="str">
        <f>VLOOKUP(E214,VIP!$A$2:$O9811,8,FALSE)</f>
        <v>Si</v>
      </c>
      <c r="J214" s="136" t="str">
        <f>VLOOKUP(E214,VIP!$A$2:$O9761,8,FALSE)</f>
        <v>Si</v>
      </c>
      <c r="K214" s="136" t="str">
        <f>VLOOKUP(E214,VIP!$A$2:$O13335,6,0)</f>
        <v>NO</v>
      </c>
      <c r="L214" s="133" t="s">
        <v>2419</v>
      </c>
      <c r="M214" s="138" t="s">
        <v>2456</v>
      </c>
      <c r="N214" s="138" t="s">
        <v>2463</v>
      </c>
      <c r="O214" s="153" t="s">
        <v>2464</v>
      </c>
      <c r="P214" s="135"/>
      <c r="Q214" s="138" t="s">
        <v>2419</v>
      </c>
    </row>
    <row r="215" spans="1:17" ht="18" x14ac:dyDescent="0.25">
      <c r="A215" s="136" t="str">
        <f>VLOOKUP(E215,'LISTADO ATM'!$A$2:$C$899,3,0)</f>
        <v>ESTE</v>
      </c>
      <c r="B215" s="123" t="s">
        <v>2785</v>
      </c>
      <c r="C215" s="137">
        <v>44318.908472222225</v>
      </c>
      <c r="D215" s="137" t="s">
        <v>2483</v>
      </c>
      <c r="E215" s="114">
        <v>651</v>
      </c>
      <c r="F215" s="153" t="str">
        <f>VLOOKUP(E215,VIP!$A$2:$O12919,2,0)</f>
        <v>DRBR651</v>
      </c>
      <c r="G215" s="136" t="str">
        <f>VLOOKUP(E215,'LISTADO ATM'!$A$2:$B$898,2,0)</f>
        <v>ATM Eco Petroleo Romana</v>
      </c>
      <c r="H215" s="136" t="str">
        <f>VLOOKUP(E215,VIP!$A$2:$O17840,7,FALSE)</f>
        <v>Si</v>
      </c>
      <c r="I215" s="136" t="str">
        <f>VLOOKUP(E215,VIP!$A$2:$O9805,8,FALSE)</f>
        <v>Si</v>
      </c>
      <c r="J215" s="136" t="str">
        <f>VLOOKUP(E215,VIP!$A$2:$O9755,8,FALSE)</f>
        <v>Si</v>
      </c>
      <c r="K215" s="136" t="str">
        <f>VLOOKUP(E215,VIP!$A$2:$O13329,6,0)</f>
        <v>NO</v>
      </c>
      <c r="L215" s="133" t="s">
        <v>2419</v>
      </c>
      <c r="M215" s="138" t="s">
        <v>2456</v>
      </c>
      <c r="N215" s="138" t="s">
        <v>2463</v>
      </c>
      <c r="O215" s="153" t="s">
        <v>2484</v>
      </c>
      <c r="P215" s="135"/>
      <c r="Q215" s="138" t="s">
        <v>2419</v>
      </c>
    </row>
    <row r="216" spans="1:17" ht="18" x14ac:dyDescent="0.25">
      <c r="A216" s="136" t="str">
        <f>VLOOKUP(E216,'LISTADO ATM'!$A$2:$C$899,3,0)</f>
        <v>NORTE</v>
      </c>
      <c r="B216" s="123" t="s">
        <v>2810</v>
      </c>
      <c r="C216" s="137">
        <v>44319.244513888887</v>
      </c>
      <c r="D216" s="137" t="s">
        <v>2577</v>
      </c>
      <c r="E216" s="114">
        <v>189</v>
      </c>
      <c r="F216" s="153" t="str">
        <f>VLOOKUP(E216,VIP!$A$2:$O12922,2,0)</f>
        <v>DRBR189</v>
      </c>
      <c r="G216" s="136" t="str">
        <f>VLOOKUP(E216,'LISTADO ATM'!$A$2:$B$898,2,0)</f>
        <v xml:space="preserve">ATM Comando Regional Cibao Central P.N. </v>
      </c>
      <c r="H216" s="136" t="str">
        <f>VLOOKUP(E216,VIP!$A$2:$O17843,7,FALSE)</f>
        <v>Si</v>
      </c>
      <c r="I216" s="136" t="str">
        <f>VLOOKUP(E216,VIP!$A$2:$O9808,8,FALSE)</f>
        <v>Si</v>
      </c>
      <c r="J216" s="136" t="str">
        <f>VLOOKUP(E216,VIP!$A$2:$O9758,8,FALSE)</f>
        <v>Si</v>
      </c>
      <c r="K216" s="136" t="str">
        <f>VLOOKUP(E216,VIP!$A$2:$O13332,6,0)</f>
        <v>NO</v>
      </c>
      <c r="L216" s="133" t="s">
        <v>2419</v>
      </c>
      <c r="M216" s="138" t="s">
        <v>2456</v>
      </c>
      <c r="N216" s="138" t="s">
        <v>2463</v>
      </c>
      <c r="O216" s="153" t="s">
        <v>2578</v>
      </c>
      <c r="P216" s="135"/>
      <c r="Q216" s="202" t="s">
        <v>2419</v>
      </c>
    </row>
    <row r="217" spans="1:17" ht="18" x14ac:dyDescent="0.25">
      <c r="A217" s="136" t="str">
        <f>VLOOKUP(E217,'LISTADO ATM'!$A$2:$C$899,3,0)</f>
        <v>ESTE</v>
      </c>
      <c r="B217" s="123" t="s">
        <v>2589</v>
      </c>
      <c r="C217" s="137">
        <v>44316.701562499999</v>
      </c>
      <c r="D217" s="137" t="s">
        <v>2181</v>
      </c>
      <c r="E217" s="114">
        <v>963</v>
      </c>
      <c r="F217" s="153" t="str">
        <f>VLOOKUP(E217,VIP!$A$2:$O13003,2,0)</f>
        <v>DRBR963</v>
      </c>
      <c r="G217" s="136" t="str">
        <f>VLOOKUP(E217,'LISTADO ATM'!$A$2:$B$898,2,0)</f>
        <v xml:space="preserve">ATM Multiplaza La Romana </v>
      </c>
      <c r="H217" s="136" t="str">
        <f>VLOOKUP(E217,VIP!$A$2:$O17924,7,FALSE)</f>
        <v>Si</v>
      </c>
      <c r="I217" s="136" t="str">
        <f>VLOOKUP(E217,VIP!$A$2:$O9889,8,FALSE)</f>
        <v>Si</v>
      </c>
      <c r="J217" s="136" t="str">
        <f>VLOOKUP(E217,VIP!$A$2:$O9839,8,FALSE)</f>
        <v>Si</v>
      </c>
      <c r="K217" s="136" t="str">
        <f>VLOOKUP(E217,VIP!$A$2:$O13413,6,0)</f>
        <v>NO</v>
      </c>
      <c r="L217" s="133" t="s">
        <v>2479</v>
      </c>
      <c r="M217" s="138" t="s">
        <v>2456</v>
      </c>
      <c r="N217" s="138" t="s">
        <v>2497</v>
      </c>
      <c r="O217" s="153" t="s">
        <v>2465</v>
      </c>
      <c r="P217" s="135"/>
      <c r="Q217" s="138" t="s">
        <v>2479</v>
      </c>
    </row>
    <row r="218" spans="1:17" ht="18" x14ac:dyDescent="0.25">
      <c r="A218" s="136" t="str">
        <f>VLOOKUP(E218,'LISTADO ATM'!$A$2:$C$899,3,0)</f>
        <v>DISTRITO NACIONAL</v>
      </c>
      <c r="B218" s="123" t="s">
        <v>2597</v>
      </c>
      <c r="C218" s="137">
        <v>44316.821064814816</v>
      </c>
      <c r="D218" s="137" t="s">
        <v>2181</v>
      </c>
      <c r="E218" s="114">
        <v>911</v>
      </c>
      <c r="F218" s="153" t="str">
        <f>VLOOKUP(E218,VIP!$A$2:$O12987,2,0)</f>
        <v>DRBR911</v>
      </c>
      <c r="G218" s="136" t="str">
        <f>VLOOKUP(E218,'LISTADO ATM'!$A$2:$B$898,2,0)</f>
        <v xml:space="preserve">ATM Oficina Venezuela II </v>
      </c>
      <c r="H218" s="136" t="str">
        <f>VLOOKUP(E218,VIP!$A$2:$O17908,7,FALSE)</f>
        <v>Si</v>
      </c>
      <c r="I218" s="136" t="str">
        <f>VLOOKUP(E218,VIP!$A$2:$O9873,8,FALSE)</f>
        <v>Si</v>
      </c>
      <c r="J218" s="136" t="str">
        <f>VLOOKUP(E218,VIP!$A$2:$O9823,8,FALSE)</f>
        <v>Si</v>
      </c>
      <c r="K218" s="136" t="str">
        <f>VLOOKUP(E218,VIP!$A$2:$O13397,6,0)</f>
        <v>SI</v>
      </c>
      <c r="L218" s="133" t="s">
        <v>2479</v>
      </c>
      <c r="M218" s="138" t="s">
        <v>2456</v>
      </c>
      <c r="N218" s="138" t="s">
        <v>2463</v>
      </c>
      <c r="O218" s="153" t="s">
        <v>2465</v>
      </c>
      <c r="P218" s="135"/>
      <c r="Q218" s="138" t="s">
        <v>2479</v>
      </c>
    </row>
    <row r="219" spans="1:17" ht="18" x14ac:dyDescent="0.25">
      <c r="A219" s="136" t="str">
        <f>VLOOKUP(E219,'LISTADO ATM'!$A$2:$C$899,3,0)</f>
        <v>SUR</v>
      </c>
      <c r="B219" s="123" t="s">
        <v>2610</v>
      </c>
      <c r="C219" s="137">
        <v>44317.40996527778</v>
      </c>
      <c r="D219" s="137" t="s">
        <v>2181</v>
      </c>
      <c r="E219" s="114">
        <v>101</v>
      </c>
      <c r="F219" s="153" t="str">
        <f>VLOOKUP(E219,VIP!$A$2:$O13018,2,0)</f>
        <v>DRBR101</v>
      </c>
      <c r="G219" s="136" t="str">
        <f>VLOOKUP(E219,'LISTADO ATM'!$A$2:$B$898,2,0)</f>
        <v xml:space="preserve">ATM Oficina San Juan de la Maguana I </v>
      </c>
      <c r="H219" s="136" t="str">
        <f>VLOOKUP(E219,VIP!$A$2:$O17939,7,FALSE)</f>
        <v>Si</v>
      </c>
      <c r="I219" s="136" t="str">
        <f>VLOOKUP(E219,VIP!$A$2:$O9904,8,FALSE)</f>
        <v>Si</v>
      </c>
      <c r="J219" s="136" t="str">
        <f>VLOOKUP(E219,VIP!$A$2:$O9854,8,FALSE)</f>
        <v>Si</v>
      </c>
      <c r="K219" s="136" t="str">
        <f>VLOOKUP(E219,VIP!$A$2:$O13428,6,0)</f>
        <v>SI</v>
      </c>
      <c r="L219" s="133" t="s">
        <v>2479</v>
      </c>
      <c r="M219" s="138" t="s">
        <v>2456</v>
      </c>
      <c r="N219" s="138" t="s">
        <v>2463</v>
      </c>
      <c r="O219" s="153" t="s">
        <v>2465</v>
      </c>
      <c r="P219" s="135"/>
      <c r="Q219" s="138" t="s">
        <v>2479</v>
      </c>
    </row>
    <row r="220" spans="1:17" ht="18" x14ac:dyDescent="0.25">
      <c r="A220" s="136" t="str">
        <f>VLOOKUP(E220,'LISTADO ATM'!$A$2:$C$899,3,0)</f>
        <v>NORTE</v>
      </c>
      <c r="B220" s="123" t="s">
        <v>2607</v>
      </c>
      <c r="C220" s="137">
        <v>44317.436643518522</v>
      </c>
      <c r="D220" s="137" t="s">
        <v>2181</v>
      </c>
      <c r="E220" s="114">
        <v>985</v>
      </c>
      <c r="F220" s="153" t="str">
        <f>VLOOKUP(E220,VIP!$A$2:$O13010,2,0)</f>
        <v>DRBR985</v>
      </c>
      <c r="G220" s="136" t="str">
        <f>VLOOKUP(E220,'LISTADO ATM'!$A$2:$B$898,2,0)</f>
        <v xml:space="preserve">ATM Oficina Dajabón II </v>
      </c>
      <c r="H220" s="136" t="str">
        <f>VLOOKUP(E220,VIP!$A$2:$O17931,7,FALSE)</f>
        <v>Si</v>
      </c>
      <c r="I220" s="136" t="str">
        <f>VLOOKUP(E220,VIP!$A$2:$O9896,8,FALSE)</f>
        <v>Si</v>
      </c>
      <c r="J220" s="136" t="str">
        <f>VLOOKUP(E220,VIP!$A$2:$O9846,8,FALSE)</f>
        <v>Si</v>
      </c>
      <c r="K220" s="136" t="str">
        <f>VLOOKUP(E220,VIP!$A$2:$O13420,6,0)</f>
        <v>NO</v>
      </c>
      <c r="L220" s="133" t="s">
        <v>2479</v>
      </c>
      <c r="M220" s="138" t="s">
        <v>2456</v>
      </c>
      <c r="N220" s="138" t="s">
        <v>2463</v>
      </c>
      <c r="O220" s="153" t="s">
        <v>2492</v>
      </c>
      <c r="P220" s="135"/>
      <c r="Q220" s="138" t="s">
        <v>2479</v>
      </c>
    </row>
    <row r="221" spans="1:17" ht="18" x14ac:dyDescent="0.25">
      <c r="A221" s="136" t="str">
        <f>VLOOKUP(E221,'LISTADO ATM'!$A$2:$C$899,3,0)</f>
        <v>DISTRITO NACIONAL</v>
      </c>
      <c r="B221" s="123" t="s">
        <v>2634</v>
      </c>
      <c r="C221" s="137">
        <v>44317.74046296296</v>
      </c>
      <c r="D221" s="137" t="s">
        <v>2181</v>
      </c>
      <c r="E221" s="114">
        <v>939</v>
      </c>
      <c r="F221" s="153" t="str">
        <f>VLOOKUP(E221,VIP!$A$2:$O13020,2,0)</f>
        <v>DRBR939</v>
      </c>
      <c r="G221" s="136" t="str">
        <f>VLOOKUP(E221,'LISTADO ATM'!$A$2:$B$898,2,0)</f>
        <v xml:space="preserve">ATM Estación Texaco Máximo Gómez </v>
      </c>
      <c r="H221" s="136" t="str">
        <f>VLOOKUP(E221,VIP!$A$2:$O17941,7,FALSE)</f>
        <v>Si</v>
      </c>
      <c r="I221" s="136" t="str">
        <f>VLOOKUP(E221,VIP!$A$2:$O9906,8,FALSE)</f>
        <v>Si</v>
      </c>
      <c r="J221" s="136" t="str">
        <f>VLOOKUP(E221,VIP!$A$2:$O9856,8,FALSE)</f>
        <v>Si</v>
      </c>
      <c r="K221" s="136" t="str">
        <f>VLOOKUP(E221,VIP!$A$2:$O13430,6,0)</f>
        <v>NO</v>
      </c>
      <c r="L221" s="133" t="s">
        <v>2479</v>
      </c>
      <c r="M221" s="138" t="s">
        <v>2456</v>
      </c>
      <c r="N221" s="138" t="s">
        <v>2463</v>
      </c>
      <c r="O221" s="153" t="s">
        <v>2465</v>
      </c>
      <c r="P221" s="135"/>
      <c r="Q221" s="138" t="s">
        <v>2479</v>
      </c>
    </row>
    <row r="222" spans="1:17" ht="18" x14ac:dyDescent="0.25">
      <c r="A222" s="136" t="str">
        <f>VLOOKUP(E222,'LISTADO ATM'!$A$2:$C$899,3,0)</f>
        <v>DISTRITO NACIONAL</v>
      </c>
      <c r="B222" s="123" t="s">
        <v>2677</v>
      </c>
      <c r="C222" s="137">
        <v>44317.897430555553</v>
      </c>
      <c r="D222" s="137" t="s">
        <v>2181</v>
      </c>
      <c r="E222" s="114">
        <v>420</v>
      </c>
      <c r="F222" s="153" t="str">
        <f>VLOOKUP(E222,VIP!$A$2:$O13032,2,0)</f>
        <v>DRBR420</v>
      </c>
      <c r="G222" s="136" t="str">
        <f>VLOOKUP(E222,'LISTADO ATM'!$A$2:$B$898,2,0)</f>
        <v xml:space="preserve">ATM DGII Av. Lincoln </v>
      </c>
      <c r="H222" s="136" t="str">
        <f>VLOOKUP(E222,VIP!$A$2:$O17953,7,FALSE)</f>
        <v>Si</v>
      </c>
      <c r="I222" s="136" t="str">
        <f>VLOOKUP(E222,VIP!$A$2:$O9918,8,FALSE)</f>
        <v>Si</v>
      </c>
      <c r="J222" s="136" t="str">
        <f>VLOOKUP(E222,VIP!$A$2:$O9868,8,FALSE)</f>
        <v>Si</v>
      </c>
      <c r="K222" s="136" t="str">
        <f>VLOOKUP(E222,VIP!$A$2:$O13442,6,0)</f>
        <v>NO</v>
      </c>
      <c r="L222" s="133" t="s">
        <v>2479</v>
      </c>
      <c r="M222" s="138" t="s">
        <v>2456</v>
      </c>
      <c r="N222" s="138" t="s">
        <v>2463</v>
      </c>
      <c r="O222" s="153" t="s">
        <v>2465</v>
      </c>
      <c r="P222" s="135"/>
      <c r="Q222" s="138" t="s">
        <v>2479</v>
      </c>
    </row>
    <row r="223" spans="1:17" ht="18" x14ac:dyDescent="0.25">
      <c r="A223" s="136" t="str">
        <f>VLOOKUP(E223,'LISTADO ATM'!$A$2:$C$899,3,0)</f>
        <v>NORTE</v>
      </c>
      <c r="B223" s="123" t="s">
        <v>2669</v>
      </c>
      <c r="C223" s="137">
        <v>44317.974745370368</v>
      </c>
      <c r="D223" s="137" t="s">
        <v>2182</v>
      </c>
      <c r="E223" s="114">
        <v>370</v>
      </c>
      <c r="F223" s="153" t="str">
        <f>VLOOKUP(E223,VIP!$A$2:$O13021,2,0)</f>
        <v>DRBR370</v>
      </c>
      <c r="G223" s="136" t="str">
        <f>VLOOKUP(E223,'LISTADO ATM'!$A$2:$B$898,2,0)</f>
        <v>ATM Oficina Cruce de Imbert II (puerto Plata)</v>
      </c>
      <c r="H223" s="136" t="str">
        <f>VLOOKUP(E223,VIP!$A$2:$O17942,7,FALSE)</f>
        <v>N/A</v>
      </c>
      <c r="I223" s="136" t="str">
        <f>VLOOKUP(E223,VIP!$A$2:$O9907,8,FALSE)</f>
        <v>N/A</v>
      </c>
      <c r="J223" s="136" t="str">
        <f>VLOOKUP(E223,VIP!$A$2:$O9857,8,FALSE)</f>
        <v>N/A</v>
      </c>
      <c r="K223" s="136" t="str">
        <f>VLOOKUP(E223,VIP!$A$2:$O13431,6,0)</f>
        <v>N/A</v>
      </c>
      <c r="L223" s="133" t="s">
        <v>2479</v>
      </c>
      <c r="M223" s="138" t="s">
        <v>2456</v>
      </c>
      <c r="N223" s="138" t="s">
        <v>2463</v>
      </c>
      <c r="O223" s="153" t="s">
        <v>2492</v>
      </c>
      <c r="P223" s="135"/>
      <c r="Q223" s="138" t="s">
        <v>2479</v>
      </c>
    </row>
    <row r="224" spans="1:17" ht="18" x14ac:dyDescent="0.25">
      <c r="A224" s="136" t="str">
        <f>VLOOKUP(E224,'LISTADO ATM'!$A$2:$C$899,3,0)</f>
        <v>DISTRITO NACIONAL</v>
      </c>
      <c r="B224" s="123" t="s">
        <v>2682</v>
      </c>
      <c r="C224" s="137">
        <v>44318.304305555554</v>
      </c>
      <c r="D224" s="137" t="s">
        <v>2181</v>
      </c>
      <c r="E224" s="114">
        <v>335</v>
      </c>
      <c r="F224" s="153" t="str">
        <f>VLOOKUP(E224,VIP!$A$2:$O12888,2,0)</f>
        <v>DRBR335</v>
      </c>
      <c r="G224" s="136" t="str">
        <f>VLOOKUP(E224,'LISTADO ATM'!$A$2:$B$898,2,0)</f>
        <v>ATM Edificio Aster</v>
      </c>
      <c r="H224" s="136" t="str">
        <f>VLOOKUP(E224,VIP!$A$2:$O17809,7,FALSE)</f>
        <v>Si</v>
      </c>
      <c r="I224" s="136" t="str">
        <f>VLOOKUP(E224,VIP!$A$2:$O9774,8,FALSE)</f>
        <v>Si</v>
      </c>
      <c r="J224" s="136" t="str">
        <f>VLOOKUP(E224,VIP!$A$2:$O9724,8,FALSE)</f>
        <v>Si</v>
      </c>
      <c r="K224" s="136" t="str">
        <f>VLOOKUP(E224,VIP!$A$2:$O13298,6,0)</f>
        <v>NO</v>
      </c>
      <c r="L224" s="133" t="s">
        <v>2479</v>
      </c>
      <c r="M224" s="138" t="s">
        <v>2456</v>
      </c>
      <c r="N224" s="138" t="s">
        <v>2463</v>
      </c>
      <c r="O224" s="153" t="s">
        <v>2465</v>
      </c>
      <c r="P224" s="135"/>
      <c r="Q224" s="138" t="s">
        <v>2479</v>
      </c>
    </row>
    <row r="225" spans="1:17" ht="18" x14ac:dyDescent="0.25">
      <c r="A225" s="136" t="str">
        <f>VLOOKUP(E225,'LISTADO ATM'!$A$2:$C$899,3,0)</f>
        <v>NORTE</v>
      </c>
      <c r="B225" s="123" t="s">
        <v>2740</v>
      </c>
      <c r="C225" s="137">
        <v>44318.480856481481</v>
      </c>
      <c r="D225" s="137" t="s">
        <v>2182</v>
      </c>
      <c r="E225" s="114">
        <v>92</v>
      </c>
      <c r="F225" s="155" t="str">
        <f>VLOOKUP(E225,VIP!$A$2:$O12949,2,0)</f>
        <v>DRBR092</v>
      </c>
      <c r="G225" s="136" t="str">
        <f>VLOOKUP(E225,'LISTADO ATM'!$A$2:$B$898,2,0)</f>
        <v xml:space="preserve">ATM Oficina Salcedo </v>
      </c>
      <c r="H225" s="136" t="str">
        <f>VLOOKUP(E225,VIP!$A$2:$O17870,7,FALSE)</f>
        <v>Si</v>
      </c>
      <c r="I225" s="136" t="str">
        <f>VLOOKUP(E225,VIP!$A$2:$O9835,8,FALSE)</f>
        <v>Si</v>
      </c>
      <c r="J225" s="136" t="str">
        <f>VLOOKUP(E225,VIP!$A$2:$O9785,8,FALSE)</f>
        <v>Si</v>
      </c>
      <c r="K225" s="136" t="str">
        <f>VLOOKUP(E225,VIP!$A$2:$O13359,6,0)</f>
        <v>SI</v>
      </c>
      <c r="L225" s="133" t="s">
        <v>2479</v>
      </c>
      <c r="M225" s="138" t="s">
        <v>2456</v>
      </c>
      <c r="N225" s="138" t="s">
        <v>2463</v>
      </c>
      <c r="O225" s="155" t="s">
        <v>2492</v>
      </c>
      <c r="P225" s="135"/>
      <c r="Q225" s="203" t="s">
        <v>2479</v>
      </c>
    </row>
    <row r="226" spans="1:17" ht="18" x14ac:dyDescent="0.25">
      <c r="A226" s="136" t="str">
        <f>VLOOKUP(E226,'LISTADO ATM'!$A$2:$C$899,3,0)</f>
        <v>DISTRITO NACIONAL</v>
      </c>
      <c r="B226" s="123" t="s">
        <v>2721</v>
      </c>
      <c r="C226" s="137">
        <v>44318.575486111113</v>
      </c>
      <c r="D226" s="137" t="s">
        <v>2181</v>
      </c>
      <c r="E226" s="114">
        <v>410</v>
      </c>
      <c r="F226" s="155" t="str">
        <f>VLOOKUP(E226,VIP!$A$2:$O12930,2,0)</f>
        <v>DRBR410</v>
      </c>
      <c r="G226" s="136" t="str">
        <f>VLOOKUP(E226,'LISTADO ATM'!$A$2:$B$898,2,0)</f>
        <v xml:space="preserve">ATM Oficina Las Palmas de Herrera II </v>
      </c>
      <c r="H226" s="136" t="str">
        <f>VLOOKUP(E226,VIP!$A$2:$O17851,7,FALSE)</f>
        <v>Si</v>
      </c>
      <c r="I226" s="136" t="str">
        <f>VLOOKUP(E226,VIP!$A$2:$O9816,8,FALSE)</f>
        <v>Si</v>
      </c>
      <c r="J226" s="136" t="str">
        <f>VLOOKUP(E226,VIP!$A$2:$O9766,8,FALSE)</f>
        <v>Si</v>
      </c>
      <c r="K226" s="136" t="str">
        <f>VLOOKUP(E226,VIP!$A$2:$O13340,6,0)</f>
        <v>NO</v>
      </c>
      <c r="L226" s="133" t="s">
        <v>2479</v>
      </c>
      <c r="M226" s="138" t="s">
        <v>2456</v>
      </c>
      <c r="N226" s="138" t="s">
        <v>2463</v>
      </c>
      <c r="O226" s="155" t="s">
        <v>2465</v>
      </c>
      <c r="P226" s="135"/>
      <c r="Q226" s="203" t="s">
        <v>2479</v>
      </c>
    </row>
    <row r="227" spans="1:17" ht="18" x14ac:dyDescent="0.25">
      <c r="A227" s="136" t="str">
        <f>VLOOKUP(E227,'LISTADO ATM'!$A$2:$C$899,3,0)</f>
        <v>ESTE</v>
      </c>
      <c r="B227" s="123" t="s">
        <v>2750</v>
      </c>
      <c r="C227" s="137">
        <v>44318.652824074074</v>
      </c>
      <c r="D227" s="137" t="s">
        <v>2181</v>
      </c>
      <c r="E227" s="114">
        <v>158</v>
      </c>
      <c r="F227" s="155" t="str">
        <f>VLOOKUP(E227,VIP!$A$2:$O12914,2,0)</f>
        <v>DRBR158</v>
      </c>
      <c r="G227" s="136" t="str">
        <f>VLOOKUP(E227,'LISTADO ATM'!$A$2:$B$898,2,0)</f>
        <v xml:space="preserve">ATM Oficina Romana Norte </v>
      </c>
      <c r="H227" s="136" t="str">
        <f>VLOOKUP(E227,VIP!$A$2:$O17835,7,FALSE)</f>
        <v>Si</v>
      </c>
      <c r="I227" s="136" t="str">
        <f>VLOOKUP(E227,VIP!$A$2:$O9800,8,FALSE)</f>
        <v>Si</v>
      </c>
      <c r="J227" s="136" t="str">
        <f>VLOOKUP(E227,VIP!$A$2:$O9750,8,FALSE)</f>
        <v>Si</v>
      </c>
      <c r="K227" s="136" t="str">
        <f>VLOOKUP(E227,VIP!$A$2:$O13324,6,0)</f>
        <v>SI</v>
      </c>
      <c r="L227" s="133" t="s">
        <v>2479</v>
      </c>
      <c r="M227" s="138" t="s">
        <v>2456</v>
      </c>
      <c r="N227" s="138" t="s">
        <v>2463</v>
      </c>
      <c r="O227" s="155" t="s">
        <v>2465</v>
      </c>
      <c r="P227" s="135"/>
      <c r="Q227" s="203" t="s">
        <v>2479</v>
      </c>
    </row>
    <row r="228" spans="1:17" ht="18" x14ac:dyDescent="0.25">
      <c r="A228" s="136" t="str">
        <f>VLOOKUP(E228,'LISTADO ATM'!$A$2:$C$899,3,0)</f>
        <v>NORTE</v>
      </c>
      <c r="B228" s="123" t="s">
        <v>2782</v>
      </c>
      <c r="C228" s="137">
        <v>44318.692893518521</v>
      </c>
      <c r="D228" s="137" t="s">
        <v>2182</v>
      </c>
      <c r="E228" s="114">
        <v>895</v>
      </c>
      <c r="F228" s="155" t="str">
        <f>VLOOKUP(E228,VIP!$A$2:$O12945,2,0)</f>
        <v>DRBR895</v>
      </c>
      <c r="G228" s="136" t="str">
        <f>VLOOKUP(E228,'LISTADO ATM'!$A$2:$B$898,2,0)</f>
        <v xml:space="preserve">ATM S/M Bravo (Santiago) </v>
      </c>
      <c r="H228" s="136" t="str">
        <f>VLOOKUP(E228,VIP!$A$2:$O17866,7,FALSE)</f>
        <v>Si</v>
      </c>
      <c r="I228" s="136" t="str">
        <f>VLOOKUP(E228,VIP!$A$2:$O9831,8,FALSE)</f>
        <v>No</v>
      </c>
      <c r="J228" s="136" t="str">
        <f>VLOOKUP(E228,VIP!$A$2:$O9781,8,FALSE)</f>
        <v>No</v>
      </c>
      <c r="K228" s="136" t="str">
        <f>VLOOKUP(E228,VIP!$A$2:$O13355,6,0)</f>
        <v>NO</v>
      </c>
      <c r="L228" s="133" t="s">
        <v>2479</v>
      </c>
      <c r="M228" s="138" t="s">
        <v>2456</v>
      </c>
      <c r="N228" s="138" t="s">
        <v>2463</v>
      </c>
      <c r="O228" s="155" t="s">
        <v>2492</v>
      </c>
      <c r="P228" s="135"/>
      <c r="Q228" s="203" t="s">
        <v>2479</v>
      </c>
    </row>
    <row r="229" spans="1:17" ht="18" x14ac:dyDescent="0.25">
      <c r="A229" s="136" t="str">
        <f>VLOOKUP(E229,'LISTADO ATM'!$A$2:$C$899,3,0)</f>
        <v>SUR</v>
      </c>
      <c r="B229" s="123" t="s">
        <v>2781</v>
      </c>
      <c r="C229" s="137">
        <v>44318.696493055555</v>
      </c>
      <c r="D229" s="137" t="s">
        <v>2181</v>
      </c>
      <c r="E229" s="114">
        <v>968</v>
      </c>
      <c r="F229" s="155" t="str">
        <f>VLOOKUP(E229,VIP!$A$2:$O12942,2,0)</f>
        <v>DRBR24I</v>
      </c>
      <c r="G229" s="136" t="str">
        <f>VLOOKUP(E229,'LISTADO ATM'!$A$2:$B$898,2,0)</f>
        <v xml:space="preserve">ATM UNP Mercado Baní </v>
      </c>
      <c r="H229" s="136" t="str">
        <f>VLOOKUP(E229,VIP!$A$2:$O17863,7,FALSE)</f>
        <v>Si</v>
      </c>
      <c r="I229" s="136" t="str">
        <f>VLOOKUP(E229,VIP!$A$2:$O9828,8,FALSE)</f>
        <v>Si</v>
      </c>
      <c r="J229" s="136" t="str">
        <f>VLOOKUP(E229,VIP!$A$2:$O9778,8,FALSE)</f>
        <v>Si</v>
      </c>
      <c r="K229" s="136" t="str">
        <f>VLOOKUP(E229,VIP!$A$2:$O13352,6,0)</f>
        <v>SI</v>
      </c>
      <c r="L229" s="133" t="s">
        <v>2479</v>
      </c>
      <c r="M229" s="138" t="s">
        <v>2456</v>
      </c>
      <c r="N229" s="138" t="s">
        <v>2463</v>
      </c>
      <c r="O229" s="155" t="s">
        <v>2465</v>
      </c>
      <c r="P229" s="135"/>
      <c r="Q229" s="203" t="s">
        <v>2479</v>
      </c>
    </row>
    <row r="230" spans="1:17" ht="18" x14ac:dyDescent="0.25">
      <c r="A230" s="136" t="str">
        <f>VLOOKUP(E230,'LISTADO ATM'!$A$2:$C$899,3,0)</f>
        <v>NORTE</v>
      </c>
      <c r="B230" s="123">
        <v>3335871960</v>
      </c>
      <c r="C230" s="137">
        <v>44317.717361111114</v>
      </c>
      <c r="D230" s="137" t="s">
        <v>2182</v>
      </c>
      <c r="E230" s="114">
        <v>862</v>
      </c>
      <c r="F230" s="156" t="str">
        <f>VLOOKUP(E230,VIP!$A$2:$O12924,2,0)</f>
        <v>DRBR862</v>
      </c>
      <c r="G230" s="136" t="str">
        <f>VLOOKUP(E230,'LISTADO ATM'!$A$2:$B$898,2,0)</f>
        <v xml:space="preserve">ATM S/M Doble A (Sabaneta) </v>
      </c>
      <c r="H230" s="136" t="str">
        <f>VLOOKUP(E230,VIP!$A$2:$O17845,7,FALSE)</f>
        <v>Si</v>
      </c>
      <c r="I230" s="136" t="str">
        <f>VLOOKUP(E230,VIP!$A$2:$O9810,8,FALSE)</f>
        <v>Si</v>
      </c>
      <c r="J230" s="136" t="str">
        <f>VLOOKUP(E230,VIP!$A$2:$O9760,8,FALSE)</f>
        <v>Si</v>
      </c>
      <c r="K230" s="136" t="str">
        <f>VLOOKUP(E230,VIP!$A$2:$O13334,6,0)</f>
        <v>NO</v>
      </c>
      <c r="L230" s="133" t="s">
        <v>2479</v>
      </c>
      <c r="M230" s="138" t="s">
        <v>2456</v>
      </c>
      <c r="N230" s="138" t="s">
        <v>2463</v>
      </c>
      <c r="O230" s="156" t="s">
        <v>2817</v>
      </c>
      <c r="P230" s="135"/>
      <c r="Q230" s="133" t="s">
        <v>2479</v>
      </c>
    </row>
  </sheetData>
  <autoFilter ref="A4:Q204">
    <sortState ref="A5:Q230">
      <sortCondition ref="L4:L204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175:E224 E1:E92 E230:E1048576">
    <cfRule type="duplicateValues" dxfId="97" priority="58"/>
  </conditionalFormatting>
  <conditionalFormatting sqref="E93:E117">
    <cfRule type="duplicateValues" dxfId="96" priority="57"/>
  </conditionalFormatting>
  <conditionalFormatting sqref="E118">
    <cfRule type="duplicateValues" dxfId="95" priority="56"/>
  </conditionalFormatting>
  <conditionalFormatting sqref="E175:E224 E1:E118 E230:E1048576">
    <cfRule type="duplicateValues" dxfId="94" priority="54"/>
    <cfRule type="duplicateValues" dxfId="93" priority="55"/>
  </conditionalFormatting>
  <conditionalFormatting sqref="E175:E224 E1:E163 E230:E1048576">
    <cfRule type="duplicateValues" dxfId="92" priority="50"/>
  </conditionalFormatting>
  <conditionalFormatting sqref="E165:E169">
    <cfRule type="duplicateValues" dxfId="91" priority="45"/>
  </conditionalFormatting>
  <conditionalFormatting sqref="E165:E169">
    <cfRule type="duplicateValues" dxfId="90" priority="43"/>
    <cfRule type="duplicateValues" dxfId="89" priority="44"/>
  </conditionalFormatting>
  <conditionalFormatting sqref="E165:E169">
    <cfRule type="duplicateValues" dxfId="88" priority="42"/>
  </conditionalFormatting>
  <conditionalFormatting sqref="B205:B224 B1:B169 B231:B1048576">
    <cfRule type="duplicateValues" dxfId="87" priority="41"/>
  </conditionalFormatting>
  <conditionalFormatting sqref="E164">
    <cfRule type="duplicateValues" dxfId="86" priority="119387"/>
  </conditionalFormatting>
  <conditionalFormatting sqref="E164">
    <cfRule type="duplicateValues" dxfId="85" priority="119388"/>
    <cfRule type="duplicateValues" dxfId="84" priority="119389"/>
  </conditionalFormatting>
  <conditionalFormatting sqref="E175:E224 E1:E169 E230:E1048576">
    <cfRule type="duplicateValues" dxfId="83" priority="40"/>
  </conditionalFormatting>
  <conditionalFormatting sqref="E170:E224">
    <cfRule type="duplicateValues" dxfId="82" priority="39"/>
  </conditionalFormatting>
  <conditionalFormatting sqref="E170:E224">
    <cfRule type="duplicateValues" dxfId="81" priority="37"/>
    <cfRule type="duplicateValues" dxfId="80" priority="38"/>
  </conditionalFormatting>
  <conditionalFormatting sqref="E170:E224">
    <cfRule type="duplicateValues" dxfId="79" priority="36"/>
  </conditionalFormatting>
  <conditionalFormatting sqref="B170:B171">
    <cfRule type="duplicateValues" dxfId="78" priority="35"/>
  </conditionalFormatting>
  <conditionalFormatting sqref="E170:E224">
    <cfRule type="duplicateValues" dxfId="77" priority="34"/>
  </conditionalFormatting>
  <conditionalFormatting sqref="E1:E224 E230:E1048576">
    <cfRule type="duplicateValues" dxfId="76" priority="33"/>
  </conditionalFormatting>
  <conditionalFormatting sqref="E119:E163">
    <cfRule type="duplicateValues" dxfId="75" priority="119393"/>
  </conditionalFormatting>
  <conditionalFormatting sqref="E119:E163">
    <cfRule type="duplicateValues" dxfId="74" priority="119395"/>
    <cfRule type="duplicateValues" dxfId="73" priority="119396"/>
  </conditionalFormatting>
  <conditionalFormatting sqref="B172:B224">
    <cfRule type="duplicateValues" dxfId="72" priority="32"/>
  </conditionalFormatting>
  <conditionalFormatting sqref="E225:E229">
    <cfRule type="duplicateValues" dxfId="71" priority="31"/>
  </conditionalFormatting>
  <conditionalFormatting sqref="E225:E229">
    <cfRule type="duplicateValues" dxfId="70" priority="29"/>
    <cfRule type="duplicateValues" dxfId="69" priority="30"/>
  </conditionalFormatting>
  <conditionalFormatting sqref="E225:E229">
    <cfRule type="duplicateValues" dxfId="68" priority="28"/>
  </conditionalFormatting>
  <conditionalFormatting sqref="B225:B229">
    <cfRule type="duplicateValues" dxfId="67" priority="27"/>
  </conditionalFormatting>
  <conditionalFormatting sqref="E225:E229">
    <cfRule type="duplicateValues" dxfId="66" priority="26"/>
  </conditionalFormatting>
  <conditionalFormatting sqref="E225:E229">
    <cfRule type="duplicateValues" dxfId="65" priority="25"/>
  </conditionalFormatting>
  <conditionalFormatting sqref="E225:E229">
    <cfRule type="duplicateValues" dxfId="64" priority="23"/>
    <cfRule type="duplicateValues" dxfId="63" priority="24"/>
  </conditionalFormatting>
  <conditionalFormatting sqref="E225:E229">
    <cfRule type="duplicateValues" dxfId="62" priority="22"/>
  </conditionalFormatting>
  <conditionalFormatting sqref="E225:E229">
    <cfRule type="duplicateValues" dxfId="61" priority="21"/>
  </conditionalFormatting>
  <conditionalFormatting sqref="E225:E229">
    <cfRule type="duplicateValues" dxfId="60" priority="20"/>
  </conditionalFormatting>
  <conditionalFormatting sqref="B225:B229">
    <cfRule type="duplicateValues" dxfId="59" priority="19"/>
  </conditionalFormatting>
  <conditionalFormatting sqref="E5:E229">
    <cfRule type="duplicateValues" dxfId="58" priority="18"/>
    <cfRule type="duplicateValues" dxfId="57" priority="17"/>
  </conditionalFormatting>
  <conditionalFormatting sqref="E1:E1048576">
    <cfRule type="duplicateValues" dxfId="15" priority="16"/>
  </conditionalFormatting>
  <conditionalFormatting sqref="E230">
    <cfRule type="duplicateValues" dxfId="14" priority="15"/>
  </conditionalFormatting>
  <conditionalFormatting sqref="E230">
    <cfRule type="duplicateValues" dxfId="13" priority="13"/>
    <cfRule type="duplicateValues" dxfId="12" priority="14"/>
  </conditionalFormatting>
  <conditionalFormatting sqref="E230">
    <cfRule type="duplicateValues" dxfId="11" priority="12"/>
  </conditionalFormatting>
  <conditionalFormatting sqref="E230">
    <cfRule type="duplicateValues" dxfId="10" priority="11"/>
  </conditionalFormatting>
  <conditionalFormatting sqref="E230">
    <cfRule type="duplicateValues" dxfId="9" priority="10"/>
  </conditionalFormatting>
  <conditionalFormatting sqref="E230">
    <cfRule type="duplicateValues" dxfId="8" priority="8"/>
    <cfRule type="duplicateValues" dxfId="7" priority="9"/>
  </conditionalFormatting>
  <conditionalFormatting sqref="E230">
    <cfRule type="duplicateValues" dxfId="6" priority="7"/>
  </conditionalFormatting>
  <conditionalFormatting sqref="E230">
    <cfRule type="duplicateValues" dxfId="5" priority="6"/>
  </conditionalFormatting>
  <conditionalFormatting sqref="E230">
    <cfRule type="duplicateValues" dxfId="4" priority="5"/>
  </conditionalFormatting>
  <conditionalFormatting sqref="E230">
    <cfRule type="duplicateValues" dxfId="2" priority="3"/>
    <cfRule type="duplicateValues" dxfId="3" priority="4"/>
  </conditionalFormatting>
  <conditionalFormatting sqref="B230">
    <cfRule type="duplicateValues" dxfId="1" priority="2"/>
  </conditionalFormatting>
  <conditionalFormatting sqref="B230">
    <cfRule type="duplicateValues" dxfId="0" priority="1"/>
  </conditionalFormatting>
  <hyperlinks>
    <hyperlink ref="B117" r:id="rId7" display="http://s460-helpdesk/CAisd/pdmweb.exe?OP=SEARCH+FACTORY=in+SKIPLIST=1+QBE.EQ.id=3580466"/>
    <hyperlink ref="B216" r:id="rId8" display="http://s460-helpdesk/CAisd/pdmweb.exe?OP=SEARCH+FACTORY=in+SKIPLIST=1+QBE.EQ.id=3580465"/>
    <hyperlink ref="B116" r:id="rId9" display="http://s460-helpdesk/CAisd/pdmweb.exe?OP=SEARCH+FACTORY=in+SKIPLIST=1+QBE.EQ.id=3580464"/>
    <hyperlink ref="B115" r:id="rId10" display="http://s460-helpdesk/CAisd/pdmweb.exe?OP=SEARCH+FACTORY=in+SKIPLIST=1+QBE.EQ.id=3580463"/>
    <hyperlink ref="B58" r:id="rId11" display="http://s460-helpdesk/CAisd/pdmweb.exe?OP=SEARCH+FACTORY=in+SKIPLIST=1+QBE.EQ.id=3580462"/>
    <hyperlink ref="O230" r:id="rId12" display="javascript:showDetailWithPersid(%22cnt:83AE33C1A327584DBB5E3357974DA04B%22)"/>
  </hyperlinks>
  <pageMargins left="0.7" right="0.7" top="0.75" bottom="0.75" header="0.3" footer="0.3"/>
  <pageSetup scale="60" orientation="landscape" r:id="rId1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96" t="s">
        <v>0</v>
      </c>
      <c r="B1" s="197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98" t="s">
        <v>8</v>
      </c>
      <c r="B9" s="199"/>
    </row>
    <row r="10" spans="1:9" x14ac:dyDescent="0.35">
      <c r="A10" s="8" t="s">
        <v>2011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00" t="s">
        <v>9</v>
      </c>
      <c r="B14" s="201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2302</v>
      </c>
      <c r="C70" s="3" t="s">
        <v>2303</v>
      </c>
      <c r="D70" s="3" t="s">
        <v>2304</v>
      </c>
    </row>
    <row r="71" spans="1:5" x14ac:dyDescent="0.35">
      <c r="A71" s="3" t="s">
        <v>2305</v>
      </c>
      <c r="B71" s="3" t="s">
        <v>2306</v>
      </c>
      <c r="C71" s="3" t="s">
        <v>2307</v>
      </c>
      <c r="D71" s="3" t="s">
        <v>2308</v>
      </c>
    </row>
    <row r="72" spans="1:5" x14ac:dyDescent="0.35">
      <c r="A72" s="3" t="s">
        <v>2309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1"/>
  <sheetViews>
    <sheetView zoomScaleNormal="100" workbookViewId="0">
      <selection sqref="A1:E211"/>
    </sheetView>
  </sheetViews>
  <sheetFormatPr baseColWidth="10" defaultColWidth="23.42578125" defaultRowHeight="15" x14ac:dyDescent="0.25"/>
  <cols>
    <col min="1" max="1" width="27.140625" style="96" bestFit="1" customWidth="1"/>
    <col min="2" max="2" width="17.28515625" style="96" bestFit="1" customWidth="1"/>
    <col min="3" max="3" width="54.7109375" style="96" bestFit="1" customWidth="1"/>
    <col min="4" max="4" width="38.42578125" style="96" bestFit="1" customWidth="1"/>
    <col min="5" max="5" width="14.7109375" style="96" bestFit="1" customWidth="1"/>
    <col min="6" max="16384" width="23.42578125" style="96"/>
  </cols>
  <sheetData>
    <row r="1" spans="1:5" ht="22.5" x14ac:dyDescent="0.25">
      <c r="A1" s="180" t="s">
        <v>2151</v>
      </c>
      <c r="B1" s="181"/>
      <c r="C1" s="181"/>
      <c r="D1" s="181"/>
      <c r="E1" s="182"/>
    </row>
    <row r="2" spans="1:5" ht="25.5" x14ac:dyDescent="0.25">
      <c r="A2" s="183" t="s">
        <v>2461</v>
      </c>
      <c r="B2" s="184"/>
      <c r="C2" s="184"/>
      <c r="D2" s="184"/>
      <c r="E2" s="185"/>
    </row>
    <row r="3" spans="1:5" ht="18" x14ac:dyDescent="0.25">
      <c r="B3" s="98"/>
      <c r="C3" s="98"/>
      <c r="D3" s="98"/>
      <c r="E3" s="106"/>
    </row>
    <row r="4" spans="1:5" ht="18.75" thickBot="1" x14ac:dyDescent="0.3">
      <c r="A4" s="104" t="s">
        <v>2414</v>
      </c>
      <c r="B4" s="113">
        <v>44318.708333333336</v>
      </c>
      <c r="C4" s="98"/>
      <c r="D4" s="98"/>
      <c r="E4" s="107"/>
    </row>
    <row r="5" spans="1:5" ht="18.75" thickBot="1" x14ac:dyDescent="0.3">
      <c r="A5" s="104" t="s">
        <v>2415</v>
      </c>
      <c r="B5" s="113">
        <v>44319.25</v>
      </c>
      <c r="C5" s="105"/>
      <c r="D5" s="98"/>
      <c r="E5" s="107"/>
    </row>
    <row r="6" spans="1:5" ht="18" x14ac:dyDescent="0.25">
      <c r="B6" s="98"/>
      <c r="C6" s="98"/>
      <c r="D6" s="98"/>
      <c r="E6" s="109"/>
    </row>
    <row r="7" spans="1:5" ht="18" x14ac:dyDescent="0.25">
      <c r="A7" s="186" t="s">
        <v>2416</v>
      </c>
      <c r="B7" s="187"/>
      <c r="C7" s="187"/>
      <c r="D7" s="187"/>
      <c r="E7" s="188"/>
    </row>
    <row r="8" spans="1:5" ht="18" x14ac:dyDescent="0.25">
      <c r="A8" s="99" t="s">
        <v>15</v>
      </c>
      <c r="B8" s="99" t="s">
        <v>2417</v>
      </c>
      <c r="C8" s="99" t="s">
        <v>46</v>
      </c>
      <c r="D8" s="108" t="s">
        <v>2420</v>
      </c>
      <c r="E8" s="108" t="s">
        <v>2418</v>
      </c>
    </row>
    <row r="9" spans="1:5" ht="18" x14ac:dyDescent="0.25">
      <c r="A9" s="131" t="e">
        <f>VLOOKUP(B9,'[1]LISTADO ATM'!$A$2:$C$821,3,0)</f>
        <v>#N/A</v>
      </c>
      <c r="B9" s="114"/>
      <c r="C9" s="114" t="e">
        <f>VLOOKUP(B9,'[1]LISTADO ATM'!$A$2:$B$821,2,0)</f>
        <v>#N/A</v>
      </c>
      <c r="D9" s="115" t="s">
        <v>2812</v>
      </c>
      <c r="E9" s="123"/>
    </row>
    <row r="10" spans="1:5" ht="18.75" thickBot="1" x14ac:dyDescent="0.3">
      <c r="A10" s="100" t="s">
        <v>2486</v>
      </c>
      <c r="B10" s="134">
        <f>COUNT(#REF!)</f>
        <v>0</v>
      </c>
      <c r="C10" s="189"/>
      <c r="D10" s="190"/>
      <c r="E10" s="191"/>
    </row>
    <row r="11" spans="1:5" x14ac:dyDescent="0.25">
      <c r="B11" s="102"/>
      <c r="E11" s="102"/>
    </row>
    <row r="12" spans="1:5" ht="18" x14ac:dyDescent="0.25">
      <c r="A12" s="186" t="s">
        <v>2487</v>
      </c>
      <c r="B12" s="187"/>
      <c r="C12" s="187"/>
      <c r="D12" s="187"/>
      <c r="E12" s="188"/>
    </row>
    <row r="13" spans="1:5" ht="18" x14ac:dyDescent="0.25">
      <c r="A13" s="99" t="s">
        <v>15</v>
      </c>
      <c r="B13" s="99" t="s">
        <v>2417</v>
      </c>
      <c r="C13" s="99" t="s">
        <v>46</v>
      </c>
      <c r="D13" s="99" t="s">
        <v>2420</v>
      </c>
      <c r="E13" s="108" t="s">
        <v>2418</v>
      </c>
    </row>
    <row r="14" spans="1:5" ht="18" x14ac:dyDescent="0.25">
      <c r="A14" s="97" t="e">
        <f>VLOOKUP(B14,'[1]LISTADO ATM'!$A$2:$C$821,3,0)</f>
        <v>#N/A</v>
      </c>
      <c r="B14" s="114"/>
      <c r="C14" s="123" t="e">
        <f>VLOOKUP(B14,'[1]LISTADO ATM'!$A$2:$B$821,2,0)</f>
        <v>#N/A</v>
      </c>
      <c r="D14" s="115"/>
      <c r="E14" s="123"/>
    </row>
    <row r="15" spans="1:5" ht="18.75" thickBot="1" x14ac:dyDescent="0.3">
      <c r="A15" s="100" t="s">
        <v>2486</v>
      </c>
      <c r="B15" s="134">
        <f>COUNT(B14:B14)</f>
        <v>0</v>
      </c>
      <c r="C15" s="189"/>
      <c r="D15" s="190"/>
      <c r="E15" s="191"/>
    </row>
    <row r="16" spans="1:5" ht="15.75" thickBot="1" x14ac:dyDescent="0.3">
      <c r="B16" s="102"/>
      <c r="E16" s="102"/>
    </row>
    <row r="17" spans="1:5" ht="18.75" thickBot="1" x14ac:dyDescent="0.3">
      <c r="A17" s="170" t="s">
        <v>2488</v>
      </c>
      <c r="B17" s="171"/>
      <c r="C17" s="171"/>
      <c r="D17" s="171"/>
      <c r="E17" s="172"/>
    </row>
    <row r="18" spans="1:5" ht="18" x14ac:dyDescent="0.25">
      <c r="A18" s="99" t="s">
        <v>15</v>
      </c>
      <c r="B18" s="99" t="s">
        <v>2417</v>
      </c>
      <c r="C18" s="99" t="s">
        <v>46</v>
      </c>
      <c r="D18" s="99" t="s">
        <v>2420</v>
      </c>
      <c r="E18" s="108" t="s">
        <v>2418</v>
      </c>
    </row>
    <row r="19" spans="1:5" ht="18" x14ac:dyDescent="0.25">
      <c r="A19" s="131" t="str">
        <f>VLOOKUP(B19,'[1]LISTADO ATM'!$A$2:$C$821,3,0)</f>
        <v>DISTRITO NACIONAL</v>
      </c>
      <c r="B19" s="114">
        <v>486</v>
      </c>
      <c r="C19" s="114" t="str">
        <f>VLOOKUP(B19,'[1]LISTADO ATM'!$A$2:$B$821,2,0)</f>
        <v xml:space="preserve">ATM Olé La Caleta </v>
      </c>
      <c r="D19" s="116" t="s">
        <v>2442</v>
      </c>
      <c r="E19" s="123" t="s">
        <v>2575</v>
      </c>
    </row>
    <row r="20" spans="1:5" ht="18" x14ac:dyDescent="0.25">
      <c r="A20" s="131" t="str">
        <f>VLOOKUP(B20,'[1]LISTADO ATM'!$A$2:$C$821,3,0)</f>
        <v>ESTE</v>
      </c>
      <c r="B20" s="114">
        <v>934</v>
      </c>
      <c r="C20" s="114" t="str">
        <f>VLOOKUP(B20,'[1]LISTADO ATM'!$A$2:$B$821,2,0)</f>
        <v>ATM Hotel Dreams La Romana</v>
      </c>
      <c r="D20" s="116" t="s">
        <v>2442</v>
      </c>
      <c r="E20" s="123" t="s">
        <v>2581</v>
      </c>
    </row>
    <row r="21" spans="1:5" ht="18" x14ac:dyDescent="0.25">
      <c r="A21" s="131" t="str">
        <f>VLOOKUP(B21,'[1]LISTADO ATM'!$A$2:$C$821,3,0)</f>
        <v>DISTRITO NACIONAL</v>
      </c>
      <c r="B21" s="114">
        <v>701</v>
      </c>
      <c r="C21" s="114" t="str">
        <f>VLOOKUP(B21,'[1]LISTADO ATM'!$A$2:$B$821,2,0)</f>
        <v>ATM Autoservicio Los Alcarrizos</v>
      </c>
      <c r="D21" s="116" t="s">
        <v>2442</v>
      </c>
      <c r="E21" s="123" t="s">
        <v>2593</v>
      </c>
    </row>
    <row r="22" spans="1:5" ht="18" x14ac:dyDescent="0.25">
      <c r="A22" s="131" t="str">
        <f>VLOOKUP(B22,'[1]LISTADO ATM'!$A$2:$C$821,3,0)</f>
        <v>SUR</v>
      </c>
      <c r="B22" s="114">
        <v>311</v>
      </c>
      <c r="C22" s="114" t="str">
        <f>VLOOKUP(B22,'[1]LISTADO ATM'!$A$2:$B$821,2,0)</f>
        <v>ATM Plaza Eroski</v>
      </c>
      <c r="D22" s="116" t="s">
        <v>2442</v>
      </c>
      <c r="E22" s="123" t="s">
        <v>2592</v>
      </c>
    </row>
    <row r="23" spans="1:5" ht="18" x14ac:dyDescent="0.25">
      <c r="A23" s="131" t="str">
        <f>VLOOKUP(B23,'[1]LISTADO ATM'!$A$2:$C$821,3,0)</f>
        <v>DISTRITO NACIONAL</v>
      </c>
      <c r="B23" s="114">
        <v>791</v>
      </c>
      <c r="C23" s="114" t="str">
        <f>VLOOKUP(B23,'[1]LISTADO ATM'!$A$2:$B$821,2,0)</f>
        <v xml:space="preserve">ATM Oficina Sans Soucí </v>
      </c>
      <c r="D23" s="116" t="s">
        <v>2442</v>
      </c>
      <c r="E23" s="123" t="s">
        <v>2590</v>
      </c>
    </row>
    <row r="24" spans="1:5" ht="18" x14ac:dyDescent="0.25">
      <c r="A24" s="131" t="str">
        <f>VLOOKUP(B24,'[1]LISTADO ATM'!$A$2:$C$821,3,0)</f>
        <v>DISTRITO NACIONAL</v>
      </c>
      <c r="B24" s="114">
        <v>354</v>
      </c>
      <c r="C24" s="114" t="str">
        <f>VLOOKUP(B24,'[1]LISTADO ATM'!$A$2:$B$821,2,0)</f>
        <v xml:space="preserve">ATM Oficina Núñez de Cáceres II </v>
      </c>
      <c r="D24" s="116" t="s">
        <v>2442</v>
      </c>
      <c r="E24" s="123" t="s">
        <v>2600</v>
      </c>
    </row>
    <row r="25" spans="1:5" ht="18" x14ac:dyDescent="0.25">
      <c r="A25" s="131" t="str">
        <f>VLOOKUP(B25,'[1]LISTADO ATM'!$A$2:$C$821,3,0)</f>
        <v>ESTE</v>
      </c>
      <c r="B25" s="114">
        <v>634</v>
      </c>
      <c r="C25" s="114" t="str">
        <f>VLOOKUP(B25,'[1]LISTADO ATM'!$A$2:$B$821,2,0)</f>
        <v xml:space="preserve">ATM Ayuntamiento Los Llanos (SPM) </v>
      </c>
      <c r="D25" s="116" t="s">
        <v>2442</v>
      </c>
      <c r="E25" s="123" t="s">
        <v>2601</v>
      </c>
    </row>
    <row r="26" spans="1:5" ht="18" x14ac:dyDescent="0.25">
      <c r="A26" s="131" t="str">
        <f>VLOOKUP(B26,'[1]LISTADO ATM'!$A$2:$C$821,3,0)</f>
        <v>DISTRITO NACIONAL</v>
      </c>
      <c r="B26" s="114">
        <v>946</v>
      </c>
      <c r="C26" s="114" t="str">
        <f>VLOOKUP(B26,'[1]LISTADO ATM'!$A$2:$B$821,2,0)</f>
        <v xml:space="preserve">ATM Oficina Núñez de Cáceres I </v>
      </c>
      <c r="D26" s="116" t="s">
        <v>2442</v>
      </c>
      <c r="E26" s="123" t="s">
        <v>2602</v>
      </c>
    </row>
    <row r="27" spans="1:5" ht="18" x14ac:dyDescent="0.25">
      <c r="A27" s="131" t="str">
        <f>VLOOKUP(B27,'[1]LISTADO ATM'!$A$2:$C$821,3,0)</f>
        <v>DISTRITO NACIONAL</v>
      </c>
      <c r="B27" s="114">
        <v>147</v>
      </c>
      <c r="C27" s="114" t="str">
        <f>VLOOKUP(B27,'[1]LISTADO ATM'!$A$2:$B$821,2,0)</f>
        <v xml:space="preserve">ATM Kiosco Megacentro I </v>
      </c>
      <c r="D27" s="116" t="s">
        <v>2442</v>
      </c>
      <c r="E27" s="123" t="s">
        <v>2603</v>
      </c>
    </row>
    <row r="28" spans="1:5" ht="18" x14ac:dyDescent="0.25">
      <c r="A28" s="131" t="str">
        <f>VLOOKUP(B28,'[1]LISTADO ATM'!$A$2:$C$821,3,0)</f>
        <v>DISTRITO NACIONAL</v>
      </c>
      <c r="B28" s="114">
        <v>979</v>
      </c>
      <c r="C28" s="114" t="str">
        <f>VLOOKUP(B28,'[1]LISTADO ATM'!$A$2:$B$821,2,0)</f>
        <v xml:space="preserve">ATM Oficina Luperón I </v>
      </c>
      <c r="D28" s="116" t="s">
        <v>2442</v>
      </c>
      <c r="E28" s="123" t="s">
        <v>2627</v>
      </c>
    </row>
    <row r="29" spans="1:5" ht="18" x14ac:dyDescent="0.25">
      <c r="A29" s="131" t="str">
        <f>VLOOKUP(B29,'[1]LISTADO ATM'!$A$2:$C$821,3,0)</f>
        <v>DISTRITO NACIONAL</v>
      </c>
      <c r="B29" s="114">
        <v>629</v>
      </c>
      <c r="C29" s="114" t="str">
        <f>VLOOKUP(B29,'[1]LISTADO ATM'!$A$2:$B$821,2,0)</f>
        <v xml:space="preserve">ATM Oficina Americana Independencia I </v>
      </c>
      <c r="D29" s="116" t="s">
        <v>2442</v>
      </c>
      <c r="E29" s="123" t="s">
        <v>2626</v>
      </c>
    </row>
    <row r="30" spans="1:5" ht="18" x14ac:dyDescent="0.25">
      <c r="A30" s="131" t="str">
        <f>VLOOKUP(B30,'[1]LISTADO ATM'!$A$2:$C$821,3,0)</f>
        <v>ESTE</v>
      </c>
      <c r="B30" s="114">
        <v>612</v>
      </c>
      <c r="C30" s="114" t="str">
        <f>VLOOKUP(B30,'[1]LISTADO ATM'!$A$2:$B$821,2,0)</f>
        <v xml:space="preserve">ATM Plaza Orense (La Romana) </v>
      </c>
      <c r="D30" s="116" t="s">
        <v>2442</v>
      </c>
      <c r="E30" s="123" t="s">
        <v>2619</v>
      </c>
    </row>
    <row r="31" spans="1:5" ht="18" x14ac:dyDescent="0.25">
      <c r="A31" s="131" t="str">
        <f>VLOOKUP(B31,'[1]LISTADO ATM'!$A$2:$C$821,3,0)</f>
        <v>ESTE</v>
      </c>
      <c r="B31" s="114">
        <v>824</v>
      </c>
      <c r="C31" s="114" t="str">
        <f>VLOOKUP(B31,'[1]LISTADO ATM'!$A$2:$B$821,2,0)</f>
        <v xml:space="preserve">ATM Multiplaza (Higuey) </v>
      </c>
      <c r="D31" s="116" t="s">
        <v>2442</v>
      </c>
      <c r="E31" s="123" t="s">
        <v>2618</v>
      </c>
    </row>
    <row r="32" spans="1:5" ht="18" x14ac:dyDescent="0.25">
      <c r="A32" s="131" t="str">
        <f>VLOOKUP(B32,'[1]LISTADO ATM'!$A$2:$C$821,3,0)</f>
        <v>DISTRITO NACIONAL</v>
      </c>
      <c r="B32" s="114">
        <v>12</v>
      </c>
      <c r="C32" s="114" t="str">
        <f>VLOOKUP(B32,'[1]LISTADO ATM'!$A$2:$B$821,2,0)</f>
        <v xml:space="preserve">ATM Comercial Ganadera (San Isidro) </v>
      </c>
      <c r="D32" s="116" t="s">
        <v>2442</v>
      </c>
      <c r="E32" s="141">
        <v>3335870606</v>
      </c>
    </row>
    <row r="33" spans="1:5" ht="18" x14ac:dyDescent="0.25">
      <c r="A33" s="131" t="str">
        <f>VLOOKUP(B33,'[1]LISTADO ATM'!$A$2:$C$821,3,0)</f>
        <v>SUR</v>
      </c>
      <c r="B33" s="114">
        <v>44</v>
      </c>
      <c r="C33" s="114" t="str">
        <f>VLOOKUP(B33,'[1]LISTADO ATM'!$A$2:$B$821,2,0)</f>
        <v xml:space="preserve">ATM Oficina Pedernales </v>
      </c>
      <c r="D33" s="116" t="s">
        <v>2442</v>
      </c>
      <c r="E33" s="141">
        <v>3335871953</v>
      </c>
    </row>
    <row r="34" spans="1:5" ht="18" x14ac:dyDescent="0.25">
      <c r="A34" s="131" t="str">
        <f>VLOOKUP(B34,'[1]LISTADO ATM'!$A$2:$C$821,3,0)</f>
        <v>DISTRITO NACIONAL</v>
      </c>
      <c r="B34" s="114">
        <v>234</v>
      </c>
      <c r="C34" s="114" t="str">
        <f>VLOOKUP(B34,'[1]LISTADO ATM'!$A$2:$B$821,2,0)</f>
        <v xml:space="preserve">ATM Oficina Boca Chica I </v>
      </c>
      <c r="D34" s="116" t="s">
        <v>2442</v>
      </c>
      <c r="E34" s="141">
        <v>3335871956</v>
      </c>
    </row>
    <row r="35" spans="1:5" ht="18" x14ac:dyDescent="0.25">
      <c r="A35" s="131" t="str">
        <f>VLOOKUP(B35,'[1]LISTADO ATM'!$A$2:$C$821,3,0)</f>
        <v>ESTE</v>
      </c>
      <c r="B35" s="114">
        <v>386</v>
      </c>
      <c r="C35" s="114" t="str">
        <f>VLOOKUP(B35,'[1]LISTADO ATM'!$A$2:$B$821,2,0)</f>
        <v xml:space="preserve">ATM Plaza Verón II </v>
      </c>
      <c r="D35" s="116" t="s">
        <v>2442</v>
      </c>
      <c r="E35" s="141">
        <v>3335871963</v>
      </c>
    </row>
    <row r="36" spans="1:5" ht="18" x14ac:dyDescent="0.25">
      <c r="A36" s="131" t="str">
        <f>VLOOKUP(B36,'[1]LISTADO ATM'!$A$2:$C$821,3,0)</f>
        <v>DISTRITO NACIONAL</v>
      </c>
      <c r="B36" s="114">
        <v>390</v>
      </c>
      <c r="C36" s="114" t="str">
        <f>VLOOKUP(B36,'[1]LISTADO ATM'!$A$2:$B$821,2,0)</f>
        <v xml:space="preserve">ATM Oficina Boca Chica II </v>
      </c>
      <c r="D36" s="116" t="s">
        <v>2442</v>
      </c>
      <c r="E36" s="141">
        <v>3335871965</v>
      </c>
    </row>
    <row r="37" spans="1:5" ht="18" x14ac:dyDescent="0.25">
      <c r="A37" s="131" t="str">
        <f>VLOOKUP(B37,'[1]LISTADO ATM'!$A$2:$C$821,3,0)</f>
        <v>NORTE</v>
      </c>
      <c r="B37" s="114">
        <v>396</v>
      </c>
      <c r="C37" s="114" t="str">
        <f>VLOOKUP(B37,'[1]LISTADO ATM'!$A$2:$B$821,2,0)</f>
        <v xml:space="preserve">ATM Oficina Plaza Ulloa (La Fuente) </v>
      </c>
      <c r="D37" s="116" t="s">
        <v>2442</v>
      </c>
      <c r="E37" s="141">
        <v>3335871966</v>
      </c>
    </row>
    <row r="38" spans="1:5" ht="18" x14ac:dyDescent="0.25">
      <c r="A38" s="131" t="str">
        <f>VLOOKUP(B38,'[1]LISTADO ATM'!$A$2:$C$821,3,0)</f>
        <v>DISTRITO NACIONAL</v>
      </c>
      <c r="B38" s="114">
        <v>507</v>
      </c>
      <c r="C38" s="114" t="str">
        <f>VLOOKUP(B38,'[1]LISTADO ATM'!$A$2:$B$821,2,0)</f>
        <v>ATM Estación Sigma Boca Chica</v>
      </c>
      <c r="D38" s="116" t="s">
        <v>2442</v>
      </c>
      <c r="E38" s="141">
        <v>3335871972</v>
      </c>
    </row>
    <row r="39" spans="1:5" ht="18" x14ac:dyDescent="0.25">
      <c r="A39" s="131" t="str">
        <f>VLOOKUP(B39,'[1]LISTADO ATM'!$A$2:$C$821,3,0)</f>
        <v>ESTE</v>
      </c>
      <c r="B39" s="114">
        <v>630</v>
      </c>
      <c r="C39" s="114" t="str">
        <f>VLOOKUP(B39,'[1]LISTADO ATM'!$A$2:$B$821,2,0)</f>
        <v xml:space="preserve">ATM Oficina Plaza Zaglul (SPM) </v>
      </c>
      <c r="D39" s="116" t="s">
        <v>2442</v>
      </c>
      <c r="E39" s="141">
        <v>3335871964</v>
      </c>
    </row>
    <row r="40" spans="1:5" ht="18" x14ac:dyDescent="0.25">
      <c r="A40" s="131" t="str">
        <f>VLOOKUP(B40,'[1]LISTADO ATM'!$A$2:$C$821,3,0)</f>
        <v>SUR</v>
      </c>
      <c r="B40" s="114">
        <v>592</v>
      </c>
      <c r="C40" s="114" t="str">
        <f>VLOOKUP(B40,'[1]LISTADO ATM'!$A$2:$B$821,2,0)</f>
        <v xml:space="preserve">ATM Centro de Caja San Cristóbal I </v>
      </c>
      <c r="D40" s="116" t="s">
        <v>2442</v>
      </c>
      <c r="E40" s="141">
        <v>3335871975</v>
      </c>
    </row>
    <row r="41" spans="1:5" ht="18" x14ac:dyDescent="0.25">
      <c r="A41" s="131" t="str">
        <f>VLOOKUP(B41,'[1]LISTADO ATM'!$A$2:$C$821,3,0)</f>
        <v>ESTE</v>
      </c>
      <c r="B41" s="114">
        <v>609</v>
      </c>
      <c r="C41" s="114" t="str">
        <f>VLOOKUP(B41,'[1]LISTADO ATM'!$A$2:$B$821,2,0)</f>
        <v xml:space="preserve">ATM S/M Jumbo (San Pedro) </v>
      </c>
      <c r="D41" s="116" t="s">
        <v>2442</v>
      </c>
      <c r="E41" s="141">
        <v>3335871976</v>
      </c>
    </row>
    <row r="42" spans="1:5" ht="18" x14ac:dyDescent="0.25">
      <c r="A42" s="131" t="str">
        <f>VLOOKUP(B42,'[1]LISTADO ATM'!$A$2:$C$821,3,0)</f>
        <v>ESTE</v>
      </c>
      <c r="B42" s="114">
        <v>631</v>
      </c>
      <c r="C42" s="114" t="str">
        <f>VLOOKUP(B42,'[1]LISTADO ATM'!$A$2:$B$821,2,0)</f>
        <v xml:space="preserve">ATM ASOCODEQUI (San Pedro) </v>
      </c>
      <c r="D42" s="116" t="s">
        <v>2442</v>
      </c>
      <c r="E42" s="141">
        <v>3335871977</v>
      </c>
    </row>
    <row r="43" spans="1:5" ht="18" x14ac:dyDescent="0.25">
      <c r="A43" s="131" t="str">
        <f>VLOOKUP(B43,'[1]LISTADO ATM'!$A$2:$C$821,3,0)</f>
        <v>DISTRITO NACIONAL</v>
      </c>
      <c r="B43" s="114">
        <v>715</v>
      </c>
      <c r="C43" s="114" t="str">
        <f>VLOOKUP(B43,'[1]LISTADO ATM'!$A$2:$B$821,2,0)</f>
        <v xml:space="preserve">ATM Oficina 27 de Febrero (Lobby) </v>
      </c>
      <c r="D43" s="116" t="s">
        <v>2442</v>
      </c>
      <c r="E43" s="141">
        <v>3335871979</v>
      </c>
    </row>
    <row r="44" spans="1:5" ht="18" x14ac:dyDescent="0.25">
      <c r="A44" s="131" t="str">
        <f>VLOOKUP(B44,'[1]LISTADO ATM'!$A$2:$C$821,3,0)</f>
        <v>DISTRITO NACIONAL</v>
      </c>
      <c r="B44" s="114">
        <v>717</v>
      </c>
      <c r="C44" s="114" t="str">
        <f>VLOOKUP(B44,'[1]LISTADO ATM'!$A$2:$B$821,2,0)</f>
        <v xml:space="preserve">ATM Oficina Los Alcarrizos </v>
      </c>
      <c r="D44" s="116" t="s">
        <v>2442</v>
      </c>
      <c r="E44" s="141">
        <v>3335871980</v>
      </c>
    </row>
    <row r="45" spans="1:5" ht="18" x14ac:dyDescent="0.25">
      <c r="A45" s="131" t="str">
        <f>VLOOKUP(B45,'[1]LISTADO ATM'!$A$2:$C$821,3,0)</f>
        <v>DISTRITO NACIONAL</v>
      </c>
      <c r="B45" s="114">
        <v>755</v>
      </c>
      <c r="C45" s="114" t="str">
        <f>VLOOKUP(B45,'[1]LISTADO ATM'!$A$2:$B$821,2,0)</f>
        <v xml:space="preserve">ATM Oficina Galería del Este (Plaza) </v>
      </c>
      <c r="D45" s="116" t="s">
        <v>2442</v>
      </c>
      <c r="E45" s="141">
        <v>3335871981</v>
      </c>
    </row>
    <row r="46" spans="1:5" ht="18" x14ac:dyDescent="0.25">
      <c r="A46" s="131" t="str">
        <f>VLOOKUP(B46,'[1]LISTADO ATM'!$A$2:$C$821,3,0)</f>
        <v>SUR</v>
      </c>
      <c r="B46" s="114">
        <v>767</v>
      </c>
      <c r="C46" s="114" t="str">
        <f>VLOOKUP(B46,'[1]LISTADO ATM'!$A$2:$B$821,2,0)</f>
        <v xml:space="preserve">ATM S/M Diverso (Azua) </v>
      </c>
      <c r="D46" s="116" t="s">
        <v>2442</v>
      </c>
      <c r="E46" s="123">
        <v>3335871983</v>
      </c>
    </row>
    <row r="47" spans="1:5" ht="18" x14ac:dyDescent="0.25">
      <c r="A47" s="131" t="str">
        <f>VLOOKUP(B47,'[1]LISTADO ATM'!$A$2:$C$821,3,0)</f>
        <v>DISTRITO NACIONAL</v>
      </c>
      <c r="B47" s="114">
        <v>769</v>
      </c>
      <c r="C47" s="114" t="str">
        <f>VLOOKUP(B47,'[1]LISTADO ATM'!$A$2:$B$821,2,0)</f>
        <v>ATM UNP Pablo Mella Morales</v>
      </c>
      <c r="D47" s="116" t="s">
        <v>2442</v>
      </c>
      <c r="E47" s="141">
        <v>3335871985</v>
      </c>
    </row>
    <row r="48" spans="1:5" ht="18" x14ac:dyDescent="0.25">
      <c r="A48" s="131" t="str">
        <f>VLOOKUP(B48,'[1]LISTADO ATM'!$A$2:$C$821,3,0)</f>
        <v>SUR</v>
      </c>
      <c r="B48" s="114">
        <v>881</v>
      </c>
      <c r="C48" s="114" t="str">
        <f>VLOOKUP(B48,'[1]LISTADO ATM'!$A$2:$B$821,2,0)</f>
        <v xml:space="preserve">ATM UNP Yaguate (San Cristóbal) </v>
      </c>
      <c r="D48" s="116" t="s">
        <v>2442</v>
      </c>
      <c r="E48" s="141">
        <v>3335871994</v>
      </c>
    </row>
    <row r="49" spans="1:5" ht="18" x14ac:dyDescent="0.25">
      <c r="A49" s="131" t="str">
        <f>VLOOKUP(B49,'[1]LISTADO ATM'!$A$2:$C$821,3,0)</f>
        <v>NORTE</v>
      </c>
      <c r="B49" s="114">
        <v>965</v>
      </c>
      <c r="C49" s="114" t="str">
        <f>VLOOKUP(B49,'[1]LISTADO ATM'!$A$2:$B$821,2,0)</f>
        <v xml:space="preserve">ATM S/M La Fuente FUN (Santiago) </v>
      </c>
      <c r="D49" s="116" t="s">
        <v>2442</v>
      </c>
      <c r="E49" s="141">
        <v>3335871995</v>
      </c>
    </row>
    <row r="50" spans="1:5" ht="18" x14ac:dyDescent="0.25">
      <c r="A50" s="131" t="str">
        <f>VLOOKUP(B50,'[1]LISTADO ATM'!$A$2:$C$821,3,0)</f>
        <v>SUR</v>
      </c>
      <c r="B50" s="114">
        <v>48</v>
      </c>
      <c r="C50" s="114" t="str">
        <f>VLOOKUP(B50,'[1]LISTADO ATM'!$A$2:$B$821,2,0)</f>
        <v xml:space="preserve">ATM Autoservicio Neiba I </v>
      </c>
      <c r="D50" s="116" t="s">
        <v>2442</v>
      </c>
      <c r="E50" s="141">
        <v>3335871996</v>
      </c>
    </row>
    <row r="51" spans="1:5" ht="18" x14ac:dyDescent="0.25">
      <c r="A51" s="131" t="str">
        <f>VLOOKUP(B51,'[1]LISTADO ATM'!$A$2:$C$821,3,0)</f>
        <v>SUR</v>
      </c>
      <c r="B51" s="114">
        <v>50</v>
      </c>
      <c r="C51" s="114" t="str">
        <f>VLOOKUP(B51,'[1]LISTADO ATM'!$A$2:$B$821,2,0)</f>
        <v xml:space="preserve">ATM Oficina Padre Las Casas (Azua) </v>
      </c>
      <c r="D51" s="116" t="s">
        <v>2442</v>
      </c>
      <c r="E51" s="141">
        <v>3335871998</v>
      </c>
    </row>
    <row r="52" spans="1:5" ht="18" x14ac:dyDescent="0.25">
      <c r="A52" s="131" t="str">
        <f>VLOOKUP(B52,'[1]LISTADO ATM'!$A$2:$C$821,3,0)</f>
        <v>DISTRITO NACIONAL</v>
      </c>
      <c r="B52" s="114">
        <v>96</v>
      </c>
      <c r="C52" s="114" t="str">
        <f>VLOOKUP(B52,'[1]LISTADO ATM'!$A$2:$B$821,2,0)</f>
        <v>ATM S/M Caribe Av. Charles de Gaulle</v>
      </c>
      <c r="D52" s="116" t="s">
        <v>2442</v>
      </c>
      <c r="E52" s="141">
        <v>3335872001</v>
      </c>
    </row>
    <row r="53" spans="1:5" ht="18" x14ac:dyDescent="0.25">
      <c r="A53" s="131" t="str">
        <f>VLOOKUP(B53,'[1]LISTADO ATM'!$A$2:$C$821,3,0)</f>
        <v>SUR</v>
      </c>
      <c r="B53" s="114">
        <v>182</v>
      </c>
      <c r="C53" s="114" t="str">
        <f>VLOOKUP(B53,'[1]LISTADO ATM'!$A$2:$B$821,2,0)</f>
        <v xml:space="preserve">ATM Barahona Comb </v>
      </c>
      <c r="D53" s="116" t="s">
        <v>2442</v>
      </c>
      <c r="E53" s="141">
        <v>3335872002</v>
      </c>
    </row>
    <row r="54" spans="1:5" ht="18" x14ac:dyDescent="0.25">
      <c r="A54" s="131" t="str">
        <f>VLOOKUP(B54,'[1]LISTADO ATM'!$A$2:$C$821,3,0)</f>
        <v>NORTE</v>
      </c>
      <c r="B54" s="114">
        <v>256</v>
      </c>
      <c r="C54" s="114" t="str">
        <f>VLOOKUP(B54,'[1]LISTADO ATM'!$A$2:$B$821,2,0)</f>
        <v xml:space="preserve">ATM Oficina Licey Al Medio </v>
      </c>
      <c r="D54" s="116" t="s">
        <v>2442</v>
      </c>
      <c r="E54" s="141" t="s">
        <v>2684</v>
      </c>
    </row>
    <row r="55" spans="1:5" ht="18" x14ac:dyDescent="0.25">
      <c r="A55" s="131" t="str">
        <f>VLOOKUP(B55,'[1]LISTADO ATM'!$A$2:$C$821,3,0)</f>
        <v>ESTE</v>
      </c>
      <c r="B55" s="114">
        <v>330</v>
      </c>
      <c r="C55" s="114" t="str">
        <f>VLOOKUP(B55,'[1]LISTADO ATM'!$A$2:$B$821,2,0)</f>
        <v xml:space="preserve">ATM Oficina Boulevard (Higuey) </v>
      </c>
      <c r="D55" s="116" t="s">
        <v>2442</v>
      </c>
      <c r="E55" s="141">
        <v>3335872004</v>
      </c>
    </row>
    <row r="56" spans="1:5" ht="18" x14ac:dyDescent="0.25">
      <c r="A56" s="131" t="e">
        <f>VLOOKUP(B56,'[1]LISTADO ATM'!$A$2:$C$821,3,0)</f>
        <v>#N/A</v>
      </c>
      <c r="B56" s="114">
        <v>375</v>
      </c>
      <c r="C56" s="114" t="s">
        <v>2813</v>
      </c>
      <c r="D56" s="116" t="s">
        <v>2442</v>
      </c>
      <c r="E56" s="141">
        <v>3335872005</v>
      </c>
    </row>
    <row r="57" spans="1:5" ht="18" x14ac:dyDescent="0.25">
      <c r="A57" s="131" t="str">
        <f>VLOOKUP(B57,'[1]LISTADO ATM'!$A$2:$C$821,3,0)</f>
        <v>DISTRITO NACIONAL</v>
      </c>
      <c r="B57" s="114">
        <v>696</v>
      </c>
      <c r="C57" s="114" t="str">
        <f>VLOOKUP(B57,'[1]LISTADO ATM'!$A$2:$B$821,2,0)</f>
        <v>ATM Olé Jacobo Majluta</v>
      </c>
      <c r="D57" s="116" t="s">
        <v>2442</v>
      </c>
      <c r="E57" s="141">
        <v>3335872006</v>
      </c>
    </row>
    <row r="58" spans="1:5" ht="18" x14ac:dyDescent="0.25">
      <c r="A58" s="131" t="str">
        <f>VLOOKUP(B58,'[1]LISTADO ATM'!$A$2:$C$821,3,0)</f>
        <v>DISTRITO NACIONAL</v>
      </c>
      <c r="B58" s="114">
        <v>713</v>
      </c>
      <c r="C58" s="114" t="str">
        <f>VLOOKUP(B58,'[1]LISTADO ATM'!$A$2:$B$821,2,0)</f>
        <v xml:space="preserve">ATM Oficina Las Américas </v>
      </c>
      <c r="D58" s="116" t="s">
        <v>2442</v>
      </c>
      <c r="E58" s="141">
        <v>3335872007</v>
      </c>
    </row>
    <row r="59" spans="1:5" ht="18" x14ac:dyDescent="0.25">
      <c r="A59" s="131" t="str">
        <f>VLOOKUP(B59,'[1]LISTADO ATM'!$A$2:$C$821,3,0)</f>
        <v>DISTRITO NACIONAL</v>
      </c>
      <c r="B59" s="114">
        <v>931</v>
      </c>
      <c r="C59" s="114" t="str">
        <f>VLOOKUP(B59,'[1]LISTADO ATM'!$A$2:$B$821,2,0)</f>
        <v xml:space="preserve">ATM Autobanco Luperón I </v>
      </c>
      <c r="D59" s="116" t="s">
        <v>2442</v>
      </c>
      <c r="E59" s="141">
        <v>3335872019</v>
      </c>
    </row>
    <row r="60" spans="1:5" ht="18" x14ac:dyDescent="0.25">
      <c r="A60" s="131" t="str">
        <f>VLOOKUP(B60,'[1]LISTADO ATM'!$A$2:$C$821,3,0)</f>
        <v>DISTRITO NACIONAL</v>
      </c>
      <c r="B60" s="114">
        <v>493</v>
      </c>
      <c r="C60" s="114" t="str">
        <f>VLOOKUP(B60,'[1]LISTADO ATM'!$A$2:$B$821,2,0)</f>
        <v xml:space="preserve">ATM Oficina Haina Occidental II </v>
      </c>
      <c r="D60" s="116" t="s">
        <v>2442</v>
      </c>
      <c r="E60" s="141">
        <v>3335872021</v>
      </c>
    </row>
    <row r="61" spans="1:5" ht="18" x14ac:dyDescent="0.25">
      <c r="A61" s="131" t="str">
        <f>VLOOKUP(B61,'[1]LISTADO ATM'!$A$2:$C$821,3,0)</f>
        <v>DISTRITO NACIONAL</v>
      </c>
      <c r="B61" s="114">
        <v>973</v>
      </c>
      <c r="C61" s="114" t="str">
        <f>VLOOKUP(B61,'[1]LISTADO ATM'!$A$2:$B$921,2,0)</f>
        <v xml:space="preserve">ATM Oficina Sabana de la Mar </v>
      </c>
      <c r="D61" s="116" t="s">
        <v>2442</v>
      </c>
      <c r="E61" s="141">
        <v>3335872039</v>
      </c>
    </row>
    <row r="62" spans="1:5" ht="18" x14ac:dyDescent="0.25">
      <c r="A62" s="131" t="str">
        <f>VLOOKUP(B62,'[1]LISTADO ATM'!$A$2:$C$821,3,0)</f>
        <v>DISTRITO NACIONAL</v>
      </c>
      <c r="B62" s="114">
        <v>958</v>
      </c>
      <c r="C62" s="114" t="str">
        <f>VLOOKUP(B62,'[1]LISTADO ATM'!$A$2:$B$821,2,0)</f>
        <v xml:space="preserve">ATM Olé Aut. San Isidro </v>
      </c>
      <c r="D62" s="116" t="s">
        <v>2442</v>
      </c>
      <c r="E62" s="141">
        <v>3335872043</v>
      </c>
    </row>
    <row r="63" spans="1:5" ht="18" x14ac:dyDescent="0.25">
      <c r="A63" s="131" t="str">
        <f>VLOOKUP(B63,'[1]LISTADO ATM'!$A$2:$C$821,3,0)</f>
        <v>DISTRITO NACIONAL</v>
      </c>
      <c r="B63" s="114">
        <v>562</v>
      </c>
      <c r="C63" s="114" t="str">
        <f>VLOOKUP(B63,'[1]LISTADO ATM'!$A$2:$B$821,2,0)</f>
        <v xml:space="preserve">ATM S/M Jumbo Carretera Mella </v>
      </c>
      <c r="D63" s="116" t="s">
        <v>2442</v>
      </c>
      <c r="E63" s="141">
        <v>3335872044</v>
      </c>
    </row>
    <row r="64" spans="1:5" ht="18" x14ac:dyDescent="0.25">
      <c r="A64" s="131" t="str">
        <f>VLOOKUP(B64,'[1]LISTADO ATM'!$A$2:$C$821,3,0)</f>
        <v>NORTE</v>
      </c>
      <c r="B64" s="114">
        <v>181</v>
      </c>
      <c r="C64" s="114" t="str">
        <f>VLOOKUP(B64,'[1]LISTADO ATM'!$A$2:$B$921,2,0)</f>
        <v xml:space="preserve">ATM Oficina Sabaneta </v>
      </c>
      <c r="D64" s="116" t="s">
        <v>2442</v>
      </c>
      <c r="E64" s="141">
        <v>3335872048</v>
      </c>
    </row>
    <row r="65" spans="1:5" ht="18" x14ac:dyDescent="0.25">
      <c r="A65" s="131" t="str">
        <f>VLOOKUP(B65,'[1]LISTADO ATM'!$A$2:$C$821,3,0)</f>
        <v>NORTE</v>
      </c>
      <c r="B65" s="114">
        <v>402</v>
      </c>
      <c r="C65" s="114" t="str">
        <f>VLOOKUP(B65,'[1]LISTADO ATM'!$A$2:$B$821,2,0)</f>
        <v xml:space="preserve">ATM La Sirena La Vega </v>
      </c>
      <c r="D65" s="116" t="s">
        <v>2442</v>
      </c>
      <c r="E65" s="141">
        <v>3335872069</v>
      </c>
    </row>
    <row r="66" spans="1:5" ht="18" x14ac:dyDescent="0.25">
      <c r="A66" s="131" t="str">
        <f>VLOOKUP(B66,'[1]LISTADO ATM'!$A$2:$C$821,3,0)</f>
        <v>NORTE</v>
      </c>
      <c r="B66" s="114">
        <v>463</v>
      </c>
      <c r="C66" s="114" t="str">
        <f>VLOOKUP(B66,'[1]LISTADO ATM'!$A$2:$B$821,2,0)</f>
        <v xml:space="preserve">ATM La Sirena El Embrujo </v>
      </c>
      <c r="D66" s="116" t="s">
        <v>2442</v>
      </c>
      <c r="E66" s="141">
        <v>3335872070</v>
      </c>
    </row>
    <row r="67" spans="1:5" ht="18" x14ac:dyDescent="0.25">
      <c r="A67" s="131" t="str">
        <f>VLOOKUP(B67,'[1]LISTADO ATM'!$A$2:$C$821,3,0)</f>
        <v>DISTRITO NACIONAL</v>
      </c>
      <c r="B67" s="114">
        <v>565</v>
      </c>
      <c r="C67" s="114" t="str">
        <f>VLOOKUP(B67,'[1]LISTADO ATM'!$A$2:$B$921,2,0)</f>
        <v xml:space="preserve">ATM S/M La Cadena Núñez de Cáceres </v>
      </c>
      <c r="D67" s="116" t="s">
        <v>2442</v>
      </c>
      <c r="E67" s="141">
        <v>3335872071</v>
      </c>
    </row>
    <row r="68" spans="1:5" ht="18" x14ac:dyDescent="0.25">
      <c r="A68" s="97" t="str">
        <f>VLOOKUP(B68,'[1]LISTADO ATM'!$A$2:$C$821,3,0)</f>
        <v>NORTE</v>
      </c>
      <c r="B68" s="114">
        <v>809</v>
      </c>
      <c r="C68" s="123" t="str">
        <f>VLOOKUP(B68,'[1]LISTADO ATM'!$A$2:$B$821,2,0)</f>
        <v>ATM Yoma (Cotuí)</v>
      </c>
      <c r="D68" s="116" t="s">
        <v>2442</v>
      </c>
      <c r="E68" s="123">
        <v>3335872072</v>
      </c>
    </row>
    <row r="69" spans="1:5" ht="18" x14ac:dyDescent="0.25">
      <c r="A69" s="131" t="str">
        <f>VLOOKUP(B69,'[1]LISTADO ATM'!$A$2:$C$821,3,0)</f>
        <v>DISTRITO NACIONAL</v>
      </c>
      <c r="B69" s="114">
        <v>722</v>
      </c>
      <c r="C69" s="114" t="str">
        <f>VLOOKUP(B69,'[1]LISTADO ATM'!$A$2:$B$821,2,0)</f>
        <v xml:space="preserve">ATM Oficina Charles de Gaulle III </v>
      </c>
      <c r="D69" s="116" t="s">
        <v>2442</v>
      </c>
      <c r="E69" s="141">
        <v>3335872073</v>
      </c>
    </row>
    <row r="70" spans="1:5" ht="18" x14ac:dyDescent="0.25">
      <c r="A70" s="131" t="str">
        <f>VLOOKUP(B70,'[1]LISTADO ATM'!$A$2:$C$821,3,0)</f>
        <v>ESTE</v>
      </c>
      <c r="B70" s="114">
        <v>353</v>
      </c>
      <c r="C70" s="114" t="str">
        <f>VLOOKUP(B70,'[1]LISTADO ATM'!$A$2:$B$921,2,0)</f>
        <v xml:space="preserve">ATM Estación Boulevard Juan Dolio </v>
      </c>
      <c r="D70" s="116" t="s">
        <v>2442</v>
      </c>
      <c r="E70" s="141">
        <v>3335872074</v>
      </c>
    </row>
    <row r="71" spans="1:5" ht="18" x14ac:dyDescent="0.25">
      <c r="A71" s="131" t="str">
        <f>VLOOKUP(B71,'[1]LISTADO ATM'!$A$2:$C$821,3,0)</f>
        <v>DISTRITO NACIONAL</v>
      </c>
      <c r="B71" s="114">
        <v>165</v>
      </c>
      <c r="C71" s="114" t="str">
        <f>VLOOKUP(B71,'[1]LISTADO ATM'!$A$2:$B$821,2,0)</f>
        <v>ATM Autoservicio Megacentro</v>
      </c>
      <c r="D71" s="116" t="s">
        <v>2442</v>
      </c>
      <c r="E71" s="141">
        <v>3335872075</v>
      </c>
    </row>
    <row r="72" spans="1:5" ht="18" x14ac:dyDescent="0.25">
      <c r="A72" s="131" t="str">
        <f>VLOOKUP(B72,'[1]LISTADO ATM'!$A$2:$C$821,3,0)</f>
        <v>NORTE</v>
      </c>
      <c r="B72" s="114">
        <v>986</v>
      </c>
      <c r="C72" s="114" t="str">
        <f>VLOOKUP(B72,'[1]LISTADO ATM'!$A$2:$B$821,2,0)</f>
        <v xml:space="preserve">ATM S/M Jumbo (La Vega) </v>
      </c>
      <c r="D72" s="116" t="s">
        <v>2442</v>
      </c>
      <c r="E72" s="141">
        <v>3335872076</v>
      </c>
    </row>
    <row r="73" spans="1:5" ht="18" x14ac:dyDescent="0.25">
      <c r="A73" s="131" t="str">
        <f>VLOOKUP(B73,'[1]LISTADO ATM'!$A$2:$C$821,3,0)</f>
        <v>DISTRITO NACIONAL</v>
      </c>
      <c r="B73" s="114">
        <v>929</v>
      </c>
      <c r="C73" s="114" t="str">
        <f>VLOOKUP(B73,'[1]LISTADO ATM'!$A$2:$B$921,2,0)</f>
        <v>ATM Autoservicio Nacional El Conde</v>
      </c>
      <c r="D73" s="116" t="s">
        <v>2442</v>
      </c>
      <c r="E73" s="141">
        <v>3335872077</v>
      </c>
    </row>
    <row r="74" spans="1:5" ht="18" x14ac:dyDescent="0.25">
      <c r="A74" s="131" t="str">
        <f>VLOOKUP(B74,'[1]LISTADO ATM'!$A$2:$C$821,3,0)</f>
        <v>DISTRITO NACIONAL</v>
      </c>
      <c r="B74" s="114">
        <v>139</v>
      </c>
      <c r="C74" s="114" t="str">
        <f>VLOOKUP(B74,'[1]LISTADO ATM'!$A$2:$B$821,2,0)</f>
        <v xml:space="preserve">ATM Oficina Plaza Lama Zona Oriental I </v>
      </c>
      <c r="D74" s="116" t="s">
        <v>2442</v>
      </c>
      <c r="E74" s="141">
        <v>3335872078</v>
      </c>
    </row>
    <row r="75" spans="1:5" ht="18" x14ac:dyDescent="0.25">
      <c r="A75" s="131" t="str">
        <f>VLOOKUP(B75,'[1]LISTADO ATM'!$A$2:$C$821,3,0)</f>
        <v>SUR</v>
      </c>
      <c r="B75" s="114">
        <v>342</v>
      </c>
      <c r="C75" s="114" t="str">
        <f>VLOOKUP(B75,'[1]LISTADO ATM'!$A$2:$B$821,2,0)</f>
        <v>ATM Oficina Obras Públicas Azua</v>
      </c>
      <c r="D75" s="116" t="s">
        <v>2442</v>
      </c>
      <c r="E75" s="141" t="s">
        <v>2746</v>
      </c>
    </row>
    <row r="76" spans="1:5" ht="18" x14ac:dyDescent="0.25">
      <c r="A76" s="97" t="str">
        <f>VLOOKUP(B76,'[1]LISTADO ATM'!$A$2:$C$821,3,0)</f>
        <v>ESTE</v>
      </c>
      <c r="B76" s="114">
        <v>268</v>
      </c>
      <c r="C76" s="123" t="str">
        <f>VLOOKUP(B76,'[1]LISTADO ATM'!$A$2:$B$821,2,0)</f>
        <v xml:space="preserve">ATM Autobanco La Altagracia (Higuey) </v>
      </c>
      <c r="D76" s="116" t="s">
        <v>2442</v>
      </c>
      <c r="E76" s="123">
        <v>3335872083</v>
      </c>
    </row>
    <row r="77" spans="1:5" ht="18" x14ac:dyDescent="0.25">
      <c r="A77" s="131" t="str">
        <f>VLOOKUP(B77,'[1]LISTADO ATM'!$A$2:$C$821,3,0)</f>
        <v>DISTRITO NACIONAL</v>
      </c>
      <c r="B77" s="114">
        <v>347</v>
      </c>
      <c r="C77" s="114" t="str">
        <f>VLOOKUP(B77,'[1]LISTADO ATM'!$A$2:$B$821,2,0)</f>
        <v>ATM Patio de Colombia</v>
      </c>
      <c r="D77" s="116" t="s">
        <v>2442</v>
      </c>
      <c r="E77" s="141">
        <v>3335872084</v>
      </c>
    </row>
    <row r="78" spans="1:5" ht="18" x14ac:dyDescent="0.25">
      <c r="A78" s="131" t="str">
        <f>VLOOKUP(B78,'[1]LISTADO ATM'!$A$2:$C$821,3,0)</f>
        <v>NORTE</v>
      </c>
      <c r="B78" s="114">
        <v>40</v>
      </c>
      <c r="C78" s="114" t="str">
        <f>VLOOKUP(B78,'[1]LISTADO ATM'!$A$2:$B$821,2,0)</f>
        <v xml:space="preserve">ATM Oficina El Puñal </v>
      </c>
      <c r="D78" s="116" t="s">
        <v>2442</v>
      </c>
      <c r="E78" s="141">
        <v>3335872086</v>
      </c>
    </row>
    <row r="79" spans="1:5" ht="18" x14ac:dyDescent="0.25">
      <c r="A79" s="131" t="str">
        <f>VLOOKUP(B79,'[1]LISTADO ATM'!$A$2:$C$821,3,0)</f>
        <v>ESTE</v>
      </c>
      <c r="B79" s="114">
        <v>742</v>
      </c>
      <c r="C79" s="114" t="str">
        <f>VLOOKUP(B79,'[1]LISTADO ATM'!$A$2:$B$921,2,0)</f>
        <v xml:space="preserve">ATM Oficina Plaza del Rey (La Romana) </v>
      </c>
      <c r="D79" s="116" t="s">
        <v>2442</v>
      </c>
      <c r="E79" s="141">
        <v>3335872087</v>
      </c>
    </row>
    <row r="80" spans="1:5" ht="18" x14ac:dyDescent="0.25">
      <c r="A80" s="131" t="str">
        <f>VLOOKUP(B80,'[1]LISTADO ATM'!$A$2:$C$821,3,0)</f>
        <v>DISTRITO NACIONAL</v>
      </c>
      <c r="B80" s="114">
        <v>461</v>
      </c>
      <c r="C80" s="114" t="str">
        <f>VLOOKUP(B80,'[1]LISTADO ATM'!$A$2:$B$821,2,0)</f>
        <v xml:space="preserve">ATM Autobanco Sarasota I </v>
      </c>
      <c r="D80" s="116" t="s">
        <v>2442</v>
      </c>
      <c r="E80" s="141">
        <v>3335872088</v>
      </c>
    </row>
    <row r="81" spans="1:5" ht="18" x14ac:dyDescent="0.25">
      <c r="A81" s="131" t="str">
        <f>VLOOKUP(B81,'[1]LISTADO ATM'!$A$2:$C$821,3,0)</f>
        <v>DISTRITO NACIONAL</v>
      </c>
      <c r="B81" s="114">
        <v>875</v>
      </c>
      <c r="C81" s="114" t="str">
        <f>VLOOKUP(B81,'[1]LISTADO ATM'!$A$2:$B$821,2,0)</f>
        <v xml:space="preserve">ATM Texaco Aut. Duarte KM 14 1/2 (Los Alcarrizos) </v>
      </c>
      <c r="D81" s="116" t="s">
        <v>2442</v>
      </c>
      <c r="E81" s="141">
        <v>3335872089</v>
      </c>
    </row>
    <row r="82" spans="1:5" ht="18" x14ac:dyDescent="0.25">
      <c r="A82" s="131" t="str">
        <f>VLOOKUP(B82,'[1]LISTADO ATM'!$A$2:$C$821,3,0)</f>
        <v>DISTRITO NACIONAL</v>
      </c>
      <c r="B82" s="114">
        <v>453</v>
      </c>
      <c r="C82" s="114" t="str">
        <f>VLOOKUP(B82,'[1]LISTADO ATM'!$A$2:$B$921,2,0)</f>
        <v xml:space="preserve">ATM Autobanco Sarasota II </v>
      </c>
      <c r="D82" s="116" t="s">
        <v>2442</v>
      </c>
      <c r="E82" s="141">
        <v>3335872090</v>
      </c>
    </row>
    <row r="83" spans="1:5" ht="18" x14ac:dyDescent="0.25">
      <c r="A83" s="131" t="str">
        <f>VLOOKUP(B83,'[1]LISTADO ATM'!$A$2:$C$821,3,0)</f>
        <v>NORTE</v>
      </c>
      <c r="B83" s="114">
        <v>157</v>
      </c>
      <c r="C83" s="114" t="str">
        <f>VLOOKUP(B83,'[1]LISTADO ATM'!$A$2:$B$821,2,0)</f>
        <v xml:space="preserve">ATM Oficina Samaná </v>
      </c>
      <c r="D83" s="116" t="s">
        <v>2442</v>
      </c>
      <c r="E83" s="141">
        <v>3335872092</v>
      </c>
    </row>
    <row r="84" spans="1:5" ht="18" x14ac:dyDescent="0.25">
      <c r="A84" s="131" t="str">
        <f>VLOOKUP(B84,'[1]LISTADO ATM'!$A$2:$C$821,3,0)</f>
        <v>ESTE</v>
      </c>
      <c r="B84" s="114">
        <v>912</v>
      </c>
      <c r="C84" s="114" t="str">
        <f>VLOOKUP(B84,'[1]LISTADO ATM'!$A$2:$B$821,2,0)</f>
        <v xml:space="preserve">ATM Oficina San Pedro II </v>
      </c>
      <c r="D84" s="116" t="s">
        <v>2442</v>
      </c>
      <c r="E84" s="141">
        <v>3335872093</v>
      </c>
    </row>
    <row r="85" spans="1:5" ht="18" x14ac:dyDescent="0.25">
      <c r="A85" s="131" t="str">
        <f>VLOOKUP(B85,'[1]LISTADO ATM'!$A$2:$C$821,3,0)</f>
        <v>DISTRITO NACIONAL</v>
      </c>
      <c r="B85" s="114">
        <v>708</v>
      </c>
      <c r="C85" s="114" t="str">
        <f>VLOOKUP(B85,'[1]LISTADO ATM'!$A$2:$B$821,2,0)</f>
        <v xml:space="preserve">ATM El Vestir De Hoy </v>
      </c>
      <c r="D85" s="116" t="s">
        <v>2442</v>
      </c>
      <c r="E85" s="141">
        <v>3335872094</v>
      </c>
    </row>
    <row r="86" spans="1:5" ht="18" x14ac:dyDescent="0.25">
      <c r="A86" s="131" t="str">
        <f>VLOOKUP(B86,'[1]LISTADO ATM'!$A$2:$C$821,3,0)</f>
        <v>NORTE</v>
      </c>
      <c r="B86" s="114">
        <v>144</v>
      </c>
      <c r="C86" s="114" t="str">
        <f>VLOOKUP(B86,'[1]LISTADO ATM'!$A$2:$B$921,2,0)</f>
        <v xml:space="preserve">ATM Oficina Villa Altagracia </v>
      </c>
      <c r="D86" s="116" t="s">
        <v>2442</v>
      </c>
      <c r="E86" s="141">
        <v>3335872095</v>
      </c>
    </row>
    <row r="87" spans="1:5" ht="18" x14ac:dyDescent="0.25">
      <c r="A87" s="131" t="str">
        <f>VLOOKUP(B87,'[1]LISTADO ATM'!$A$2:$C$821,3,0)</f>
        <v>DISTRITO NACIONAL</v>
      </c>
      <c r="B87" s="114">
        <v>541</v>
      </c>
      <c r="C87" s="114" t="str">
        <f>VLOOKUP(B87,'[1]LISTADO ATM'!$A$2:$B$821,2,0)</f>
        <v xml:space="preserve">ATM Oficina Sambil II </v>
      </c>
      <c r="D87" s="116" t="s">
        <v>2442</v>
      </c>
      <c r="E87" s="141">
        <v>3335872097</v>
      </c>
    </row>
    <row r="88" spans="1:5" ht="18" x14ac:dyDescent="0.25">
      <c r="A88" s="131" t="str">
        <f>VLOOKUP(B88,'[1]LISTADO ATM'!$A$2:$C$821,3,0)</f>
        <v>DISTRITO NACIONAL</v>
      </c>
      <c r="B88" s="114">
        <v>409</v>
      </c>
      <c r="C88" s="114" t="str">
        <f>VLOOKUP(B88,'[1]LISTADO ATM'!$A$2:$B$821,2,0)</f>
        <v xml:space="preserve">ATM Oficina Las Palmas de Herrera I </v>
      </c>
      <c r="D88" s="116" t="s">
        <v>2442</v>
      </c>
      <c r="E88" s="141" t="s">
        <v>2814</v>
      </c>
    </row>
    <row r="89" spans="1:5" ht="18" x14ac:dyDescent="0.25">
      <c r="A89" s="131" t="str">
        <f>VLOOKUP(B89,'[1]LISTADO ATM'!$A$2:$C$821,3,0)</f>
        <v>DISTRITO NACIONAL</v>
      </c>
      <c r="B89" s="114">
        <v>331</v>
      </c>
      <c r="C89" s="114" t="str">
        <f>VLOOKUP(B89,'[1]LISTADO ATM'!$A$2:$B$821,2,0)</f>
        <v>ATM Ayuntamiento Sto. Dgo. Este</v>
      </c>
      <c r="D89" s="116" t="s">
        <v>2442</v>
      </c>
      <c r="E89" s="141">
        <v>3335872109</v>
      </c>
    </row>
    <row r="90" spans="1:5" ht="18" x14ac:dyDescent="0.25">
      <c r="A90" s="131" t="str">
        <f>VLOOKUP(B90,'[1]LISTADO ATM'!$A$2:$C$821,3,0)</f>
        <v>DISTRITO NACIONAL</v>
      </c>
      <c r="B90" s="114">
        <v>967</v>
      </c>
      <c r="C90" s="114" t="str">
        <f>VLOOKUP(B90,'[1]LISTADO ATM'!$A$2:$B$921,2,0)</f>
        <v xml:space="preserve">ATM UNP Hiper Olé Autopista Duarte </v>
      </c>
      <c r="D90" s="116" t="s">
        <v>2442</v>
      </c>
      <c r="E90" s="141">
        <v>3335872110</v>
      </c>
    </row>
    <row r="91" spans="1:5" ht="18" x14ac:dyDescent="0.25">
      <c r="A91" s="131" t="str">
        <f>VLOOKUP(B91,'[1]LISTADO ATM'!$A$2:$C$821,3,0)</f>
        <v>ESTE</v>
      </c>
      <c r="B91" s="114">
        <v>294</v>
      </c>
      <c r="C91" s="114" t="str">
        <f>VLOOKUP(B91,'[1]LISTADO ATM'!$A$2:$B$821,2,0)</f>
        <v xml:space="preserve">ATM Plaza Zaglul San Pedro II </v>
      </c>
      <c r="D91" s="116" t="s">
        <v>2442</v>
      </c>
      <c r="E91" s="141">
        <v>3335872124</v>
      </c>
    </row>
    <row r="92" spans="1:5" ht="18" x14ac:dyDescent="0.25">
      <c r="A92" s="131" t="str">
        <f>VLOOKUP(B92,'[1]LISTADO ATM'!$A$2:$C$821,3,0)</f>
        <v>DISTRITO NACIONAL</v>
      </c>
      <c r="B92" s="114">
        <v>734</v>
      </c>
      <c r="C92" s="114" t="str">
        <f>VLOOKUP(B92,'[1]LISTADO ATM'!$A$2:$B$821,2,0)</f>
        <v xml:space="preserve">ATM Oficina Independencia I </v>
      </c>
      <c r="D92" s="116" t="s">
        <v>2442</v>
      </c>
      <c r="E92" s="141">
        <v>3335872130</v>
      </c>
    </row>
    <row r="93" spans="1:5" ht="18" x14ac:dyDescent="0.25">
      <c r="A93" s="131" t="str">
        <f>VLOOKUP(B93,'[1]LISTADO ATM'!$A$2:$C$821,3,0)</f>
        <v>DISTRITO NACIONAL</v>
      </c>
      <c r="B93" s="114">
        <v>23</v>
      </c>
      <c r="C93" s="114" t="str">
        <f>VLOOKUP(B93,'[1]LISTADO ATM'!$A$2:$B$821,2,0)</f>
        <v xml:space="preserve">ATM Oficina México </v>
      </c>
      <c r="D93" s="116" t="s">
        <v>2442</v>
      </c>
      <c r="E93" s="141">
        <v>3335872129</v>
      </c>
    </row>
    <row r="94" spans="1:5" ht="18" x14ac:dyDescent="0.25">
      <c r="A94" s="131" t="str">
        <f>VLOOKUP(B94,'[1]LISTADO ATM'!$A$2:$C$821,3,0)</f>
        <v>DISTRITO NACIONAL</v>
      </c>
      <c r="B94" s="114">
        <v>868</v>
      </c>
      <c r="C94" s="114" t="str">
        <f>VLOOKUP(B94,'[1]LISTADO ATM'!$A$2:$B$821,2,0)</f>
        <v xml:space="preserve">ATM Casino Diamante </v>
      </c>
      <c r="D94" s="116" t="s">
        <v>2442</v>
      </c>
      <c r="E94" s="141">
        <v>3335872128</v>
      </c>
    </row>
    <row r="95" spans="1:5" ht="18" x14ac:dyDescent="0.25">
      <c r="A95" s="131" t="str">
        <f>VLOOKUP(B95,'[1]LISTADO ATM'!$A$2:$C$821,3,0)</f>
        <v>DISTRITO NACIONAL</v>
      </c>
      <c r="B95" s="114">
        <v>590</v>
      </c>
      <c r="C95" s="114" t="str">
        <f>VLOOKUP(B95,'[1]LISTADO ATM'!$A$2:$B$821,2,0)</f>
        <v xml:space="preserve">ATM Olé Aut. Las Américas </v>
      </c>
      <c r="D95" s="116" t="s">
        <v>2442</v>
      </c>
      <c r="E95" s="141">
        <v>3335872126</v>
      </c>
    </row>
    <row r="96" spans="1:5" ht="18" x14ac:dyDescent="0.25">
      <c r="A96" s="131" t="str">
        <f>VLOOKUP(B96,'[1]LISTADO ATM'!$A$2:$C$821,3,0)</f>
        <v>DISTRITO NACIONAL</v>
      </c>
      <c r="B96" s="114">
        <v>459</v>
      </c>
      <c r="C96" s="114" t="str">
        <f>VLOOKUP(B96,'[1]LISTADO ATM'!$A$2:$B$821,2,0)</f>
        <v>ATM Estación Jima Bonao</v>
      </c>
      <c r="D96" s="116" t="s">
        <v>2442</v>
      </c>
      <c r="E96" s="141">
        <v>3335872133</v>
      </c>
    </row>
    <row r="97" spans="1:5" ht="18" x14ac:dyDescent="0.25">
      <c r="A97" s="131" t="str">
        <f>VLOOKUP(B97,'[1]LISTADO ATM'!$A$2:$C$821,3,0)</f>
        <v>DISTRITO NACIONAL</v>
      </c>
      <c r="B97" s="114">
        <v>721</v>
      </c>
      <c r="C97" s="114" t="str">
        <f>VLOOKUP(B97,'[1]LISTADO ATM'!$A$2:$B$821,2,0)</f>
        <v xml:space="preserve">ATM Oficina Charles de Gaulle II </v>
      </c>
      <c r="D97" s="116" t="s">
        <v>2442</v>
      </c>
      <c r="E97" s="141" t="s">
        <v>2815</v>
      </c>
    </row>
    <row r="98" spans="1:5" ht="18" x14ac:dyDescent="0.25">
      <c r="A98" s="131" t="str">
        <f>VLOOKUP(B98,'[1]LISTADO ATM'!$A$2:$C$821,3,0)</f>
        <v>DISTRITO NACIONAL</v>
      </c>
      <c r="B98" s="114">
        <v>908</v>
      </c>
      <c r="C98" s="114" t="str">
        <f>VLOOKUP(B98,'[1]LISTADO ATM'!$A$2:$B$821,2,0)</f>
        <v xml:space="preserve">ATM Oficina Plaza Botánika </v>
      </c>
      <c r="D98" s="116" t="s">
        <v>2442</v>
      </c>
      <c r="E98" s="141">
        <v>3335872141</v>
      </c>
    </row>
    <row r="99" spans="1:5" ht="18" x14ac:dyDescent="0.25">
      <c r="A99" s="131" t="str">
        <f>VLOOKUP(B99,'[1]LISTADO ATM'!$A$2:$C$821,3,0)</f>
        <v>DISTRITO NACIONAL</v>
      </c>
      <c r="B99" s="114">
        <v>883</v>
      </c>
      <c r="C99" s="114" t="str">
        <f>VLOOKUP(B99,'[1]LISTADO ATM'!$A$2:$B$821,2,0)</f>
        <v xml:space="preserve">ATM Oficina Filadelfia Plaza </v>
      </c>
      <c r="D99" s="116" t="s">
        <v>2442</v>
      </c>
      <c r="E99" s="141">
        <v>3335872142</v>
      </c>
    </row>
    <row r="100" spans="1:5" ht="18" x14ac:dyDescent="0.25">
      <c r="A100" s="131" t="str">
        <f>VLOOKUP(B100,'[1]LISTADO ATM'!$A$2:$C$821,3,0)</f>
        <v>DISTRITO NACIONAL</v>
      </c>
      <c r="B100" s="114">
        <v>815</v>
      </c>
      <c r="C100" s="114" t="str">
        <f>VLOOKUP(B100,'[1]LISTADO ATM'!$A$2:$B$821,2,0)</f>
        <v xml:space="preserve">ATM Oficina Atalaya del Mar </v>
      </c>
      <c r="D100" s="116" t="s">
        <v>2442</v>
      </c>
      <c r="E100" s="141">
        <v>3335872143</v>
      </c>
    </row>
    <row r="101" spans="1:5" ht="18" x14ac:dyDescent="0.25">
      <c r="A101" s="131" t="str">
        <f>VLOOKUP(B101,'[1]LISTADO ATM'!$A$2:$C$821,3,0)</f>
        <v>DISTRITO NACIONAL</v>
      </c>
      <c r="B101" s="114">
        <v>813</v>
      </c>
      <c r="C101" s="114" t="str">
        <f>VLOOKUP(B101,'[1]LISTADO ATM'!$A$2:$B$821,2,0)</f>
        <v>ATM Oficina Occidental Mall</v>
      </c>
      <c r="D101" s="116" t="s">
        <v>2442</v>
      </c>
      <c r="E101" s="141">
        <v>3335872147</v>
      </c>
    </row>
    <row r="102" spans="1:5" ht="18" x14ac:dyDescent="0.25">
      <c r="A102" s="131" t="str">
        <f>VLOOKUP(B102,'[1]LISTADO ATM'!$A$2:$C$821,3,0)</f>
        <v>DISTRITO NACIONAL</v>
      </c>
      <c r="B102" s="114">
        <v>407</v>
      </c>
      <c r="C102" s="114" t="str">
        <f>VLOOKUP(B102,'[1]LISTADO ATM'!$A$2:$B$821,2,0)</f>
        <v xml:space="preserve">ATM Multicentro La Sirena Villa Mella </v>
      </c>
      <c r="D102" s="116" t="s">
        <v>2442</v>
      </c>
      <c r="E102" s="141">
        <v>3335872151</v>
      </c>
    </row>
    <row r="103" spans="1:5" ht="18" x14ac:dyDescent="0.25">
      <c r="A103" s="131" t="str">
        <f>VLOOKUP(B103,'[1]LISTADO ATM'!$A$2:$C$821,3,0)</f>
        <v>DISTRITO NACIONAL</v>
      </c>
      <c r="B103" s="114">
        <v>719</v>
      </c>
      <c r="C103" s="114" t="str">
        <f>VLOOKUP(B103,'[1]LISTADO ATM'!$A$2:$B$821,2,0)</f>
        <v xml:space="preserve">ATM Ayuntamiento Municipal San Luís </v>
      </c>
      <c r="D103" s="116" t="s">
        <v>2442</v>
      </c>
      <c r="E103" s="141">
        <v>3335872152</v>
      </c>
    </row>
    <row r="104" spans="1:5" ht="18" x14ac:dyDescent="0.25">
      <c r="A104" s="131" t="str">
        <f>VLOOKUP(B104,'[1]LISTADO ATM'!$A$2:$C$821,3,0)</f>
        <v>NORTE</v>
      </c>
      <c r="B104" s="114">
        <v>877</v>
      </c>
      <c r="C104" s="114" t="str">
        <f>VLOOKUP(B104,'[1]LISTADO ATM'!$A$2:$B$821,2,0)</f>
        <v xml:space="preserve">ATM Estación Los Samanes (Ranchito, La Vega) </v>
      </c>
      <c r="D104" s="116" t="s">
        <v>2442</v>
      </c>
      <c r="E104" s="141">
        <v>3335872153</v>
      </c>
    </row>
    <row r="105" spans="1:5" ht="18" x14ac:dyDescent="0.25">
      <c r="A105" s="131" t="str">
        <f>VLOOKUP(B105,'[1]LISTADO ATM'!$A$2:$C$821,3,0)</f>
        <v>DISTRITO NACIONAL</v>
      </c>
      <c r="B105" s="114">
        <v>408</v>
      </c>
      <c r="C105" s="114" t="str">
        <f>VLOOKUP(B105,'[1]LISTADO ATM'!$A$2:$B$821,2,0)</f>
        <v xml:space="preserve">ATM Autobanco Las Palmas de Herrera </v>
      </c>
      <c r="D105" s="116" t="s">
        <v>2442</v>
      </c>
      <c r="E105" s="141">
        <v>3335872155</v>
      </c>
    </row>
    <row r="106" spans="1:5" ht="18" x14ac:dyDescent="0.25">
      <c r="A106" s="131" t="str">
        <f>VLOOKUP(B106,'[1]LISTADO ATM'!$A$2:$C$821,3,0)</f>
        <v>DISTRITO NACIONAL</v>
      </c>
      <c r="B106" s="114">
        <v>394</v>
      </c>
      <c r="C106" s="114" t="str">
        <f>VLOOKUP(B106,'[1]LISTADO ATM'!$A$2:$B$821,2,0)</f>
        <v xml:space="preserve">ATM Multicentro La Sirena Luperón </v>
      </c>
      <c r="D106" s="116" t="s">
        <v>2442</v>
      </c>
      <c r="E106" s="141">
        <v>3335872156</v>
      </c>
    </row>
    <row r="107" spans="1:5" ht="18" x14ac:dyDescent="0.25">
      <c r="A107" s="131" t="str">
        <f>VLOOKUP(B107,'[1]LISTADO ATM'!$A$2:$C$821,3,0)</f>
        <v>DISTRITO NACIONAL</v>
      </c>
      <c r="B107" s="114">
        <v>325</v>
      </c>
      <c r="C107" s="114" t="str">
        <f>VLOOKUP(B107,'[1]LISTADO ATM'!$A$2:$B$821,2,0)</f>
        <v>ATM Casa Edwin</v>
      </c>
      <c r="D107" s="116" t="s">
        <v>2442</v>
      </c>
      <c r="E107" s="141">
        <v>3335872161</v>
      </c>
    </row>
    <row r="108" spans="1:5" ht="18" x14ac:dyDescent="0.25">
      <c r="A108" s="131" t="str">
        <f>VLOOKUP(B108,'[1]LISTADO ATM'!$A$2:$C$821,3,0)</f>
        <v>ESTE</v>
      </c>
      <c r="B108" s="114">
        <v>660</v>
      </c>
      <c r="C108" s="114" t="str">
        <f>VLOOKUP(B108,'[1]LISTADO ATM'!$A$2:$B$821,2,0)</f>
        <v>ATM Oficina Romana Norte II</v>
      </c>
      <c r="D108" s="116" t="s">
        <v>2442</v>
      </c>
      <c r="E108" s="141">
        <v>3335872159</v>
      </c>
    </row>
    <row r="109" spans="1:5" ht="18" x14ac:dyDescent="0.25">
      <c r="A109" s="131" t="str">
        <f>VLOOKUP(B109,'[1]LISTADO ATM'!$A$2:$C$821,3,0)</f>
        <v>DISTRITO NACIONAL</v>
      </c>
      <c r="B109" s="114">
        <v>387</v>
      </c>
      <c r="C109" s="114" t="str">
        <f>VLOOKUP(B109,'[1]LISTADO ATM'!$A$2:$B$821,2,0)</f>
        <v xml:space="preserve">ATM S/M La Cadena San Vicente de Paul </v>
      </c>
      <c r="D109" s="116" t="s">
        <v>2442</v>
      </c>
      <c r="E109" s="141">
        <v>3335872158</v>
      </c>
    </row>
    <row r="110" spans="1:5" ht="18" x14ac:dyDescent="0.25">
      <c r="A110" s="131" t="str">
        <f>VLOOKUP(B110,'[1]LISTADO ATM'!$A$2:$C$821,3,0)</f>
        <v>ESTE</v>
      </c>
      <c r="B110" s="114">
        <v>651</v>
      </c>
      <c r="C110" s="114" t="str">
        <f>VLOOKUP(B110,'[1]LISTADO ATM'!$A$2:$B$821,2,0)</f>
        <v>ATM Eco Petroleo Romana</v>
      </c>
      <c r="D110" s="116" t="s">
        <v>2442</v>
      </c>
      <c r="E110" s="141">
        <v>3335872168</v>
      </c>
    </row>
    <row r="111" spans="1:5" ht="18" x14ac:dyDescent="0.25">
      <c r="A111" s="131" t="str">
        <f>VLOOKUP(B111,'[1]LISTADO ATM'!$A$2:$C$821,3,0)</f>
        <v>DISTRITO NACIONAL</v>
      </c>
      <c r="B111" s="114">
        <v>406</v>
      </c>
      <c r="C111" s="114" t="str">
        <f>VLOOKUP(B111,'[1]LISTADO ATM'!$A$2:$B$821,2,0)</f>
        <v xml:space="preserve">ATM UNP Plaza Lama Máximo Gómez </v>
      </c>
      <c r="D111" s="116" t="s">
        <v>2442</v>
      </c>
      <c r="E111" s="141">
        <v>3335871968</v>
      </c>
    </row>
    <row r="112" spans="1:5" ht="18" x14ac:dyDescent="0.25">
      <c r="A112" s="131" t="str">
        <f>VLOOKUP(B112,'[1]LISTADO ATM'!$A$2:$C$821,3,0)</f>
        <v>ESTE</v>
      </c>
      <c r="B112" s="114">
        <v>480</v>
      </c>
      <c r="C112" s="114" t="str">
        <f>VLOOKUP(B112,'[1]LISTADO ATM'!$A$2:$B$821,2,0)</f>
        <v>ATM UNP Farmaconal Higuey</v>
      </c>
      <c r="D112" s="116" t="s">
        <v>2442</v>
      </c>
      <c r="E112" s="141">
        <v>3335871971</v>
      </c>
    </row>
    <row r="113" spans="1:5" ht="18" x14ac:dyDescent="0.25">
      <c r="A113" s="131" t="str">
        <f>VLOOKUP(B113,'[1]LISTADO ATM'!$A$2:$C$821,3,0)</f>
        <v>NORTE</v>
      </c>
      <c r="B113" s="114">
        <v>649</v>
      </c>
      <c r="C113" s="114" t="str">
        <f>VLOOKUP(B113,'[1]LISTADO ATM'!$A$2:$B$821,2,0)</f>
        <v xml:space="preserve">ATM Oficina Galería 56 (San Francisco de Macorís) </v>
      </c>
      <c r="D113" s="116" t="s">
        <v>2442</v>
      </c>
      <c r="E113" s="123">
        <v>3335872135</v>
      </c>
    </row>
    <row r="114" spans="1:5" ht="18" x14ac:dyDescent="0.25">
      <c r="A114" s="131" t="str">
        <f>VLOOKUP(B114,'[1]LISTADO ATM'!$A$2:$C$821,3,0)</f>
        <v>NORTE</v>
      </c>
      <c r="B114" s="157">
        <v>189</v>
      </c>
      <c r="C114" s="114" t="str">
        <f>VLOOKUP(B114,'[1]LISTADO ATM'!$A$2:$B$821,2,0)</f>
        <v xml:space="preserve">ATM Comando Regional Cibao Central P.N. </v>
      </c>
      <c r="D114" s="116" t="s">
        <v>2442</v>
      </c>
      <c r="E114" s="141">
        <v>3335872174</v>
      </c>
    </row>
    <row r="115" spans="1:5" ht="18.75" thickBot="1" x14ac:dyDescent="0.3">
      <c r="A115" s="132" t="s">
        <v>2486</v>
      </c>
      <c r="B115" s="134">
        <f>COUNT(B19:B114)</f>
        <v>96</v>
      </c>
      <c r="C115" s="110"/>
      <c r="D115" s="110"/>
      <c r="E115" s="110"/>
    </row>
    <row r="116" spans="1:5" ht="15.75" thickBot="1" x14ac:dyDescent="0.3">
      <c r="B116" s="102"/>
      <c r="E116" s="102"/>
    </row>
    <row r="117" spans="1:5" ht="18.75" thickBot="1" x14ac:dyDescent="0.3">
      <c r="A117" s="170" t="s">
        <v>2567</v>
      </c>
      <c r="B117" s="171"/>
      <c r="C117" s="171"/>
      <c r="D117" s="171"/>
      <c r="E117" s="172"/>
    </row>
    <row r="118" spans="1:5" ht="18" x14ac:dyDescent="0.25">
      <c r="A118" s="99" t="s">
        <v>15</v>
      </c>
      <c r="B118" s="99" t="s">
        <v>2417</v>
      </c>
      <c r="C118" s="99" t="s">
        <v>46</v>
      </c>
      <c r="D118" s="99" t="s">
        <v>2420</v>
      </c>
      <c r="E118" s="108" t="s">
        <v>2418</v>
      </c>
    </row>
    <row r="119" spans="1:5" ht="18" x14ac:dyDescent="0.25">
      <c r="A119" s="97" t="str">
        <f>VLOOKUP(B119,'[1]LISTADO ATM'!$A$2:$C$821,3,0)</f>
        <v>DISTRITO NACIONAL</v>
      </c>
      <c r="B119" s="114">
        <v>642</v>
      </c>
      <c r="C119" s="123" t="str">
        <f>VLOOKUP(B119,'[1]LISTADO ATM'!$A$2:$B$821,2,0)</f>
        <v xml:space="preserve">ATM OMSA Sto. Dgo. </v>
      </c>
      <c r="D119" s="111" t="s">
        <v>2513</v>
      </c>
      <c r="E119" s="123">
        <v>3335871472</v>
      </c>
    </row>
    <row r="120" spans="1:5" ht="18" x14ac:dyDescent="0.25">
      <c r="A120" s="97" t="str">
        <f>VLOOKUP(B120,'[1]LISTADO ATM'!$A$2:$C$821,3,0)</f>
        <v>NORTE</v>
      </c>
      <c r="B120" s="114">
        <v>638</v>
      </c>
      <c r="C120" s="114" t="str">
        <f>VLOOKUP(B120,'[1]LISTADO ATM'!$A$2:$B$821,2,0)</f>
        <v xml:space="preserve">ATM S/M Yoma </v>
      </c>
      <c r="D120" s="111" t="s">
        <v>2513</v>
      </c>
      <c r="E120" s="123" t="s">
        <v>2604</v>
      </c>
    </row>
    <row r="121" spans="1:5" ht="18" x14ac:dyDescent="0.25">
      <c r="A121" s="97" t="str">
        <f>VLOOKUP(B121,'[1]LISTADO ATM'!$A$2:$C$821,3,0)</f>
        <v>DISTRITO NACIONAL</v>
      </c>
      <c r="B121" s="114">
        <v>443</v>
      </c>
      <c r="C121" s="123" t="str">
        <f>VLOOKUP(B121,'[1]LISTADO ATM'!$A$2:$B$821,2,0)</f>
        <v xml:space="preserve">ATM Edificio San Rafael </v>
      </c>
      <c r="D121" s="114" t="s">
        <v>2513</v>
      </c>
      <c r="E121" s="123" t="s">
        <v>2609</v>
      </c>
    </row>
    <row r="122" spans="1:5" ht="18" x14ac:dyDescent="0.25">
      <c r="A122" s="97" t="str">
        <f>VLOOKUP(B122,'[1]LISTADO ATM'!$A$2:$C$821,3,0)</f>
        <v>NORTE</v>
      </c>
      <c r="B122" s="114">
        <v>119</v>
      </c>
      <c r="C122" s="123" t="str">
        <f>VLOOKUP(B122,'[1]LISTADO ATM'!$A$2:$B$821,2,0)</f>
        <v>ATM Oficina La Barranquita</v>
      </c>
      <c r="D122" s="114" t="s">
        <v>2513</v>
      </c>
      <c r="E122" s="141">
        <v>3335871955</v>
      </c>
    </row>
    <row r="123" spans="1:5" ht="18" x14ac:dyDescent="0.25">
      <c r="A123" s="97" t="str">
        <f>VLOOKUP(B123,'[1]LISTADO ATM'!$A$2:$C$821,3,0)</f>
        <v>NORTE</v>
      </c>
      <c r="B123" s="114">
        <v>276</v>
      </c>
      <c r="C123" s="123" t="str">
        <f>VLOOKUP(B123,'[1]LISTADO ATM'!$A$2:$B$821,2,0)</f>
        <v xml:space="preserve">ATM UNP Las Guáranas (San Francisco) </v>
      </c>
      <c r="D123" s="114" t="s">
        <v>2513</v>
      </c>
      <c r="E123" s="141">
        <v>3335871958</v>
      </c>
    </row>
    <row r="124" spans="1:5" ht="18" x14ac:dyDescent="0.25">
      <c r="A124" s="97" t="str">
        <f>VLOOKUP(B124,'[1]LISTADO ATM'!$A$2:$C$821,3,0)</f>
        <v>NORTE</v>
      </c>
      <c r="B124" s="114">
        <v>315</v>
      </c>
      <c r="C124" s="123" t="str">
        <f>VLOOKUP(B124,'[1]LISTADO ATM'!$A$2:$B$821,2,0)</f>
        <v xml:space="preserve">ATM Oficina Estrella Sadalá </v>
      </c>
      <c r="D124" s="114" t="s">
        <v>2513</v>
      </c>
      <c r="E124" s="141">
        <v>3335871959</v>
      </c>
    </row>
    <row r="125" spans="1:5" ht="18" x14ac:dyDescent="0.25">
      <c r="A125" s="97" t="str">
        <f>VLOOKUP(B125,'[1]LISTADO ATM'!$A$2:$C$821,3,0)</f>
        <v>DISTRITO NACIONAL</v>
      </c>
      <c r="B125" s="114">
        <v>359</v>
      </c>
      <c r="C125" s="123" t="str">
        <f>VLOOKUP(B125,'[1]LISTADO ATM'!$A$2:$B$821,2,0)</f>
        <v>ATM S/M Bravo Ozama</v>
      </c>
      <c r="D125" s="114" t="s">
        <v>2513</v>
      </c>
      <c r="E125" s="141">
        <v>3335871834</v>
      </c>
    </row>
    <row r="126" spans="1:5" ht="18" x14ac:dyDescent="0.25">
      <c r="A126" s="97" t="str">
        <f>VLOOKUP(B126,'[1]LISTADO ATM'!$A$2:$C$821,3,0)</f>
        <v>ESTE</v>
      </c>
      <c r="B126" s="114">
        <v>385</v>
      </c>
      <c r="C126" s="123" t="str">
        <f>VLOOKUP(B126,'[1]LISTADO ATM'!$A$2:$B$821,2,0)</f>
        <v xml:space="preserve">ATM Plaza Verón I </v>
      </c>
      <c r="D126" s="114" t="s">
        <v>2513</v>
      </c>
      <c r="E126" s="141">
        <v>3335871962</v>
      </c>
    </row>
    <row r="127" spans="1:5" ht="18" x14ac:dyDescent="0.25">
      <c r="A127" s="97" t="str">
        <f>VLOOKUP(B127,'[1]LISTADO ATM'!$A$2:$C$821,3,0)</f>
        <v>SUR</v>
      </c>
      <c r="B127" s="114">
        <v>699</v>
      </c>
      <c r="C127" s="123" t="str">
        <f>VLOOKUP(B127,'[1]LISTADO ATM'!$A$2:$B$821,2,0)</f>
        <v>ATM S/M Bravo Bani</v>
      </c>
      <c r="D127" s="114" t="s">
        <v>2513</v>
      </c>
      <c r="E127" s="123">
        <v>3335871978</v>
      </c>
    </row>
    <row r="128" spans="1:5" ht="18" x14ac:dyDescent="0.25">
      <c r="A128" s="97" t="str">
        <f>VLOOKUP(B128,'[1]LISTADO ATM'!$A$2:$C$821,3,0)</f>
        <v>SUR</v>
      </c>
      <c r="B128" s="114">
        <v>765</v>
      </c>
      <c r="C128" s="123" t="str">
        <f>VLOOKUP(B128,'[1]LISTADO ATM'!$A$2:$B$821,2,0)</f>
        <v xml:space="preserve">ATM Oficina Azua I </v>
      </c>
      <c r="D128" s="114" t="s">
        <v>2513</v>
      </c>
      <c r="E128" s="123">
        <v>3335871982</v>
      </c>
    </row>
    <row r="129" spans="1:5" ht="18" x14ac:dyDescent="0.25">
      <c r="A129" s="97" t="str">
        <f>VLOOKUP(B129,'[1]LISTADO ATM'!$A$2:$C$821,3,0)</f>
        <v>ESTE</v>
      </c>
      <c r="B129" s="114">
        <v>844</v>
      </c>
      <c r="C129" s="123" t="str">
        <f>VLOOKUP(B129,'[1]LISTADO ATM'!$A$2:$B$821,2,0)</f>
        <v xml:space="preserve">ATM San Juan Shopping Center (Bávaro) </v>
      </c>
      <c r="D129" s="114" t="s">
        <v>2513</v>
      </c>
      <c r="E129" s="123">
        <v>3335871992</v>
      </c>
    </row>
    <row r="130" spans="1:5" ht="18" x14ac:dyDescent="0.25">
      <c r="A130" s="97" t="str">
        <f>VLOOKUP(B130,'[1]LISTADO ATM'!$A$2:$C$821,3,0)</f>
        <v>NORTE</v>
      </c>
      <c r="B130" s="114">
        <v>636</v>
      </c>
      <c r="C130" s="123" t="str">
        <f>VLOOKUP(B130,'[1]LISTADO ATM'!$A$2:$B$821,2,0)</f>
        <v xml:space="preserve">ATM Oficina Tamboríl </v>
      </c>
      <c r="D130" s="114" t="s">
        <v>2513</v>
      </c>
      <c r="E130" s="141">
        <v>3335872022</v>
      </c>
    </row>
    <row r="131" spans="1:5" ht="18" x14ac:dyDescent="0.25">
      <c r="A131" s="97" t="str">
        <f>VLOOKUP(B131,'[1]LISTADO ATM'!$A$2:$C$821,3,0)</f>
        <v>ESTE</v>
      </c>
      <c r="B131" s="114">
        <v>217</v>
      </c>
      <c r="C131" s="123" t="str">
        <f>VLOOKUP(B131,'[1]LISTADO ATM'!$A$2:$B$821,2,0)</f>
        <v xml:space="preserve">ATM Oficina Bávaro </v>
      </c>
      <c r="D131" s="114" t="s">
        <v>2513</v>
      </c>
      <c r="E131" s="123">
        <v>3335872026</v>
      </c>
    </row>
    <row r="132" spans="1:5" ht="18" x14ac:dyDescent="0.25">
      <c r="A132" s="97" t="str">
        <f>VLOOKUP(B132,'[1]LISTADO ATM'!$A$2:$C$821,3,0)</f>
        <v>DISTRITO NACIONAL</v>
      </c>
      <c r="B132" s="114">
        <v>915</v>
      </c>
      <c r="C132" s="123" t="str">
        <f>VLOOKUP(B132,'[1]LISTADO ATM'!$A$2:$B$821,2,0)</f>
        <v xml:space="preserve">ATM Multicentro La Sirena Aut. Duarte </v>
      </c>
      <c r="D132" s="114" t="s">
        <v>2513</v>
      </c>
      <c r="E132" s="123">
        <v>3335872027</v>
      </c>
    </row>
    <row r="133" spans="1:5" ht="18" x14ac:dyDescent="0.25">
      <c r="A133" s="97" t="str">
        <f>VLOOKUP(B133,'[1]LISTADO ATM'!$A$2:$C$821,3,0)</f>
        <v>NORTE</v>
      </c>
      <c r="B133" s="114">
        <v>262</v>
      </c>
      <c r="C133" s="123" t="str">
        <f>VLOOKUP(B133,'[1]LISTADO ATM'!$A$2:$B$821,2,0)</f>
        <v xml:space="preserve">ATM Oficina Obras Públicas (Santiago) </v>
      </c>
      <c r="D133" s="114" t="s">
        <v>2513</v>
      </c>
      <c r="E133" s="123">
        <v>3335872029</v>
      </c>
    </row>
    <row r="134" spans="1:5" ht="18" x14ac:dyDescent="0.25">
      <c r="A134" s="97" t="str">
        <f>VLOOKUP(B134,'[1]LISTADO ATM'!$A$2:$C$821,3,0)</f>
        <v>DISTRITO NACIONAL</v>
      </c>
      <c r="B134" s="114">
        <v>37</v>
      </c>
      <c r="C134" s="123" t="str">
        <f>VLOOKUP(B134,'[1]LISTADO ATM'!$A$2:$B$821,2,0)</f>
        <v xml:space="preserve">ATM Oficina Villa Mella </v>
      </c>
      <c r="D134" s="114" t="s">
        <v>2513</v>
      </c>
      <c r="E134" s="123">
        <v>3335872035</v>
      </c>
    </row>
    <row r="135" spans="1:5" ht="18" x14ac:dyDescent="0.25">
      <c r="A135" s="97" t="str">
        <f>VLOOKUP(B135,'[1]LISTADO ATM'!$A$2:$C$821,3,0)</f>
        <v>ESTE</v>
      </c>
      <c r="B135" s="114">
        <v>366</v>
      </c>
      <c r="C135" s="123" t="str">
        <f>VLOOKUP(B135,'[1]LISTADO ATM'!$A$2:$B$821,2,0)</f>
        <v>ATM Oficina Boulevard (Higuey) II</v>
      </c>
      <c r="D135" s="114" t="s">
        <v>2513</v>
      </c>
      <c r="E135" s="123">
        <v>3335872036</v>
      </c>
    </row>
    <row r="136" spans="1:5" ht="18" x14ac:dyDescent="0.25">
      <c r="A136" s="97" t="str">
        <f>VLOOKUP(B136,'[1]LISTADO ATM'!$A$2:$C$821,3,0)</f>
        <v>DISTRITO NACIONAL</v>
      </c>
      <c r="B136" s="114">
        <v>542</v>
      </c>
      <c r="C136" s="123" t="str">
        <f>VLOOKUP(B136,'[1]LISTADO ATM'!$A$2:$B$821,2,0)</f>
        <v>ATM S/M la Cadena Carretera Mella</v>
      </c>
      <c r="D136" s="114" t="s">
        <v>2513</v>
      </c>
      <c r="E136" s="123">
        <v>3335872038</v>
      </c>
    </row>
    <row r="137" spans="1:5" ht="18" x14ac:dyDescent="0.25">
      <c r="A137" s="97" t="str">
        <f>VLOOKUP(B137,'[1]LISTADO ATM'!$A$2:$C$821,3,0)</f>
        <v>DISTRITO NACIONAL</v>
      </c>
      <c r="B137" s="114">
        <v>678</v>
      </c>
      <c r="C137" s="123" t="str">
        <f>VLOOKUP(B137,'[1]LISTADO ATM'!$A$2:$B$821,2,0)</f>
        <v>ATM Eco Petroleo San Isidro</v>
      </c>
      <c r="D137" s="114" t="s">
        <v>2513</v>
      </c>
      <c r="E137" s="123">
        <v>3335872042</v>
      </c>
    </row>
    <row r="138" spans="1:5" ht="18" x14ac:dyDescent="0.25">
      <c r="A138" s="97" t="str">
        <f>VLOOKUP(B138,'[1]LISTADO ATM'!$A$2:$C$821,3,0)</f>
        <v>DISTRITO NACIONAL</v>
      </c>
      <c r="B138" s="114">
        <v>149</v>
      </c>
      <c r="C138" s="123" t="str">
        <f>VLOOKUP(B138,'[1]LISTADO ATM'!$A$2:$B$821,2,0)</f>
        <v>ATM Estación Metro Concepción</v>
      </c>
      <c r="D138" s="114" t="s">
        <v>2513</v>
      </c>
      <c r="E138" s="123">
        <v>3335872047</v>
      </c>
    </row>
    <row r="139" spans="1:5" ht="18" x14ac:dyDescent="0.25">
      <c r="A139" s="97" t="str">
        <f>VLOOKUP(B139,'[1]LISTADO ATM'!$A$2:$C$821,3,0)</f>
        <v>NORTE</v>
      </c>
      <c r="B139" s="114">
        <v>142</v>
      </c>
      <c r="C139" s="123" t="str">
        <f>VLOOKUP(B139,'[1]LISTADO ATM'!$A$2:$B$821,2,0)</f>
        <v xml:space="preserve">ATM Centro de Caja Galerías Bonao </v>
      </c>
      <c r="D139" s="114" t="s">
        <v>2513</v>
      </c>
      <c r="E139" s="123">
        <v>3335872049</v>
      </c>
    </row>
    <row r="140" spans="1:5" ht="18" x14ac:dyDescent="0.25">
      <c r="A140" s="97" t="str">
        <f>VLOOKUP(B140,'[1]LISTADO ATM'!$A$2:$C$821,3,0)</f>
        <v>ESTE</v>
      </c>
      <c r="B140" s="114">
        <v>673</v>
      </c>
      <c r="C140" s="123" t="str">
        <f>VLOOKUP(B140,'[1]LISTADO ATM'!$A$2:$B$821,2,0)</f>
        <v>ATM Clínica Dr. Cruz Jiminián</v>
      </c>
      <c r="D140" s="114" t="s">
        <v>2513</v>
      </c>
      <c r="E140" s="123">
        <v>3335871850</v>
      </c>
    </row>
    <row r="141" spans="1:5" ht="18" x14ac:dyDescent="0.25">
      <c r="A141" s="97" t="str">
        <f>VLOOKUP(B141,'[1]LISTADO ATM'!$A$2:$C$821,3,0)</f>
        <v>DISTRITO NACIONAL</v>
      </c>
      <c r="B141" s="114">
        <v>85</v>
      </c>
      <c r="C141" s="123" t="str">
        <f>VLOOKUP(B141,'[1]LISTADO ATM'!$A$2:$B$821,2,0)</f>
        <v xml:space="preserve">ATM Oficina San Isidro (Fuerza Aérea) </v>
      </c>
      <c r="D141" s="114" t="s">
        <v>2513</v>
      </c>
      <c r="E141" s="123">
        <v>3335872080</v>
      </c>
    </row>
    <row r="142" spans="1:5" ht="18" x14ac:dyDescent="0.25">
      <c r="A142" s="97" t="str">
        <f>VLOOKUP(B142,'[1]LISTADO ATM'!$A$2:$C$821,3,0)</f>
        <v>DISTRITO NACIONAL</v>
      </c>
      <c r="B142" s="114">
        <v>152</v>
      </c>
      <c r="C142" s="123" t="str">
        <f>VLOOKUP(B142,'[1]LISTADO ATM'!$A$2:$B$821,2,0)</f>
        <v xml:space="preserve">ATM Kiosco Megacentro II </v>
      </c>
      <c r="D142" s="114" t="s">
        <v>2513</v>
      </c>
      <c r="E142" s="123">
        <v>3335872085</v>
      </c>
    </row>
    <row r="143" spans="1:5" ht="18" x14ac:dyDescent="0.25">
      <c r="A143" s="97" t="str">
        <f>VLOOKUP(B143,'[1]LISTADO ATM'!$A$2:$C$821,3,0)</f>
        <v>DISTRITO NACIONAL</v>
      </c>
      <c r="B143" s="114">
        <v>566</v>
      </c>
      <c r="C143" s="123" t="str">
        <f>VLOOKUP(B143,'[1]LISTADO ATM'!$A$2:$B$821,2,0)</f>
        <v xml:space="preserve">ATM Hiper Olé Aut. Duarte </v>
      </c>
      <c r="D143" s="114" t="s">
        <v>2513</v>
      </c>
      <c r="E143" s="123">
        <v>3335872091</v>
      </c>
    </row>
    <row r="144" spans="1:5" ht="18" x14ac:dyDescent="0.25">
      <c r="A144" s="97" t="str">
        <f>VLOOKUP(B144,'[1]LISTADO ATM'!$A$2:$C$821,3,0)</f>
        <v>DISTRITO NACIONAL</v>
      </c>
      <c r="B144" s="114">
        <v>224</v>
      </c>
      <c r="C144" s="123" t="str">
        <f>VLOOKUP(B144,'[1]LISTADO ATM'!$A$2:$B$821,2,0)</f>
        <v xml:space="preserve">ATM S/M Nacional El Millón (Núñez de Cáceres) </v>
      </c>
      <c r="D144" s="114" t="s">
        <v>2513</v>
      </c>
      <c r="E144" s="123">
        <v>3335872106</v>
      </c>
    </row>
    <row r="145" spans="1:5" ht="18" x14ac:dyDescent="0.25">
      <c r="A145" s="97" t="str">
        <f>VLOOKUP(B145,'[1]LISTADO ATM'!$A$2:$C$821,3,0)</f>
        <v>NORTE</v>
      </c>
      <c r="B145" s="114">
        <v>75</v>
      </c>
      <c r="C145" s="123" t="str">
        <f>VLOOKUP(B145,'[1]LISTADO ATM'!$A$2:$B$821,2,0)</f>
        <v xml:space="preserve">ATM Oficina Gaspar Hernández </v>
      </c>
      <c r="D145" s="114" t="s">
        <v>2513</v>
      </c>
      <c r="E145" s="123">
        <v>3335872108</v>
      </c>
    </row>
    <row r="146" spans="1:5" ht="18" x14ac:dyDescent="0.25">
      <c r="A146" s="97" t="str">
        <f>VLOOKUP(B146,'[1]LISTADO ATM'!$A$2:$C$821,3,0)</f>
        <v>DISTRITO NACIONAL</v>
      </c>
      <c r="B146" s="114">
        <v>577</v>
      </c>
      <c r="C146" s="123" t="str">
        <f>VLOOKUP(B146,'[1]LISTADO ATM'!$A$2:$B$821,2,0)</f>
        <v xml:space="preserve">ATM Olé Ave. Duarte </v>
      </c>
      <c r="D146" s="114" t="s">
        <v>2513</v>
      </c>
      <c r="E146" s="123">
        <v>3335872149</v>
      </c>
    </row>
    <row r="147" spans="1:5" ht="18" x14ac:dyDescent="0.25">
      <c r="A147" s="97" t="str">
        <f>VLOOKUP(B147,'[1]LISTADO ATM'!$A$2:$C$821,3,0)</f>
        <v>DISTRITO NACIONAL</v>
      </c>
      <c r="B147" s="114">
        <v>60</v>
      </c>
      <c r="C147" s="123" t="str">
        <f>VLOOKUP(B147,'[1]LISTADO ATM'!$A$2:$B$821,2,0)</f>
        <v xml:space="preserve">ATM Autobanco 27 de Febrero </v>
      </c>
      <c r="D147" s="114" t="s">
        <v>2513</v>
      </c>
      <c r="E147" s="123">
        <v>3335872112</v>
      </c>
    </row>
    <row r="148" spans="1:5" ht="18" x14ac:dyDescent="0.25">
      <c r="A148" s="97" t="str">
        <f>VLOOKUP(B148,'[1]LISTADO ATM'!$A$2:$C$821,3,0)</f>
        <v>DISTRITO NACIONAL</v>
      </c>
      <c r="B148" s="114">
        <v>231</v>
      </c>
      <c r="C148" s="123" t="str">
        <f>VLOOKUP(B148,'[1]LISTADO ATM'!$A$2:$B$821,2,0)</f>
        <v xml:space="preserve">ATM Oficina Zona Oriental </v>
      </c>
      <c r="D148" s="114" t="s">
        <v>2513</v>
      </c>
      <c r="E148" s="123" t="s">
        <v>2816</v>
      </c>
    </row>
    <row r="149" spans="1:5" ht="18" x14ac:dyDescent="0.25">
      <c r="A149" s="97" t="str">
        <f>VLOOKUP(B149,'[1]LISTADO ATM'!$A$2:$C$821,3,0)</f>
        <v>DISTRITO NACIONAL</v>
      </c>
      <c r="B149" s="114">
        <v>300</v>
      </c>
      <c r="C149" s="123" t="str">
        <f>VLOOKUP(B149,'[1]LISTADO ATM'!$A$2:$B$821,2,0)</f>
        <v xml:space="preserve">ATM S/M Aprezio Los Guaricanos </v>
      </c>
      <c r="D149" s="114" t="s">
        <v>2513</v>
      </c>
      <c r="E149" s="123">
        <v>3335872127</v>
      </c>
    </row>
    <row r="150" spans="1:5" ht="18" x14ac:dyDescent="0.25">
      <c r="A150" s="97" t="str">
        <f>VLOOKUP(B150,'[1]LISTADO ATM'!$A$2:$C$821,3,0)</f>
        <v>DISTRITO NACIONAL</v>
      </c>
      <c r="B150" s="114">
        <v>735</v>
      </c>
      <c r="C150" s="123" t="str">
        <f>VLOOKUP(B150,'[1]LISTADO ATM'!$A$2:$B$821,2,0)</f>
        <v xml:space="preserve">ATM Oficina Independencia II  </v>
      </c>
      <c r="D150" s="114" t="s">
        <v>2513</v>
      </c>
      <c r="E150" s="123">
        <v>3335872131</v>
      </c>
    </row>
    <row r="151" spans="1:5" ht="18" x14ac:dyDescent="0.25">
      <c r="A151" s="97" t="str">
        <f>VLOOKUP(B151,'[1]LISTADO ATM'!$A$2:$C$821,3,0)</f>
        <v>NORTE</v>
      </c>
      <c r="B151" s="114">
        <v>333</v>
      </c>
      <c r="C151" s="123" t="str">
        <f>VLOOKUP(B151,'[1]LISTADO ATM'!$A$2:$B$821,2,0)</f>
        <v>ATM Oficina Turey Maimón</v>
      </c>
      <c r="D151" s="114" t="s">
        <v>2513</v>
      </c>
      <c r="E151" s="123">
        <v>3335872125</v>
      </c>
    </row>
    <row r="152" spans="1:5" ht="18" x14ac:dyDescent="0.25">
      <c r="A152" s="97" t="str">
        <f>VLOOKUP(B152,'[1]LISTADO ATM'!$A$2:$C$821,3,0)</f>
        <v>NORTE</v>
      </c>
      <c r="B152" s="114">
        <v>500</v>
      </c>
      <c r="C152" s="123" t="str">
        <f>VLOOKUP(B152,'[1]LISTADO ATM'!$A$2:$B$821,2,0)</f>
        <v xml:space="preserve">ATM UNP Cutupú </v>
      </c>
      <c r="D152" s="114" t="s">
        <v>2513</v>
      </c>
      <c r="E152" s="123">
        <v>3335872134</v>
      </c>
    </row>
    <row r="153" spans="1:5" ht="18" x14ac:dyDescent="0.25">
      <c r="A153" s="97" t="str">
        <f>VLOOKUP(B153,'[1]LISTADO ATM'!$A$2:$C$821,3,0)</f>
        <v>DISTRITO NACIONAL</v>
      </c>
      <c r="B153" s="114">
        <v>938</v>
      </c>
      <c r="C153" s="123" t="str">
        <f>VLOOKUP(B153,'[1]LISTADO ATM'!$A$2:$B$821,2,0)</f>
        <v xml:space="preserve">ATM Autobanco Oficina Filadelfia Plaza </v>
      </c>
      <c r="D153" s="114" t="s">
        <v>2513</v>
      </c>
      <c r="E153" s="123">
        <v>3335872140</v>
      </c>
    </row>
    <row r="154" spans="1:5" ht="18" x14ac:dyDescent="0.25">
      <c r="A154" s="97" t="str">
        <f>VLOOKUP(B154,'[1]LISTADO ATM'!$A$2:$C$821,3,0)</f>
        <v>SUR</v>
      </c>
      <c r="B154" s="114">
        <v>766</v>
      </c>
      <c r="C154" s="123" t="str">
        <f>VLOOKUP(B154,'[1]LISTADO ATM'!$A$2:$B$821,2,0)</f>
        <v xml:space="preserve">ATM Oficina Azua II </v>
      </c>
      <c r="D154" s="114" t="s">
        <v>2513</v>
      </c>
      <c r="E154" s="123">
        <v>3335872144</v>
      </c>
    </row>
    <row r="155" spans="1:5" ht="18" x14ac:dyDescent="0.25">
      <c r="A155" s="97" t="str">
        <f>VLOOKUP(B155,'[1]LISTADO ATM'!$A$2:$C$821,3,0)</f>
        <v>NORTE</v>
      </c>
      <c r="B155" s="114">
        <v>752</v>
      </c>
      <c r="C155" s="123" t="str">
        <f>VLOOKUP(B155,'[1]LISTADO ATM'!$A$2:$B$821,2,0)</f>
        <v xml:space="preserve">ATM UNP Las Carolinas (La Vega) </v>
      </c>
      <c r="D155" s="114" t="s">
        <v>2513</v>
      </c>
      <c r="E155" s="123">
        <v>3335872145</v>
      </c>
    </row>
    <row r="156" spans="1:5" ht="18" x14ac:dyDescent="0.25">
      <c r="A156" s="97" t="str">
        <f>VLOOKUP(B156,'[1]LISTADO ATM'!$A$2:$C$821,3,0)</f>
        <v>DISTRITO NACIONAL</v>
      </c>
      <c r="B156" s="114">
        <v>267</v>
      </c>
      <c r="C156" s="123" t="str">
        <f>VLOOKUP(B156,'[1]LISTADO ATM'!$A$2:$B$821,2,0)</f>
        <v xml:space="preserve">ATM Centro de Caja México </v>
      </c>
      <c r="D156" s="114" t="s">
        <v>2513</v>
      </c>
      <c r="E156" s="141">
        <v>3335871957</v>
      </c>
    </row>
    <row r="157" spans="1:5" ht="18" x14ac:dyDescent="0.25">
      <c r="A157" s="97" t="str">
        <f>VLOOKUP(B157,'[1]LISTADO ATM'!$A$2:$C$821,3,0)</f>
        <v>ESTE</v>
      </c>
      <c r="B157" s="114">
        <v>661</v>
      </c>
      <c r="C157" s="123" t="str">
        <f>VLOOKUP(B157,'[1]LISTADO ATM'!$A$2:$B$821,2,0)</f>
        <v xml:space="preserve">ATM Almacenes Iberia (San Pedro) </v>
      </c>
      <c r="D157" s="114" t="s">
        <v>2513</v>
      </c>
      <c r="E157" s="123">
        <v>3335872148</v>
      </c>
    </row>
    <row r="158" spans="1:5" ht="18" x14ac:dyDescent="0.25">
      <c r="A158" s="97" t="str">
        <f>VLOOKUP(B158,'[1]LISTADO ATM'!$A$2:$C$821,3,0)</f>
        <v>NORTE</v>
      </c>
      <c r="B158" s="114">
        <v>888</v>
      </c>
      <c r="C158" s="123" t="str">
        <f>VLOOKUP(B158,'[1]LISTADO ATM'!$A$2:$B$821,2,0)</f>
        <v>ATM Oficina galeria 56 II (SFM)</v>
      </c>
      <c r="D158" s="114" t="s">
        <v>2513</v>
      </c>
      <c r="E158" s="123">
        <v>3335872154</v>
      </c>
    </row>
    <row r="159" spans="1:5" ht="18" x14ac:dyDescent="0.25">
      <c r="A159" s="97" t="str">
        <f>VLOOKUP(B159,'[1]LISTADO ATM'!$A$2:$C$821,3,0)</f>
        <v>DISTRITO NACIONAL</v>
      </c>
      <c r="B159" s="114">
        <v>580</v>
      </c>
      <c r="C159" s="123" t="str">
        <f>VLOOKUP(B159,'[1]LISTADO ATM'!$A$2:$B$821,2,0)</f>
        <v xml:space="preserve">ATM Edificio Propagas </v>
      </c>
      <c r="D159" s="114" t="s">
        <v>2513</v>
      </c>
      <c r="E159" s="123">
        <v>3335872165</v>
      </c>
    </row>
    <row r="160" spans="1:5" ht="18" x14ac:dyDescent="0.25">
      <c r="A160" s="97" t="str">
        <f>VLOOKUP(B160,'[1]LISTADO ATM'!$A$2:$C$821,3,0)</f>
        <v>NORTE</v>
      </c>
      <c r="B160" s="114">
        <v>380</v>
      </c>
      <c r="C160" s="123" t="str">
        <f>VLOOKUP(B160,'[1]LISTADO ATM'!$A$2:$B$821,2,0)</f>
        <v xml:space="preserve">ATM Oficina Navarrete </v>
      </c>
      <c r="D160" s="114" t="s">
        <v>2513</v>
      </c>
      <c r="E160" s="123">
        <v>3335872160</v>
      </c>
    </row>
    <row r="161" spans="1:5" ht="18" x14ac:dyDescent="0.25">
      <c r="A161" s="97" t="str">
        <f>VLOOKUP(B161,'[1]LISTADO ATM'!$A$2:$C$821,3,0)</f>
        <v>DISTRITO NACIONAL</v>
      </c>
      <c r="B161" s="114">
        <v>194</v>
      </c>
      <c r="C161" s="123" t="str">
        <f>VLOOKUP(B161,'[1]LISTADO ATM'!$A$2:$B$821,2,0)</f>
        <v xml:space="preserve">ATM UNP Pantoja </v>
      </c>
      <c r="D161" s="114" t="s">
        <v>2513</v>
      </c>
      <c r="E161" s="123">
        <v>3335872167</v>
      </c>
    </row>
    <row r="162" spans="1:5" ht="18" x14ac:dyDescent="0.25">
      <c r="A162" s="97" t="str">
        <f>VLOOKUP(B162,'[1]LISTADO ATM'!$A$2:$C$821,3,0)</f>
        <v>SUR</v>
      </c>
      <c r="B162" s="114">
        <v>135</v>
      </c>
      <c r="C162" s="123" t="str">
        <f>VLOOKUP(B162,'[1]LISTADO ATM'!$A$2:$B$821,2,0)</f>
        <v xml:space="preserve">ATM Oficina Las Dunas Baní </v>
      </c>
      <c r="D162" s="114" t="s">
        <v>2513</v>
      </c>
      <c r="E162" s="123">
        <v>3335872132</v>
      </c>
    </row>
    <row r="163" spans="1:5" ht="18" x14ac:dyDescent="0.25">
      <c r="A163" s="97" t="str">
        <f>VLOOKUP(B163,'[1]LISTADO ATM'!$A$2:$C$821,3,0)</f>
        <v>DISTRITO NACIONAL</v>
      </c>
      <c r="B163" s="157">
        <v>239</v>
      </c>
      <c r="C163" s="123" t="str">
        <f>VLOOKUP(B163,'[1]LISTADO ATM'!$A$2:$B$821,2,0)</f>
        <v xml:space="preserve">ATM Autobanco Charles de Gaulle </v>
      </c>
      <c r="D163" s="114" t="s">
        <v>2513</v>
      </c>
      <c r="E163" s="158">
        <v>3335872172</v>
      </c>
    </row>
    <row r="164" spans="1:5" ht="18" x14ac:dyDescent="0.25">
      <c r="A164" s="97" t="str">
        <f>VLOOKUP(B164,'[1]LISTADO ATM'!$A$2:$C$821,3,0)</f>
        <v>DISTRITO NACIONAL</v>
      </c>
      <c r="B164" s="157">
        <v>180</v>
      </c>
      <c r="C164" s="123" t="str">
        <f>VLOOKUP(B164,'[1]LISTADO ATM'!$A$2:$B$821,2,0)</f>
        <v xml:space="preserve">ATM Megacentro II </v>
      </c>
      <c r="D164" s="114" t="s">
        <v>2513</v>
      </c>
      <c r="E164" s="158">
        <v>3335872173</v>
      </c>
    </row>
    <row r="165" spans="1:5" ht="18" x14ac:dyDescent="0.25">
      <c r="A165" s="97" t="str">
        <f>VLOOKUP(B165,'[1]LISTADO ATM'!$A$2:$C$821,3,0)</f>
        <v>NORTE</v>
      </c>
      <c r="B165" s="157">
        <v>99</v>
      </c>
      <c r="C165" s="123" t="str">
        <f>VLOOKUP(B165,'[1]LISTADO ATM'!$A$2:$B$821,2,0)</f>
        <v xml:space="preserve">ATM Multicentro La Sirena S.F.M. </v>
      </c>
      <c r="D165" s="114" t="s">
        <v>2513</v>
      </c>
      <c r="E165" s="158">
        <v>3335872175</v>
      </c>
    </row>
    <row r="166" spans="1:5" ht="18.75" thickBot="1" x14ac:dyDescent="0.3">
      <c r="A166" s="100"/>
      <c r="B166" s="134">
        <f>COUNT(B119:B165)</f>
        <v>47</v>
      </c>
      <c r="C166" s="110"/>
      <c r="D166" s="139"/>
      <c r="E166" s="140"/>
    </row>
    <row r="167" spans="1:5" ht="15.75" thickBot="1" x14ac:dyDescent="0.3">
      <c r="B167" s="102"/>
      <c r="E167" s="102"/>
    </row>
    <row r="168" spans="1:5" ht="18" x14ac:dyDescent="0.25">
      <c r="A168" s="173" t="s">
        <v>2489</v>
      </c>
      <c r="B168" s="174"/>
      <c r="C168" s="174"/>
      <c r="D168" s="174"/>
      <c r="E168" s="175"/>
    </row>
    <row r="169" spans="1:5" ht="18" x14ac:dyDescent="0.25">
      <c r="A169" s="99" t="s">
        <v>15</v>
      </c>
      <c r="B169" s="99" t="s">
        <v>2417</v>
      </c>
      <c r="C169" s="101" t="s">
        <v>46</v>
      </c>
      <c r="D169" s="117" t="s">
        <v>2420</v>
      </c>
      <c r="E169" s="108" t="s">
        <v>2418</v>
      </c>
    </row>
    <row r="170" spans="1:5" ht="18" x14ac:dyDescent="0.25">
      <c r="A170" s="97" t="str">
        <f>VLOOKUP(B170,'[1]LISTADO ATM'!$A$2:$C$821,3,0)</f>
        <v>NORTE</v>
      </c>
      <c r="B170" s="114">
        <v>3</v>
      </c>
      <c r="C170" s="123" t="str">
        <f>VLOOKUP(B170,'[1]LISTADO ATM'!$A$2:$B$821,2,0)</f>
        <v>ATM Autoservicio La Vega Real</v>
      </c>
      <c r="D170" s="133" t="s">
        <v>2613</v>
      </c>
      <c r="E170" s="123" t="s">
        <v>2612</v>
      </c>
    </row>
    <row r="171" spans="1:5" ht="18" x14ac:dyDescent="0.25">
      <c r="A171" s="97" t="str">
        <f>VLOOKUP(B171,'[1]LISTADO ATM'!$A$2:$C$821,3,0)</f>
        <v>DISTRITO NACIONAL</v>
      </c>
      <c r="B171" s="114">
        <v>70</v>
      </c>
      <c r="C171" s="123" t="str">
        <f>VLOOKUP(B171,'[1]LISTADO ATM'!$A$2:$B$821,2,0)</f>
        <v xml:space="preserve">ATM Autoservicio Plaza Lama Zona Oriental </v>
      </c>
      <c r="D171" s="133" t="s">
        <v>2613</v>
      </c>
      <c r="E171" s="123" t="s">
        <v>2608</v>
      </c>
    </row>
    <row r="172" spans="1:5" ht="18" x14ac:dyDescent="0.25">
      <c r="A172" s="97" t="str">
        <f>VLOOKUP(B172,'[1]LISTADO ATM'!$A$2:$C$821,3,0)</f>
        <v>NORTE</v>
      </c>
      <c r="B172" s="114">
        <v>654</v>
      </c>
      <c r="C172" s="123" t="str">
        <f>VLOOKUP(B172,'[1]LISTADO ATM'!$A$2:$B$821,2,0)</f>
        <v>ATM Autoservicio S/M Jumbo Puerto Plata</v>
      </c>
      <c r="D172" s="133" t="s">
        <v>2613</v>
      </c>
      <c r="E172" s="123" t="s">
        <v>2620</v>
      </c>
    </row>
    <row r="173" spans="1:5" ht="18" x14ac:dyDescent="0.25">
      <c r="A173" s="97" t="str">
        <f>VLOOKUP(B173,'[1]LISTADO ATM'!$A$2:$C$821,3,0)</f>
        <v>SUR</v>
      </c>
      <c r="B173" s="114">
        <v>252</v>
      </c>
      <c r="C173" s="123" t="str">
        <f>VLOOKUP(B173,'[1]LISTADO ATM'!$A$2:$B$821,2,0)</f>
        <v xml:space="preserve">ATM Banco Agrícola (Barahona) </v>
      </c>
      <c r="D173" s="133" t="s">
        <v>2514</v>
      </c>
      <c r="E173" s="123" t="s">
        <v>2591</v>
      </c>
    </row>
    <row r="174" spans="1:5" ht="18" x14ac:dyDescent="0.25">
      <c r="A174" s="97" t="str">
        <f>VLOOKUP(B174,'[1]LISTADO ATM'!$A$2:$C$821,3,0)</f>
        <v>SUR</v>
      </c>
      <c r="B174" s="114">
        <v>5</v>
      </c>
      <c r="C174" s="123" t="str">
        <f>VLOOKUP(B174,'[1]LISTADO ATM'!$A$2:$B$821,2,0)</f>
        <v>ATM Oficina Autoservicio Villa Ofelia (San Juan)</v>
      </c>
      <c r="D174" s="133" t="s">
        <v>2514</v>
      </c>
      <c r="E174" s="123">
        <v>3335871949</v>
      </c>
    </row>
    <row r="175" spans="1:5" ht="18" x14ac:dyDescent="0.25">
      <c r="A175" s="97" t="str">
        <f>VLOOKUP(B175,'[1]LISTADO ATM'!$A$2:$C$821,3,0)</f>
        <v>DISTRITO NACIONAL</v>
      </c>
      <c r="B175" s="114">
        <v>87</v>
      </c>
      <c r="C175" s="123" t="str">
        <f>VLOOKUP(B175,'[1]LISTADO ATM'!$A$2:$B$821,2,0)</f>
        <v xml:space="preserve">ATM Autoservicio Sarasota </v>
      </c>
      <c r="D175" s="133" t="s">
        <v>2514</v>
      </c>
      <c r="E175" s="123">
        <v>3335871973</v>
      </c>
    </row>
    <row r="176" spans="1:5" ht="18" x14ac:dyDescent="0.25">
      <c r="A176" s="97" t="str">
        <f>VLOOKUP(B176,'[1]LISTADO ATM'!$A$2:$C$821,3,0)</f>
        <v>DISTRITO NACIONAL</v>
      </c>
      <c r="B176" s="114">
        <v>355</v>
      </c>
      <c r="C176" s="123" t="str">
        <f>VLOOKUP(B176,'[1]LISTADO ATM'!$A$2:$B$821,2,0)</f>
        <v xml:space="preserve">ATM UNP Metro II </v>
      </c>
      <c r="D176" s="133" t="s">
        <v>2514</v>
      </c>
      <c r="E176" s="123">
        <v>3335871811</v>
      </c>
    </row>
    <row r="177" spans="1:5" ht="18" x14ac:dyDescent="0.25">
      <c r="A177" s="97" t="str">
        <f>VLOOKUP(B177,'[1]LISTADO ATM'!$A$2:$C$821,3,0)</f>
        <v>ESTE</v>
      </c>
      <c r="B177" s="114">
        <v>104</v>
      </c>
      <c r="C177" s="123" t="str">
        <f>VLOOKUP(B177,'[1]LISTADO ATM'!$A$2:$B$821,2,0)</f>
        <v xml:space="preserve">ATM Jumbo Higuey </v>
      </c>
      <c r="D177" s="133" t="s">
        <v>2514</v>
      </c>
      <c r="E177" s="123">
        <v>3335871970</v>
      </c>
    </row>
    <row r="178" spans="1:5" ht="18" x14ac:dyDescent="0.25">
      <c r="A178" s="97" t="str">
        <f>VLOOKUP(B178,'[1]LISTADO ATM'!$A$2:$C$821,3,0)</f>
        <v>DISTRITO NACIONAL</v>
      </c>
      <c r="B178" s="114">
        <v>816</v>
      </c>
      <c r="C178" s="123" t="str">
        <f>VLOOKUP(B178,'[1]LISTADO ATM'!$A$2:$B$821,2,0)</f>
        <v xml:space="preserve">ATM Oficina Pedro Brand </v>
      </c>
      <c r="D178" s="133" t="s">
        <v>2514</v>
      </c>
      <c r="E178" s="123">
        <v>3335871813</v>
      </c>
    </row>
    <row r="179" spans="1:5" ht="18" x14ac:dyDescent="0.25">
      <c r="A179" s="97" t="str">
        <f>VLOOKUP(B179,'[1]LISTADO ATM'!$A$2:$C$821,3,0)</f>
        <v>DISTRITO NACIONAL</v>
      </c>
      <c r="B179" s="114">
        <v>54</v>
      </c>
      <c r="C179" s="123" t="str">
        <f>VLOOKUP(B179,'[1]LISTADO ATM'!$A$2:$B$821,2,0)</f>
        <v xml:space="preserve">ATM Autoservicio Galería 360 </v>
      </c>
      <c r="D179" s="133" t="s">
        <v>2613</v>
      </c>
      <c r="E179" s="123">
        <v>3335872123</v>
      </c>
    </row>
    <row r="180" spans="1:5" ht="18" x14ac:dyDescent="0.25">
      <c r="A180" s="97" t="str">
        <f>VLOOKUP(B180,'[1]LISTADO ATM'!$A$2:$C$821,3,0)</f>
        <v>NORTE</v>
      </c>
      <c r="B180" s="114">
        <v>88</v>
      </c>
      <c r="C180" s="123" t="str">
        <f>VLOOKUP(B180,'[1]LISTADO ATM'!$A$2:$B$821,2,0)</f>
        <v xml:space="preserve">ATM S/M La Fuente (Santiago) </v>
      </c>
      <c r="D180" s="133" t="s">
        <v>2514</v>
      </c>
      <c r="E180" s="123">
        <v>3335872138</v>
      </c>
    </row>
    <row r="181" spans="1:5" ht="18" x14ac:dyDescent="0.25">
      <c r="A181" s="97" t="str">
        <f>VLOOKUP(B181,'[1]LISTADO ATM'!$A$2:$C$821,3,0)</f>
        <v>NORTE</v>
      </c>
      <c r="B181" s="114">
        <v>857</v>
      </c>
      <c r="C181" s="123" t="str">
        <f>VLOOKUP(B181,'[1]LISTADO ATM'!$A$2:$B$821,2,0)</f>
        <v xml:space="preserve">ATM Oficina Los Alamos </v>
      </c>
      <c r="D181" s="133" t="s">
        <v>2514</v>
      </c>
      <c r="E181" s="123">
        <v>3335871946</v>
      </c>
    </row>
    <row r="182" spans="1:5" ht="18.75" thickBot="1" x14ac:dyDescent="0.3">
      <c r="A182" s="100" t="s">
        <v>2486</v>
      </c>
      <c r="B182" s="134">
        <f>COUNT(B170:B181)</f>
        <v>12</v>
      </c>
      <c r="C182" s="110"/>
      <c r="D182" s="118"/>
      <c r="E182" s="118"/>
    </row>
    <row r="183" spans="1:5" ht="15.75" thickBot="1" x14ac:dyDescent="0.3">
      <c r="B183" s="102"/>
      <c r="E183" s="102"/>
    </row>
    <row r="184" spans="1:5" ht="18.75" thickBot="1" x14ac:dyDescent="0.3">
      <c r="A184" s="176" t="s">
        <v>2490</v>
      </c>
      <c r="B184" s="177"/>
      <c r="C184" s="96" t="s">
        <v>2413</v>
      </c>
      <c r="D184" s="102"/>
      <c r="E184" s="102"/>
    </row>
    <row r="185" spans="1:5" ht="18.75" thickBot="1" x14ac:dyDescent="0.3">
      <c r="A185" s="119">
        <f>+B115+B166+B182</f>
        <v>155</v>
      </c>
      <c r="B185" s="120"/>
    </row>
    <row r="186" spans="1:5" ht="15.75" thickBot="1" x14ac:dyDescent="0.3">
      <c r="B186" s="102"/>
      <c r="E186" s="102"/>
    </row>
    <row r="187" spans="1:5" ht="18.75" thickBot="1" x14ac:dyDescent="0.3">
      <c r="A187" s="170" t="s">
        <v>2491</v>
      </c>
      <c r="B187" s="171"/>
      <c r="C187" s="171"/>
      <c r="D187" s="171"/>
      <c r="E187" s="172"/>
    </row>
    <row r="188" spans="1:5" ht="18" x14ac:dyDescent="0.25">
      <c r="A188" s="103" t="s">
        <v>15</v>
      </c>
      <c r="B188" s="108" t="s">
        <v>2417</v>
      </c>
      <c r="C188" s="101" t="s">
        <v>46</v>
      </c>
      <c r="D188" s="178" t="s">
        <v>2420</v>
      </c>
      <c r="E188" s="179"/>
    </row>
    <row r="189" spans="1:5" ht="18" x14ac:dyDescent="0.25">
      <c r="A189" s="114" t="str">
        <f>VLOOKUP(B189,'[1]LISTADO ATM'!$A$2:$C$821,3,0)</f>
        <v>NORTE</v>
      </c>
      <c r="B189" s="114">
        <v>603</v>
      </c>
      <c r="C189" s="114" t="str">
        <f>VLOOKUP(B189,'[1]LISTADO ATM'!$A$2:$B$821,2,0)</f>
        <v xml:space="preserve">ATM Zona Franca (Santiago) II </v>
      </c>
      <c r="D189" s="168" t="s">
        <v>2493</v>
      </c>
      <c r="E189" s="169"/>
    </row>
    <row r="190" spans="1:5" ht="18" x14ac:dyDescent="0.25">
      <c r="A190" s="114" t="str">
        <f>VLOOKUP(B190,'[1]LISTADO ATM'!$A$2:$C$821,3,0)</f>
        <v>ESTE</v>
      </c>
      <c r="B190" s="114">
        <v>963</v>
      </c>
      <c r="C190" s="114" t="str">
        <f>VLOOKUP(B190,'[1]LISTADO ATM'!$A$2:$B$821,2,0)</f>
        <v xml:space="preserve">ATM Multiplaza La Romana </v>
      </c>
      <c r="D190" s="168" t="s">
        <v>2493</v>
      </c>
      <c r="E190" s="169"/>
    </row>
    <row r="191" spans="1:5" ht="18" x14ac:dyDescent="0.25">
      <c r="A191" s="114" t="str">
        <f>VLOOKUP(B191,'[1]LISTADO ATM'!$A$2:$C$821,3,0)</f>
        <v>ESTE</v>
      </c>
      <c r="B191" s="114">
        <v>923</v>
      </c>
      <c r="C191" s="114" t="str">
        <f>VLOOKUP(B191,'[1]LISTADO ATM'!$A$2:$B$821,2,0)</f>
        <v xml:space="preserve">ATM Agroindustrial San Pedro de Macorís </v>
      </c>
      <c r="D191" s="168" t="s">
        <v>2493</v>
      </c>
      <c r="E191" s="169"/>
    </row>
    <row r="192" spans="1:5" ht="18" x14ac:dyDescent="0.25">
      <c r="A192" s="114" t="str">
        <f>VLOOKUP(B192,'[1]LISTADO ATM'!$A$2:$C$821,3,0)</f>
        <v>NORTE</v>
      </c>
      <c r="B192" s="114">
        <v>941</v>
      </c>
      <c r="C192" s="114" t="str">
        <f>VLOOKUP(B192,'[1]LISTADO ATM'!$A$2:$B$821,2,0)</f>
        <v xml:space="preserve">ATM Estación Next (Puerto Plata) </v>
      </c>
      <c r="D192" s="168" t="s">
        <v>2493</v>
      </c>
      <c r="E192" s="169"/>
    </row>
    <row r="193" spans="1:5" ht="18" x14ac:dyDescent="0.25">
      <c r="A193" s="114" t="str">
        <f>VLOOKUP(B193,'[1]LISTADO ATM'!$A$2:$C$821,3,0)</f>
        <v>SUR</v>
      </c>
      <c r="B193" s="114">
        <v>252</v>
      </c>
      <c r="C193" s="114" t="str">
        <f>VLOOKUP(B193,'[1]LISTADO ATM'!$A$2:$B$821,2,0)</f>
        <v xml:space="preserve">ATM Banco Agrícola (Barahona) </v>
      </c>
      <c r="D193" s="168" t="s">
        <v>2493</v>
      </c>
      <c r="E193" s="169"/>
    </row>
    <row r="194" spans="1:5" ht="18" x14ac:dyDescent="0.25">
      <c r="A194" s="114" t="str">
        <f>VLOOKUP(B194,'[1]LISTADO ATM'!$A$2:$C$821,3,0)</f>
        <v>DISTRITO NACIONAL</v>
      </c>
      <c r="B194" s="114">
        <v>557</v>
      </c>
      <c r="C194" s="114" t="str">
        <f>VLOOKUP(B194,'[1]LISTADO ATM'!$A$2:$B$821,2,0)</f>
        <v xml:space="preserve">ATM Multicentro La Sirena Ave. Mella </v>
      </c>
      <c r="D194" s="168" t="s">
        <v>2576</v>
      </c>
      <c r="E194" s="169"/>
    </row>
    <row r="195" spans="1:5" ht="18" x14ac:dyDescent="0.25">
      <c r="A195" s="114" t="str">
        <f>VLOOKUP(B195,'[1]LISTADO ATM'!$A$2:$C$821,3,0)</f>
        <v>NORTE</v>
      </c>
      <c r="B195" s="114">
        <v>857</v>
      </c>
      <c r="C195" s="114" t="str">
        <f>VLOOKUP(B195,'[1]LISTADO ATM'!$A$2:$B$821,2,0)</f>
        <v xml:space="preserve">ATM Oficina Los Alamos </v>
      </c>
      <c r="D195" s="168" t="s">
        <v>2493</v>
      </c>
      <c r="E195" s="169"/>
    </row>
    <row r="196" spans="1:5" ht="18" x14ac:dyDescent="0.25">
      <c r="A196" s="114" t="str">
        <f>VLOOKUP(B196,'[1]LISTADO ATM'!$A$2:$C$821,3,0)</f>
        <v>NORTE</v>
      </c>
      <c r="B196" s="114">
        <v>864</v>
      </c>
      <c r="C196" s="114" t="str">
        <f>VLOOKUP(B196,'[1]LISTADO ATM'!$A$2:$B$821,2,0)</f>
        <v xml:space="preserve">ATM Palmares Mall (San Francisco) </v>
      </c>
      <c r="D196" s="168" t="s">
        <v>2493</v>
      </c>
      <c r="E196" s="169"/>
    </row>
    <row r="197" spans="1:5" ht="18" x14ac:dyDescent="0.25">
      <c r="A197" s="114" t="str">
        <f>VLOOKUP(B197,'[1]LISTADO ATM'!$A$2:$C$821,3,0)</f>
        <v>NORTE</v>
      </c>
      <c r="B197" s="114">
        <v>632</v>
      </c>
      <c r="C197" s="114" t="str">
        <f>VLOOKUP(B197,'[1]LISTADO ATM'!$A$2:$B$821,2,0)</f>
        <v xml:space="preserve">ATM Autobanco Gurabo </v>
      </c>
      <c r="D197" s="168" t="s">
        <v>2493</v>
      </c>
      <c r="E197" s="169"/>
    </row>
    <row r="198" spans="1:5" ht="18" x14ac:dyDescent="0.25">
      <c r="A198" s="114" t="str">
        <f>VLOOKUP(B198,'[1]LISTADO ATM'!$A$2:$C$821,3,0)</f>
        <v>DISTRITO NACIONAL</v>
      </c>
      <c r="B198" s="114">
        <v>686</v>
      </c>
      <c r="C198" s="114" t="str">
        <f>VLOOKUP(B198,'[1]LISTADO ATM'!$A$2:$B$821,2,0)</f>
        <v>ATM Autoservicio Oficina Máximo Gómez</v>
      </c>
      <c r="D198" s="168" t="s">
        <v>2493</v>
      </c>
      <c r="E198" s="169"/>
    </row>
    <row r="199" spans="1:5" ht="18" x14ac:dyDescent="0.25">
      <c r="A199" s="114" t="str">
        <f>VLOOKUP(B199,'[1]LISTADO ATM'!$A$2:$C$821,3,0)</f>
        <v>DISTRITO NACIONAL</v>
      </c>
      <c r="B199" s="114">
        <v>43</v>
      </c>
      <c r="C199" s="114" t="str">
        <f>VLOOKUP(B199,'[1]LISTADO ATM'!$A$2:$B$821,2,0)</f>
        <v xml:space="preserve">ATM Zona Franca San Isidro </v>
      </c>
      <c r="D199" s="168" t="s">
        <v>2493</v>
      </c>
      <c r="E199" s="169"/>
    </row>
    <row r="200" spans="1:5" ht="36" x14ac:dyDescent="0.25">
      <c r="A200" s="114" t="str">
        <f>VLOOKUP(B200,'[1]LISTADO ATM'!$A$2:$C$821,3,0)</f>
        <v>NORTE</v>
      </c>
      <c r="B200" s="114">
        <v>72</v>
      </c>
      <c r="C200" s="114" t="str">
        <f>VLOOKUP(B200,'[1]LISTADO ATM'!$A$2:$B$821,2,0)</f>
        <v xml:space="preserve">ATM UNP Aeropuerto Gregorio Luperón (Puerto Plata) </v>
      </c>
      <c r="D200" s="168" t="s">
        <v>2493</v>
      </c>
      <c r="E200" s="169"/>
    </row>
    <row r="201" spans="1:5" ht="18" x14ac:dyDescent="0.25">
      <c r="A201" s="114" t="str">
        <f>VLOOKUP(B201,'[1]LISTADO ATM'!$A$2:$C$821,3,0)</f>
        <v>NORTE</v>
      </c>
      <c r="B201" s="114">
        <v>94</v>
      </c>
      <c r="C201" s="114" t="str">
        <f>VLOOKUP(B201,'[1]LISTADO ATM'!$A$2:$B$821,2,0)</f>
        <v xml:space="preserve">ATM Centro de Caja Porvenir (San Francisco) </v>
      </c>
      <c r="D201" s="168" t="s">
        <v>2493</v>
      </c>
      <c r="E201" s="169"/>
    </row>
    <row r="202" spans="1:5" ht="18" x14ac:dyDescent="0.25">
      <c r="A202" s="114" t="str">
        <f>VLOOKUP(B202,'[1]LISTADO ATM'!$A$2:$C$821,3,0)</f>
        <v>NORTE</v>
      </c>
      <c r="B202" s="114">
        <v>208</v>
      </c>
      <c r="C202" s="114" t="str">
        <f>VLOOKUP(B202,'[1]LISTADO ATM'!$A$2:$B$821,2,0)</f>
        <v xml:space="preserve">ATM UNP Tireo </v>
      </c>
      <c r="D202" s="168" t="s">
        <v>2576</v>
      </c>
      <c r="E202" s="169"/>
    </row>
    <row r="203" spans="1:5" ht="18" x14ac:dyDescent="0.25">
      <c r="A203" s="114" t="str">
        <f>VLOOKUP(B203,'[1]LISTADO ATM'!$A$2:$C$821,3,0)</f>
        <v>DISTRITO NACIONAL</v>
      </c>
      <c r="B203" s="114">
        <v>382</v>
      </c>
      <c r="C203" s="114" t="str">
        <f>VLOOKUP(B203,'[1]LISTADO ATM'!$A$2:$B$821,2,0)</f>
        <v>ATM Estación del Metro María Montés</v>
      </c>
      <c r="D203" s="168" t="s">
        <v>2493</v>
      </c>
      <c r="E203" s="169"/>
    </row>
    <row r="204" spans="1:5" ht="18" x14ac:dyDescent="0.25">
      <c r="A204" s="114" t="str">
        <f>VLOOKUP(B204,'[1]LISTADO ATM'!$A$2:$C$821,3,0)</f>
        <v>NORTE</v>
      </c>
      <c r="B204" s="114">
        <v>601</v>
      </c>
      <c r="C204" s="114" t="str">
        <f>VLOOKUP(B204,'[1]LISTADO ATM'!$A$2:$B$821,2,0)</f>
        <v xml:space="preserve">ATM Plaza Haché (Santiago) </v>
      </c>
      <c r="D204" s="168" t="s">
        <v>2493</v>
      </c>
      <c r="E204" s="169"/>
    </row>
    <row r="205" spans="1:5" ht="18" x14ac:dyDescent="0.25">
      <c r="A205" s="114" t="str">
        <f>VLOOKUP(B205,'[1]LISTADO ATM'!$A$2:$C$821,3,0)</f>
        <v>NORTE</v>
      </c>
      <c r="B205" s="114">
        <v>606</v>
      </c>
      <c r="C205" s="114" t="str">
        <f>VLOOKUP(B205,'[1]LISTADO ATM'!$A$2:$B$821,2,0)</f>
        <v xml:space="preserve">ATM UNP Manolo Tavarez Justo </v>
      </c>
      <c r="D205" s="168" t="s">
        <v>2493</v>
      </c>
      <c r="E205" s="169"/>
    </row>
    <row r="206" spans="1:5" ht="18" x14ac:dyDescent="0.25">
      <c r="A206" s="114" t="str">
        <f>VLOOKUP(B206,'[1]LISTADO ATM'!$A$2:$C$821,3,0)</f>
        <v>NORTE</v>
      </c>
      <c r="B206" s="114">
        <v>654</v>
      </c>
      <c r="C206" s="114" t="str">
        <f>VLOOKUP(B206,'[1]LISTADO ATM'!$A$2:$B$821,2,0)</f>
        <v>ATM Autoservicio S/M Jumbo Puerto Plata</v>
      </c>
      <c r="D206" s="168" t="s">
        <v>2493</v>
      </c>
      <c r="E206" s="169"/>
    </row>
    <row r="207" spans="1:5" ht="18" x14ac:dyDescent="0.25">
      <c r="A207" s="114" t="str">
        <f>VLOOKUP(B207,'[1]LISTADO ATM'!$A$2:$C$821,3,0)</f>
        <v>NORTE</v>
      </c>
      <c r="B207" s="114">
        <v>936</v>
      </c>
      <c r="C207" s="114" t="str">
        <f>VLOOKUP(B207,'[1]LISTADO ATM'!$A$2:$B$821,2,0)</f>
        <v xml:space="preserve">ATM Autobanco Oficina La Vega I </v>
      </c>
      <c r="D207" s="168" t="s">
        <v>2493</v>
      </c>
      <c r="E207" s="169"/>
    </row>
    <row r="208" spans="1:5" ht="18" x14ac:dyDescent="0.25">
      <c r="A208" s="114" t="str">
        <f>VLOOKUP(B208,'[1]LISTADO ATM'!$A$2:$C$821,3,0)</f>
        <v>NORTE</v>
      </c>
      <c r="B208" s="114">
        <v>894</v>
      </c>
      <c r="C208" s="114" t="str">
        <f>VLOOKUP(B208,'[1]LISTADO ATM'!$A$2:$B$821,2,0)</f>
        <v>ATM Eco Petroleo Estero Hondo</v>
      </c>
      <c r="D208" s="168" t="s">
        <v>2576</v>
      </c>
      <c r="E208" s="169"/>
    </row>
    <row r="209" spans="1:5" ht="18" x14ac:dyDescent="0.25">
      <c r="A209" s="114" t="str">
        <f>VLOOKUP(B209,'[1]LISTADO ATM'!$A$2:$C$821,3,0)</f>
        <v>ESTE</v>
      </c>
      <c r="B209" s="114">
        <v>842</v>
      </c>
      <c r="C209" s="114" t="str">
        <f>VLOOKUP(B209,'[1]LISTADO ATM'!$A$2:$B$821,2,0)</f>
        <v xml:space="preserve">ATM Plaza Orense II (La Romana) </v>
      </c>
      <c r="D209" s="168" t="s">
        <v>2493</v>
      </c>
      <c r="E209" s="169"/>
    </row>
    <row r="210" spans="1:5" ht="18" x14ac:dyDescent="0.25">
      <c r="A210" s="114" t="str">
        <f>VLOOKUP(B210,'[1]LISTADO ATM'!$A$2:$C$821,3,0)</f>
        <v>NORTE</v>
      </c>
      <c r="B210" s="114">
        <v>732</v>
      </c>
      <c r="C210" s="114" t="str">
        <f>VLOOKUP(B210,'[1]LISTADO ATM'!$A$2:$B$821,2,0)</f>
        <v xml:space="preserve">ATM Molino del Valle (Santiago) </v>
      </c>
      <c r="D210" s="168" t="s">
        <v>2493</v>
      </c>
      <c r="E210" s="169"/>
    </row>
    <row r="211" spans="1:5" ht="18.75" thickBot="1" x14ac:dyDescent="0.3">
      <c r="A211" s="100"/>
      <c r="B211" s="134">
        <f>COUNT(B189:B210)</f>
        <v>22</v>
      </c>
      <c r="C211" s="121"/>
      <c r="D211" s="121"/>
      <c r="E211" s="122"/>
    </row>
  </sheetData>
  <mergeCells count="34">
    <mergeCell ref="C15:E15"/>
    <mergeCell ref="A17:E17"/>
    <mergeCell ref="A1:E1"/>
    <mergeCell ref="A2:E2"/>
    <mergeCell ref="A7:E7"/>
    <mergeCell ref="C10:E10"/>
    <mergeCell ref="A12:E12"/>
    <mergeCell ref="A117:E117"/>
    <mergeCell ref="A168:E168"/>
    <mergeCell ref="A184:B184"/>
    <mergeCell ref="A187:E187"/>
    <mergeCell ref="D188:E188"/>
    <mergeCell ref="D189:E189"/>
    <mergeCell ref="D190:E190"/>
    <mergeCell ref="D191:E191"/>
    <mergeCell ref="D192:E192"/>
    <mergeCell ref="D193:E193"/>
    <mergeCell ref="D194:E194"/>
    <mergeCell ref="D195:E195"/>
    <mergeCell ref="D196:E196"/>
    <mergeCell ref="D197:E197"/>
    <mergeCell ref="D198:E198"/>
    <mergeCell ref="D199:E199"/>
    <mergeCell ref="D200:E200"/>
    <mergeCell ref="D201:E201"/>
    <mergeCell ref="D202:E202"/>
    <mergeCell ref="D203:E203"/>
    <mergeCell ref="D209:E209"/>
    <mergeCell ref="D210:E210"/>
    <mergeCell ref="D204:E204"/>
    <mergeCell ref="D205:E205"/>
    <mergeCell ref="D206:E206"/>
    <mergeCell ref="D207:E207"/>
    <mergeCell ref="D208:E208"/>
  </mergeCells>
  <phoneticPr fontId="46" type="noConversion"/>
  <conditionalFormatting sqref="B212:B1048576">
    <cfRule type="duplicateValues" dxfId="449" priority="119593"/>
  </conditionalFormatting>
  <conditionalFormatting sqref="B212:B1048576">
    <cfRule type="duplicateValues" dxfId="448" priority="119595"/>
  </conditionalFormatting>
  <conditionalFormatting sqref="B212:B1048576">
    <cfRule type="duplicateValues" dxfId="447" priority="119597"/>
  </conditionalFormatting>
  <conditionalFormatting sqref="E117">
    <cfRule type="duplicateValues" dxfId="446" priority="162"/>
  </conditionalFormatting>
  <conditionalFormatting sqref="E117">
    <cfRule type="duplicateValues" dxfId="445" priority="161"/>
  </conditionalFormatting>
  <conditionalFormatting sqref="E117">
    <cfRule type="duplicateValues" dxfId="444" priority="160"/>
  </conditionalFormatting>
  <conditionalFormatting sqref="E211 E166:E168 E115:E116 E1:E7 E182:E188 E11:E12 E15:E17">
    <cfRule type="duplicateValues" dxfId="443" priority="159"/>
  </conditionalFormatting>
  <conditionalFormatting sqref="E211 E115:E117 E1:E7 E166:E168 E182:E188 E11:E12 E15:E17">
    <cfRule type="duplicateValues" dxfId="442" priority="157"/>
    <cfRule type="duplicateValues" dxfId="441" priority="158"/>
  </conditionalFormatting>
  <conditionalFormatting sqref="E211 E1:E7 E115:E117 E166:E168 E182:E188 E11:E12 E15:E17">
    <cfRule type="duplicateValues" dxfId="440" priority="156"/>
  </conditionalFormatting>
  <conditionalFormatting sqref="E10">
    <cfRule type="duplicateValues" dxfId="439" priority="155"/>
  </conditionalFormatting>
  <conditionalFormatting sqref="E10">
    <cfRule type="duplicateValues" dxfId="438" priority="153"/>
    <cfRule type="duplicateValues" dxfId="437" priority="154"/>
  </conditionalFormatting>
  <conditionalFormatting sqref="E10">
    <cfRule type="duplicateValues" dxfId="436" priority="152"/>
  </conditionalFormatting>
  <conditionalFormatting sqref="E190">
    <cfRule type="duplicateValues" dxfId="435" priority="149"/>
  </conditionalFormatting>
  <conditionalFormatting sqref="E190">
    <cfRule type="duplicateValues" dxfId="434" priority="150"/>
    <cfRule type="duplicateValues" dxfId="433" priority="151"/>
  </conditionalFormatting>
  <conditionalFormatting sqref="B211 B175 B182:B188 B32:B45 B90:B169 B10:B18 B1:B8">
    <cfRule type="duplicateValues" dxfId="432" priority="148"/>
  </conditionalFormatting>
  <conditionalFormatting sqref="B211">
    <cfRule type="duplicateValues" dxfId="431" priority="147"/>
  </conditionalFormatting>
  <conditionalFormatting sqref="B174">
    <cfRule type="duplicateValues" dxfId="430" priority="146"/>
  </conditionalFormatting>
  <conditionalFormatting sqref="B22:B24">
    <cfRule type="duplicateValues" dxfId="429" priority="145"/>
  </conditionalFormatting>
  <conditionalFormatting sqref="B25">
    <cfRule type="duplicateValues" dxfId="428" priority="144"/>
  </conditionalFormatting>
  <conditionalFormatting sqref="B31">
    <cfRule type="duplicateValues" dxfId="427" priority="143"/>
  </conditionalFormatting>
  <conditionalFormatting sqref="B31">
    <cfRule type="duplicateValues" dxfId="426" priority="142"/>
  </conditionalFormatting>
  <conditionalFormatting sqref="E22:E24">
    <cfRule type="duplicateValues" dxfId="425" priority="141"/>
  </conditionalFormatting>
  <conditionalFormatting sqref="E22:E24">
    <cfRule type="duplicateValues" dxfId="424" priority="138"/>
    <cfRule type="duplicateValues" dxfId="423" priority="139"/>
    <cfRule type="duplicateValues" dxfId="422" priority="140"/>
  </conditionalFormatting>
  <conditionalFormatting sqref="E25">
    <cfRule type="duplicateValues" dxfId="421" priority="137"/>
  </conditionalFormatting>
  <conditionalFormatting sqref="E25">
    <cfRule type="duplicateValues" dxfId="420" priority="134"/>
    <cfRule type="duplicateValues" dxfId="419" priority="135"/>
    <cfRule type="duplicateValues" dxfId="418" priority="136"/>
  </conditionalFormatting>
  <conditionalFormatting sqref="E31">
    <cfRule type="duplicateValues" dxfId="417" priority="133"/>
  </conditionalFormatting>
  <conditionalFormatting sqref="E31">
    <cfRule type="duplicateValues" dxfId="416" priority="132"/>
  </conditionalFormatting>
  <conditionalFormatting sqref="E31">
    <cfRule type="duplicateValues" dxfId="415" priority="129"/>
    <cfRule type="duplicateValues" dxfId="414" priority="130"/>
    <cfRule type="duplicateValues" dxfId="413" priority="131"/>
  </conditionalFormatting>
  <conditionalFormatting sqref="B170:B174">
    <cfRule type="duplicateValues" dxfId="412" priority="163"/>
  </conditionalFormatting>
  <conditionalFormatting sqref="E170:E174">
    <cfRule type="duplicateValues" dxfId="411" priority="164"/>
  </conditionalFormatting>
  <conditionalFormatting sqref="E170:E174">
    <cfRule type="duplicateValues" dxfId="410" priority="165"/>
    <cfRule type="duplicateValues" dxfId="409" priority="166"/>
    <cfRule type="duplicateValues" dxfId="408" priority="167"/>
  </conditionalFormatting>
  <conditionalFormatting sqref="B46:B55 B26:B30 B9">
    <cfRule type="duplicateValues" dxfId="407" priority="168"/>
  </conditionalFormatting>
  <conditionalFormatting sqref="E46:E55 E26:E30 E9">
    <cfRule type="duplicateValues" dxfId="406" priority="169"/>
  </conditionalFormatting>
  <conditionalFormatting sqref="E46:E55 E26:E30 E9">
    <cfRule type="duplicateValues" dxfId="405" priority="170"/>
    <cfRule type="duplicateValues" dxfId="404" priority="171"/>
    <cfRule type="duplicateValues" dxfId="403" priority="172"/>
  </conditionalFormatting>
  <conditionalFormatting sqref="B176">
    <cfRule type="duplicateValues" dxfId="402" priority="128"/>
  </conditionalFormatting>
  <conditionalFormatting sqref="B176">
    <cfRule type="duplicateValues" dxfId="401" priority="127"/>
  </conditionalFormatting>
  <conditionalFormatting sqref="B176">
    <cfRule type="duplicateValues" dxfId="400" priority="126"/>
  </conditionalFormatting>
  <conditionalFormatting sqref="B176">
    <cfRule type="duplicateValues" dxfId="399" priority="125"/>
  </conditionalFormatting>
  <conditionalFormatting sqref="B177">
    <cfRule type="duplicateValues" dxfId="398" priority="124"/>
  </conditionalFormatting>
  <conditionalFormatting sqref="B177">
    <cfRule type="duplicateValues" dxfId="397" priority="123"/>
  </conditionalFormatting>
  <conditionalFormatting sqref="B177">
    <cfRule type="duplicateValues" dxfId="396" priority="122"/>
  </conditionalFormatting>
  <conditionalFormatting sqref="B177">
    <cfRule type="duplicateValues" dxfId="395" priority="121"/>
  </conditionalFormatting>
  <conditionalFormatting sqref="E189">
    <cfRule type="duplicateValues" dxfId="394" priority="173"/>
  </conditionalFormatting>
  <conditionalFormatting sqref="E189">
    <cfRule type="duplicateValues" dxfId="393" priority="174"/>
    <cfRule type="duplicateValues" dxfId="392" priority="175"/>
  </conditionalFormatting>
  <conditionalFormatting sqref="B19:B24">
    <cfRule type="duplicateValues" dxfId="391" priority="176"/>
  </conditionalFormatting>
  <conditionalFormatting sqref="B19:B25">
    <cfRule type="duplicateValues" dxfId="390" priority="177"/>
  </conditionalFormatting>
  <conditionalFormatting sqref="E19:E25">
    <cfRule type="duplicateValues" dxfId="389" priority="178"/>
  </conditionalFormatting>
  <conditionalFormatting sqref="B19:B21">
    <cfRule type="duplicateValues" dxfId="388" priority="179"/>
  </conditionalFormatting>
  <conditionalFormatting sqref="E19:E21">
    <cfRule type="duplicateValues" dxfId="387" priority="180"/>
  </conditionalFormatting>
  <conditionalFormatting sqref="E19:E21">
    <cfRule type="duplicateValues" dxfId="386" priority="181"/>
    <cfRule type="duplicateValues" dxfId="385" priority="182"/>
    <cfRule type="duplicateValues" dxfId="384" priority="183"/>
  </conditionalFormatting>
  <conditionalFormatting sqref="B175">
    <cfRule type="duplicateValues" dxfId="383" priority="184"/>
  </conditionalFormatting>
  <conditionalFormatting sqref="B56:B58">
    <cfRule type="duplicateValues" dxfId="382" priority="119"/>
  </conditionalFormatting>
  <conditionalFormatting sqref="B56:B58">
    <cfRule type="duplicateValues" dxfId="381" priority="118"/>
  </conditionalFormatting>
  <conditionalFormatting sqref="B56:B58">
    <cfRule type="duplicateValues" dxfId="380" priority="120"/>
  </conditionalFormatting>
  <conditionalFormatting sqref="B67 B69">
    <cfRule type="duplicateValues" dxfId="379" priority="116"/>
  </conditionalFormatting>
  <conditionalFormatting sqref="B67">
    <cfRule type="duplicateValues" dxfId="378" priority="115"/>
  </conditionalFormatting>
  <conditionalFormatting sqref="B67">
    <cfRule type="duplicateValues" dxfId="377" priority="117"/>
  </conditionalFormatting>
  <conditionalFormatting sqref="B64:B66">
    <cfRule type="duplicateValues" dxfId="376" priority="113"/>
  </conditionalFormatting>
  <conditionalFormatting sqref="B64:B66">
    <cfRule type="duplicateValues" dxfId="375" priority="112"/>
  </conditionalFormatting>
  <conditionalFormatting sqref="B64:B66">
    <cfRule type="duplicateValues" dxfId="374" priority="114"/>
  </conditionalFormatting>
  <conditionalFormatting sqref="B61:B63">
    <cfRule type="duplicateValues" dxfId="373" priority="110"/>
  </conditionalFormatting>
  <conditionalFormatting sqref="B61:B63">
    <cfRule type="duplicateValues" dxfId="372" priority="109"/>
  </conditionalFormatting>
  <conditionalFormatting sqref="B61:B63">
    <cfRule type="duplicateValues" dxfId="371" priority="111"/>
  </conditionalFormatting>
  <conditionalFormatting sqref="B60">
    <cfRule type="duplicateValues" dxfId="370" priority="107"/>
  </conditionalFormatting>
  <conditionalFormatting sqref="B60">
    <cfRule type="duplicateValues" dxfId="369" priority="106"/>
  </conditionalFormatting>
  <conditionalFormatting sqref="B60">
    <cfRule type="duplicateValues" dxfId="368" priority="108"/>
  </conditionalFormatting>
  <conditionalFormatting sqref="B131:B133">
    <cfRule type="duplicateValues" dxfId="367" priority="104"/>
  </conditionalFormatting>
  <conditionalFormatting sqref="B131:B133">
    <cfRule type="duplicateValues" dxfId="366" priority="103"/>
  </conditionalFormatting>
  <conditionalFormatting sqref="B131:B133">
    <cfRule type="duplicateValues" dxfId="365" priority="105"/>
  </conditionalFormatting>
  <conditionalFormatting sqref="B138">
    <cfRule type="duplicateValues" dxfId="364" priority="101"/>
  </conditionalFormatting>
  <conditionalFormatting sqref="B138">
    <cfRule type="duplicateValues" dxfId="363" priority="102"/>
  </conditionalFormatting>
  <conditionalFormatting sqref="B136:B137">
    <cfRule type="duplicateValues" dxfId="362" priority="99"/>
  </conditionalFormatting>
  <conditionalFormatting sqref="B136:B137">
    <cfRule type="duplicateValues" dxfId="361" priority="98"/>
  </conditionalFormatting>
  <conditionalFormatting sqref="B136:B137">
    <cfRule type="duplicateValues" dxfId="360" priority="100"/>
  </conditionalFormatting>
  <conditionalFormatting sqref="B134:B135">
    <cfRule type="duplicateValues" dxfId="359" priority="96"/>
  </conditionalFormatting>
  <conditionalFormatting sqref="B134:B135">
    <cfRule type="duplicateValues" dxfId="358" priority="95"/>
  </conditionalFormatting>
  <conditionalFormatting sqref="B134:B135">
    <cfRule type="duplicateValues" dxfId="357" priority="97"/>
  </conditionalFormatting>
  <conditionalFormatting sqref="B144">
    <cfRule type="duplicateValues" dxfId="356" priority="93"/>
  </conditionalFormatting>
  <conditionalFormatting sqref="B144">
    <cfRule type="duplicateValues" dxfId="355" priority="92"/>
  </conditionalFormatting>
  <conditionalFormatting sqref="B144">
    <cfRule type="duplicateValues" dxfId="354" priority="94"/>
  </conditionalFormatting>
  <conditionalFormatting sqref="B142:B143">
    <cfRule type="duplicateValues" dxfId="353" priority="90"/>
  </conditionalFormatting>
  <conditionalFormatting sqref="B142:B143">
    <cfRule type="duplicateValues" dxfId="352" priority="89"/>
  </conditionalFormatting>
  <conditionalFormatting sqref="B142:B143">
    <cfRule type="duplicateValues" dxfId="351" priority="91"/>
  </conditionalFormatting>
  <conditionalFormatting sqref="B76">
    <cfRule type="duplicateValues" dxfId="350" priority="87"/>
  </conditionalFormatting>
  <conditionalFormatting sqref="B76">
    <cfRule type="duplicateValues" dxfId="349" priority="86"/>
  </conditionalFormatting>
  <conditionalFormatting sqref="B76">
    <cfRule type="duplicateValues" dxfId="348" priority="88"/>
  </conditionalFormatting>
  <conditionalFormatting sqref="B140:B141">
    <cfRule type="duplicateValues" dxfId="347" priority="84"/>
  </conditionalFormatting>
  <conditionalFormatting sqref="B140:B141">
    <cfRule type="duplicateValues" dxfId="346" priority="83"/>
  </conditionalFormatting>
  <conditionalFormatting sqref="B140:B141">
    <cfRule type="duplicateValues" dxfId="345" priority="85"/>
  </conditionalFormatting>
  <conditionalFormatting sqref="B139">
    <cfRule type="duplicateValues" dxfId="344" priority="81"/>
  </conditionalFormatting>
  <conditionalFormatting sqref="B139">
    <cfRule type="duplicateValues" dxfId="343" priority="80"/>
  </conditionalFormatting>
  <conditionalFormatting sqref="B139">
    <cfRule type="duplicateValues" dxfId="342" priority="82"/>
  </conditionalFormatting>
  <conditionalFormatting sqref="E204">
    <cfRule type="duplicateValues" dxfId="341" priority="77"/>
  </conditionalFormatting>
  <conditionalFormatting sqref="E204">
    <cfRule type="duplicateValues" dxfId="340" priority="78"/>
    <cfRule type="duplicateValues" dxfId="339" priority="79"/>
  </conditionalFormatting>
  <conditionalFormatting sqref="B68">
    <cfRule type="duplicateValues" dxfId="338" priority="75"/>
  </conditionalFormatting>
  <conditionalFormatting sqref="B68">
    <cfRule type="duplicateValues" dxfId="337" priority="74"/>
  </conditionalFormatting>
  <conditionalFormatting sqref="B68">
    <cfRule type="duplicateValues" dxfId="336" priority="76"/>
  </conditionalFormatting>
  <conditionalFormatting sqref="B73:B75">
    <cfRule type="duplicateValues" dxfId="335" priority="72"/>
  </conditionalFormatting>
  <conditionalFormatting sqref="B73:B75">
    <cfRule type="duplicateValues" dxfId="334" priority="71"/>
  </conditionalFormatting>
  <conditionalFormatting sqref="B73:B75">
    <cfRule type="duplicateValues" dxfId="333" priority="73"/>
  </conditionalFormatting>
  <conditionalFormatting sqref="B70:B72">
    <cfRule type="duplicateValues" dxfId="332" priority="69"/>
  </conditionalFormatting>
  <conditionalFormatting sqref="B70:B72">
    <cfRule type="duplicateValues" dxfId="331" priority="68"/>
  </conditionalFormatting>
  <conditionalFormatting sqref="B70:B72">
    <cfRule type="duplicateValues" dxfId="330" priority="70"/>
  </conditionalFormatting>
  <conditionalFormatting sqref="B205 B196">
    <cfRule type="duplicateValues" dxfId="329" priority="185"/>
  </conditionalFormatting>
  <conditionalFormatting sqref="E205 E196">
    <cfRule type="duplicateValues" dxfId="328" priority="186"/>
  </conditionalFormatting>
  <conditionalFormatting sqref="E205 E196">
    <cfRule type="duplicateValues" dxfId="327" priority="187"/>
    <cfRule type="duplicateValues" dxfId="326" priority="188"/>
  </conditionalFormatting>
  <conditionalFormatting sqref="E191:E192">
    <cfRule type="duplicateValues" dxfId="325" priority="189"/>
  </conditionalFormatting>
  <conditionalFormatting sqref="E191:E192">
    <cfRule type="duplicateValues" dxfId="324" priority="190"/>
    <cfRule type="duplicateValues" dxfId="323" priority="191"/>
  </conditionalFormatting>
  <conditionalFormatting sqref="B195">
    <cfRule type="duplicateValues" dxfId="322" priority="66"/>
  </conditionalFormatting>
  <conditionalFormatting sqref="B195">
    <cfRule type="duplicateValues" dxfId="321" priority="67"/>
  </conditionalFormatting>
  <conditionalFormatting sqref="B79:B80 B89">
    <cfRule type="duplicateValues" dxfId="320" priority="64"/>
  </conditionalFormatting>
  <conditionalFormatting sqref="B79:B80">
    <cfRule type="duplicateValues" dxfId="319" priority="63"/>
  </conditionalFormatting>
  <conditionalFormatting sqref="B79:B80">
    <cfRule type="duplicateValues" dxfId="318" priority="65"/>
  </conditionalFormatting>
  <conditionalFormatting sqref="B77:B78">
    <cfRule type="duplicateValues" dxfId="317" priority="61"/>
  </conditionalFormatting>
  <conditionalFormatting sqref="B77:B78">
    <cfRule type="duplicateValues" dxfId="316" priority="60"/>
  </conditionalFormatting>
  <conditionalFormatting sqref="B77:B78">
    <cfRule type="duplicateValues" dxfId="315" priority="62"/>
  </conditionalFormatting>
  <conditionalFormatting sqref="B86:B88">
    <cfRule type="duplicateValues" dxfId="314" priority="58"/>
  </conditionalFormatting>
  <conditionalFormatting sqref="B86:B88">
    <cfRule type="duplicateValues" dxfId="313" priority="57"/>
  </conditionalFormatting>
  <conditionalFormatting sqref="B86:B88">
    <cfRule type="duplicateValues" dxfId="312" priority="59"/>
  </conditionalFormatting>
  <conditionalFormatting sqref="B85">
    <cfRule type="duplicateValues" dxfId="311" priority="55"/>
  </conditionalFormatting>
  <conditionalFormatting sqref="B85">
    <cfRule type="duplicateValues" dxfId="310" priority="54"/>
  </conditionalFormatting>
  <conditionalFormatting sqref="B85">
    <cfRule type="duplicateValues" dxfId="309" priority="56"/>
  </conditionalFormatting>
  <conditionalFormatting sqref="B82:B84">
    <cfRule type="duplicateValues" dxfId="308" priority="52"/>
  </conditionalFormatting>
  <conditionalFormatting sqref="B82:B84">
    <cfRule type="duplicateValues" dxfId="307" priority="51"/>
  </conditionalFormatting>
  <conditionalFormatting sqref="B82:B84">
    <cfRule type="duplicateValues" dxfId="306" priority="53"/>
  </conditionalFormatting>
  <conditionalFormatting sqref="B81">
    <cfRule type="duplicateValues" dxfId="305" priority="49"/>
  </conditionalFormatting>
  <conditionalFormatting sqref="B81">
    <cfRule type="duplicateValues" dxfId="304" priority="48"/>
  </conditionalFormatting>
  <conditionalFormatting sqref="B81">
    <cfRule type="duplicateValues" dxfId="303" priority="50"/>
  </conditionalFormatting>
  <conditionalFormatting sqref="B178">
    <cfRule type="duplicateValues" dxfId="302" priority="47"/>
  </conditionalFormatting>
  <conditionalFormatting sqref="B178">
    <cfRule type="duplicateValues" dxfId="301" priority="46"/>
  </conditionalFormatting>
  <conditionalFormatting sqref="B130">
    <cfRule type="duplicateValues" dxfId="300" priority="44"/>
  </conditionalFormatting>
  <conditionalFormatting sqref="B130">
    <cfRule type="duplicateValues" dxfId="299" priority="43"/>
  </conditionalFormatting>
  <conditionalFormatting sqref="B130">
    <cfRule type="duplicateValues" dxfId="298" priority="45"/>
  </conditionalFormatting>
  <conditionalFormatting sqref="B59">
    <cfRule type="duplicateValues" dxfId="297" priority="41"/>
  </conditionalFormatting>
  <conditionalFormatting sqref="B59">
    <cfRule type="duplicateValues" dxfId="296" priority="40"/>
  </conditionalFormatting>
  <conditionalFormatting sqref="B59">
    <cfRule type="duplicateValues" dxfId="295" priority="42"/>
  </conditionalFormatting>
  <conditionalFormatting sqref="E199">
    <cfRule type="duplicateValues" dxfId="294" priority="37"/>
  </conditionalFormatting>
  <conditionalFormatting sqref="E199">
    <cfRule type="duplicateValues" dxfId="293" priority="38"/>
    <cfRule type="duplicateValues" dxfId="292" priority="39"/>
  </conditionalFormatting>
  <conditionalFormatting sqref="E200">
    <cfRule type="duplicateValues" dxfId="291" priority="34"/>
  </conditionalFormatting>
  <conditionalFormatting sqref="E200">
    <cfRule type="duplicateValues" dxfId="290" priority="35"/>
    <cfRule type="duplicateValues" dxfId="289" priority="36"/>
  </conditionalFormatting>
  <conditionalFormatting sqref="E201">
    <cfRule type="duplicateValues" dxfId="288" priority="31"/>
  </conditionalFormatting>
  <conditionalFormatting sqref="E201">
    <cfRule type="duplicateValues" dxfId="287" priority="32"/>
    <cfRule type="duplicateValues" dxfId="286" priority="33"/>
  </conditionalFormatting>
  <conditionalFormatting sqref="B179">
    <cfRule type="duplicateValues" dxfId="285" priority="30"/>
  </conditionalFormatting>
  <conditionalFormatting sqref="B179">
    <cfRule type="duplicateValues" dxfId="284" priority="29"/>
  </conditionalFormatting>
  <conditionalFormatting sqref="B179">
    <cfRule type="duplicateValues" dxfId="283" priority="27"/>
    <cfRule type="duplicateValues" dxfId="282" priority="28"/>
  </conditionalFormatting>
  <conditionalFormatting sqref="B182:B211 B1:B179">
    <cfRule type="duplicateValues" dxfId="281" priority="26"/>
  </conditionalFormatting>
  <conditionalFormatting sqref="E203">
    <cfRule type="duplicateValues" dxfId="280" priority="23"/>
  </conditionalFormatting>
  <conditionalFormatting sqref="E203">
    <cfRule type="duplicateValues" dxfId="279" priority="24"/>
    <cfRule type="duplicateValues" dxfId="278" priority="25"/>
  </conditionalFormatting>
  <conditionalFormatting sqref="E206">
    <cfRule type="duplicateValues" dxfId="277" priority="20"/>
  </conditionalFormatting>
  <conditionalFormatting sqref="E206">
    <cfRule type="duplicateValues" dxfId="276" priority="21"/>
    <cfRule type="duplicateValues" dxfId="275" priority="22"/>
  </conditionalFormatting>
  <conditionalFormatting sqref="B180">
    <cfRule type="duplicateValues" dxfId="274" priority="19"/>
  </conditionalFormatting>
  <conditionalFormatting sqref="B180">
    <cfRule type="duplicateValues" dxfId="273" priority="18"/>
  </conditionalFormatting>
  <conditionalFormatting sqref="B180">
    <cfRule type="duplicateValues" dxfId="272" priority="16"/>
    <cfRule type="duplicateValues" dxfId="271" priority="17"/>
  </conditionalFormatting>
  <conditionalFormatting sqref="B180">
    <cfRule type="duplicateValues" dxfId="270" priority="15"/>
  </conditionalFormatting>
  <conditionalFormatting sqref="B181">
    <cfRule type="duplicateValues" dxfId="269" priority="14"/>
  </conditionalFormatting>
  <conditionalFormatting sqref="B181">
    <cfRule type="duplicateValues" dxfId="268" priority="13"/>
  </conditionalFormatting>
  <conditionalFormatting sqref="B181">
    <cfRule type="duplicateValues" dxfId="267" priority="11"/>
    <cfRule type="duplicateValues" dxfId="266" priority="12"/>
  </conditionalFormatting>
  <conditionalFormatting sqref="B181">
    <cfRule type="duplicateValues" dxfId="265" priority="10"/>
  </conditionalFormatting>
  <conditionalFormatting sqref="E207">
    <cfRule type="duplicateValues" dxfId="264" priority="7"/>
  </conditionalFormatting>
  <conditionalFormatting sqref="E207">
    <cfRule type="duplicateValues" dxfId="263" priority="8"/>
    <cfRule type="duplicateValues" dxfId="262" priority="9"/>
  </conditionalFormatting>
  <conditionalFormatting sqref="E209">
    <cfRule type="duplicateValues" dxfId="261" priority="4"/>
  </conditionalFormatting>
  <conditionalFormatting sqref="E209">
    <cfRule type="duplicateValues" dxfId="260" priority="5"/>
    <cfRule type="duplicateValues" dxfId="259" priority="6"/>
  </conditionalFormatting>
  <conditionalFormatting sqref="E210">
    <cfRule type="duplicateValues" dxfId="258" priority="1"/>
  </conditionalFormatting>
  <conditionalFormatting sqref="E210">
    <cfRule type="duplicateValues" dxfId="257" priority="2"/>
    <cfRule type="duplicateValues" dxfId="256" priority="3"/>
  </conditionalFormatting>
  <conditionalFormatting sqref="B145:B152">
    <cfRule type="duplicateValues" dxfId="255" priority="192"/>
  </conditionalFormatting>
  <conditionalFormatting sqref="B182:B211 B1:B178">
    <cfRule type="duplicateValues" dxfId="254" priority="193"/>
    <cfRule type="duplicateValues" dxfId="253" priority="194"/>
  </conditionalFormatting>
  <conditionalFormatting sqref="B90:B114 B32:B45">
    <cfRule type="duplicateValues" dxfId="252" priority="195"/>
  </conditionalFormatting>
  <conditionalFormatting sqref="B119:B121">
    <cfRule type="duplicateValues" dxfId="251" priority="196"/>
  </conditionalFormatting>
  <conditionalFormatting sqref="E119:E121">
    <cfRule type="duplicateValues" dxfId="250" priority="197"/>
    <cfRule type="duplicateValues" dxfId="249" priority="198"/>
    <cfRule type="duplicateValues" dxfId="248" priority="199"/>
  </conditionalFormatting>
  <conditionalFormatting sqref="E119:E121">
    <cfRule type="duplicateValues" dxfId="247" priority="200"/>
  </conditionalFormatting>
  <conditionalFormatting sqref="B119:B165">
    <cfRule type="duplicateValues" dxfId="246" priority="201"/>
  </conditionalFormatting>
  <conditionalFormatting sqref="B127:B129">
    <cfRule type="duplicateValues" dxfId="245" priority="202"/>
  </conditionalFormatting>
  <conditionalFormatting sqref="B138">
    <cfRule type="duplicateValues" dxfId="244" priority="203"/>
  </conditionalFormatting>
  <conditionalFormatting sqref="B197">
    <cfRule type="duplicateValues" dxfId="243" priority="204"/>
  </conditionalFormatting>
  <conditionalFormatting sqref="E197:E198">
    <cfRule type="duplicateValues" dxfId="242" priority="205"/>
  </conditionalFormatting>
  <conditionalFormatting sqref="E197:E198">
    <cfRule type="duplicateValues" dxfId="241" priority="206"/>
    <cfRule type="duplicateValues" dxfId="240" priority="207"/>
  </conditionalFormatting>
  <conditionalFormatting sqref="B198">
    <cfRule type="duplicateValues" dxfId="239" priority="208"/>
  </conditionalFormatting>
  <conditionalFormatting sqref="E193">
    <cfRule type="duplicateValues" dxfId="238" priority="209"/>
  </conditionalFormatting>
  <conditionalFormatting sqref="E193">
    <cfRule type="duplicateValues" dxfId="237" priority="210"/>
    <cfRule type="duplicateValues" dxfId="236" priority="211"/>
  </conditionalFormatting>
  <conditionalFormatting sqref="B204 B189:B194">
    <cfRule type="duplicateValues" dxfId="235" priority="212"/>
  </conditionalFormatting>
  <conditionalFormatting sqref="B211 B182:B194 B204 B90:B175 B1:B55">
    <cfRule type="duplicateValues" dxfId="234" priority="213"/>
  </conditionalFormatting>
  <conditionalFormatting sqref="B206:B210 B199:B203">
    <cfRule type="duplicateValues" dxfId="233" priority="214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2" workbookViewId="0">
      <selection activeCell="G22" sqref="G22"/>
    </sheetView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27"/>
  <sheetViews>
    <sheetView zoomScale="110" zoomScaleNormal="110" workbookViewId="0">
      <pane ySplit="1" topLeftCell="A506" activePane="bottomLeft" state="frozen"/>
      <selection pane="bottomLeft" activeCell="A513" sqref="A513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2364</v>
      </c>
      <c r="C2" s="38" t="s">
        <v>1274</v>
      </c>
    </row>
    <row r="3" spans="1:3" x14ac:dyDescent="0.25">
      <c r="A3" s="38">
        <v>2</v>
      </c>
      <c r="B3" s="38" t="s">
        <v>2134</v>
      </c>
      <c r="C3" s="38" t="s">
        <v>1273</v>
      </c>
    </row>
    <row r="4" spans="1:3" x14ac:dyDescent="0.25">
      <c r="A4" s="38">
        <v>3</v>
      </c>
      <c r="B4" s="38" t="s">
        <v>2138</v>
      </c>
      <c r="C4" s="38" t="s">
        <v>1276</v>
      </c>
    </row>
    <row r="5" spans="1:3" x14ac:dyDescent="0.25">
      <c r="A5" s="38">
        <v>4</v>
      </c>
      <c r="B5" s="38" t="s">
        <v>2161</v>
      </c>
      <c r="C5" s="38" t="s">
        <v>1276</v>
      </c>
    </row>
    <row r="6" spans="1:3" x14ac:dyDescent="0.25">
      <c r="A6" s="38">
        <v>5</v>
      </c>
      <c r="B6" s="38" t="s">
        <v>2004</v>
      </c>
      <c r="C6" s="38" t="s">
        <v>1275</v>
      </c>
    </row>
    <row r="7" spans="1:3" x14ac:dyDescent="0.25">
      <c r="A7" s="38">
        <v>6</v>
      </c>
      <c r="B7" s="38" t="s">
        <v>2005</v>
      </c>
      <c r="C7" s="38" t="s">
        <v>1275</v>
      </c>
    </row>
    <row r="8" spans="1:3" x14ac:dyDescent="0.25">
      <c r="A8" s="38">
        <v>7</v>
      </c>
      <c r="B8" s="38" t="s">
        <v>2572</v>
      </c>
      <c r="C8" s="38" t="s">
        <v>1275</v>
      </c>
    </row>
    <row r="9" spans="1:3" x14ac:dyDescent="0.25">
      <c r="A9" s="38">
        <v>8</v>
      </c>
      <c r="B9" s="38" t="s">
        <v>2010</v>
      </c>
      <c r="C9" s="38" t="s">
        <v>1276</v>
      </c>
    </row>
    <row r="10" spans="1:3" x14ac:dyDescent="0.25">
      <c r="A10" s="38">
        <v>9</v>
      </c>
      <c r="B10" s="38" t="s">
        <v>2003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2136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2135</v>
      </c>
      <c r="C16" s="38" t="s">
        <v>1273</v>
      </c>
    </row>
    <row r="17" spans="1:3" x14ac:dyDescent="0.25">
      <c r="A17" s="38">
        <v>16</v>
      </c>
      <c r="B17" s="38" t="s">
        <v>2139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2336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2383</v>
      </c>
      <c r="C23" s="38" t="s">
        <v>1276</v>
      </c>
    </row>
    <row r="24" spans="1:3" x14ac:dyDescent="0.25">
      <c r="A24" s="38">
        <v>23</v>
      </c>
      <c r="B24" s="38" t="s">
        <v>2365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2142</v>
      </c>
      <c r="C26" s="38" t="s">
        <v>1273</v>
      </c>
    </row>
    <row r="27" spans="1:3" x14ac:dyDescent="0.25">
      <c r="A27" s="38">
        <v>27</v>
      </c>
      <c r="B27" s="38" t="s">
        <v>2147</v>
      </c>
      <c r="C27" s="38" t="s">
        <v>1274</v>
      </c>
    </row>
    <row r="28" spans="1:3" x14ac:dyDescent="0.25">
      <c r="A28" s="38">
        <v>28</v>
      </c>
      <c r="B28" s="38" t="s">
        <v>2183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2398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2319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2322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2328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1892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2373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2248</v>
      </c>
      <c r="C93" s="38" t="s">
        <v>1273</v>
      </c>
    </row>
    <row r="94" spans="1:3" x14ac:dyDescent="0.25">
      <c r="A94" s="38">
        <v>119</v>
      </c>
      <c r="B94" s="38" t="s">
        <v>2224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2385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2184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2263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1908</v>
      </c>
      <c r="C121" s="38" t="s">
        <v>1273</v>
      </c>
    </row>
    <row r="122" spans="1:3" x14ac:dyDescent="0.25">
      <c r="A122" s="38">
        <v>165</v>
      </c>
      <c r="B122" s="38" t="s">
        <v>2314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2261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2341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1895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2361</v>
      </c>
      <c r="C155" s="38" t="s">
        <v>1273</v>
      </c>
    </row>
    <row r="156" spans="1:3" x14ac:dyDescent="0.25">
      <c r="A156" s="38">
        <v>225</v>
      </c>
      <c r="B156" s="38" t="s">
        <v>2360</v>
      </c>
      <c r="C156" s="38" t="s">
        <v>1273</v>
      </c>
    </row>
    <row r="157" spans="1:3" x14ac:dyDescent="0.25">
      <c r="A157" s="38">
        <v>227</v>
      </c>
      <c r="B157" s="38" t="s">
        <v>2344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2321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2143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2330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2384</v>
      </c>
      <c r="C178" s="38" t="s">
        <v>1276</v>
      </c>
    </row>
    <row r="179" spans="1:3" x14ac:dyDescent="0.25">
      <c r="A179" s="38">
        <v>259</v>
      </c>
      <c r="B179" s="38" t="s">
        <v>2339</v>
      </c>
      <c r="C179" s="38" t="s">
        <v>1273</v>
      </c>
    </row>
    <row r="180" spans="1:3" x14ac:dyDescent="0.25">
      <c r="A180" s="38">
        <v>261</v>
      </c>
      <c r="B180" s="38" t="s">
        <v>2388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1998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2317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2299</v>
      </c>
      <c r="C197" s="38" t="s">
        <v>1276</v>
      </c>
    </row>
    <row r="198" spans="1:3" x14ac:dyDescent="0.25">
      <c r="A198" s="38">
        <v>289</v>
      </c>
      <c r="B198" s="38" t="s">
        <v>2260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2353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2362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1893</v>
      </c>
      <c r="C213" s="38" t="s">
        <v>1276</v>
      </c>
    </row>
    <row r="214" spans="1:3" x14ac:dyDescent="0.25">
      <c r="A214" s="38">
        <v>307</v>
      </c>
      <c r="B214" s="38" t="s">
        <v>2185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2186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2386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1938</v>
      </c>
      <c r="C222" s="38" t="s">
        <v>1276</v>
      </c>
    </row>
    <row r="223" spans="1:3" x14ac:dyDescent="0.25">
      <c r="A223" s="38">
        <v>318</v>
      </c>
      <c r="B223" s="38" t="s">
        <v>2313</v>
      </c>
      <c r="C223" s="38" t="s">
        <v>1273</v>
      </c>
    </row>
    <row r="224" spans="1:3" x14ac:dyDescent="0.25">
      <c r="A224" s="38">
        <v>319</v>
      </c>
      <c r="B224" s="38" t="s">
        <v>1945</v>
      </c>
      <c r="C224" s="38" t="s">
        <v>1273</v>
      </c>
    </row>
    <row r="225" spans="1:3" x14ac:dyDescent="0.25">
      <c r="A225" s="38">
        <v>320</v>
      </c>
      <c r="B225" s="38" t="s">
        <v>1983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1926</v>
      </c>
      <c r="C227" s="38" t="s">
        <v>1273</v>
      </c>
    </row>
    <row r="228" spans="1:3" x14ac:dyDescent="0.25">
      <c r="A228" s="38">
        <v>326</v>
      </c>
      <c r="B228" s="38" t="s">
        <v>2320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2325</v>
      </c>
      <c r="C231" s="38" t="s">
        <v>1273</v>
      </c>
    </row>
    <row r="232" spans="1:3" x14ac:dyDescent="0.25">
      <c r="A232" s="38">
        <v>332</v>
      </c>
      <c r="B232" s="38" t="s">
        <v>2273</v>
      </c>
      <c r="C232" s="38" t="s">
        <v>1276</v>
      </c>
    </row>
    <row r="233" spans="1:3" x14ac:dyDescent="0.25">
      <c r="A233" s="38">
        <v>333</v>
      </c>
      <c r="B233" s="38" t="s">
        <v>2274</v>
      </c>
      <c r="C233" s="38" t="s">
        <v>1276</v>
      </c>
    </row>
    <row r="234" spans="1:3" x14ac:dyDescent="0.25">
      <c r="A234" s="38">
        <v>334</v>
      </c>
      <c r="B234" s="38" t="s">
        <v>1969</v>
      </c>
      <c r="C234" s="38" t="s">
        <v>1276</v>
      </c>
    </row>
    <row r="235" spans="1:3" x14ac:dyDescent="0.25">
      <c r="A235" s="38">
        <v>335</v>
      </c>
      <c r="B235" s="38" t="s">
        <v>1920</v>
      </c>
      <c r="C235" s="38" t="s">
        <v>1273</v>
      </c>
    </row>
    <row r="236" spans="1:3" x14ac:dyDescent="0.25">
      <c r="A236" s="38">
        <v>336</v>
      </c>
      <c r="B236" s="38" t="s">
        <v>2146</v>
      </c>
      <c r="C236" s="38" t="s">
        <v>1273</v>
      </c>
    </row>
    <row r="237" spans="1:3" x14ac:dyDescent="0.25">
      <c r="A237" s="38">
        <v>337</v>
      </c>
      <c r="B237" s="38" t="s">
        <v>1934</v>
      </c>
      <c r="C237" s="38" t="s">
        <v>1276</v>
      </c>
    </row>
    <row r="238" spans="1:3" x14ac:dyDescent="0.25">
      <c r="A238" s="38">
        <v>338</v>
      </c>
      <c r="B238" s="38" t="s">
        <v>2340</v>
      </c>
      <c r="C238" s="38" t="s">
        <v>1273</v>
      </c>
    </row>
    <row r="239" spans="1:3" x14ac:dyDescent="0.25">
      <c r="A239" s="38">
        <v>339</v>
      </c>
      <c r="B239" s="38" t="s">
        <v>2342</v>
      </c>
      <c r="C239" s="38" t="s">
        <v>1273</v>
      </c>
    </row>
    <row r="240" spans="1:3" x14ac:dyDescent="0.25">
      <c r="A240" s="38">
        <v>342</v>
      </c>
      <c r="B240" s="38" t="s">
        <v>2266</v>
      </c>
      <c r="C240" s="38" t="s">
        <v>1275</v>
      </c>
    </row>
    <row r="241" spans="1:3" x14ac:dyDescent="0.25">
      <c r="A241" s="38">
        <v>345</v>
      </c>
      <c r="B241" s="38" t="s">
        <v>2457</v>
      </c>
      <c r="C241" s="38" t="s">
        <v>1274</v>
      </c>
    </row>
    <row r="242" spans="1:3" x14ac:dyDescent="0.25">
      <c r="A242" s="38">
        <v>346</v>
      </c>
      <c r="B242" s="38" t="s">
        <v>2221</v>
      </c>
      <c r="C242" s="38" t="s">
        <v>1273</v>
      </c>
    </row>
    <row r="243" spans="1:3" x14ac:dyDescent="0.25">
      <c r="A243" s="38">
        <v>347</v>
      </c>
      <c r="B243" s="38" t="s">
        <v>2265</v>
      </c>
      <c r="C243" s="38" t="s">
        <v>1273</v>
      </c>
    </row>
    <row r="244" spans="1:3" x14ac:dyDescent="0.25">
      <c r="A244" s="38">
        <v>348</v>
      </c>
      <c r="B244" s="38" t="s">
        <v>2466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2223</v>
      </c>
      <c r="C253" s="38" t="s">
        <v>1276</v>
      </c>
    </row>
    <row r="254" spans="1:3" x14ac:dyDescent="0.25">
      <c r="A254" s="38">
        <v>359</v>
      </c>
      <c r="B254" s="38" t="s">
        <v>2348</v>
      </c>
      <c r="C254" s="38" t="s">
        <v>1273</v>
      </c>
    </row>
    <row r="255" spans="1:3" x14ac:dyDescent="0.25">
      <c r="A255" s="38">
        <v>360</v>
      </c>
      <c r="B255" s="38" t="s">
        <v>2515</v>
      </c>
      <c r="C255" s="38" t="s">
        <v>1275</v>
      </c>
    </row>
    <row r="256" spans="1:3" s="75" customFormat="1" x14ac:dyDescent="0.25">
      <c r="A256" s="83">
        <v>363</v>
      </c>
      <c r="B256" s="83" t="s">
        <v>2482</v>
      </c>
      <c r="C256" s="83" t="s">
        <v>1273</v>
      </c>
    </row>
    <row r="257" spans="1:3" x14ac:dyDescent="0.25">
      <c r="A257" s="38">
        <v>364</v>
      </c>
      <c r="B257" s="38" t="s">
        <v>2410</v>
      </c>
      <c r="C257" s="38" t="s">
        <v>1276</v>
      </c>
    </row>
    <row r="258" spans="1:3" s="75" customFormat="1" x14ac:dyDescent="0.25">
      <c r="A258" s="83">
        <v>365</v>
      </c>
      <c r="B258" s="83" t="s">
        <v>2480</v>
      </c>
      <c r="C258" s="83" t="s">
        <v>1273</v>
      </c>
    </row>
    <row r="259" spans="1:3" x14ac:dyDescent="0.25">
      <c r="A259" s="38">
        <v>366</v>
      </c>
      <c r="B259" s="38" t="s">
        <v>2234</v>
      </c>
      <c r="C259" s="38" t="s">
        <v>1274</v>
      </c>
    </row>
    <row r="260" spans="1:3" s="75" customFormat="1" x14ac:dyDescent="0.25">
      <c r="A260" s="128">
        <v>368</v>
      </c>
      <c r="B260" s="128" t="s">
        <v>2568</v>
      </c>
      <c r="C260" s="128" t="s">
        <v>1274</v>
      </c>
    </row>
    <row r="261" spans="1:3" s="75" customFormat="1" x14ac:dyDescent="0.25">
      <c r="A261" s="83">
        <v>369</v>
      </c>
      <c r="B261" s="83" t="s">
        <v>2481</v>
      </c>
      <c r="C261" s="83" t="s">
        <v>1273</v>
      </c>
    </row>
    <row r="262" spans="1:3" x14ac:dyDescent="0.25">
      <c r="A262" s="38">
        <v>370</v>
      </c>
      <c r="B262" s="38" t="s">
        <v>2233</v>
      </c>
      <c r="C262" s="38" t="s">
        <v>1276</v>
      </c>
    </row>
    <row r="263" spans="1:3" x14ac:dyDescent="0.25">
      <c r="A263" s="38">
        <v>372</v>
      </c>
      <c r="B263" s="38" t="s">
        <v>2247</v>
      </c>
      <c r="C263" s="38" t="s">
        <v>1276</v>
      </c>
    </row>
    <row r="264" spans="1:3" x14ac:dyDescent="0.25">
      <c r="A264" s="38">
        <v>373</v>
      </c>
      <c r="B264" s="38" t="s">
        <v>2228</v>
      </c>
      <c r="C264" s="38" t="s">
        <v>1276</v>
      </c>
    </row>
    <row r="265" spans="1:3" x14ac:dyDescent="0.25">
      <c r="A265" s="38">
        <v>377</v>
      </c>
      <c r="B265" s="38" t="s">
        <v>2264</v>
      </c>
      <c r="C265" s="38" t="s">
        <v>1273</v>
      </c>
    </row>
    <row r="266" spans="1:3" x14ac:dyDescent="0.25">
      <c r="A266" s="38">
        <v>378</v>
      </c>
      <c r="B266" s="38" t="s">
        <v>2227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2448</v>
      </c>
      <c r="C268" s="38" t="s">
        <v>1273</v>
      </c>
    </row>
    <row r="269" spans="1:3" x14ac:dyDescent="0.25">
      <c r="A269" s="38">
        <v>383</v>
      </c>
      <c r="B269" s="38" t="s">
        <v>2267</v>
      </c>
      <c r="C269" s="38" t="s">
        <v>1276</v>
      </c>
    </row>
    <row r="270" spans="1:3" s="75" customFormat="1" x14ac:dyDescent="0.25">
      <c r="A270" s="81">
        <v>384</v>
      </c>
      <c r="B270" s="81" t="s">
        <v>2474</v>
      </c>
      <c r="C270" s="81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2312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2316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1922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2375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1947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1952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2335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2337</v>
      </c>
      <c r="C326" s="38" t="s">
        <v>1273</v>
      </c>
    </row>
    <row r="327" spans="1:3" x14ac:dyDescent="0.25">
      <c r="A327" s="38">
        <v>458</v>
      </c>
      <c r="B327" s="38" t="s">
        <v>2310</v>
      </c>
      <c r="C327" s="38" t="s">
        <v>1273</v>
      </c>
    </row>
    <row r="328" spans="1:3" x14ac:dyDescent="0.25">
      <c r="A328" s="38">
        <v>459</v>
      </c>
      <c r="B328" s="38" t="s">
        <v>2229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1910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2331</v>
      </c>
      <c r="C332" s="38" t="s">
        <v>1273</v>
      </c>
    </row>
    <row r="333" spans="1:3" x14ac:dyDescent="0.25">
      <c r="A333" s="38">
        <v>466</v>
      </c>
      <c r="B333" s="38" t="s">
        <v>1917</v>
      </c>
      <c r="C333" s="38" t="s">
        <v>1273</v>
      </c>
    </row>
    <row r="334" spans="1:3" x14ac:dyDescent="0.25">
      <c r="A334" s="38">
        <v>467</v>
      </c>
      <c r="B334" s="38" t="s">
        <v>1918</v>
      </c>
      <c r="C334" s="38" t="s">
        <v>1276</v>
      </c>
    </row>
    <row r="335" spans="1:3" x14ac:dyDescent="0.25">
      <c r="A335" s="38">
        <v>468</v>
      </c>
      <c r="B335" s="38" t="s">
        <v>2178</v>
      </c>
      <c r="C335" s="38" t="s">
        <v>1273</v>
      </c>
    </row>
    <row r="336" spans="1:3" x14ac:dyDescent="0.25">
      <c r="A336" s="38">
        <v>469</v>
      </c>
      <c r="B336" s="38" t="s">
        <v>2252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1932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2188</v>
      </c>
      <c r="C342" s="38" t="s">
        <v>1274</v>
      </c>
    </row>
    <row r="343" spans="1:3" x14ac:dyDescent="0.25">
      <c r="A343" s="38">
        <v>482</v>
      </c>
      <c r="B343" s="38" t="s">
        <v>2370</v>
      </c>
      <c r="C343" s="38" t="s">
        <v>1276</v>
      </c>
    </row>
    <row r="344" spans="1:3" x14ac:dyDescent="0.25">
      <c r="A344" s="38">
        <v>483</v>
      </c>
      <c r="B344" s="38" t="s">
        <v>2354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62" customFormat="1" x14ac:dyDescent="0.25">
      <c r="A351" s="72">
        <v>491</v>
      </c>
      <c r="B351" s="72" t="s">
        <v>2311</v>
      </c>
      <c r="C351" s="38" t="s">
        <v>1274</v>
      </c>
    </row>
    <row r="352" spans="1:3" x14ac:dyDescent="0.25">
      <c r="A352" s="38">
        <v>492</v>
      </c>
      <c r="B352" s="38" t="s">
        <v>2458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2460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2453</v>
      </c>
      <c r="C357" s="38" t="s">
        <v>1276</v>
      </c>
    </row>
    <row r="358" spans="1:3" x14ac:dyDescent="0.25">
      <c r="A358" s="38">
        <v>498</v>
      </c>
      <c r="B358" s="38" t="s">
        <v>2332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2378</v>
      </c>
      <c r="C362" s="38" t="s">
        <v>1276</v>
      </c>
    </row>
    <row r="363" spans="1:3" x14ac:dyDescent="0.25">
      <c r="A363" s="38">
        <v>504</v>
      </c>
      <c r="B363" s="38" t="s">
        <v>2259</v>
      </c>
      <c r="C363" s="38" t="s">
        <v>1276</v>
      </c>
    </row>
    <row r="364" spans="1:3" x14ac:dyDescent="0.25">
      <c r="A364" s="38">
        <v>507</v>
      </c>
      <c r="B364" s="38" t="s">
        <v>1973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2262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2318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2347</v>
      </c>
      <c r="C379" s="38" t="s">
        <v>1273</v>
      </c>
    </row>
    <row r="380" spans="1:3" x14ac:dyDescent="0.25">
      <c r="A380" s="38">
        <v>527</v>
      </c>
      <c r="B380" s="38" t="s">
        <v>1956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1948</v>
      </c>
      <c r="C386" s="38" t="s">
        <v>1273</v>
      </c>
    </row>
    <row r="387" spans="1:3" x14ac:dyDescent="0.25">
      <c r="A387" s="38">
        <v>533</v>
      </c>
      <c r="B387" s="38" t="s">
        <v>1565</v>
      </c>
      <c r="C387" s="38" t="s">
        <v>1273</v>
      </c>
    </row>
    <row r="388" spans="1:3" x14ac:dyDescent="0.25">
      <c r="A388" s="38">
        <v>534</v>
      </c>
      <c r="B388" s="38" t="s">
        <v>1566</v>
      </c>
      <c r="C388" s="38" t="s">
        <v>1273</v>
      </c>
    </row>
    <row r="389" spans="1:3" x14ac:dyDescent="0.25">
      <c r="A389" s="38">
        <v>535</v>
      </c>
      <c r="B389" s="38" t="s">
        <v>2324</v>
      </c>
      <c r="C389" s="38" t="s">
        <v>1273</v>
      </c>
    </row>
    <row r="390" spans="1:3" x14ac:dyDescent="0.25">
      <c r="A390" s="38">
        <v>536</v>
      </c>
      <c r="B390" s="38" t="s">
        <v>1567</v>
      </c>
      <c r="C390" s="38" t="s">
        <v>1273</v>
      </c>
    </row>
    <row r="391" spans="1:3" x14ac:dyDescent="0.25">
      <c r="A391" s="38">
        <v>537</v>
      </c>
      <c r="B391" s="38" t="s">
        <v>1568</v>
      </c>
      <c r="C391" s="38" t="s">
        <v>1275</v>
      </c>
    </row>
    <row r="392" spans="1:3" x14ac:dyDescent="0.25">
      <c r="A392" s="38">
        <v>538</v>
      </c>
      <c r="B392" s="38" t="s">
        <v>2396</v>
      </c>
      <c r="C392" s="38" t="s">
        <v>1276</v>
      </c>
    </row>
    <row r="393" spans="1:3" x14ac:dyDescent="0.25">
      <c r="A393" s="38">
        <v>539</v>
      </c>
      <c r="B393" s="38" t="s">
        <v>2338</v>
      </c>
      <c r="C393" s="38" t="s">
        <v>1273</v>
      </c>
    </row>
    <row r="394" spans="1:3" x14ac:dyDescent="0.25">
      <c r="A394" s="38">
        <v>540</v>
      </c>
      <c r="B394" s="38" t="s">
        <v>2402</v>
      </c>
      <c r="C394" s="38" t="s">
        <v>1273</v>
      </c>
    </row>
    <row r="395" spans="1:3" x14ac:dyDescent="0.25">
      <c r="A395" s="38">
        <v>541</v>
      </c>
      <c r="B395" s="38" t="s">
        <v>1569</v>
      </c>
      <c r="C395" s="38" t="s">
        <v>1273</v>
      </c>
    </row>
    <row r="396" spans="1:3" x14ac:dyDescent="0.25">
      <c r="A396" s="38">
        <v>542</v>
      </c>
      <c r="B396" s="38" t="s">
        <v>2355</v>
      </c>
      <c r="C396" s="38" t="s">
        <v>1273</v>
      </c>
    </row>
    <row r="397" spans="1:3" x14ac:dyDescent="0.25">
      <c r="A397" s="38">
        <v>544</v>
      </c>
      <c r="B397" s="38" t="s">
        <v>1570</v>
      </c>
      <c r="C397" s="38" t="s">
        <v>1273</v>
      </c>
    </row>
    <row r="398" spans="1:3" x14ac:dyDescent="0.25">
      <c r="A398" s="38">
        <v>545</v>
      </c>
      <c r="B398" s="38" t="s">
        <v>1571</v>
      </c>
      <c r="C398" s="38" t="s">
        <v>1273</v>
      </c>
    </row>
    <row r="399" spans="1:3" x14ac:dyDescent="0.25">
      <c r="A399" s="38">
        <v>546</v>
      </c>
      <c r="B399" s="38" t="s">
        <v>1572</v>
      </c>
      <c r="C399" s="38" t="s">
        <v>1273</v>
      </c>
    </row>
    <row r="400" spans="1:3" x14ac:dyDescent="0.25">
      <c r="A400" s="38">
        <v>547</v>
      </c>
      <c r="B400" s="38" t="s">
        <v>1573</v>
      </c>
      <c r="C400" s="38" t="s">
        <v>1273</v>
      </c>
    </row>
    <row r="401" spans="1:3" x14ac:dyDescent="0.25">
      <c r="A401" s="38">
        <v>548</v>
      </c>
      <c r="B401" s="38" t="s">
        <v>1574</v>
      </c>
      <c r="C401" s="38" t="s">
        <v>1273</v>
      </c>
    </row>
    <row r="402" spans="1:3" x14ac:dyDescent="0.25">
      <c r="A402" s="38">
        <v>549</v>
      </c>
      <c r="B402" s="38" t="s">
        <v>1575</v>
      </c>
      <c r="C402" s="38" t="s">
        <v>1273</v>
      </c>
    </row>
    <row r="403" spans="1:3" x14ac:dyDescent="0.25">
      <c r="A403" s="38">
        <v>551</v>
      </c>
      <c r="B403" s="38" t="s">
        <v>1576</v>
      </c>
      <c r="C403" s="38" t="s">
        <v>1273</v>
      </c>
    </row>
    <row r="404" spans="1:3" x14ac:dyDescent="0.25">
      <c r="A404" s="38">
        <v>552</v>
      </c>
      <c r="B404" s="38" t="s">
        <v>1577</v>
      </c>
      <c r="C404" s="38" t="s">
        <v>1273</v>
      </c>
    </row>
    <row r="405" spans="1:3" x14ac:dyDescent="0.25">
      <c r="A405" s="38">
        <v>553</v>
      </c>
      <c r="B405" s="38" t="s">
        <v>2574</v>
      </c>
      <c r="C405" s="38" t="s">
        <v>1273</v>
      </c>
    </row>
    <row r="406" spans="1:3" x14ac:dyDescent="0.25">
      <c r="A406" s="38">
        <v>554</v>
      </c>
      <c r="B406" s="38" t="s">
        <v>1578</v>
      </c>
      <c r="C406" s="38" t="s">
        <v>1273</v>
      </c>
    </row>
    <row r="407" spans="1:3" x14ac:dyDescent="0.25">
      <c r="A407" s="38">
        <v>555</v>
      </c>
      <c r="B407" s="38" t="s">
        <v>1579</v>
      </c>
      <c r="C407" s="38" t="s">
        <v>1273</v>
      </c>
    </row>
    <row r="408" spans="1:3" x14ac:dyDescent="0.25">
      <c r="A408" s="38">
        <v>556</v>
      </c>
      <c r="B408" s="38" t="s">
        <v>1580</v>
      </c>
      <c r="C408" s="38" t="s">
        <v>1273</v>
      </c>
    </row>
    <row r="409" spans="1:3" x14ac:dyDescent="0.25">
      <c r="A409" s="38">
        <v>557</v>
      </c>
      <c r="B409" s="38" t="s">
        <v>1581</v>
      </c>
      <c r="C409" s="38" t="s">
        <v>1273</v>
      </c>
    </row>
    <row r="410" spans="1:3" x14ac:dyDescent="0.25">
      <c r="A410" s="38">
        <v>558</v>
      </c>
      <c r="B410" s="38" t="s">
        <v>2327</v>
      </c>
      <c r="C410" s="38" t="s">
        <v>1273</v>
      </c>
    </row>
    <row r="411" spans="1:3" x14ac:dyDescent="0.25">
      <c r="A411" s="38">
        <v>559</v>
      </c>
      <c r="B411" s="38" t="s">
        <v>1582</v>
      </c>
      <c r="C411" s="38" t="s">
        <v>1273</v>
      </c>
    </row>
    <row r="412" spans="1:3" x14ac:dyDescent="0.25">
      <c r="A412" s="38">
        <v>560</v>
      </c>
      <c r="B412" s="38" t="s">
        <v>1583</v>
      </c>
      <c r="C412" s="38" t="s">
        <v>1273</v>
      </c>
    </row>
    <row r="413" spans="1:3" x14ac:dyDescent="0.25">
      <c r="A413" s="38">
        <v>561</v>
      </c>
      <c r="B413" s="38" t="s">
        <v>1584</v>
      </c>
      <c r="C413" s="38" t="s">
        <v>1273</v>
      </c>
    </row>
    <row r="414" spans="1:3" x14ac:dyDescent="0.25">
      <c r="A414" s="38">
        <v>562</v>
      </c>
      <c r="B414" s="38" t="s">
        <v>1585</v>
      </c>
      <c r="C414" s="38" t="s">
        <v>1273</v>
      </c>
    </row>
    <row r="415" spans="1:3" x14ac:dyDescent="0.25">
      <c r="A415" s="38">
        <v>563</v>
      </c>
      <c r="B415" s="38" t="s">
        <v>1586</v>
      </c>
      <c r="C415" s="38" t="s">
        <v>1273</v>
      </c>
    </row>
    <row r="416" spans="1:3" x14ac:dyDescent="0.25">
      <c r="A416" s="38">
        <v>564</v>
      </c>
      <c r="B416" s="38" t="s">
        <v>1587</v>
      </c>
      <c r="C416" s="38" t="s">
        <v>1273</v>
      </c>
    </row>
    <row r="417" spans="1:3" x14ac:dyDescent="0.25">
      <c r="A417" s="38">
        <v>565</v>
      </c>
      <c r="B417" s="38" t="s">
        <v>1588</v>
      </c>
      <c r="C417" s="38" t="s">
        <v>1273</v>
      </c>
    </row>
    <row r="418" spans="1:3" x14ac:dyDescent="0.25">
      <c r="A418" s="38">
        <v>566</v>
      </c>
      <c r="B418" s="38" t="s">
        <v>1589</v>
      </c>
      <c r="C418" s="38" t="s">
        <v>1273</v>
      </c>
    </row>
    <row r="419" spans="1:3" x14ac:dyDescent="0.25">
      <c r="A419" s="38">
        <v>567</v>
      </c>
      <c r="B419" s="38" t="s">
        <v>1590</v>
      </c>
      <c r="C419" s="38" t="s">
        <v>1273</v>
      </c>
    </row>
    <row r="420" spans="1:3" x14ac:dyDescent="0.25">
      <c r="A420" s="38">
        <v>568</v>
      </c>
      <c r="B420" s="38" t="s">
        <v>1591</v>
      </c>
      <c r="C420" s="38" t="s">
        <v>1273</v>
      </c>
    </row>
    <row r="421" spans="1:3" x14ac:dyDescent="0.25">
      <c r="A421" s="38">
        <v>569</v>
      </c>
      <c r="B421" s="38" t="s">
        <v>1592</v>
      </c>
      <c r="C421" s="38" t="s">
        <v>1273</v>
      </c>
    </row>
    <row r="422" spans="1:3" x14ac:dyDescent="0.25">
      <c r="A422" s="38">
        <v>570</v>
      </c>
      <c r="B422" s="38" t="s">
        <v>1593</v>
      </c>
      <c r="C422" s="38" t="s">
        <v>1273</v>
      </c>
    </row>
    <row r="423" spans="1:3" x14ac:dyDescent="0.25">
      <c r="A423" s="38">
        <v>571</v>
      </c>
      <c r="B423" s="38" t="s">
        <v>1594</v>
      </c>
      <c r="C423" s="38" t="s">
        <v>1273</v>
      </c>
    </row>
    <row r="424" spans="1:3" x14ac:dyDescent="0.25">
      <c r="A424" s="38">
        <v>572</v>
      </c>
      <c r="B424" s="38" t="s">
        <v>1595</v>
      </c>
      <c r="C424" s="38" t="s">
        <v>1273</v>
      </c>
    </row>
    <row r="425" spans="1:3" x14ac:dyDescent="0.25">
      <c r="A425" s="38">
        <v>573</v>
      </c>
      <c r="B425" s="38" t="s">
        <v>1596</v>
      </c>
      <c r="C425" s="38" t="s">
        <v>1273</v>
      </c>
    </row>
    <row r="426" spans="1:3" x14ac:dyDescent="0.25">
      <c r="A426" s="38">
        <v>574</v>
      </c>
      <c r="B426" s="38" t="s">
        <v>1597</v>
      </c>
      <c r="C426" s="38" t="s">
        <v>1273</v>
      </c>
    </row>
    <row r="427" spans="1:3" x14ac:dyDescent="0.25">
      <c r="A427" s="38">
        <v>575</v>
      </c>
      <c r="B427" s="38" t="s">
        <v>1598</v>
      </c>
      <c r="C427" s="38" t="s">
        <v>1273</v>
      </c>
    </row>
    <row r="428" spans="1:3" x14ac:dyDescent="0.25">
      <c r="A428" s="38">
        <v>576</v>
      </c>
      <c r="B428" s="38" t="s">
        <v>2471</v>
      </c>
      <c r="C428" s="38" t="s">
        <v>1275</v>
      </c>
    </row>
    <row r="429" spans="1:3" x14ac:dyDescent="0.25">
      <c r="A429" s="38">
        <v>577</v>
      </c>
      <c r="B429" s="38" t="s">
        <v>1599</v>
      </c>
      <c r="C429" s="38" t="s">
        <v>1273</v>
      </c>
    </row>
    <row r="430" spans="1:3" x14ac:dyDescent="0.25">
      <c r="A430" s="38">
        <v>578</v>
      </c>
      <c r="B430" s="38" t="s">
        <v>1600</v>
      </c>
      <c r="C430" s="38" t="s">
        <v>1273</v>
      </c>
    </row>
    <row r="431" spans="1:3" x14ac:dyDescent="0.25">
      <c r="A431" s="38">
        <v>579</v>
      </c>
      <c r="B431" s="38" t="s">
        <v>1601</v>
      </c>
      <c r="C431" s="38" t="s">
        <v>1274</v>
      </c>
    </row>
    <row r="432" spans="1:3" x14ac:dyDescent="0.25">
      <c r="A432" s="38">
        <v>580</v>
      </c>
      <c r="B432" s="38" t="s">
        <v>1602</v>
      </c>
      <c r="C432" s="38" t="s">
        <v>1273</v>
      </c>
    </row>
    <row r="433" spans="1:3" s="75" customFormat="1" x14ac:dyDescent="0.25">
      <c r="A433" s="77">
        <v>581</v>
      </c>
      <c r="B433" s="77" t="s">
        <v>1603</v>
      </c>
      <c r="C433" s="77" t="s">
        <v>1273</v>
      </c>
    </row>
    <row r="434" spans="1:3" x14ac:dyDescent="0.25">
      <c r="A434" s="38">
        <v>582</v>
      </c>
      <c r="B434" s="38" t="s">
        <v>2467</v>
      </c>
      <c r="C434" s="38" t="s">
        <v>1275</v>
      </c>
    </row>
    <row r="435" spans="1:3" x14ac:dyDescent="0.25">
      <c r="A435" s="38">
        <v>583</v>
      </c>
      <c r="B435" s="38" t="s">
        <v>1604</v>
      </c>
      <c r="C435" s="38" t="s">
        <v>1273</v>
      </c>
    </row>
    <row r="436" spans="1:3" x14ac:dyDescent="0.25">
      <c r="A436" s="38">
        <v>584</v>
      </c>
      <c r="B436" s="38" t="s">
        <v>1605</v>
      </c>
      <c r="C436" s="38" t="s">
        <v>1275</v>
      </c>
    </row>
    <row r="437" spans="1:3" x14ac:dyDescent="0.25">
      <c r="A437" s="38">
        <v>585</v>
      </c>
      <c r="B437" s="38" t="s">
        <v>1606</v>
      </c>
      <c r="C437" s="38" t="s">
        <v>1273</v>
      </c>
    </row>
    <row r="438" spans="1:3" x14ac:dyDescent="0.25">
      <c r="A438" s="38">
        <v>586</v>
      </c>
      <c r="B438" s="38" t="s">
        <v>1607</v>
      </c>
      <c r="C438" s="38" t="s">
        <v>1273</v>
      </c>
    </row>
    <row r="439" spans="1:3" x14ac:dyDescent="0.25">
      <c r="A439" s="38">
        <v>587</v>
      </c>
      <c r="B439" s="38" t="s">
        <v>1608</v>
      </c>
      <c r="C439" s="38" t="s">
        <v>1273</v>
      </c>
    </row>
    <row r="440" spans="1:3" x14ac:dyDescent="0.25">
      <c r="A440" s="38">
        <v>588</v>
      </c>
      <c r="B440" s="38" t="s">
        <v>1609</v>
      </c>
      <c r="C440" s="38" t="s">
        <v>1273</v>
      </c>
    </row>
    <row r="441" spans="1:3" x14ac:dyDescent="0.25">
      <c r="A441" s="38">
        <v>589</v>
      </c>
      <c r="B441" s="38" t="s">
        <v>1610</v>
      </c>
      <c r="C441" s="38" t="s">
        <v>1273</v>
      </c>
    </row>
    <row r="442" spans="1:3" x14ac:dyDescent="0.25">
      <c r="A442" s="38">
        <v>590</v>
      </c>
      <c r="B442" s="38" t="s">
        <v>1611</v>
      </c>
      <c r="C442" s="38" t="s">
        <v>1273</v>
      </c>
    </row>
    <row r="443" spans="1:3" x14ac:dyDescent="0.25">
      <c r="A443" s="38">
        <v>591</v>
      </c>
      <c r="B443" s="38" t="s">
        <v>2573</v>
      </c>
      <c r="C443" s="38" t="s">
        <v>1273</v>
      </c>
    </row>
    <row r="444" spans="1:3" x14ac:dyDescent="0.25">
      <c r="A444" s="38">
        <v>592</v>
      </c>
      <c r="B444" s="38" t="s">
        <v>1612</v>
      </c>
      <c r="C444" s="38" t="s">
        <v>1275</v>
      </c>
    </row>
    <row r="445" spans="1:3" x14ac:dyDescent="0.25">
      <c r="A445" s="38">
        <v>593</v>
      </c>
      <c r="B445" s="38" t="s">
        <v>1613</v>
      </c>
      <c r="C445" s="38" t="s">
        <v>1273</v>
      </c>
    </row>
    <row r="446" spans="1:3" x14ac:dyDescent="0.25">
      <c r="A446" s="38">
        <v>594</v>
      </c>
      <c r="B446" s="38" t="s">
        <v>1614</v>
      </c>
      <c r="C446" s="38" t="s">
        <v>1276</v>
      </c>
    </row>
    <row r="447" spans="1:3" x14ac:dyDescent="0.25">
      <c r="A447" s="38">
        <v>595</v>
      </c>
      <c r="B447" s="38" t="s">
        <v>2285</v>
      </c>
      <c r="C447" s="38" t="s">
        <v>1276</v>
      </c>
    </row>
    <row r="448" spans="1:3" x14ac:dyDescent="0.25">
      <c r="A448" s="38">
        <v>596</v>
      </c>
      <c r="B448" s="38" t="s">
        <v>2286</v>
      </c>
      <c r="C448" s="38" t="s">
        <v>1273</v>
      </c>
    </row>
    <row r="449" spans="1:3" x14ac:dyDescent="0.25">
      <c r="A449" s="38">
        <v>597</v>
      </c>
      <c r="B449" s="38" t="s">
        <v>2372</v>
      </c>
      <c r="C449" s="38" t="s">
        <v>1276</v>
      </c>
    </row>
    <row r="450" spans="1:3" x14ac:dyDescent="0.25">
      <c r="A450" s="38">
        <v>598</v>
      </c>
      <c r="B450" s="38" t="s">
        <v>2376</v>
      </c>
      <c r="C450" s="38" t="s">
        <v>1276</v>
      </c>
    </row>
    <row r="451" spans="1:3" x14ac:dyDescent="0.25">
      <c r="A451" s="38">
        <v>599</v>
      </c>
      <c r="B451" s="38" t="s">
        <v>1615</v>
      </c>
      <c r="C451" s="38" t="s">
        <v>1276</v>
      </c>
    </row>
    <row r="452" spans="1:3" s="75" customFormat="1" x14ac:dyDescent="0.25">
      <c r="A452" s="83">
        <v>600</v>
      </c>
      <c r="B452" s="83" t="s">
        <v>2475</v>
      </c>
      <c r="C452" s="83" t="s">
        <v>1273</v>
      </c>
    </row>
    <row r="453" spans="1:3" x14ac:dyDescent="0.25">
      <c r="A453" s="38">
        <v>601</v>
      </c>
      <c r="B453" s="38" t="s">
        <v>2380</v>
      </c>
      <c r="C453" s="38" t="s">
        <v>1276</v>
      </c>
    </row>
    <row r="454" spans="1:3" x14ac:dyDescent="0.25">
      <c r="A454" s="38">
        <v>602</v>
      </c>
      <c r="B454" s="38" t="s">
        <v>2392</v>
      </c>
      <c r="C454" s="38" t="s">
        <v>1276</v>
      </c>
    </row>
    <row r="455" spans="1:3" x14ac:dyDescent="0.25">
      <c r="A455" s="38">
        <v>603</v>
      </c>
      <c r="B455" s="38" t="s">
        <v>2393</v>
      </c>
      <c r="C455" s="38" t="s">
        <v>1276</v>
      </c>
    </row>
    <row r="456" spans="1:3" x14ac:dyDescent="0.25">
      <c r="A456" s="38">
        <v>604</v>
      </c>
      <c r="B456" s="38" t="s">
        <v>1616</v>
      </c>
      <c r="C456" s="38" t="s">
        <v>1276</v>
      </c>
    </row>
    <row r="457" spans="1:3" x14ac:dyDescent="0.25">
      <c r="A457" s="38">
        <v>605</v>
      </c>
      <c r="B457" s="38" t="s">
        <v>1617</v>
      </c>
      <c r="C457" s="38" t="s">
        <v>1276</v>
      </c>
    </row>
    <row r="458" spans="1:3" x14ac:dyDescent="0.25">
      <c r="A458" s="38">
        <v>606</v>
      </c>
      <c r="B458" s="38" t="s">
        <v>1618</v>
      </c>
      <c r="C458" s="38" t="s">
        <v>1276</v>
      </c>
    </row>
    <row r="459" spans="1:3" x14ac:dyDescent="0.25">
      <c r="A459" s="38">
        <v>607</v>
      </c>
      <c r="B459" s="38" t="s">
        <v>1619</v>
      </c>
      <c r="C459" s="38" t="s">
        <v>1273</v>
      </c>
    </row>
    <row r="460" spans="1:3" x14ac:dyDescent="0.25">
      <c r="A460" s="38">
        <v>608</v>
      </c>
      <c r="B460" s="38" t="s">
        <v>1620</v>
      </c>
      <c r="C460" s="38" t="s">
        <v>1274</v>
      </c>
    </row>
    <row r="461" spans="1:3" x14ac:dyDescent="0.25">
      <c r="A461" s="38">
        <v>609</v>
      </c>
      <c r="B461" s="38" t="s">
        <v>1621</v>
      </c>
      <c r="C461" s="38" t="s">
        <v>1274</v>
      </c>
    </row>
    <row r="462" spans="1:3" x14ac:dyDescent="0.25">
      <c r="A462" s="38">
        <v>610</v>
      </c>
      <c r="B462" s="38" t="s">
        <v>1622</v>
      </c>
      <c r="C462" s="38" t="s">
        <v>1273</v>
      </c>
    </row>
    <row r="463" spans="1:3" x14ac:dyDescent="0.25">
      <c r="A463" s="38">
        <v>611</v>
      </c>
      <c r="B463" s="38" t="s">
        <v>1623</v>
      </c>
      <c r="C463" s="38" t="s">
        <v>1273</v>
      </c>
    </row>
    <row r="464" spans="1:3" x14ac:dyDescent="0.25">
      <c r="A464" s="38">
        <v>612</v>
      </c>
      <c r="B464" s="38" t="s">
        <v>1624</v>
      </c>
      <c r="C464" s="38" t="s">
        <v>1274</v>
      </c>
    </row>
    <row r="465" spans="1:3" x14ac:dyDescent="0.25">
      <c r="A465" s="38">
        <v>613</v>
      </c>
      <c r="B465" s="38" t="s">
        <v>1625</v>
      </c>
      <c r="C465" s="38" t="s">
        <v>1274</v>
      </c>
    </row>
    <row r="466" spans="1:3" s="75" customFormat="1" x14ac:dyDescent="0.25">
      <c r="A466" s="83">
        <v>614</v>
      </c>
      <c r="B466" s="83" t="s">
        <v>2478</v>
      </c>
      <c r="C466" s="83" t="s">
        <v>1273</v>
      </c>
    </row>
    <row r="467" spans="1:3" x14ac:dyDescent="0.25">
      <c r="A467" s="38">
        <v>615</v>
      </c>
      <c r="B467" s="38" t="s">
        <v>1626</v>
      </c>
      <c r="C467" s="38" t="s">
        <v>1275</v>
      </c>
    </row>
    <row r="468" spans="1:3" x14ac:dyDescent="0.25">
      <c r="A468" s="38">
        <v>616</v>
      </c>
      <c r="B468" s="38" t="s">
        <v>1627</v>
      </c>
      <c r="C468" s="38" t="s">
        <v>1275</v>
      </c>
    </row>
    <row r="469" spans="1:3" x14ac:dyDescent="0.25">
      <c r="A469" s="38">
        <v>617</v>
      </c>
      <c r="B469" s="38" t="s">
        <v>1628</v>
      </c>
      <c r="C469" s="38" t="s">
        <v>1273</v>
      </c>
    </row>
    <row r="470" spans="1:3" x14ac:dyDescent="0.25">
      <c r="A470" s="38">
        <v>618</v>
      </c>
      <c r="B470" s="38" t="s">
        <v>1629</v>
      </c>
      <c r="C470" s="38" t="s">
        <v>1273</v>
      </c>
    </row>
    <row r="471" spans="1:3" x14ac:dyDescent="0.25">
      <c r="A471" s="38">
        <v>619</v>
      </c>
      <c r="B471" s="38" t="s">
        <v>1630</v>
      </c>
      <c r="C471" s="38" t="s">
        <v>1275</v>
      </c>
    </row>
    <row r="472" spans="1:3" x14ac:dyDescent="0.25">
      <c r="A472" s="38">
        <v>620</v>
      </c>
      <c r="B472" s="38" t="s">
        <v>1631</v>
      </c>
      <c r="C472" s="38" t="s">
        <v>1273</v>
      </c>
    </row>
    <row r="473" spans="1:3" x14ac:dyDescent="0.25">
      <c r="A473" s="38">
        <v>621</v>
      </c>
      <c r="B473" s="38" t="s">
        <v>2258</v>
      </c>
      <c r="C473" s="38" t="s">
        <v>1273</v>
      </c>
    </row>
    <row r="474" spans="1:3" x14ac:dyDescent="0.25">
      <c r="A474" s="38">
        <v>622</v>
      </c>
      <c r="B474" s="38" t="s">
        <v>1632</v>
      </c>
      <c r="C474" s="38" t="s">
        <v>1273</v>
      </c>
    </row>
    <row r="475" spans="1:3" x14ac:dyDescent="0.25">
      <c r="A475" s="38">
        <v>623</v>
      </c>
      <c r="B475" s="38" t="s">
        <v>1633</v>
      </c>
      <c r="C475" s="38" t="s">
        <v>1273</v>
      </c>
    </row>
    <row r="476" spans="1:3" x14ac:dyDescent="0.25">
      <c r="A476" s="38">
        <v>624</v>
      </c>
      <c r="B476" s="38" t="s">
        <v>2282</v>
      </c>
      <c r="C476" s="38" t="s">
        <v>1273</v>
      </c>
    </row>
    <row r="477" spans="1:3" x14ac:dyDescent="0.25">
      <c r="A477" s="38">
        <v>625</v>
      </c>
      <c r="B477" s="38" t="s">
        <v>2283</v>
      </c>
      <c r="C477" s="38" t="s">
        <v>1273</v>
      </c>
    </row>
    <row r="478" spans="1:3" x14ac:dyDescent="0.25">
      <c r="A478" s="38">
        <v>626</v>
      </c>
      <c r="B478" s="38" t="s">
        <v>1634</v>
      </c>
      <c r="C478" s="38" t="s">
        <v>1273</v>
      </c>
    </row>
    <row r="479" spans="1:3" x14ac:dyDescent="0.25">
      <c r="A479" s="38">
        <v>627</v>
      </c>
      <c r="B479" s="38" t="s">
        <v>1635</v>
      </c>
      <c r="C479" s="38" t="s">
        <v>1273</v>
      </c>
    </row>
    <row r="480" spans="1:3" x14ac:dyDescent="0.25">
      <c r="A480" s="38">
        <v>628</v>
      </c>
      <c r="B480" s="38" t="s">
        <v>1636</v>
      </c>
      <c r="C480" s="38" t="s">
        <v>1273</v>
      </c>
    </row>
    <row r="481" spans="1:3" x14ac:dyDescent="0.25">
      <c r="A481" s="38">
        <v>629</v>
      </c>
      <c r="B481" s="38" t="s">
        <v>1637</v>
      </c>
      <c r="C481" s="38" t="s">
        <v>1273</v>
      </c>
    </row>
    <row r="482" spans="1:3" x14ac:dyDescent="0.25">
      <c r="A482" s="38">
        <v>630</v>
      </c>
      <c r="B482" s="38" t="s">
        <v>1638</v>
      </c>
      <c r="C482" s="38" t="s">
        <v>1274</v>
      </c>
    </row>
    <row r="483" spans="1:3" x14ac:dyDescent="0.25">
      <c r="A483" s="38">
        <v>631</v>
      </c>
      <c r="B483" s="38" t="s">
        <v>1639</v>
      </c>
      <c r="C483" s="38" t="s">
        <v>1274</v>
      </c>
    </row>
    <row r="484" spans="1:3" x14ac:dyDescent="0.25">
      <c r="A484" s="38">
        <v>632</v>
      </c>
      <c r="B484" s="38" t="s">
        <v>1640</v>
      </c>
      <c r="C484" s="38" t="s">
        <v>1276</v>
      </c>
    </row>
    <row r="485" spans="1:3" x14ac:dyDescent="0.25">
      <c r="A485" s="38">
        <v>633</v>
      </c>
      <c r="B485" s="38" t="s">
        <v>1641</v>
      </c>
      <c r="C485" s="38" t="s">
        <v>1276</v>
      </c>
    </row>
    <row r="486" spans="1:3" x14ac:dyDescent="0.25">
      <c r="A486" s="38">
        <v>634</v>
      </c>
      <c r="B486" s="38" t="s">
        <v>1642</v>
      </c>
      <c r="C486" s="38" t="s">
        <v>1274</v>
      </c>
    </row>
    <row r="487" spans="1:3" x14ac:dyDescent="0.25">
      <c r="A487" s="38">
        <v>635</v>
      </c>
      <c r="B487" s="38" t="s">
        <v>1643</v>
      </c>
      <c r="C487" s="38" t="s">
        <v>1276</v>
      </c>
    </row>
    <row r="488" spans="1:3" x14ac:dyDescent="0.25">
      <c r="A488" s="38">
        <v>636</v>
      </c>
      <c r="B488" s="38" t="s">
        <v>2281</v>
      </c>
      <c r="C488" s="38" t="s">
        <v>1276</v>
      </c>
    </row>
    <row r="489" spans="1:3" x14ac:dyDescent="0.25">
      <c r="A489" s="38">
        <v>637</v>
      </c>
      <c r="B489" s="38" t="s">
        <v>1644</v>
      </c>
      <c r="C489" s="38" t="s">
        <v>1276</v>
      </c>
    </row>
    <row r="490" spans="1:3" x14ac:dyDescent="0.25">
      <c r="A490" s="38">
        <v>638</v>
      </c>
      <c r="B490" s="38" t="s">
        <v>2366</v>
      </c>
      <c r="C490" s="38" t="s">
        <v>1276</v>
      </c>
    </row>
    <row r="491" spans="1:3" x14ac:dyDescent="0.25">
      <c r="A491" s="38">
        <v>639</v>
      </c>
      <c r="B491" s="38" t="s">
        <v>1645</v>
      </c>
      <c r="C491" s="38" t="s">
        <v>1273</v>
      </c>
    </row>
    <row r="492" spans="1:3" x14ac:dyDescent="0.25">
      <c r="A492" s="38">
        <v>640</v>
      </c>
      <c r="B492" s="38" t="s">
        <v>1646</v>
      </c>
      <c r="C492" s="38" t="s">
        <v>1273</v>
      </c>
    </row>
    <row r="493" spans="1:3" x14ac:dyDescent="0.25">
      <c r="A493" s="38">
        <v>641</v>
      </c>
      <c r="B493" s="38" t="s">
        <v>1647</v>
      </c>
      <c r="C493" s="38" t="s">
        <v>1273</v>
      </c>
    </row>
    <row r="494" spans="1:3" x14ac:dyDescent="0.25">
      <c r="A494" s="38">
        <v>642</v>
      </c>
      <c r="B494" s="38" t="s">
        <v>1648</v>
      </c>
      <c r="C494" s="38" t="s">
        <v>1273</v>
      </c>
    </row>
    <row r="495" spans="1:3" x14ac:dyDescent="0.25">
      <c r="A495" s="38">
        <v>643</v>
      </c>
      <c r="B495" s="38" t="s">
        <v>1649</v>
      </c>
      <c r="C495" s="38" t="s">
        <v>1276</v>
      </c>
    </row>
    <row r="496" spans="1:3" x14ac:dyDescent="0.25">
      <c r="A496" s="38">
        <v>644</v>
      </c>
      <c r="B496" s="38" t="s">
        <v>2391</v>
      </c>
      <c r="C496" s="38" t="s">
        <v>1276</v>
      </c>
    </row>
    <row r="497" spans="1:3" x14ac:dyDescent="0.25">
      <c r="A497" s="38">
        <v>645</v>
      </c>
      <c r="B497" s="38" t="s">
        <v>1650</v>
      </c>
      <c r="C497" s="38" t="s">
        <v>1276</v>
      </c>
    </row>
    <row r="498" spans="1:3" x14ac:dyDescent="0.25">
      <c r="A498" s="38">
        <v>646</v>
      </c>
      <c r="B498" s="38" t="s">
        <v>1651</v>
      </c>
      <c r="C498" s="38" t="s">
        <v>1276</v>
      </c>
    </row>
    <row r="499" spans="1:3" x14ac:dyDescent="0.25">
      <c r="A499" s="38">
        <v>647</v>
      </c>
      <c r="B499" s="38" t="s">
        <v>1652</v>
      </c>
      <c r="C499" s="38" t="s">
        <v>1276</v>
      </c>
    </row>
    <row r="500" spans="1:3" x14ac:dyDescent="0.25">
      <c r="A500" s="38">
        <v>648</v>
      </c>
      <c r="B500" s="38" t="s">
        <v>1653</v>
      </c>
      <c r="C500" s="38" t="s">
        <v>1273</v>
      </c>
    </row>
    <row r="501" spans="1:3" x14ac:dyDescent="0.25">
      <c r="A501" s="38">
        <v>649</v>
      </c>
      <c r="B501" s="38" t="s">
        <v>1654</v>
      </c>
      <c r="C501" s="38" t="s">
        <v>1276</v>
      </c>
    </row>
    <row r="502" spans="1:3" x14ac:dyDescent="0.25">
      <c r="A502" s="38">
        <v>650</v>
      </c>
      <c r="B502" s="38" t="s">
        <v>2374</v>
      </c>
      <c r="C502" s="38" t="s">
        <v>1276</v>
      </c>
    </row>
    <row r="503" spans="1:3" x14ac:dyDescent="0.25">
      <c r="A503" s="38">
        <v>651</v>
      </c>
      <c r="B503" s="38" t="s">
        <v>2275</v>
      </c>
      <c r="C503" s="38" t="s">
        <v>1274</v>
      </c>
    </row>
    <row r="504" spans="1:3" x14ac:dyDescent="0.25">
      <c r="A504" s="38">
        <v>653</v>
      </c>
      <c r="B504" s="38" t="s">
        <v>2280</v>
      </c>
      <c r="C504" s="38" t="s">
        <v>1276</v>
      </c>
    </row>
    <row r="505" spans="1:3" x14ac:dyDescent="0.25">
      <c r="A505" s="38">
        <v>654</v>
      </c>
      <c r="B505" s="38" t="s">
        <v>2397</v>
      </c>
      <c r="C505" s="38" t="s">
        <v>1276</v>
      </c>
    </row>
    <row r="506" spans="1:3" x14ac:dyDescent="0.25">
      <c r="A506" s="38">
        <v>655</v>
      </c>
      <c r="B506" s="38" t="s">
        <v>1986</v>
      </c>
      <c r="C506" s="38" t="s">
        <v>1273</v>
      </c>
    </row>
    <row r="507" spans="1:3" x14ac:dyDescent="0.25">
      <c r="A507" s="38">
        <v>658</v>
      </c>
      <c r="B507" s="38" t="s">
        <v>2279</v>
      </c>
      <c r="C507" s="38" t="s">
        <v>1273</v>
      </c>
    </row>
    <row r="508" spans="1:3" x14ac:dyDescent="0.25">
      <c r="A508" s="38">
        <v>659</v>
      </c>
      <c r="B508" s="38" t="s">
        <v>1978</v>
      </c>
      <c r="C508" s="38" t="s">
        <v>1273</v>
      </c>
    </row>
    <row r="509" spans="1:3" x14ac:dyDescent="0.25">
      <c r="A509" s="38">
        <v>660</v>
      </c>
      <c r="B509" s="38" t="s">
        <v>2189</v>
      </c>
      <c r="C509" s="38" t="s">
        <v>1274</v>
      </c>
    </row>
    <row r="510" spans="1:3" x14ac:dyDescent="0.25">
      <c r="A510" s="38">
        <v>661</v>
      </c>
      <c r="B510" s="38" t="s">
        <v>1368</v>
      </c>
      <c r="C510" s="38" t="s">
        <v>1274</v>
      </c>
    </row>
    <row r="511" spans="1:3" x14ac:dyDescent="0.25">
      <c r="A511" s="38">
        <v>662</v>
      </c>
      <c r="B511" s="38" t="s">
        <v>2389</v>
      </c>
      <c r="C511" s="38" t="s">
        <v>1276</v>
      </c>
    </row>
    <row r="512" spans="1:3" s="75" customFormat="1" x14ac:dyDescent="0.25">
      <c r="A512" s="128">
        <v>663</v>
      </c>
      <c r="B512" s="128" t="s">
        <v>2629</v>
      </c>
      <c r="C512" s="128" t="s">
        <v>1273</v>
      </c>
    </row>
    <row r="513" spans="1:3" x14ac:dyDescent="0.25">
      <c r="A513" s="38">
        <v>664</v>
      </c>
      <c r="B513" s="38" t="s">
        <v>2343</v>
      </c>
      <c r="C513" s="38" t="s">
        <v>1276</v>
      </c>
    </row>
    <row r="514" spans="1:3" x14ac:dyDescent="0.25">
      <c r="A514" s="38">
        <v>665</v>
      </c>
      <c r="B514" s="38" t="s">
        <v>2377</v>
      </c>
      <c r="C514" s="38" t="s">
        <v>1276</v>
      </c>
    </row>
    <row r="515" spans="1:3" x14ac:dyDescent="0.25">
      <c r="A515" s="38">
        <v>666</v>
      </c>
      <c r="B515" s="38" t="s">
        <v>2351</v>
      </c>
      <c r="C515" s="38" t="s">
        <v>1276</v>
      </c>
    </row>
    <row r="516" spans="1:3" x14ac:dyDescent="0.25">
      <c r="A516" s="38">
        <v>667</v>
      </c>
      <c r="B516" s="38" t="s">
        <v>2390</v>
      </c>
      <c r="C516" s="38" t="s">
        <v>1276</v>
      </c>
    </row>
    <row r="517" spans="1:3" x14ac:dyDescent="0.25">
      <c r="A517" s="38">
        <v>668</v>
      </c>
      <c r="B517" s="38" t="s">
        <v>2294</v>
      </c>
      <c r="C517" s="38" t="s">
        <v>1276</v>
      </c>
    </row>
    <row r="518" spans="1:3" x14ac:dyDescent="0.25">
      <c r="A518" s="38">
        <v>669</v>
      </c>
      <c r="B518" s="38" t="s">
        <v>2257</v>
      </c>
      <c r="C518" s="38" t="s">
        <v>1273</v>
      </c>
    </row>
    <row r="519" spans="1:3" x14ac:dyDescent="0.25">
      <c r="A519" s="38">
        <v>670</v>
      </c>
      <c r="B519" s="38" t="s">
        <v>2278</v>
      </c>
      <c r="C519" s="38" t="s">
        <v>1273</v>
      </c>
    </row>
    <row r="520" spans="1:3" x14ac:dyDescent="0.25">
      <c r="A520" s="38">
        <v>671</v>
      </c>
      <c r="B520" s="38" t="s">
        <v>2257</v>
      </c>
      <c r="C520" s="38" t="s">
        <v>1273</v>
      </c>
    </row>
    <row r="521" spans="1:3" x14ac:dyDescent="0.25">
      <c r="A521" s="38">
        <v>672</v>
      </c>
      <c r="B521" s="38" t="s">
        <v>2329</v>
      </c>
      <c r="C521" s="38" t="s">
        <v>1273</v>
      </c>
    </row>
    <row r="522" spans="1:3" x14ac:dyDescent="0.25">
      <c r="A522" s="38">
        <v>673</v>
      </c>
      <c r="B522" s="38" t="s">
        <v>2276</v>
      </c>
      <c r="C522" s="38" t="s">
        <v>1274</v>
      </c>
    </row>
    <row r="523" spans="1:3" x14ac:dyDescent="0.25">
      <c r="A523" s="38">
        <v>676</v>
      </c>
      <c r="B523" s="38" t="s">
        <v>2346</v>
      </c>
      <c r="C523" s="38" t="s">
        <v>1273</v>
      </c>
    </row>
    <row r="524" spans="1:3" x14ac:dyDescent="0.25">
      <c r="A524" s="38">
        <v>677</v>
      </c>
      <c r="B524" s="38" t="s">
        <v>1977</v>
      </c>
      <c r="C524" s="38" t="s">
        <v>1275</v>
      </c>
    </row>
    <row r="525" spans="1:3" x14ac:dyDescent="0.25">
      <c r="A525" s="38">
        <v>678</v>
      </c>
      <c r="B525" s="38" t="s">
        <v>2404</v>
      </c>
      <c r="C525" s="38" t="s">
        <v>1273</v>
      </c>
    </row>
    <row r="526" spans="1:3" x14ac:dyDescent="0.25">
      <c r="A526" s="38">
        <v>679</v>
      </c>
      <c r="B526" s="38" t="s">
        <v>1984</v>
      </c>
      <c r="C526" s="38" t="s">
        <v>1276</v>
      </c>
    </row>
    <row r="527" spans="1:3" x14ac:dyDescent="0.25">
      <c r="A527" s="38">
        <v>680</v>
      </c>
      <c r="B527" s="38" t="s">
        <v>1992</v>
      </c>
      <c r="C527" s="38" t="s">
        <v>1274</v>
      </c>
    </row>
    <row r="528" spans="1:3" x14ac:dyDescent="0.25">
      <c r="A528" s="38">
        <v>681</v>
      </c>
      <c r="B528" s="38" t="s">
        <v>2007</v>
      </c>
      <c r="C528" s="38" t="s">
        <v>1274</v>
      </c>
    </row>
    <row r="529" spans="1:3" x14ac:dyDescent="0.25">
      <c r="A529" s="38">
        <v>682</v>
      </c>
      <c r="B529" s="38" t="s">
        <v>1994</v>
      </c>
      <c r="C529" s="38" t="s">
        <v>1274</v>
      </c>
    </row>
    <row r="530" spans="1:3" x14ac:dyDescent="0.25">
      <c r="A530" s="38">
        <v>683</v>
      </c>
      <c r="B530" s="38" t="s">
        <v>2277</v>
      </c>
      <c r="C530" s="38" t="s">
        <v>1276</v>
      </c>
    </row>
    <row r="531" spans="1:3" x14ac:dyDescent="0.25">
      <c r="A531" s="38">
        <v>684</v>
      </c>
      <c r="B531" s="38" t="s">
        <v>1993</v>
      </c>
      <c r="C531" s="38" t="s">
        <v>1273</v>
      </c>
    </row>
    <row r="532" spans="1:3" x14ac:dyDescent="0.25">
      <c r="A532" s="38">
        <v>685</v>
      </c>
      <c r="B532" s="38" t="s">
        <v>2256</v>
      </c>
      <c r="C532" s="38" t="s">
        <v>1273</v>
      </c>
    </row>
    <row r="533" spans="1:3" x14ac:dyDescent="0.25">
      <c r="A533" s="38">
        <v>686</v>
      </c>
      <c r="B533" s="38" t="s">
        <v>2315</v>
      </c>
      <c r="C533" s="38" t="s">
        <v>1273</v>
      </c>
    </row>
    <row r="534" spans="1:3" x14ac:dyDescent="0.25">
      <c r="A534" s="38">
        <v>687</v>
      </c>
      <c r="B534" s="38" t="s">
        <v>1996</v>
      </c>
      <c r="C534" s="38" t="s">
        <v>1276</v>
      </c>
    </row>
    <row r="535" spans="1:3" x14ac:dyDescent="0.25">
      <c r="A535" s="38">
        <v>688</v>
      </c>
      <c r="B535" s="38" t="s">
        <v>2006</v>
      </c>
      <c r="C535" s="38" t="s">
        <v>1273</v>
      </c>
    </row>
    <row r="536" spans="1:3" x14ac:dyDescent="0.25">
      <c r="A536" s="38">
        <v>689</v>
      </c>
      <c r="B536" s="38" t="s">
        <v>1991</v>
      </c>
      <c r="C536" s="38" t="s">
        <v>1276</v>
      </c>
    </row>
    <row r="537" spans="1:3" x14ac:dyDescent="0.25">
      <c r="A537" s="38">
        <v>690</v>
      </c>
      <c r="B537" s="38" t="s">
        <v>1990</v>
      </c>
      <c r="C537" s="38" t="s">
        <v>1273</v>
      </c>
    </row>
    <row r="538" spans="1:3" x14ac:dyDescent="0.25">
      <c r="A538" s="38">
        <v>691</v>
      </c>
      <c r="B538" s="38" t="s">
        <v>1995</v>
      </c>
      <c r="C538" s="38" t="s">
        <v>1276</v>
      </c>
    </row>
    <row r="539" spans="1:3" x14ac:dyDescent="0.25">
      <c r="A539" s="38">
        <v>693</v>
      </c>
      <c r="B539" s="38" t="s">
        <v>2009</v>
      </c>
      <c r="C539" s="38" t="s">
        <v>1274</v>
      </c>
    </row>
    <row r="540" spans="1:3" x14ac:dyDescent="0.25">
      <c r="A540" s="38">
        <v>694</v>
      </c>
      <c r="B540" s="38" t="s">
        <v>1997</v>
      </c>
      <c r="C540" s="38" t="s">
        <v>1273</v>
      </c>
    </row>
    <row r="541" spans="1:3" x14ac:dyDescent="0.25">
      <c r="A541" s="38">
        <v>695</v>
      </c>
      <c r="B541" s="38" t="s">
        <v>2002</v>
      </c>
      <c r="C541" s="38" t="s">
        <v>1273</v>
      </c>
    </row>
    <row r="542" spans="1:3" x14ac:dyDescent="0.25">
      <c r="A542" s="38">
        <v>696</v>
      </c>
      <c r="B542" s="38" t="s">
        <v>2008</v>
      </c>
      <c r="C542" s="38" t="s">
        <v>1273</v>
      </c>
    </row>
    <row r="543" spans="1:3" x14ac:dyDescent="0.25">
      <c r="A543" s="38">
        <v>697</v>
      </c>
      <c r="B543" s="38" t="s">
        <v>2001</v>
      </c>
      <c r="C543" s="38" t="s">
        <v>1273</v>
      </c>
    </row>
    <row r="544" spans="1:3" x14ac:dyDescent="0.25">
      <c r="A544" s="38">
        <v>698</v>
      </c>
      <c r="B544" s="38" t="s">
        <v>1999</v>
      </c>
      <c r="C544" s="38" t="s">
        <v>1273</v>
      </c>
    </row>
    <row r="545" spans="1:3" x14ac:dyDescent="0.25">
      <c r="A545" s="38">
        <v>699</v>
      </c>
      <c r="B545" s="38" t="s">
        <v>2345</v>
      </c>
      <c r="C545" s="38" t="s">
        <v>1275</v>
      </c>
    </row>
    <row r="546" spans="1:3" x14ac:dyDescent="0.25">
      <c r="A546" s="38">
        <v>701</v>
      </c>
      <c r="B546" s="38" t="s">
        <v>2000</v>
      </c>
      <c r="C546" s="38" t="s">
        <v>1273</v>
      </c>
    </row>
    <row r="547" spans="1:3" x14ac:dyDescent="0.25">
      <c r="A547" s="38">
        <v>703</v>
      </c>
      <c r="B547" s="38" t="s">
        <v>1655</v>
      </c>
      <c r="C547" s="38" t="s">
        <v>1276</v>
      </c>
    </row>
    <row r="548" spans="1:3" x14ac:dyDescent="0.25">
      <c r="A548" s="38">
        <v>705</v>
      </c>
      <c r="B548" s="38" t="s">
        <v>1656</v>
      </c>
      <c r="C548" s="38" t="s">
        <v>1276</v>
      </c>
    </row>
    <row r="549" spans="1:3" x14ac:dyDescent="0.25">
      <c r="A549" s="38">
        <v>706</v>
      </c>
      <c r="B549" s="38" t="s">
        <v>2363</v>
      </c>
      <c r="C549" s="38" t="s">
        <v>1273</v>
      </c>
    </row>
    <row r="550" spans="1:3" x14ac:dyDescent="0.25">
      <c r="A550" s="38">
        <v>707</v>
      </c>
      <c r="B550" s="38" t="s">
        <v>1657</v>
      </c>
      <c r="C550" s="38" t="s">
        <v>1273</v>
      </c>
    </row>
    <row r="551" spans="1:3" x14ac:dyDescent="0.25">
      <c r="A551" s="38">
        <v>708</v>
      </c>
      <c r="B551" s="38" t="s">
        <v>1658</v>
      </c>
      <c r="C551" s="38" t="s">
        <v>1273</v>
      </c>
    </row>
    <row r="552" spans="1:3" x14ac:dyDescent="0.25">
      <c r="A552" s="38">
        <v>709</v>
      </c>
      <c r="B552" s="38" t="s">
        <v>1659</v>
      </c>
      <c r="C552" s="38" t="s">
        <v>1273</v>
      </c>
    </row>
    <row r="553" spans="1:3" x14ac:dyDescent="0.25">
      <c r="A553" s="38">
        <v>710</v>
      </c>
      <c r="B553" s="38" t="s">
        <v>1660</v>
      </c>
      <c r="C553" s="38" t="s">
        <v>1273</v>
      </c>
    </row>
    <row r="554" spans="1:3" x14ac:dyDescent="0.25">
      <c r="A554" s="38">
        <v>712</v>
      </c>
      <c r="B554" s="38" t="s">
        <v>1661</v>
      </c>
      <c r="C554" s="38" t="s">
        <v>1276</v>
      </c>
    </row>
    <row r="555" spans="1:3" x14ac:dyDescent="0.25">
      <c r="A555" s="38">
        <v>713</v>
      </c>
      <c r="B555" s="38" t="s">
        <v>1662</v>
      </c>
      <c r="C555" s="38" t="s">
        <v>1273</v>
      </c>
    </row>
    <row r="556" spans="1:3" x14ac:dyDescent="0.25">
      <c r="A556" s="38">
        <v>714</v>
      </c>
      <c r="B556" s="38" t="s">
        <v>1663</v>
      </c>
      <c r="C556" s="38" t="s">
        <v>1273</v>
      </c>
    </row>
    <row r="557" spans="1:3" x14ac:dyDescent="0.25">
      <c r="A557" s="38">
        <v>715</v>
      </c>
      <c r="B557" s="38" t="s">
        <v>1664</v>
      </c>
      <c r="C557" s="38" t="s">
        <v>1273</v>
      </c>
    </row>
    <row r="558" spans="1:3" x14ac:dyDescent="0.25">
      <c r="A558" s="38">
        <v>716</v>
      </c>
      <c r="B558" s="38" t="s">
        <v>1665</v>
      </c>
      <c r="C558" s="38" t="s">
        <v>1276</v>
      </c>
    </row>
    <row r="559" spans="1:3" x14ac:dyDescent="0.25">
      <c r="A559" s="38">
        <v>717</v>
      </c>
      <c r="B559" s="38" t="s">
        <v>1666</v>
      </c>
      <c r="C559" s="38" t="s">
        <v>1273</v>
      </c>
    </row>
    <row r="560" spans="1:3" x14ac:dyDescent="0.25">
      <c r="A560" s="38">
        <v>718</v>
      </c>
      <c r="B560" s="38" t="s">
        <v>1667</v>
      </c>
      <c r="C560" s="38" t="s">
        <v>1273</v>
      </c>
    </row>
    <row r="561" spans="1:3" x14ac:dyDescent="0.25">
      <c r="A561" s="38">
        <v>719</v>
      </c>
      <c r="B561" s="38" t="s">
        <v>1668</v>
      </c>
      <c r="C561" s="38" t="s">
        <v>1273</v>
      </c>
    </row>
    <row r="562" spans="1:3" x14ac:dyDescent="0.25">
      <c r="A562" s="38">
        <v>720</v>
      </c>
      <c r="B562" s="38" t="s">
        <v>1669</v>
      </c>
      <c r="C562" s="38" t="s">
        <v>1276</v>
      </c>
    </row>
    <row r="563" spans="1:3" x14ac:dyDescent="0.25">
      <c r="A563" s="38">
        <v>721</v>
      </c>
      <c r="B563" s="38" t="s">
        <v>1670</v>
      </c>
      <c r="C563" s="38" t="s">
        <v>1273</v>
      </c>
    </row>
    <row r="564" spans="1:3" x14ac:dyDescent="0.25">
      <c r="A564" s="38">
        <v>722</v>
      </c>
      <c r="B564" s="38" t="s">
        <v>1671</v>
      </c>
      <c r="C564" s="38" t="s">
        <v>1273</v>
      </c>
    </row>
    <row r="565" spans="1:3" x14ac:dyDescent="0.25">
      <c r="A565" s="38">
        <v>723</v>
      </c>
      <c r="B565" s="38" t="s">
        <v>1672</v>
      </c>
      <c r="C565" s="38" t="s">
        <v>1273</v>
      </c>
    </row>
    <row r="566" spans="1:3" x14ac:dyDescent="0.25">
      <c r="A566" s="38">
        <v>724</v>
      </c>
      <c r="B566" s="38" t="s">
        <v>1673</v>
      </c>
      <c r="C566" s="38" t="s">
        <v>1273</v>
      </c>
    </row>
    <row r="567" spans="1:3" x14ac:dyDescent="0.25">
      <c r="A567" s="38">
        <v>725</v>
      </c>
      <c r="B567" s="38" t="s">
        <v>1674</v>
      </c>
      <c r="C567" s="38" t="s">
        <v>1273</v>
      </c>
    </row>
    <row r="568" spans="1:3" x14ac:dyDescent="0.25">
      <c r="A568" s="38">
        <v>726</v>
      </c>
      <c r="B568" s="38" t="s">
        <v>1675</v>
      </c>
      <c r="C568" s="38" t="s">
        <v>1273</v>
      </c>
    </row>
    <row r="569" spans="1:3" x14ac:dyDescent="0.25">
      <c r="A569" s="38">
        <v>727</v>
      </c>
      <c r="B569" s="38" t="s">
        <v>1676</v>
      </c>
      <c r="C569" s="38" t="s">
        <v>1276</v>
      </c>
    </row>
    <row r="570" spans="1:3" x14ac:dyDescent="0.25">
      <c r="A570" s="38">
        <v>728</v>
      </c>
      <c r="B570" s="38" t="s">
        <v>1677</v>
      </c>
      <c r="C570" s="38" t="s">
        <v>1276</v>
      </c>
    </row>
    <row r="571" spans="1:3" x14ac:dyDescent="0.25">
      <c r="A571" s="38">
        <v>729</v>
      </c>
      <c r="B571" s="38" t="s">
        <v>1678</v>
      </c>
      <c r="C571" s="38" t="s">
        <v>1276</v>
      </c>
    </row>
    <row r="572" spans="1:3" x14ac:dyDescent="0.25">
      <c r="A572" s="38">
        <v>730</v>
      </c>
      <c r="B572" s="38" t="s">
        <v>1679</v>
      </c>
      <c r="C572" s="38" t="s">
        <v>1275</v>
      </c>
    </row>
    <row r="573" spans="1:3" x14ac:dyDescent="0.25">
      <c r="A573" s="38">
        <v>731</v>
      </c>
      <c r="B573" s="38" t="s">
        <v>1680</v>
      </c>
      <c r="C573" s="38" t="s">
        <v>1276</v>
      </c>
    </row>
    <row r="574" spans="1:3" x14ac:dyDescent="0.25">
      <c r="A574" s="38">
        <v>732</v>
      </c>
      <c r="B574" s="38" t="s">
        <v>1681</v>
      </c>
      <c r="C574" s="38" t="s">
        <v>1276</v>
      </c>
    </row>
    <row r="575" spans="1:3" x14ac:dyDescent="0.25">
      <c r="A575" s="38">
        <v>733</v>
      </c>
      <c r="B575" s="38" t="s">
        <v>1682</v>
      </c>
      <c r="C575" s="38" t="s">
        <v>1275</v>
      </c>
    </row>
    <row r="576" spans="1:3" x14ac:dyDescent="0.25">
      <c r="A576" s="38">
        <v>734</v>
      </c>
      <c r="B576" s="38" t="s">
        <v>1683</v>
      </c>
      <c r="C576" s="38" t="s">
        <v>1273</v>
      </c>
    </row>
    <row r="577" spans="1:3" x14ac:dyDescent="0.25">
      <c r="A577" s="38">
        <v>735</v>
      </c>
      <c r="B577" s="38" t="s">
        <v>1684</v>
      </c>
      <c r="C577" s="38" t="s">
        <v>1273</v>
      </c>
    </row>
    <row r="578" spans="1:3" x14ac:dyDescent="0.25">
      <c r="A578" s="38">
        <v>736</v>
      </c>
      <c r="B578" s="38" t="s">
        <v>1685</v>
      </c>
      <c r="C578" s="38" t="s">
        <v>1276</v>
      </c>
    </row>
    <row r="579" spans="1:3" x14ac:dyDescent="0.25">
      <c r="A579" s="38">
        <v>737</v>
      </c>
      <c r="B579" s="38" t="s">
        <v>1686</v>
      </c>
      <c r="C579" s="38" t="s">
        <v>1276</v>
      </c>
    </row>
    <row r="580" spans="1:3" x14ac:dyDescent="0.25">
      <c r="A580" s="38">
        <v>738</v>
      </c>
      <c r="B580" s="38" t="s">
        <v>1687</v>
      </c>
      <c r="C580" s="38" t="s">
        <v>1273</v>
      </c>
    </row>
    <row r="581" spans="1:3" x14ac:dyDescent="0.25">
      <c r="A581" s="38">
        <v>739</v>
      </c>
      <c r="B581" s="38" t="s">
        <v>1688</v>
      </c>
      <c r="C581" s="38" t="s">
        <v>1273</v>
      </c>
    </row>
    <row r="582" spans="1:3" x14ac:dyDescent="0.25">
      <c r="A582" s="38">
        <v>740</v>
      </c>
      <c r="B582" s="38" t="s">
        <v>1689</v>
      </c>
      <c r="C582" s="38" t="s">
        <v>1276</v>
      </c>
    </row>
    <row r="583" spans="1:3" x14ac:dyDescent="0.25">
      <c r="A583" s="38">
        <v>741</v>
      </c>
      <c r="B583" s="38" t="s">
        <v>2255</v>
      </c>
      <c r="C583" s="38" t="s">
        <v>1276</v>
      </c>
    </row>
    <row r="584" spans="1:3" x14ac:dyDescent="0.25">
      <c r="A584" s="38">
        <v>742</v>
      </c>
      <c r="B584" s="38" t="s">
        <v>1690</v>
      </c>
      <c r="C584" s="38" t="s">
        <v>1274</v>
      </c>
    </row>
    <row r="585" spans="1:3" x14ac:dyDescent="0.25">
      <c r="A585" s="38">
        <v>743</v>
      </c>
      <c r="B585" s="38" t="s">
        <v>1691</v>
      </c>
      <c r="C585" s="38" t="s">
        <v>1273</v>
      </c>
    </row>
    <row r="586" spans="1:3" x14ac:dyDescent="0.25">
      <c r="A586" s="38">
        <v>744</v>
      </c>
      <c r="B586" s="38" t="s">
        <v>1692</v>
      </c>
      <c r="C586" s="38" t="s">
        <v>1273</v>
      </c>
    </row>
    <row r="587" spans="1:3" x14ac:dyDescent="0.25">
      <c r="A587" s="38">
        <v>745</v>
      </c>
      <c r="B587" s="38" t="s">
        <v>1693</v>
      </c>
      <c r="C587" s="38" t="s">
        <v>1273</v>
      </c>
    </row>
    <row r="588" spans="1:3" x14ac:dyDescent="0.25">
      <c r="A588" s="38">
        <v>746</v>
      </c>
      <c r="B588" s="38" t="s">
        <v>1694</v>
      </c>
      <c r="C588" s="38" t="s">
        <v>1276</v>
      </c>
    </row>
    <row r="589" spans="1:3" x14ac:dyDescent="0.25">
      <c r="A589" s="38">
        <v>747</v>
      </c>
      <c r="B589" s="38" t="s">
        <v>1695</v>
      </c>
      <c r="C589" s="38" t="s">
        <v>1276</v>
      </c>
    </row>
    <row r="590" spans="1:3" x14ac:dyDescent="0.25">
      <c r="A590" s="38">
        <v>748</v>
      </c>
      <c r="B590" s="38" t="s">
        <v>2371</v>
      </c>
      <c r="C590" s="38" t="s">
        <v>1276</v>
      </c>
    </row>
    <row r="591" spans="1:3" x14ac:dyDescent="0.25">
      <c r="A591" s="38">
        <v>749</v>
      </c>
      <c r="B591" s="38" t="s">
        <v>1696</v>
      </c>
      <c r="C591" s="38" t="s">
        <v>1276</v>
      </c>
    </row>
    <row r="592" spans="1:3" x14ac:dyDescent="0.25">
      <c r="A592" s="38">
        <v>750</v>
      </c>
      <c r="B592" s="38" t="s">
        <v>1697</v>
      </c>
      <c r="C592" s="38" t="s">
        <v>1275</v>
      </c>
    </row>
    <row r="593" spans="1:3" x14ac:dyDescent="0.25">
      <c r="A593" s="38">
        <v>751</v>
      </c>
      <c r="B593" s="38" t="s">
        <v>2254</v>
      </c>
      <c r="C593" s="38" t="s">
        <v>1275</v>
      </c>
    </row>
    <row r="594" spans="1:3" x14ac:dyDescent="0.25">
      <c r="A594" s="38">
        <v>752</v>
      </c>
      <c r="B594" s="38" t="s">
        <v>1698</v>
      </c>
      <c r="C594" s="38" t="s">
        <v>1276</v>
      </c>
    </row>
    <row r="595" spans="1:3" x14ac:dyDescent="0.25">
      <c r="A595" s="38">
        <v>753</v>
      </c>
      <c r="B595" s="38" t="s">
        <v>1699</v>
      </c>
      <c r="C595" s="38" t="s">
        <v>1273</v>
      </c>
    </row>
    <row r="596" spans="1:3" x14ac:dyDescent="0.25">
      <c r="A596" s="38">
        <v>754</v>
      </c>
      <c r="B596" s="38" t="s">
        <v>1700</v>
      </c>
      <c r="C596" s="38" t="s">
        <v>1276</v>
      </c>
    </row>
    <row r="597" spans="1:3" x14ac:dyDescent="0.25">
      <c r="A597" s="38">
        <v>755</v>
      </c>
      <c r="B597" s="38" t="s">
        <v>1701</v>
      </c>
      <c r="C597" s="38" t="s">
        <v>1273</v>
      </c>
    </row>
    <row r="598" spans="1:3" x14ac:dyDescent="0.25">
      <c r="A598" s="38">
        <v>756</v>
      </c>
      <c r="B598" s="38" t="s">
        <v>1702</v>
      </c>
      <c r="C598" s="38" t="s">
        <v>1276</v>
      </c>
    </row>
    <row r="599" spans="1:3" x14ac:dyDescent="0.25">
      <c r="A599" s="38">
        <v>757</v>
      </c>
      <c r="B599" s="38" t="s">
        <v>1703</v>
      </c>
      <c r="C599" s="38" t="s">
        <v>1276</v>
      </c>
    </row>
    <row r="600" spans="1:3" x14ac:dyDescent="0.25">
      <c r="A600" s="38">
        <v>758</v>
      </c>
      <c r="B600" s="38" t="s">
        <v>2406</v>
      </c>
      <c r="C600" s="38" t="s">
        <v>1276</v>
      </c>
    </row>
    <row r="601" spans="1:3" x14ac:dyDescent="0.25">
      <c r="A601" s="38">
        <v>759</v>
      </c>
      <c r="B601" s="38" t="s">
        <v>1704</v>
      </c>
      <c r="C601" s="38" t="s">
        <v>1273</v>
      </c>
    </row>
    <row r="602" spans="1:3" x14ac:dyDescent="0.25">
      <c r="A602" s="38">
        <v>760</v>
      </c>
      <c r="B602" s="38" t="s">
        <v>1705</v>
      </c>
      <c r="C602" s="38" t="s">
        <v>1276</v>
      </c>
    </row>
    <row r="603" spans="1:3" x14ac:dyDescent="0.25">
      <c r="A603" s="38">
        <v>761</v>
      </c>
      <c r="B603" s="38" t="s">
        <v>1706</v>
      </c>
      <c r="C603" s="38" t="s">
        <v>1273</v>
      </c>
    </row>
    <row r="604" spans="1:3" x14ac:dyDescent="0.25">
      <c r="A604" s="38">
        <v>763</v>
      </c>
      <c r="B604" s="38" t="s">
        <v>1707</v>
      </c>
      <c r="C604" s="38" t="s">
        <v>1276</v>
      </c>
    </row>
    <row r="605" spans="1:3" x14ac:dyDescent="0.25">
      <c r="A605" s="38">
        <v>764</v>
      </c>
      <c r="B605" s="38" t="s">
        <v>1708</v>
      </c>
      <c r="C605" s="38" t="s">
        <v>1275</v>
      </c>
    </row>
    <row r="606" spans="1:3" x14ac:dyDescent="0.25">
      <c r="A606" s="38">
        <v>765</v>
      </c>
      <c r="B606" s="38" t="s">
        <v>1709</v>
      </c>
      <c r="C606" s="38" t="s">
        <v>1275</v>
      </c>
    </row>
    <row r="607" spans="1:3" x14ac:dyDescent="0.25">
      <c r="A607" s="38">
        <v>766</v>
      </c>
      <c r="B607" s="38" t="s">
        <v>1710</v>
      </c>
      <c r="C607" s="38" t="s">
        <v>1275</v>
      </c>
    </row>
    <row r="608" spans="1:3" x14ac:dyDescent="0.25">
      <c r="A608" s="38">
        <v>767</v>
      </c>
      <c r="B608" s="38" t="s">
        <v>2349</v>
      </c>
      <c r="C608" s="38" t="s">
        <v>1275</v>
      </c>
    </row>
    <row r="609" spans="1:3" x14ac:dyDescent="0.25">
      <c r="A609" s="38">
        <v>768</v>
      </c>
      <c r="B609" s="38" t="s">
        <v>2323</v>
      </c>
      <c r="C609" s="38" t="s">
        <v>1273</v>
      </c>
    </row>
    <row r="610" spans="1:3" x14ac:dyDescent="0.25">
      <c r="A610" s="38">
        <v>769</v>
      </c>
      <c r="B610" s="38" t="s">
        <v>2191</v>
      </c>
      <c r="C610" s="38" t="s">
        <v>1273</v>
      </c>
    </row>
    <row r="611" spans="1:3" x14ac:dyDescent="0.25">
      <c r="A611" s="38">
        <v>770</v>
      </c>
      <c r="B611" s="38" t="s">
        <v>1711</v>
      </c>
      <c r="C611" s="38" t="s">
        <v>1276</v>
      </c>
    </row>
    <row r="612" spans="1:3" x14ac:dyDescent="0.25">
      <c r="A612" s="38">
        <v>771</v>
      </c>
      <c r="B612" s="38" t="s">
        <v>1712</v>
      </c>
      <c r="C612" s="38" t="s">
        <v>1276</v>
      </c>
    </row>
    <row r="613" spans="1:3" x14ac:dyDescent="0.25">
      <c r="A613" s="38">
        <v>772</v>
      </c>
      <c r="B613" s="38" t="s">
        <v>1713</v>
      </c>
      <c r="C613" s="38" t="s">
        <v>1274</v>
      </c>
    </row>
    <row r="614" spans="1:3" x14ac:dyDescent="0.25">
      <c r="A614" s="38">
        <v>773</v>
      </c>
      <c r="B614" s="38" t="s">
        <v>1714</v>
      </c>
      <c r="C614" s="38" t="s">
        <v>1274</v>
      </c>
    </row>
    <row r="615" spans="1:3" x14ac:dyDescent="0.25">
      <c r="A615" s="38">
        <v>774</v>
      </c>
      <c r="B615" s="38" t="s">
        <v>1715</v>
      </c>
      <c r="C615" s="38" t="s">
        <v>1276</v>
      </c>
    </row>
    <row r="616" spans="1:3" x14ac:dyDescent="0.25">
      <c r="A616" s="38">
        <v>775</v>
      </c>
      <c r="B616" s="38" t="s">
        <v>2357</v>
      </c>
      <c r="C616" s="38" t="s">
        <v>1276</v>
      </c>
    </row>
    <row r="617" spans="1:3" x14ac:dyDescent="0.25">
      <c r="A617" s="38">
        <v>776</v>
      </c>
      <c r="B617" s="38" t="s">
        <v>1716</v>
      </c>
      <c r="C617" s="38" t="s">
        <v>1274</v>
      </c>
    </row>
    <row r="618" spans="1:3" x14ac:dyDescent="0.25">
      <c r="A618" s="38">
        <v>777</v>
      </c>
      <c r="B618" s="38" t="s">
        <v>1717</v>
      </c>
      <c r="C618" s="38" t="s">
        <v>1274</v>
      </c>
    </row>
    <row r="619" spans="1:3" x14ac:dyDescent="0.25">
      <c r="A619" s="38">
        <v>778</v>
      </c>
      <c r="B619" s="38" t="s">
        <v>1718</v>
      </c>
      <c r="C619" s="38" t="s">
        <v>1276</v>
      </c>
    </row>
    <row r="620" spans="1:3" x14ac:dyDescent="0.25">
      <c r="A620" s="38">
        <v>779</v>
      </c>
      <c r="B620" s="38" t="s">
        <v>1719</v>
      </c>
      <c r="C620" s="38" t="s">
        <v>1276</v>
      </c>
    </row>
    <row r="621" spans="1:3" x14ac:dyDescent="0.25">
      <c r="A621" s="38">
        <v>780</v>
      </c>
      <c r="B621" s="38" t="s">
        <v>1720</v>
      </c>
      <c r="C621" s="38" t="s">
        <v>1275</v>
      </c>
    </row>
    <row r="622" spans="1:3" x14ac:dyDescent="0.25">
      <c r="A622" s="38">
        <v>781</v>
      </c>
      <c r="B622" s="38" t="s">
        <v>1721</v>
      </c>
      <c r="C622" s="38" t="s">
        <v>1275</v>
      </c>
    </row>
    <row r="623" spans="1:3" x14ac:dyDescent="0.25">
      <c r="A623" s="38">
        <v>782</v>
      </c>
      <c r="B623" s="38" t="s">
        <v>2326</v>
      </c>
      <c r="C623" s="38" t="s">
        <v>1276</v>
      </c>
    </row>
    <row r="624" spans="1:3" x14ac:dyDescent="0.25">
      <c r="A624" s="38">
        <v>783</v>
      </c>
      <c r="B624" s="38" t="s">
        <v>1722</v>
      </c>
      <c r="C624" s="38" t="s">
        <v>1275</v>
      </c>
    </row>
    <row r="625" spans="1:3" x14ac:dyDescent="0.25">
      <c r="A625" s="38">
        <v>784</v>
      </c>
      <c r="B625" s="38" t="s">
        <v>1723</v>
      </c>
      <c r="C625" s="38" t="s">
        <v>1273</v>
      </c>
    </row>
    <row r="626" spans="1:3" x14ac:dyDescent="0.25">
      <c r="A626" s="38">
        <v>785</v>
      </c>
      <c r="B626" s="38" t="s">
        <v>2367</v>
      </c>
      <c r="C626" s="38" t="s">
        <v>1273</v>
      </c>
    </row>
    <row r="627" spans="1:3" x14ac:dyDescent="0.25">
      <c r="A627" s="38">
        <v>786</v>
      </c>
      <c r="B627" s="38" t="s">
        <v>1724</v>
      </c>
      <c r="C627" s="38" t="s">
        <v>1273</v>
      </c>
    </row>
    <row r="628" spans="1:3" x14ac:dyDescent="0.25">
      <c r="A628" s="38">
        <v>787</v>
      </c>
      <c r="B628" s="38" t="s">
        <v>1725</v>
      </c>
      <c r="C628" s="38" t="s">
        <v>1273</v>
      </c>
    </row>
    <row r="629" spans="1:3" x14ac:dyDescent="0.25">
      <c r="A629" s="38">
        <v>788</v>
      </c>
      <c r="B629" s="38" t="s">
        <v>1726</v>
      </c>
      <c r="C629" s="38" t="s">
        <v>1273</v>
      </c>
    </row>
    <row r="630" spans="1:3" x14ac:dyDescent="0.25">
      <c r="A630" s="38">
        <v>789</v>
      </c>
      <c r="B630" s="38" t="s">
        <v>2192</v>
      </c>
      <c r="C630" s="38" t="s">
        <v>1274</v>
      </c>
    </row>
    <row r="631" spans="1:3" x14ac:dyDescent="0.25">
      <c r="A631" s="38">
        <v>790</v>
      </c>
      <c r="B631" s="38" t="s">
        <v>1727</v>
      </c>
      <c r="C631" s="38" t="s">
        <v>1273</v>
      </c>
    </row>
    <row r="632" spans="1:3" x14ac:dyDescent="0.25">
      <c r="A632" s="38">
        <v>791</v>
      </c>
      <c r="B632" s="38" t="s">
        <v>1728</v>
      </c>
      <c r="C632" s="38" t="s">
        <v>1273</v>
      </c>
    </row>
    <row r="633" spans="1:3" x14ac:dyDescent="0.25">
      <c r="A633" s="38">
        <v>792</v>
      </c>
      <c r="B633" s="38" t="s">
        <v>2193</v>
      </c>
      <c r="C633" s="38" t="s">
        <v>1273</v>
      </c>
    </row>
    <row r="634" spans="1:3" x14ac:dyDescent="0.25">
      <c r="A634" s="38">
        <v>793</v>
      </c>
      <c r="B634" s="38" t="s">
        <v>2174</v>
      </c>
      <c r="C634" s="38" t="s">
        <v>1273</v>
      </c>
    </row>
    <row r="635" spans="1:3" x14ac:dyDescent="0.25">
      <c r="A635" s="38">
        <v>794</v>
      </c>
      <c r="B635" s="38" t="s">
        <v>1729</v>
      </c>
      <c r="C635" s="38" t="s">
        <v>1273</v>
      </c>
    </row>
    <row r="636" spans="1:3" x14ac:dyDescent="0.25">
      <c r="A636" s="38">
        <v>795</v>
      </c>
      <c r="B636" s="38" t="s">
        <v>1730</v>
      </c>
      <c r="C636" s="38" t="s">
        <v>1274</v>
      </c>
    </row>
    <row r="637" spans="1:3" x14ac:dyDescent="0.25">
      <c r="A637" s="38">
        <v>796</v>
      </c>
      <c r="B637" s="38" t="s">
        <v>1731</v>
      </c>
      <c r="C637" s="38" t="s">
        <v>1276</v>
      </c>
    </row>
    <row r="638" spans="1:3" s="75" customFormat="1" x14ac:dyDescent="0.25">
      <c r="A638" s="83">
        <v>797</v>
      </c>
      <c r="B638" s="83" t="s">
        <v>2476</v>
      </c>
      <c r="C638" s="83" t="s">
        <v>1273</v>
      </c>
    </row>
    <row r="639" spans="1:3" x14ac:dyDescent="0.25">
      <c r="A639" s="38">
        <v>798</v>
      </c>
      <c r="B639" s="38" t="s">
        <v>2272</v>
      </c>
      <c r="C639" s="38" t="s">
        <v>1274</v>
      </c>
    </row>
    <row r="640" spans="1:3" x14ac:dyDescent="0.25">
      <c r="A640" s="38">
        <v>799</v>
      </c>
      <c r="B640" s="38" t="s">
        <v>1732</v>
      </c>
      <c r="C640" s="38" t="s">
        <v>1276</v>
      </c>
    </row>
    <row r="641" spans="1:3" x14ac:dyDescent="0.25">
      <c r="A641" s="38">
        <v>800</v>
      </c>
      <c r="B641" s="38" t="s">
        <v>1733</v>
      </c>
      <c r="C641" s="38" t="s">
        <v>1273</v>
      </c>
    </row>
    <row r="642" spans="1:3" x14ac:dyDescent="0.25">
      <c r="A642" s="38">
        <v>801</v>
      </c>
      <c r="B642" s="38" t="s">
        <v>1734</v>
      </c>
      <c r="C642" s="38" t="s">
        <v>1273</v>
      </c>
    </row>
    <row r="643" spans="1:3" x14ac:dyDescent="0.25">
      <c r="A643" s="38">
        <v>802</v>
      </c>
      <c r="B643" s="38" t="s">
        <v>2394</v>
      </c>
      <c r="C643" s="38" t="s">
        <v>1274</v>
      </c>
    </row>
    <row r="644" spans="1:3" x14ac:dyDescent="0.25">
      <c r="A644" s="38">
        <v>803</v>
      </c>
      <c r="B644" s="38" t="s">
        <v>1735</v>
      </c>
      <c r="C644" s="38" t="s">
        <v>1274</v>
      </c>
    </row>
    <row r="645" spans="1:3" x14ac:dyDescent="0.25">
      <c r="A645" s="38">
        <v>804</v>
      </c>
      <c r="B645" s="38" t="s">
        <v>2333</v>
      </c>
      <c r="C645" s="38" t="s">
        <v>1274</v>
      </c>
    </row>
    <row r="646" spans="1:3" x14ac:dyDescent="0.25">
      <c r="A646" s="38">
        <v>805</v>
      </c>
      <c r="B646" s="38" t="s">
        <v>1736</v>
      </c>
      <c r="C646" s="38" t="s">
        <v>1276</v>
      </c>
    </row>
    <row r="647" spans="1:3" x14ac:dyDescent="0.25">
      <c r="A647" s="38">
        <v>806</v>
      </c>
      <c r="B647" s="38" t="s">
        <v>2387</v>
      </c>
      <c r="C647" s="38" t="s">
        <v>1276</v>
      </c>
    </row>
    <row r="648" spans="1:3" x14ac:dyDescent="0.25">
      <c r="A648" s="38">
        <v>807</v>
      </c>
      <c r="B648" s="38" t="s">
        <v>2359</v>
      </c>
      <c r="C648" s="38" t="s">
        <v>1276</v>
      </c>
    </row>
    <row r="649" spans="1:3" x14ac:dyDescent="0.25">
      <c r="A649" s="38">
        <v>808</v>
      </c>
      <c r="B649" s="38" t="s">
        <v>1737</v>
      </c>
      <c r="C649" s="38" t="s">
        <v>1276</v>
      </c>
    </row>
    <row r="650" spans="1:3" x14ac:dyDescent="0.25">
      <c r="A650" s="38">
        <v>809</v>
      </c>
      <c r="B650" s="38" t="s">
        <v>2251</v>
      </c>
      <c r="C650" s="38" t="s">
        <v>1276</v>
      </c>
    </row>
    <row r="651" spans="1:3" x14ac:dyDescent="0.25">
      <c r="A651" s="38">
        <v>810</v>
      </c>
      <c r="B651" s="38" t="s">
        <v>1738</v>
      </c>
      <c r="C651" s="38" t="s">
        <v>1273</v>
      </c>
    </row>
    <row r="652" spans="1:3" x14ac:dyDescent="0.25">
      <c r="A652" s="38">
        <v>811</v>
      </c>
      <c r="B652" s="38" t="s">
        <v>1739</v>
      </c>
      <c r="C652" s="38" t="s">
        <v>1273</v>
      </c>
    </row>
    <row r="653" spans="1:3" x14ac:dyDescent="0.25">
      <c r="A653" s="38">
        <v>812</v>
      </c>
      <c r="B653" s="38" t="s">
        <v>1740</v>
      </c>
      <c r="C653" s="38" t="s">
        <v>1273</v>
      </c>
    </row>
    <row r="654" spans="1:3" x14ac:dyDescent="0.25">
      <c r="A654" s="38">
        <v>813</v>
      </c>
      <c r="B654" s="38" t="s">
        <v>2164</v>
      </c>
      <c r="C654" s="38" t="s">
        <v>1273</v>
      </c>
    </row>
    <row r="655" spans="1:3" x14ac:dyDescent="0.25">
      <c r="A655" s="38">
        <v>815</v>
      </c>
      <c r="B655" s="38" t="s">
        <v>1741</v>
      </c>
      <c r="C655" s="38" t="s">
        <v>1273</v>
      </c>
    </row>
    <row r="656" spans="1:3" x14ac:dyDescent="0.25">
      <c r="A656" s="38">
        <v>816</v>
      </c>
      <c r="B656" s="38" t="s">
        <v>1742</v>
      </c>
      <c r="C656" s="38" t="s">
        <v>1273</v>
      </c>
    </row>
    <row r="657" spans="1:3" x14ac:dyDescent="0.25">
      <c r="A657" s="38">
        <v>817</v>
      </c>
      <c r="B657" s="38" t="s">
        <v>1743</v>
      </c>
      <c r="C657" s="38" t="s">
        <v>1275</v>
      </c>
    </row>
    <row r="658" spans="1:3" x14ac:dyDescent="0.25">
      <c r="A658" s="38">
        <v>818</v>
      </c>
      <c r="B658" s="38" t="s">
        <v>1744</v>
      </c>
      <c r="C658" s="38" t="s">
        <v>1273</v>
      </c>
    </row>
    <row r="659" spans="1:3" x14ac:dyDescent="0.25">
      <c r="A659" s="38">
        <v>819</v>
      </c>
      <c r="B659" s="38" t="s">
        <v>1745</v>
      </c>
      <c r="C659" s="38" t="s">
        <v>1276</v>
      </c>
    </row>
    <row r="660" spans="1:3" x14ac:dyDescent="0.25">
      <c r="A660" s="38">
        <v>821</v>
      </c>
      <c r="B660" s="38" t="s">
        <v>1746</v>
      </c>
      <c r="C660" s="38" t="s">
        <v>1273</v>
      </c>
    </row>
    <row r="661" spans="1:3" x14ac:dyDescent="0.25">
      <c r="A661" s="38">
        <v>822</v>
      </c>
      <c r="B661" s="38" t="s">
        <v>1747</v>
      </c>
      <c r="C661" s="38" t="s">
        <v>1274</v>
      </c>
    </row>
    <row r="662" spans="1:3" x14ac:dyDescent="0.25">
      <c r="A662" s="38">
        <v>823</v>
      </c>
      <c r="B662" s="38" t="s">
        <v>1748</v>
      </c>
      <c r="C662" s="38" t="s">
        <v>1273</v>
      </c>
    </row>
    <row r="663" spans="1:3" x14ac:dyDescent="0.25">
      <c r="A663" s="38">
        <v>824</v>
      </c>
      <c r="B663" s="38" t="s">
        <v>1749</v>
      </c>
      <c r="C663" s="38" t="s">
        <v>1274</v>
      </c>
    </row>
    <row r="664" spans="1:3" x14ac:dyDescent="0.25">
      <c r="A664" s="38">
        <v>825</v>
      </c>
      <c r="B664" s="38" t="s">
        <v>1750</v>
      </c>
      <c r="C664" s="38" t="s">
        <v>1275</v>
      </c>
    </row>
    <row r="665" spans="1:3" x14ac:dyDescent="0.25">
      <c r="A665" s="38">
        <v>826</v>
      </c>
      <c r="B665" s="38" t="s">
        <v>1751</v>
      </c>
      <c r="C665" s="38" t="s">
        <v>1273</v>
      </c>
    </row>
    <row r="666" spans="1:3" x14ac:dyDescent="0.25">
      <c r="A666" s="38">
        <v>827</v>
      </c>
      <c r="B666" s="38" t="s">
        <v>1752</v>
      </c>
      <c r="C666" s="38" t="s">
        <v>1273</v>
      </c>
    </row>
    <row r="667" spans="1:3" x14ac:dyDescent="0.25">
      <c r="A667" s="38">
        <v>828</v>
      </c>
      <c r="B667" s="38" t="s">
        <v>1753</v>
      </c>
      <c r="C667" s="38" t="s">
        <v>1273</v>
      </c>
    </row>
    <row r="668" spans="1:3" x14ac:dyDescent="0.25">
      <c r="A668" s="38">
        <v>829</v>
      </c>
      <c r="B668" s="38" t="s">
        <v>1754</v>
      </c>
      <c r="C668" s="38" t="s">
        <v>1275</v>
      </c>
    </row>
    <row r="669" spans="1:3" x14ac:dyDescent="0.25">
      <c r="A669" s="38">
        <v>830</v>
      </c>
      <c r="B669" s="38" t="s">
        <v>1755</v>
      </c>
      <c r="C669" s="38" t="s">
        <v>1274</v>
      </c>
    </row>
    <row r="670" spans="1:3" x14ac:dyDescent="0.25">
      <c r="A670" s="38">
        <v>831</v>
      </c>
      <c r="B670" s="38" t="s">
        <v>1756</v>
      </c>
      <c r="C670" s="38" t="s">
        <v>1275</v>
      </c>
    </row>
    <row r="671" spans="1:3" x14ac:dyDescent="0.25">
      <c r="A671" s="38">
        <v>832</v>
      </c>
      <c r="B671" s="38" t="s">
        <v>1757</v>
      </c>
      <c r="C671" s="38" t="s">
        <v>1276</v>
      </c>
    </row>
    <row r="672" spans="1:3" x14ac:dyDescent="0.25">
      <c r="A672" s="38">
        <v>833</v>
      </c>
      <c r="B672" s="38" t="s">
        <v>1758</v>
      </c>
      <c r="C672" s="38" t="s">
        <v>1273</v>
      </c>
    </row>
    <row r="673" spans="1:3" x14ac:dyDescent="0.25">
      <c r="A673" s="38">
        <v>834</v>
      </c>
      <c r="B673" s="38" t="s">
        <v>1759</v>
      </c>
      <c r="C673" s="38" t="s">
        <v>1273</v>
      </c>
    </row>
    <row r="674" spans="1:3" x14ac:dyDescent="0.25">
      <c r="A674" s="38">
        <v>835</v>
      </c>
      <c r="B674" s="38" t="s">
        <v>1760</v>
      </c>
      <c r="C674" s="38" t="s">
        <v>1273</v>
      </c>
    </row>
    <row r="675" spans="1:3" x14ac:dyDescent="0.25">
      <c r="A675" s="38">
        <v>836</v>
      </c>
      <c r="B675" s="38" t="s">
        <v>1761</v>
      </c>
      <c r="C675" s="38" t="s">
        <v>1273</v>
      </c>
    </row>
    <row r="676" spans="1:3" x14ac:dyDescent="0.25">
      <c r="A676" s="38">
        <v>837</v>
      </c>
      <c r="B676" s="38" t="s">
        <v>2250</v>
      </c>
      <c r="C676" s="38" t="s">
        <v>1276</v>
      </c>
    </row>
    <row r="677" spans="1:3" x14ac:dyDescent="0.25">
      <c r="A677" s="38">
        <v>838</v>
      </c>
      <c r="B677" s="38" t="s">
        <v>1762</v>
      </c>
      <c r="C677" s="38" t="s">
        <v>1274</v>
      </c>
    </row>
    <row r="678" spans="1:3" x14ac:dyDescent="0.25">
      <c r="A678" s="38">
        <v>839</v>
      </c>
      <c r="B678" s="38" t="s">
        <v>1763</v>
      </c>
      <c r="C678" s="38" t="s">
        <v>1273</v>
      </c>
    </row>
    <row r="679" spans="1:3" x14ac:dyDescent="0.25">
      <c r="A679" s="38">
        <v>840</v>
      </c>
      <c r="B679" s="38" t="s">
        <v>2381</v>
      </c>
      <c r="C679" s="38" t="s">
        <v>1276</v>
      </c>
    </row>
    <row r="680" spans="1:3" x14ac:dyDescent="0.25">
      <c r="A680" s="38">
        <v>841</v>
      </c>
      <c r="B680" s="38" t="s">
        <v>1764</v>
      </c>
      <c r="C680" s="38" t="s">
        <v>1273</v>
      </c>
    </row>
    <row r="681" spans="1:3" x14ac:dyDescent="0.25">
      <c r="A681" s="38">
        <v>842</v>
      </c>
      <c r="B681" s="38" t="s">
        <v>1765</v>
      </c>
      <c r="C681" s="38" t="s">
        <v>1274</v>
      </c>
    </row>
    <row r="682" spans="1:3" x14ac:dyDescent="0.25">
      <c r="A682" s="38">
        <v>843</v>
      </c>
      <c r="B682" s="38" t="s">
        <v>1766</v>
      </c>
      <c r="C682" s="38" t="s">
        <v>1274</v>
      </c>
    </row>
    <row r="683" spans="1:3" x14ac:dyDescent="0.25">
      <c r="A683" s="38">
        <v>844</v>
      </c>
      <c r="B683" s="38" t="s">
        <v>1767</v>
      </c>
      <c r="C683" s="38" t="s">
        <v>1274</v>
      </c>
    </row>
    <row r="684" spans="1:3" x14ac:dyDescent="0.25">
      <c r="A684" s="38">
        <v>845</v>
      </c>
      <c r="B684" s="38" t="s">
        <v>1768</v>
      </c>
      <c r="C684" s="38" t="s">
        <v>1273</v>
      </c>
    </row>
    <row r="685" spans="1:3" x14ac:dyDescent="0.25">
      <c r="A685" s="38">
        <v>849</v>
      </c>
      <c r="B685" s="38" t="s">
        <v>1769</v>
      </c>
      <c r="C685" s="38" t="s">
        <v>1273</v>
      </c>
    </row>
    <row r="686" spans="1:3" x14ac:dyDescent="0.25">
      <c r="A686" s="38">
        <v>850</v>
      </c>
      <c r="B686" s="38" t="s">
        <v>1770</v>
      </c>
      <c r="C686" s="38" t="s">
        <v>1273</v>
      </c>
    </row>
    <row r="687" spans="1:3" x14ac:dyDescent="0.25">
      <c r="A687" s="38">
        <v>851</v>
      </c>
      <c r="B687" s="38" t="s">
        <v>1771</v>
      </c>
      <c r="C687" s="38" t="s">
        <v>1276</v>
      </c>
    </row>
    <row r="688" spans="1:3" x14ac:dyDescent="0.25">
      <c r="A688" s="38">
        <v>852</v>
      </c>
      <c r="B688" s="38" t="s">
        <v>1772</v>
      </c>
      <c r="C688" s="38" t="s">
        <v>1276</v>
      </c>
    </row>
    <row r="689" spans="1:3" x14ac:dyDescent="0.25">
      <c r="A689" s="38">
        <v>853</v>
      </c>
      <c r="B689" s="38" t="s">
        <v>2334</v>
      </c>
      <c r="C689" s="38" t="s">
        <v>1276</v>
      </c>
    </row>
    <row r="690" spans="1:3" x14ac:dyDescent="0.25">
      <c r="A690" s="38">
        <v>854</v>
      </c>
      <c r="B690" s="38" t="s">
        <v>1773</v>
      </c>
      <c r="C690" s="38" t="s">
        <v>1276</v>
      </c>
    </row>
    <row r="691" spans="1:3" x14ac:dyDescent="0.25">
      <c r="A691" s="38">
        <v>855</v>
      </c>
      <c r="B691" s="38" t="s">
        <v>1774</v>
      </c>
      <c r="C691" s="38" t="s">
        <v>1276</v>
      </c>
    </row>
    <row r="692" spans="1:3" x14ac:dyDescent="0.25">
      <c r="A692" s="38">
        <v>856</v>
      </c>
      <c r="B692" s="38" t="s">
        <v>1775</v>
      </c>
      <c r="C692" s="38" t="s">
        <v>1276</v>
      </c>
    </row>
    <row r="693" spans="1:3" x14ac:dyDescent="0.25">
      <c r="A693" s="38">
        <v>857</v>
      </c>
      <c r="B693" s="38" t="s">
        <v>1776</v>
      </c>
      <c r="C693" s="38" t="s">
        <v>1276</v>
      </c>
    </row>
    <row r="694" spans="1:3" x14ac:dyDescent="0.25">
      <c r="A694" s="38">
        <v>858</v>
      </c>
      <c r="B694" s="38" t="s">
        <v>1777</v>
      </c>
      <c r="C694" s="38" t="s">
        <v>1273</v>
      </c>
    </row>
    <row r="695" spans="1:3" x14ac:dyDescent="0.25">
      <c r="A695" s="38">
        <v>859</v>
      </c>
      <c r="B695" s="38" t="s">
        <v>1778</v>
      </c>
      <c r="C695" s="38" t="s">
        <v>1274</v>
      </c>
    </row>
    <row r="696" spans="1:3" x14ac:dyDescent="0.25">
      <c r="A696" s="38">
        <v>860</v>
      </c>
      <c r="B696" s="38" t="s">
        <v>1779</v>
      </c>
      <c r="C696" s="38" t="s">
        <v>1273</v>
      </c>
    </row>
    <row r="697" spans="1:3" x14ac:dyDescent="0.25">
      <c r="A697" s="38">
        <v>861</v>
      </c>
      <c r="B697" s="38" t="s">
        <v>1780</v>
      </c>
      <c r="C697" s="38" t="s">
        <v>1273</v>
      </c>
    </row>
    <row r="698" spans="1:3" x14ac:dyDescent="0.25">
      <c r="A698" s="38">
        <v>862</v>
      </c>
      <c r="B698" s="38" t="s">
        <v>2350</v>
      </c>
      <c r="C698" s="38" t="s">
        <v>1276</v>
      </c>
    </row>
    <row r="699" spans="1:3" x14ac:dyDescent="0.25">
      <c r="A699" s="38">
        <v>863</v>
      </c>
      <c r="B699" s="38" t="s">
        <v>1781</v>
      </c>
      <c r="C699" s="38" t="s">
        <v>1273</v>
      </c>
    </row>
    <row r="700" spans="1:3" x14ac:dyDescent="0.25">
      <c r="A700" s="38">
        <v>864</v>
      </c>
      <c r="B700" s="38" t="s">
        <v>1782</v>
      </c>
      <c r="C700" s="38" t="s">
        <v>1276</v>
      </c>
    </row>
    <row r="701" spans="1:3" x14ac:dyDescent="0.25">
      <c r="A701" s="38">
        <v>865</v>
      </c>
      <c r="B701" s="38" t="s">
        <v>1783</v>
      </c>
      <c r="C701" s="38" t="s">
        <v>1273</v>
      </c>
    </row>
    <row r="702" spans="1:3" x14ac:dyDescent="0.25">
      <c r="A702" s="38">
        <v>866</v>
      </c>
      <c r="B702" s="38" t="s">
        <v>1784</v>
      </c>
      <c r="C702" s="38" t="s">
        <v>1273</v>
      </c>
    </row>
    <row r="703" spans="1:3" x14ac:dyDescent="0.25">
      <c r="A703" s="38">
        <v>867</v>
      </c>
      <c r="B703" s="38" t="s">
        <v>1785</v>
      </c>
      <c r="C703" s="38" t="s">
        <v>1274</v>
      </c>
    </row>
    <row r="704" spans="1:3" x14ac:dyDescent="0.25">
      <c r="A704" s="38">
        <v>868</v>
      </c>
      <c r="B704" s="38" t="s">
        <v>1786</v>
      </c>
      <c r="C704" s="38" t="s">
        <v>1273</v>
      </c>
    </row>
    <row r="705" spans="1:3" x14ac:dyDescent="0.25">
      <c r="A705" s="38">
        <v>869</v>
      </c>
      <c r="B705" s="38" t="s">
        <v>1787</v>
      </c>
      <c r="C705" s="38" t="s">
        <v>1276</v>
      </c>
    </row>
    <row r="706" spans="1:3" x14ac:dyDescent="0.25">
      <c r="A706" s="38">
        <v>870</v>
      </c>
      <c r="B706" s="38" t="s">
        <v>1788</v>
      </c>
      <c r="C706" s="38" t="s">
        <v>1275</v>
      </c>
    </row>
    <row r="707" spans="1:3" x14ac:dyDescent="0.25">
      <c r="A707" s="38">
        <v>871</v>
      </c>
      <c r="B707" s="38" t="s">
        <v>2194</v>
      </c>
      <c r="C707" s="38" t="s">
        <v>1275</v>
      </c>
    </row>
    <row r="708" spans="1:3" x14ac:dyDescent="0.25">
      <c r="A708" s="38">
        <v>872</v>
      </c>
      <c r="B708" s="38" t="s">
        <v>1789</v>
      </c>
      <c r="C708" s="38" t="s">
        <v>1276</v>
      </c>
    </row>
    <row r="709" spans="1:3" x14ac:dyDescent="0.25">
      <c r="A709" s="38">
        <v>873</v>
      </c>
      <c r="B709" s="38" t="s">
        <v>1790</v>
      </c>
      <c r="C709" s="38" t="s">
        <v>1275</v>
      </c>
    </row>
    <row r="710" spans="1:3" x14ac:dyDescent="0.25">
      <c r="A710" s="38">
        <v>874</v>
      </c>
      <c r="B710" s="38" t="s">
        <v>1791</v>
      </c>
      <c r="C710" s="38" t="s">
        <v>1276</v>
      </c>
    </row>
    <row r="711" spans="1:3" x14ac:dyDescent="0.25">
      <c r="A711" s="38">
        <v>875</v>
      </c>
      <c r="B711" s="38" t="s">
        <v>2271</v>
      </c>
      <c r="C711" s="38" t="s">
        <v>1273</v>
      </c>
    </row>
    <row r="712" spans="1:3" x14ac:dyDescent="0.25">
      <c r="A712" s="38">
        <v>876</v>
      </c>
      <c r="B712" s="38" t="s">
        <v>1792</v>
      </c>
      <c r="C712" s="38" t="s">
        <v>1273</v>
      </c>
    </row>
    <row r="713" spans="1:3" x14ac:dyDescent="0.25">
      <c r="A713" s="38">
        <v>877</v>
      </c>
      <c r="B713" s="38" t="s">
        <v>1793</v>
      </c>
      <c r="C713" s="38" t="s">
        <v>1276</v>
      </c>
    </row>
    <row r="714" spans="1:3" x14ac:dyDescent="0.25">
      <c r="A714" s="38">
        <v>878</v>
      </c>
      <c r="B714" s="38" t="s">
        <v>2159</v>
      </c>
      <c r="C714" s="38" t="s">
        <v>1276</v>
      </c>
    </row>
    <row r="715" spans="1:3" x14ac:dyDescent="0.25">
      <c r="A715" s="38">
        <v>879</v>
      </c>
      <c r="B715" s="38" t="s">
        <v>1794</v>
      </c>
      <c r="C715" s="38" t="s">
        <v>1273</v>
      </c>
    </row>
    <row r="716" spans="1:3" x14ac:dyDescent="0.25">
      <c r="A716" s="38">
        <v>880</v>
      </c>
      <c r="B716" s="38" t="s">
        <v>2399</v>
      </c>
      <c r="C716" s="38" t="s">
        <v>1275</v>
      </c>
    </row>
    <row r="717" spans="1:3" x14ac:dyDescent="0.25">
      <c r="A717" s="38">
        <v>881</v>
      </c>
      <c r="B717" s="38" t="s">
        <v>1795</v>
      </c>
      <c r="C717" s="38" t="s">
        <v>1275</v>
      </c>
    </row>
    <row r="718" spans="1:3" x14ac:dyDescent="0.25">
      <c r="A718" s="38">
        <v>882</v>
      </c>
      <c r="B718" s="38" t="s">
        <v>1796</v>
      </c>
      <c r="C718" s="38" t="s">
        <v>1276</v>
      </c>
    </row>
    <row r="719" spans="1:3" x14ac:dyDescent="0.25">
      <c r="A719" s="38">
        <v>883</v>
      </c>
      <c r="B719" s="38" t="s">
        <v>1797</v>
      </c>
      <c r="C719" s="38" t="s">
        <v>1273</v>
      </c>
    </row>
    <row r="720" spans="1:3" x14ac:dyDescent="0.25">
      <c r="A720" s="38">
        <v>884</v>
      </c>
      <c r="B720" s="38" t="s">
        <v>1798</v>
      </c>
      <c r="C720" s="38" t="s">
        <v>1273</v>
      </c>
    </row>
    <row r="721" spans="1:3" x14ac:dyDescent="0.25">
      <c r="A721" s="38">
        <v>885</v>
      </c>
      <c r="B721" s="38" t="s">
        <v>1799</v>
      </c>
      <c r="C721" s="38" t="s">
        <v>1275</v>
      </c>
    </row>
    <row r="722" spans="1:3" x14ac:dyDescent="0.25">
      <c r="A722" s="38">
        <v>886</v>
      </c>
      <c r="B722" s="38" t="s">
        <v>1800</v>
      </c>
      <c r="C722" s="38" t="s">
        <v>1276</v>
      </c>
    </row>
    <row r="723" spans="1:3" x14ac:dyDescent="0.25">
      <c r="A723" s="38">
        <v>887</v>
      </c>
      <c r="B723" s="38" t="s">
        <v>2369</v>
      </c>
      <c r="C723" s="38" t="s">
        <v>1273</v>
      </c>
    </row>
    <row r="724" spans="1:3" x14ac:dyDescent="0.25">
      <c r="A724" s="38">
        <v>888</v>
      </c>
      <c r="B724" s="38" t="s">
        <v>2268</v>
      </c>
      <c r="C724" s="38" t="s">
        <v>1276</v>
      </c>
    </row>
    <row r="725" spans="1:3" x14ac:dyDescent="0.25">
      <c r="A725" s="38">
        <v>889</v>
      </c>
      <c r="B725" s="38" t="s">
        <v>2249</v>
      </c>
      <c r="C725" s="38" t="s">
        <v>1273</v>
      </c>
    </row>
    <row r="726" spans="1:3" x14ac:dyDescent="0.25">
      <c r="A726" s="38">
        <v>890</v>
      </c>
      <c r="B726" s="38" t="s">
        <v>1801</v>
      </c>
      <c r="C726" s="38" t="s">
        <v>1275</v>
      </c>
    </row>
    <row r="727" spans="1:3" x14ac:dyDescent="0.25">
      <c r="A727" s="38">
        <v>891</v>
      </c>
      <c r="B727" s="38" t="s">
        <v>1802</v>
      </c>
      <c r="C727" s="38" t="s">
        <v>1275</v>
      </c>
    </row>
    <row r="728" spans="1:3" x14ac:dyDescent="0.25">
      <c r="A728" s="38">
        <v>892</v>
      </c>
      <c r="B728" s="38" t="s">
        <v>1803</v>
      </c>
      <c r="C728" s="38" t="s">
        <v>1273</v>
      </c>
    </row>
    <row r="729" spans="1:3" x14ac:dyDescent="0.25">
      <c r="A729" s="38">
        <v>893</v>
      </c>
      <c r="B729" s="38" t="s">
        <v>1804</v>
      </c>
      <c r="C729" s="38" t="s">
        <v>1274</v>
      </c>
    </row>
    <row r="730" spans="1:3" x14ac:dyDescent="0.25">
      <c r="A730" s="38">
        <v>894</v>
      </c>
      <c r="B730" s="38" t="s">
        <v>2148</v>
      </c>
      <c r="C730" s="38" t="s">
        <v>1276</v>
      </c>
    </row>
    <row r="731" spans="1:3" x14ac:dyDescent="0.25">
      <c r="A731" s="38">
        <v>895</v>
      </c>
      <c r="B731" s="38" t="s">
        <v>2382</v>
      </c>
      <c r="C731" s="38" t="s">
        <v>1276</v>
      </c>
    </row>
    <row r="732" spans="1:3" x14ac:dyDescent="0.25">
      <c r="A732" s="38">
        <v>896</v>
      </c>
      <c r="B732" s="38" t="s">
        <v>1805</v>
      </c>
      <c r="C732" s="38" t="s">
        <v>1273</v>
      </c>
    </row>
    <row r="733" spans="1:3" x14ac:dyDescent="0.25">
      <c r="A733" s="38">
        <v>897</v>
      </c>
      <c r="B733" s="38" t="s">
        <v>1806</v>
      </c>
      <c r="C733" s="38" t="s">
        <v>1273</v>
      </c>
    </row>
    <row r="734" spans="1:3" x14ac:dyDescent="0.25">
      <c r="A734" s="38">
        <v>899</v>
      </c>
      <c r="B734" s="38" t="s">
        <v>1807</v>
      </c>
      <c r="C734" s="38" t="s">
        <v>1274</v>
      </c>
    </row>
    <row r="735" spans="1:3" x14ac:dyDescent="0.25">
      <c r="A735" s="38">
        <v>900</v>
      </c>
      <c r="B735" s="38" t="s">
        <v>1808</v>
      </c>
      <c r="C735" s="38" t="s">
        <v>1273</v>
      </c>
    </row>
    <row r="736" spans="1:3" x14ac:dyDescent="0.25">
      <c r="A736" s="38">
        <v>901</v>
      </c>
      <c r="B736" s="38" t="s">
        <v>1809</v>
      </c>
      <c r="C736" s="38" t="s">
        <v>1273</v>
      </c>
    </row>
    <row r="737" spans="1:3" x14ac:dyDescent="0.25">
      <c r="A737" s="38">
        <v>902</v>
      </c>
      <c r="B737" s="38" t="s">
        <v>1810</v>
      </c>
      <c r="C737" s="38" t="s">
        <v>1273</v>
      </c>
    </row>
    <row r="738" spans="1:3" x14ac:dyDescent="0.25">
      <c r="A738" s="38">
        <v>903</v>
      </c>
      <c r="B738" s="38" t="s">
        <v>1811</v>
      </c>
      <c r="C738" s="38" t="s">
        <v>1276</v>
      </c>
    </row>
    <row r="739" spans="1:3" x14ac:dyDescent="0.25">
      <c r="A739" s="38">
        <v>904</v>
      </c>
      <c r="B739" s="38" t="s">
        <v>1812</v>
      </c>
      <c r="C739" s="38" t="s">
        <v>1273</v>
      </c>
    </row>
    <row r="740" spans="1:3" x14ac:dyDescent="0.25">
      <c r="A740" s="38">
        <v>905</v>
      </c>
      <c r="B740" s="38" t="s">
        <v>1813</v>
      </c>
      <c r="C740" s="38" t="s">
        <v>1276</v>
      </c>
    </row>
    <row r="741" spans="1:3" x14ac:dyDescent="0.25">
      <c r="A741" s="38">
        <v>906</v>
      </c>
      <c r="B741" s="38" t="s">
        <v>1814</v>
      </c>
      <c r="C741" s="38" t="s">
        <v>1273</v>
      </c>
    </row>
    <row r="742" spans="1:3" x14ac:dyDescent="0.25">
      <c r="A742" s="38">
        <v>907</v>
      </c>
      <c r="B742" s="38" t="s">
        <v>1815</v>
      </c>
      <c r="C742" s="38" t="s">
        <v>1273</v>
      </c>
    </row>
    <row r="743" spans="1:3" x14ac:dyDescent="0.25">
      <c r="A743" s="38">
        <v>908</v>
      </c>
      <c r="B743" s="38" t="s">
        <v>1816</v>
      </c>
      <c r="C743" s="38" t="s">
        <v>1273</v>
      </c>
    </row>
    <row r="744" spans="1:3" x14ac:dyDescent="0.25">
      <c r="A744" s="38">
        <v>909</v>
      </c>
      <c r="B744" s="38" t="s">
        <v>1817</v>
      </c>
      <c r="C744" s="38" t="s">
        <v>1273</v>
      </c>
    </row>
    <row r="745" spans="1:3" x14ac:dyDescent="0.25">
      <c r="A745" s="38">
        <v>910</v>
      </c>
      <c r="B745" s="38" t="s">
        <v>1818</v>
      </c>
      <c r="C745" s="38" t="s">
        <v>1276</v>
      </c>
    </row>
    <row r="746" spans="1:3" x14ac:dyDescent="0.25">
      <c r="A746" s="38">
        <v>911</v>
      </c>
      <c r="B746" s="38" t="s">
        <v>1819</v>
      </c>
      <c r="C746" s="38" t="s">
        <v>1273</v>
      </c>
    </row>
    <row r="747" spans="1:3" x14ac:dyDescent="0.25">
      <c r="A747" s="38">
        <v>912</v>
      </c>
      <c r="B747" s="38" t="s">
        <v>1820</v>
      </c>
      <c r="C747" s="38" t="s">
        <v>1274</v>
      </c>
    </row>
    <row r="748" spans="1:3" x14ac:dyDescent="0.25">
      <c r="A748" s="38">
        <v>913</v>
      </c>
      <c r="B748" s="38" t="s">
        <v>1821</v>
      </c>
      <c r="C748" s="38" t="s">
        <v>1273</v>
      </c>
    </row>
    <row r="749" spans="1:3" x14ac:dyDescent="0.25">
      <c r="A749" s="38">
        <v>914</v>
      </c>
      <c r="B749" s="38" t="s">
        <v>1822</v>
      </c>
      <c r="C749" s="38" t="s">
        <v>1273</v>
      </c>
    </row>
    <row r="750" spans="1:3" x14ac:dyDescent="0.25">
      <c r="A750" s="38">
        <v>915</v>
      </c>
      <c r="B750" s="38" t="s">
        <v>1823</v>
      </c>
      <c r="C750" s="38" t="s">
        <v>1273</v>
      </c>
    </row>
    <row r="751" spans="1:3" x14ac:dyDescent="0.25">
      <c r="A751" s="38">
        <v>916</v>
      </c>
      <c r="B751" s="38" t="s">
        <v>1824</v>
      </c>
      <c r="C751" s="38" t="s">
        <v>1273</v>
      </c>
    </row>
    <row r="752" spans="1:3" x14ac:dyDescent="0.25">
      <c r="A752" s="38">
        <v>917</v>
      </c>
      <c r="B752" s="38" t="s">
        <v>1825</v>
      </c>
      <c r="C752" s="38" t="s">
        <v>1273</v>
      </c>
    </row>
    <row r="753" spans="1:3" x14ac:dyDescent="0.25">
      <c r="A753" s="38">
        <v>918</v>
      </c>
      <c r="B753" s="38" t="s">
        <v>1826</v>
      </c>
      <c r="C753" s="38" t="s">
        <v>1273</v>
      </c>
    </row>
    <row r="754" spans="1:3" x14ac:dyDescent="0.25">
      <c r="A754" s="38">
        <v>919</v>
      </c>
      <c r="B754" s="38" t="s">
        <v>2356</v>
      </c>
      <c r="C754" s="38" t="s">
        <v>1273</v>
      </c>
    </row>
    <row r="755" spans="1:3" x14ac:dyDescent="0.25">
      <c r="A755" s="38">
        <v>921</v>
      </c>
      <c r="B755" s="38" t="s">
        <v>1827</v>
      </c>
      <c r="C755" s="38" t="s">
        <v>1276</v>
      </c>
    </row>
    <row r="756" spans="1:3" x14ac:dyDescent="0.25">
      <c r="A756" s="38">
        <v>923</v>
      </c>
      <c r="B756" s="38" t="s">
        <v>1828</v>
      </c>
      <c r="C756" s="38" t="s">
        <v>1274</v>
      </c>
    </row>
    <row r="757" spans="1:3" x14ac:dyDescent="0.25">
      <c r="A757" s="38">
        <v>924</v>
      </c>
      <c r="B757" s="38" t="s">
        <v>2358</v>
      </c>
      <c r="C757" s="38" t="s">
        <v>1276</v>
      </c>
    </row>
    <row r="758" spans="1:3" x14ac:dyDescent="0.25">
      <c r="A758" s="38">
        <v>925</v>
      </c>
      <c r="B758" s="38" t="s">
        <v>1829</v>
      </c>
      <c r="C758" s="38" t="s">
        <v>1273</v>
      </c>
    </row>
    <row r="759" spans="1:3" x14ac:dyDescent="0.25">
      <c r="A759" s="38">
        <v>926</v>
      </c>
      <c r="B759" s="38" t="s">
        <v>2352</v>
      </c>
      <c r="C759" s="38" t="s">
        <v>1276</v>
      </c>
    </row>
    <row r="760" spans="1:3" x14ac:dyDescent="0.25">
      <c r="A760" s="38">
        <v>927</v>
      </c>
      <c r="B760" s="38" t="s">
        <v>2270</v>
      </c>
      <c r="C760" s="38" t="s">
        <v>1273</v>
      </c>
    </row>
    <row r="761" spans="1:3" x14ac:dyDescent="0.25">
      <c r="A761" s="38">
        <v>928</v>
      </c>
      <c r="B761" s="38" t="s">
        <v>1919</v>
      </c>
      <c r="C761" s="38" t="s">
        <v>1276</v>
      </c>
    </row>
    <row r="762" spans="1:3" x14ac:dyDescent="0.25">
      <c r="A762" s="38">
        <v>929</v>
      </c>
      <c r="B762" s="38" t="s">
        <v>1930</v>
      </c>
      <c r="C762" s="38" t="s">
        <v>1273</v>
      </c>
    </row>
    <row r="763" spans="1:3" x14ac:dyDescent="0.25">
      <c r="A763" s="38">
        <v>930</v>
      </c>
      <c r="B763" s="38" t="s">
        <v>1925</v>
      </c>
      <c r="C763" s="38" t="s">
        <v>1273</v>
      </c>
    </row>
    <row r="764" spans="1:3" x14ac:dyDescent="0.25">
      <c r="A764" s="38">
        <v>931</v>
      </c>
      <c r="B764" s="38" t="s">
        <v>1830</v>
      </c>
      <c r="C764" s="38" t="s">
        <v>1273</v>
      </c>
    </row>
    <row r="765" spans="1:3" x14ac:dyDescent="0.25">
      <c r="A765" s="38">
        <v>932</v>
      </c>
      <c r="B765" s="38" t="s">
        <v>1831</v>
      </c>
      <c r="C765" s="38" t="s">
        <v>1273</v>
      </c>
    </row>
    <row r="766" spans="1:3" x14ac:dyDescent="0.25">
      <c r="A766" s="38">
        <v>933</v>
      </c>
      <c r="B766" s="38" t="s">
        <v>1949</v>
      </c>
      <c r="C766" s="38" t="s">
        <v>1274</v>
      </c>
    </row>
    <row r="767" spans="1:3" x14ac:dyDescent="0.25">
      <c r="A767" s="38">
        <v>934</v>
      </c>
      <c r="B767" s="38" t="s">
        <v>1909</v>
      </c>
      <c r="C767" s="38" t="s">
        <v>1274</v>
      </c>
    </row>
    <row r="768" spans="1:3" x14ac:dyDescent="0.25">
      <c r="A768" s="38">
        <v>935</v>
      </c>
      <c r="B768" s="38" t="s">
        <v>1832</v>
      </c>
      <c r="C768" s="38" t="s">
        <v>1273</v>
      </c>
    </row>
    <row r="769" spans="1:3" x14ac:dyDescent="0.25">
      <c r="A769" s="38">
        <v>936</v>
      </c>
      <c r="B769" s="38" t="s">
        <v>1833</v>
      </c>
      <c r="C769" s="38" t="s">
        <v>1276</v>
      </c>
    </row>
    <row r="770" spans="1:3" x14ac:dyDescent="0.25">
      <c r="A770" s="38">
        <v>937</v>
      </c>
      <c r="B770" s="38" t="s">
        <v>1834</v>
      </c>
      <c r="C770" s="38" t="s">
        <v>1276</v>
      </c>
    </row>
    <row r="771" spans="1:3" x14ac:dyDescent="0.25">
      <c r="A771" s="38">
        <v>938</v>
      </c>
      <c r="B771" s="38" t="s">
        <v>1835</v>
      </c>
      <c r="C771" s="38" t="s">
        <v>1273</v>
      </c>
    </row>
    <row r="772" spans="1:3" x14ac:dyDescent="0.25">
      <c r="A772" s="38">
        <v>939</v>
      </c>
      <c r="B772" s="38" t="s">
        <v>1836</v>
      </c>
      <c r="C772" s="38" t="s">
        <v>1273</v>
      </c>
    </row>
    <row r="773" spans="1:3" x14ac:dyDescent="0.25">
      <c r="A773" s="38">
        <v>940</v>
      </c>
      <c r="B773" s="38" t="s">
        <v>2379</v>
      </c>
      <c r="C773" s="38" t="s">
        <v>1276</v>
      </c>
    </row>
    <row r="774" spans="1:3" x14ac:dyDescent="0.25">
      <c r="A774" s="38">
        <v>941</v>
      </c>
      <c r="B774" s="38" t="s">
        <v>1837</v>
      </c>
      <c r="C774" s="38" t="s">
        <v>1276</v>
      </c>
    </row>
    <row r="775" spans="1:3" x14ac:dyDescent="0.25">
      <c r="A775" s="38">
        <v>942</v>
      </c>
      <c r="B775" s="38" t="s">
        <v>1838</v>
      </c>
      <c r="C775" s="38" t="s">
        <v>1276</v>
      </c>
    </row>
    <row r="776" spans="1:3" x14ac:dyDescent="0.25">
      <c r="A776" s="38">
        <v>943</v>
      </c>
      <c r="B776" s="38" t="s">
        <v>1839</v>
      </c>
      <c r="C776" s="38" t="s">
        <v>1273</v>
      </c>
    </row>
    <row r="777" spans="1:3" x14ac:dyDescent="0.25">
      <c r="A777" s="38">
        <v>944</v>
      </c>
      <c r="B777" s="38" t="s">
        <v>1840</v>
      </c>
      <c r="C777" s="38" t="s">
        <v>1276</v>
      </c>
    </row>
    <row r="778" spans="1:3" x14ac:dyDescent="0.25">
      <c r="A778" s="38">
        <v>945</v>
      </c>
      <c r="B778" s="38" t="s">
        <v>1841</v>
      </c>
      <c r="C778" s="38" t="s">
        <v>1274</v>
      </c>
    </row>
    <row r="779" spans="1:3" x14ac:dyDescent="0.25">
      <c r="A779" s="38">
        <v>946</v>
      </c>
      <c r="B779" s="38" t="s">
        <v>1842</v>
      </c>
      <c r="C779" s="38" t="s">
        <v>1273</v>
      </c>
    </row>
    <row r="780" spans="1:3" x14ac:dyDescent="0.25">
      <c r="A780" s="38">
        <v>947</v>
      </c>
      <c r="B780" s="38" t="s">
        <v>1843</v>
      </c>
      <c r="C780" s="38" t="s">
        <v>1273</v>
      </c>
    </row>
    <row r="781" spans="1:3" x14ac:dyDescent="0.25">
      <c r="A781" s="38">
        <v>948</v>
      </c>
      <c r="B781" s="38" t="s">
        <v>1844</v>
      </c>
      <c r="C781" s="38" t="s">
        <v>1276</v>
      </c>
    </row>
    <row r="782" spans="1:3" x14ac:dyDescent="0.25">
      <c r="A782" s="38">
        <v>949</v>
      </c>
      <c r="B782" s="38" t="s">
        <v>1845</v>
      </c>
      <c r="C782" s="38" t="s">
        <v>1273</v>
      </c>
    </row>
    <row r="783" spans="1:3" x14ac:dyDescent="0.25">
      <c r="A783" s="38">
        <v>950</v>
      </c>
      <c r="B783" s="38" t="s">
        <v>1846</v>
      </c>
      <c r="C783" s="38" t="s">
        <v>1276</v>
      </c>
    </row>
    <row r="784" spans="1:3" x14ac:dyDescent="0.25">
      <c r="A784" s="38">
        <v>951</v>
      </c>
      <c r="B784" s="38" t="s">
        <v>1847</v>
      </c>
      <c r="C784" s="38" t="s">
        <v>1273</v>
      </c>
    </row>
    <row r="785" spans="1:3" x14ac:dyDescent="0.25">
      <c r="A785" s="38">
        <v>952</v>
      </c>
      <c r="B785" s="38" t="s">
        <v>1848</v>
      </c>
      <c r="C785" s="38" t="s">
        <v>1273</v>
      </c>
    </row>
    <row r="786" spans="1:3" x14ac:dyDescent="0.25">
      <c r="A786" s="38">
        <v>953</v>
      </c>
      <c r="B786" s="38" t="s">
        <v>1849</v>
      </c>
      <c r="C786" s="38" t="s">
        <v>1273</v>
      </c>
    </row>
    <row r="787" spans="1:3" x14ac:dyDescent="0.25">
      <c r="A787" s="38">
        <v>954</v>
      </c>
      <c r="B787" s="38" t="s">
        <v>1850</v>
      </c>
      <c r="C787" s="38" t="s">
        <v>1276</v>
      </c>
    </row>
    <row r="788" spans="1:3" x14ac:dyDescent="0.25">
      <c r="A788" s="38">
        <v>955</v>
      </c>
      <c r="B788" s="38" t="s">
        <v>1851</v>
      </c>
      <c r="C788" s="38" t="s">
        <v>1273</v>
      </c>
    </row>
    <row r="789" spans="1:3" x14ac:dyDescent="0.25">
      <c r="A789" s="38">
        <v>956</v>
      </c>
      <c r="B789" s="38" t="s">
        <v>2400</v>
      </c>
      <c r="C789" s="38" t="s">
        <v>1276</v>
      </c>
    </row>
    <row r="790" spans="1:3" x14ac:dyDescent="0.25">
      <c r="A790" s="38">
        <v>957</v>
      </c>
      <c r="B790" s="38" t="s">
        <v>1852</v>
      </c>
      <c r="C790" s="38" t="s">
        <v>1273</v>
      </c>
    </row>
    <row r="791" spans="1:3" x14ac:dyDescent="0.25">
      <c r="A791" s="38">
        <v>958</v>
      </c>
      <c r="B791" s="38" t="s">
        <v>1853</v>
      </c>
      <c r="C791" s="38" t="s">
        <v>1273</v>
      </c>
    </row>
    <row r="792" spans="1:3" x14ac:dyDescent="0.25">
      <c r="A792" s="38">
        <v>959</v>
      </c>
      <c r="B792" s="38" t="s">
        <v>2269</v>
      </c>
      <c r="C792" s="38" t="s">
        <v>1274</v>
      </c>
    </row>
    <row r="793" spans="1:3" x14ac:dyDescent="0.25">
      <c r="A793" s="38">
        <v>960</v>
      </c>
      <c r="B793" s="38" t="s">
        <v>1854</v>
      </c>
      <c r="C793" s="38" t="s">
        <v>1275</v>
      </c>
    </row>
    <row r="794" spans="1:3" x14ac:dyDescent="0.25">
      <c r="A794" s="38">
        <v>961</v>
      </c>
      <c r="B794" s="38" t="s">
        <v>1855</v>
      </c>
      <c r="C794" s="38" t="s">
        <v>1273</v>
      </c>
    </row>
    <row r="795" spans="1:3" x14ac:dyDescent="0.25">
      <c r="A795" s="38">
        <v>962</v>
      </c>
      <c r="B795" s="38" t="s">
        <v>1856</v>
      </c>
      <c r="C795" s="38" t="s">
        <v>1275</v>
      </c>
    </row>
    <row r="796" spans="1:3" x14ac:dyDescent="0.25">
      <c r="A796" s="38">
        <v>963</v>
      </c>
      <c r="B796" s="38" t="s">
        <v>1857</v>
      </c>
      <c r="C796" s="38" t="s">
        <v>1274</v>
      </c>
    </row>
    <row r="797" spans="1:3" x14ac:dyDescent="0.25">
      <c r="A797" s="38">
        <v>964</v>
      </c>
      <c r="B797" s="38" t="s">
        <v>1858</v>
      </c>
      <c r="C797" s="38" t="s">
        <v>1276</v>
      </c>
    </row>
    <row r="798" spans="1:3" x14ac:dyDescent="0.25">
      <c r="A798" s="38">
        <v>965</v>
      </c>
      <c r="B798" s="38" t="s">
        <v>2284</v>
      </c>
      <c r="C798" s="38" t="s">
        <v>1276</v>
      </c>
    </row>
    <row r="799" spans="1:3" x14ac:dyDescent="0.25">
      <c r="A799" s="38">
        <v>966</v>
      </c>
      <c r="B799" s="38" t="s">
        <v>2145</v>
      </c>
      <c r="C799" s="38" t="s">
        <v>1273</v>
      </c>
    </row>
    <row r="800" spans="1:3" x14ac:dyDescent="0.25">
      <c r="A800" s="38">
        <v>967</v>
      </c>
      <c r="B800" s="38" t="s">
        <v>1859</v>
      </c>
      <c r="C800" s="38" t="s">
        <v>1273</v>
      </c>
    </row>
    <row r="801" spans="1:3" x14ac:dyDescent="0.25">
      <c r="A801" s="38">
        <v>968</v>
      </c>
      <c r="B801" s="38" t="s">
        <v>1860</v>
      </c>
      <c r="C801" s="38" t="s">
        <v>1275</v>
      </c>
    </row>
    <row r="802" spans="1:3" x14ac:dyDescent="0.25">
      <c r="A802" s="38">
        <v>969</v>
      </c>
      <c r="B802" s="38" t="s">
        <v>1861</v>
      </c>
      <c r="C802" s="38" t="s">
        <v>1276</v>
      </c>
    </row>
    <row r="803" spans="1:3" x14ac:dyDescent="0.25">
      <c r="A803" s="38">
        <v>970</v>
      </c>
      <c r="B803" s="38" t="s">
        <v>2368</v>
      </c>
      <c r="C803" s="38" t="s">
        <v>1273</v>
      </c>
    </row>
    <row r="804" spans="1:3" x14ac:dyDescent="0.25">
      <c r="A804" s="38">
        <v>971</v>
      </c>
      <c r="B804" s="38" t="s">
        <v>1862</v>
      </c>
      <c r="C804" s="38" t="s">
        <v>1273</v>
      </c>
    </row>
    <row r="805" spans="1:3" x14ac:dyDescent="0.25">
      <c r="A805" s="38">
        <v>972</v>
      </c>
      <c r="B805" s="38" t="s">
        <v>1863</v>
      </c>
      <c r="C805" s="38" t="s">
        <v>1273</v>
      </c>
    </row>
    <row r="806" spans="1:3" x14ac:dyDescent="0.25">
      <c r="A806" s="38">
        <v>973</v>
      </c>
      <c r="B806" s="38" t="s">
        <v>1864</v>
      </c>
      <c r="C806" s="38" t="s">
        <v>1273</v>
      </c>
    </row>
    <row r="807" spans="1:3" x14ac:dyDescent="0.25">
      <c r="A807" s="38">
        <v>974</v>
      </c>
      <c r="B807" s="38" t="s">
        <v>1865</v>
      </c>
      <c r="C807" s="38" t="s">
        <v>1273</v>
      </c>
    </row>
    <row r="808" spans="1:3" x14ac:dyDescent="0.25">
      <c r="A808" s="38">
        <v>976</v>
      </c>
      <c r="B808" s="38" t="s">
        <v>1866</v>
      </c>
      <c r="C808" s="38" t="s">
        <v>1273</v>
      </c>
    </row>
    <row r="809" spans="1:3" x14ac:dyDescent="0.25">
      <c r="A809" s="38">
        <v>977</v>
      </c>
      <c r="B809" s="38" t="s">
        <v>1900</v>
      </c>
      <c r="C809" s="38" t="s">
        <v>1273</v>
      </c>
    </row>
    <row r="810" spans="1:3" x14ac:dyDescent="0.25">
      <c r="A810" s="38">
        <v>978</v>
      </c>
      <c r="B810" s="38" t="s">
        <v>1867</v>
      </c>
      <c r="C810" s="38" t="s">
        <v>1273</v>
      </c>
    </row>
    <row r="811" spans="1:3" x14ac:dyDescent="0.25">
      <c r="A811" s="38">
        <v>979</v>
      </c>
      <c r="B811" s="38" t="s">
        <v>1868</v>
      </c>
      <c r="C811" s="38" t="s">
        <v>1273</v>
      </c>
    </row>
    <row r="812" spans="1:3" x14ac:dyDescent="0.25">
      <c r="A812" s="38">
        <v>980</v>
      </c>
      <c r="B812" s="38" t="s">
        <v>1869</v>
      </c>
      <c r="C812" s="38" t="s">
        <v>1273</v>
      </c>
    </row>
    <row r="813" spans="1:3" x14ac:dyDescent="0.25">
      <c r="A813" s="38">
        <v>981</v>
      </c>
      <c r="B813" s="38" t="s">
        <v>1870</v>
      </c>
      <c r="C813" s="38" t="s">
        <v>1273</v>
      </c>
    </row>
    <row r="814" spans="1:3" x14ac:dyDescent="0.25">
      <c r="A814" s="38">
        <v>982</v>
      </c>
      <c r="B814" s="38" t="s">
        <v>1871</v>
      </c>
      <c r="C814" s="38" t="s">
        <v>1273</v>
      </c>
    </row>
    <row r="815" spans="1:3" x14ac:dyDescent="0.25">
      <c r="A815" s="38">
        <v>983</v>
      </c>
      <c r="B815" s="38" t="s">
        <v>1872</v>
      </c>
      <c r="C815" s="38" t="s">
        <v>1273</v>
      </c>
    </row>
    <row r="816" spans="1:3" x14ac:dyDescent="0.25">
      <c r="A816" s="38">
        <v>984</v>
      </c>
      <c r="B816" s="38" t="s">
        <v>1873</v>
      </c>
      <c r="C816" s="38" t="s">
        <v>1275</v>
      </c>
    </row>
    <row r="817" spans="1:3" x14ac:dyDescent="0.25">
      <c r="A817" s="38">
        <v>985</v>
      </c>
      <c r="B817" s="38" t="s">
        <v>1874</v>
      </c>
      <c r="C817" s="38" t="s">
        <v>1276</v>
      </c>
    </row>
    <row r="818" spans="1:3" x14ac:dyDescent="0.25">
      <c r="A818" s="38">
        <v>986</v>
      </c>
      <c r="B818" s="38" t="s">
        <v>1875</v>
      </c>
      <c r="C818" s="38" t="s">
        <v>1276</v>
      </c>
    </row>
    <row r="819" spans="1:3" x14ac:dyDescent="0.25">
      <c r="A819" s="38">
        <v>987</v>
      </c>
      <c r="B819" s="38" t="s">
        <v>1876</v>
      </c>
      <c r="C819" s="38" t="s">
        <v>1276</v>
      </c>
    </row>
    <row r="820" spans="1:3" x14ac:dyDescent="0.25">
      <c r="A820" s="38">
        <v>988</v>
      </c>
      <c r="B820" s="38" t="s">
        <v>1877</v>
      </c>
      <c r="C820" s="38" t="s">
        <v>1273</v>
      </c>
    </row>
    <row r="821" spans="1:3" x14ac:dyDescent="0.25">
      <c r="A821" s="38">
        <v>989</v>
      </c>
      <c r="B821" s="38" t="s">
        <v>1878</v>
      </c>
      <c r="C821" s="38" t="s">
        <v>1273</v>
      </c>
    </row>
    <row r="822" spans="1:3" x14ac:dyDescent="0.25">
      <c r="A822" s="38">
        <v>990</v>
      </c>
      <c r="B822" s="38" t="s">
        <v>2401</v>
      </c>
      <c r="C822" s="38" t="s">
        <v>1276</v>
      </c>
    </row>
    <row r="823" spans="1:3" s="62" customFormat="1" x14ac:dyDescent="0.25">
      <c r="A823" s="38">
        <v>991</v>
      </c>
      <c r="B823" s="38" t="s">
        <v>1879</v>
      </c>
      <c r="C823" s="38" t="s">
        <v>1276</v>
      </c>
    </row>
    <row r="824" spans="1:3" s="62" customFormat="1" x14ac:dyDescent="0.25">
      <c r="A824" s="38">
        <v>993</v>
      </c>
      <c r="B824" s="38" t="s">
        <v>1880</v>
      </c>
      <c r="C824" s="38" t="s">
        <v>1273</v>
      </c>
    </row>
    <row r="825" spans="1:3" s="62" customFormat="1" x14ac:dyDescent="0.25">
      <c r="A825" s="38">
        <v>994</v>
      </c>
      <c r="B825" s="38" t="s">
        <v>2253</v>
      </c>
      <c r="C825" s="38" t="s">
        <v>1273</v>
      </c>
    </row>
    <row r="826" spans="1:3" s="75" customFormat="1" x14ac:dyDescent="0.25">
      <c r="A826" s="38">
        <v>995</v>
      </c>
      <c r="B826" s="38" t="s">
        <v>1881</v>
      </c>
      <c r="C826" s="38" t="s">
        <v>1275</v>
      </c>
    </row>
    <row r="827" spans="1:3" s="75" customFormat="1" x14ac:dyDescent="0.25">
      <c r="A827" s="38">
        <v>996</v>
      </c>
      <c r="B827" s="38" t="s">
        <v>1882</v>
      </c>
      <c r="C827" s="38" t="s">
        <v>1273</v>
      </c>
    </row>
  </sheetData>
  <autoFilter ref="A1:C827">
    <sortState ref="A2:C828">
      <sortCondition ref="A1:A828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1:A1048576">
    <cfRule type="duplicateValues" dxfId="232" priority="1"/>
  </conditionalFormatting>
  <pageMargins left="0.7" right="0.7" top="0.75" bottom="0.75" header="0.3" footer="0.3"/>
  <pageSetup orientation="portrait" r:id="rId7"/>
  <legacyDrawing r:id="rId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workbookViewId="0">
      <selection activeCell="B8" sqref="B8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92" t="s">
        <v>2424</v>
      </c>
      <c r="B1" s="193"/>
      <c r="C1" s="193"/>
      <c r="D1" s="193"/>
    </row>
    <row r="2" spans="1:5" x14ac:dyDescent="0.25">
      <c r="A2" s="50" t="s">
        <v>2425</v>
      </c>
      <c r="B2" s="50" t="s">
        <v>18</v>
      </c>
      <c r="C2" s="50" t="s">
        <v>2426</v>
      </c>
      <c r="D2" s="50" t="s">
        <v>2427</v>
      </c>
    </row>
    <row r="3" spans="1:5" ht="15.75" x14ac:dyDescent="0.25">
      <c r="A3" s="51">
        <v>335842945</v>
      </c>
      <c r="B3" s="51">
        <v>735</v>
      </c>
      <c r="C3" s="51" t="s">
        <v>2498</v>
      </c>
      <c r="D3" s="63" t="s">
        <v>2469</v>
      </c>
      <c r="E3" s="65"/>
    </row>
    <row r="4" spans="1:5" ht="15.75" x14ac:dyDescent="0.25">
      <c r="A4" s="51">
        <v>335842958</v>
      </c>
      <c r="B4" s="51">
        <v>630</v>
      </c>
      <c r="C4" s="51" t="s">
        <v>2498</v>
      </c>
      <c r="D4" s="63" t="s">
        <v>2469</v>
      </c>
      <c r="E4" s="65"/>
    </row>
    <row r="5" spans="1:5" ht="15.75" x14ac:dyDescent="0.25">
      <c r="A5" s="51">
        <v>335843364</v>
      </c>
      <c r="B5" s="51">
        <v>1</v>
      </c>
      <c r="C5" s="51" t="s">
        <v>2498</v>
      </c>
      <c r="D5" s="63" t="s">
        <v>2469</v>
      </c>
    </row>
    <row r="6" spans="1:5" ht="15.75" x14ac:dyDescent="0.25">
      <c r="A6" s="51" t="s">
        <v>2507</v>
      </c>
      <c r="B6" s="51">
        <v>98</v>
      </c>
      <c r="C6" s="51" t="s">
        <v>2498</v>
      </c>
      <c r="D6" s="63" t="s">
        <v>2469</v>
      </c>
    </row>
    <row r="7" spans="1:5" ht="15.75" x14ac:dyDescent="0.25">
      <c r="A7" s="51" t="s">
        <v>2506</v>
      </c>
      <c r="B7" s="51">
        <v>824</v>
      </c>
      <c r="C7" s="51" t="s">
        <v>2498</v>
      </c>
      <c r="D7" s="63" t="s">
        <v>2469</v>
      </c>
    </row>
    <row r="8" spans="1:5" ht="15.75" x14ac:dyDescent="0.25">
      <c r="A8" s="51" t="s">
        <v>2505</v>
      </c>
      <c r="B8" s="51">
        <v>736</v>
      </c>
      <c r="C8" s="51" t="s">
        <v>2498</v>
      </c>
      <c r="D8" s="63" t="s">
        <v>2469</v>
      </c>
    </row>
    <row r="9" spans="1:5" ht="15.75" x14ac:dyDescent="0.25">
      <c r="A9" s="51"/>
      <c r="B9" s="51"/>
      <c r="C9" s="51"/>
      <c r="D9" s="51"/>
    </row>
    <row r="10" spans="1:5" ht="15.75" x14ac:dyDescent="0.25">
      <c r="A10" s="51"/>
      <c r="B10" s="51"/>
      <c r="C10" s="51"/>
      <c r="D10" s="51"/>
    </row>
    <row r="11" spans="1:5" ht="15.75" x14ac:dyDescent="0.25">
      <c r="A11" s="51"/>
      <c r="B11" s="51"/>
      <c r="C11" s="51"/>
      <c r="D11" s="51"/>
    </row>
    <row r="12" spans="1:5" ht="15.75" x14ac:dyDescent="0.25">
      <c r="A12" s="48"/>
      <c r="B12" s="48"/>
      <c r="C12" s="52" t="s">
        <v>2429</v>
      </c>
      <c r="D12" s="51">
        <f>COUNTA(A3:A11)</f>
        <v>6</v>
      </c>
    </row>
    <row r="13" spans="1:5" ht="16.5" thickBot="1" x14ac:dyDescent="0.3">
      <c r="A13" s="48"/>
      <c r="B13" s="48"/>
      <c r="C13" s="53" t="s">
        <v>2430</v>
      </c>
      <c r="D13" s="51">
        <f>COUNTIFS($D$3:$D$12,"Disponible")</f>
        <v>6</v>
      </c>
    </row>
    <row r="14" spans="1:5" ht="16.5" thickBot="1" x14ac:dyDescent="0.3">
      <c r="A14" s="48"/>
      <c r="B14" s="48" t="s">
        <v>2413</v>
      </c>
      <c r="C14" s="54" t="s">
        <v>2431</v>
      </c>
      <c r="D14" s="51">
        <f>COUNTIFS($D$3:$D$12,"No Disponible")</f>
        <v>0</v>
      </c>
    </row>
    <row r="15" spans="1:5" ht="15.75" thickBot="1" x14ac:dyDescent="0.3">
      <c r="A15" s="48"/>
      <c r="B15" s="48"/>
      <c r="C15" s="54" t="s">
        <v>2432</v>
      </c>
      <c r="D15" s="55">
        <f>D13/D12</f>
        <v>1</v>
      </c>
    </row>
    <row r="16" spans="1:5" ht="15.75" thickBot="1" x14ac:dyDescent="0.3">
      <c r="A16" s="48"/>
      <c r="B16" s="48" t="s">
        <v>2413</v>
      </c>
      <c r="C16" s="56" t="s">
        <v>2433</v>
      </c>
      <c r="D16" s="57">
        <f>D14/D12</f>
        <v>0</v>
      </c>
    </row>
    <row r="17" spans="1:4" x14ac:dyDescent="0.25">
      <c r="A17" s="48"/>
      <c r="B17" s="48"/>
      <c r="C17" s="48"/>
      <c r="D17" s="48"/>
    </row>
    <row r="18" spans="1:4" ht="29.25" x14ac:dyDescent="0.25">
      <c r="A18" s="192" t="s">
        <v>2434</v>
      </c>
      <c r="B18" s="193"/>
      <c r="C18" s="193"/>
      <c r="D18" s="193"/>
    </row>
    <row r="19" spans="1:4" x14ac:dyDescent="0.25">
      <c r="A19" s="50" t="s">
        <v>2425</v>
      </c>
      <c r="B19" s="50" t="s">
        <v>18</v>
      </c>
      <c r="C19" s="50" t="s">
        <v>2435</v>
      </c>
      <c r="D19" s="50" t="s">
        <v>2436</v>
      </c>
    </row>
    <row r="20" spans="1:4" ht="15.75" x14ac:dyDescent="0.25">
      <c r="A20" s="51" t="s">
        <v>2504</v>
      </c>
      <c r="B20" s="51">
        <v>630</v>
      </c>
      <c r="C20" s="63" t="s">
        <v>2468</v>
      </c>
      <c r="D20" s="63" t="s">
        <v>2469</v>
      </c>
    </row>
    <row r="21" spans="1:4" ht="15.75" x14ac:dyDescent="0.25">
      <c r="A21" s="51" t="s">
        <v>2503</v>
      </c>
      <c r="B21" s="51">
        <v>410</v>
      </c>
      <c r="C21" s="63" t="s">
        <v>2468</v>
      </c>
      <c r="D21" s="63" t="s">
        <v>2469</v>
      </c>
    </row>
    <row r="22" spans="1:4" ht="15.75" x14ac:dyDescent="0.25">
      <c r="A22" s="51" t="s">
        <v>2502</v>
      </c>
      <c r="B22" s="51">
        <v>554</v>
      </c>
      <c r="C22" s="63" t="s">
        <v>2468</v>
      </c>
      <c r="D22" s="63" t="s">
        <v>2469</v>
      </c>
    </row>
    <row r="23" spans="1:4" ht="15.75" x14ac:dyDescent="0.25">
      <c r="A23" s="51" t="s">
        <v>2501</v>
      </c>
      <c r="B23" s="51">
        <v>511</v>
      </c>
      <c r="C23" s="63" t="s">
        <v>2468</v>
      </c>
      <c r="D23" s="63" t="s">
        <v>2469</v>
      </c>
    </row>
    <row r="24" spans="1:4" s="87" customFormat="1" ht="15.75" x14ac:dyDescent="0.25">
      <c r="A24" s="51" t="s">
        <v>2500</v>
      </c>
      <c r="B24" s="51">
        <v>194</v>
      </c>
      <c r="C24" s="63" t="s">
        <v>2468</v>
      </c>
      <c r="D24" s="63" t="s">
        <v>2469</v>
      </c>
    </row>
    <row r="25" spans="1:4" s="87" customFormat="1" ht="15.75" x14ac:dyDescent="0.25">
      <c r="A25" s="51" t="s">
        <v>2499</v>
      </c>
      <c r="B25" s="51">
        <v>414</v>
      </c>
      <c r="C25" s="63" t="s">
        <v>2468</v>
      </c>
      <c r="D25" s="63" t="s">
        <v>2469</v>
      </c>
    </row>
    <row r="26" spans="1:4" s="87" customFormat="1" ht="15.75" x14ac:dyDescent="0.25">
      <c r="A26" s="51" t="s">
        <v>2511</v>
      </c>
      <c r="B26" s="51">
        <v>272</v>
      </c>
      <c r="C26" s="63" t="s">
        <v>2468</v>
      </c>
      <c r="D26" s="63" t="s">
        <v>2469</v>
      </c>
    </row>
    <row r="27" spans="1:4" s="87" customFormat="1" ht="15.75" x14ac:dyDescent="0.25">
      <c r="A27" s="51" t="s">
        <v>2510</v>
      </c>
      <c r="B27" s="51">
        <v>411</v>
      </c>
      <c r="C27" s="63" t="s">
        <v>2468</v>
      </c>
      <c r="D27" s="63" t="s">
        <v>2469</v>
      </c>
    </row>
    <row r="28" spans="1:4" ht="15.75" x14ac:dyDescent="0.25">
      <c r="A28" s="51" t="s">
        <v>2509</v>
      </c>
      <c r="B28" s="51">
        <v>707</v>
      </c>
      <c r="C28" s="63" t="s">
        <v>2468</v>
      </c>
      <c r="D28" s="63" t="s">
        <v>2469</v>
      </c>
    </row>
    <row r="29" spans="1:4" s="64" customFormat="1" ht="15.75" x14ac:dyDescent="0.25">
      <c r="A29" s="51" t="s">
        <v>2508</v>
      </c>
      <c r="B29" s="51">
        <v>742</v>
      </c>
      <c r="C29" s="63" t="s">
        <v>2468</v>
      </c>
      <c r="D29" s="63" t="s">
        <v>2469</v>
      </c>
    </row>
    <row r="30" spans="1:4" s="64" customFormat="1" ht="15.75" x14ac:dyDescent="0.25">
      <c r="A30" s="51" t="s">
        <v>2512</v>
      </c>
      <c r="B30" s="51">
        <v>965</v>
      </c>
      <c r="C30" s="63" t="s">
        <v>2468</v>
      </c>
      <c r="D30" s="63" t="s">
        <v>2469</v>
      </c>
    </row>
    <row r="31" spans="1:4" s="64" customFormat="1" ht="15.75" x14ac:dyDescent="0.25">
      <c r="A31" s="51">
        <v>335843201</v>
      </c>
      <c r="B31" s="51">
        <v>395</v>
      </c>
      <c r="C31" s="63" t="s">
        <v>2428</v>
      </c>
      <c r="D31" s="63" t="s">
        <v>2469</v>
      </c>
    </row>
    <row r="32" spans="1:4" s="87" customFormat="1" ht="15.75" x14ac:dyDescent="0.25">
      <c r="A32" s="51">
        <v>335843203</v>
      </c>
      <c r="B32" s="51">
        <v>547</v>
      </c>
      <c r="C32" s="63" t="s">
        <v>2428</v>
      </c>
      <c r="D32" s="63" t="s">
        <v>2469</v>
      </c>
    </row>
    <row r="33" spans="1:4" s="87" customFormat="1" ht="18" x14ac:dyDescent="0.25">
      <c r="A33" s="91"/>
      <c r="B33" s="90"/>
      <c r="C33" s="92"/>
      <c r="D33" s="92"/>
    </row>
    <row r="34" spans="1:4" s="64" customFormat="1" ht="15.75" x14ac:dyDescent="0.25">
      <c r="A34" s="51"/>
      <c r="B34" s="51"/>
      <c r="C34" s="51"/>
      <c r="D34" s="63" t="s">
        <v>2469</v>
      </c>
    </row>
    <row r="35" spans="1:4" ht="16.5" thickBot="1" x14ac:dyDescent="0.3">
      <c r="A35" s="58"/>
      <c r="B35" s="58"/>
      <c r="C35" s="59" t="s">
        <v>2437</v>
      </c>
      <c r="D35" s="51">
        <f>COUNTA(A20:A32)</f>
        <v>13</v>
      </c>
    </row>
    <row r="36" spans="1:4" ht="16.5" thickBot="1" x14ac:dyDescent="0.3">
      <c r="A36" s="60"/>
      <c r="B36" s="60"/>
      <c r="C36" s="61" t="s">
        <v>2438</v>
      </c>
      <c r="D36" s="51">
        <f>COUNTIFS($D$20:$D$34,"Disponible")</f>
        <v>14</v>
      </c>
    </row>
    <row r="37" spans="1:4" ht="16.5" thickBot="1" x14ac:dyDescent="0.3">
      <c r="A37" s="48"/>
      <c r="B37" s="48"/>
      <c r="C37" s="61" t="s">
        <v>2431</v>
      </c>
      <c r="D37" s="51">
        <f>COUNTIFS($D$20:$D$28,"No Disponible")</f>
        <v>0</v>
      </c>
    </row>
    <row r="38" spans="1:4" ht="15.75" thickBot="1" x14ac:dyDescent="0.3">
      <c r="A38" s="48"/>
      <c r="B38" s="48"/>
      <c r="C38" s="61" t="s">
        <v>2439</v>
      </c>
      <c r="D38" s="55">
        <f>D36/D35</f>
        <v>1.0769230769230769</v>
      </c>
    </row>
    <row r="39" spans="1:4" ht="15.75" thickBot="1" x14ac:dyDescent="0.3">
      <c r="A39" s="48"/>
      <c r="B39" s="48"/>
      <c r="C39" s="61" t="s">
        <v>2440</v>
      </c>
      <c r="D39" s="57">
        <f>D37/D35</f>
        <v>0</v>
      </c>
    </row>
  </sheetData>
  <mergeCells count="2">
    <mergeCell ref="A1:D1"/>
    <mergeCell ref="A18:D18"/>
  </mergeCells>
  <conditionalFormatting sqref="B33">
    <cfRule type="duplicateValues" dxfId="231" priority="119326"/>
  </conditionalFormatting>
  <conditionalFormatting sqref="B33">
    <cfRule type="duplicateValues" dxfId="230" priority="119327"/>
    <cfRule type="duplicateValues" dxfId="229" priority="119328"/>
  </conditionalFormatting>
  <conditionalFormatting sqref="A33">
    <cfRule type="duplicateValues" dxfId="228" priority="119340"/>
  </conditionalFormatting>
  <conditionalFormatting sqref="A33">
    <cfRule type="duplicateValues" dxfId="227" priority="119341"/>
    <cfRule type="duplicateValues" dxfId="226" priority="119342"/>
  </conditionalFormatting>
  <conditionalFormatting sqref="B4:B8">
    <cfRule type="duplicateValues" dxfId="225" priority="6"/>
  </conditionalFormatting>
  <conditionalFormatting sqref="B4:B8">
    <cfRule type="duplicateValues" dxfId="224" priority="5"/>
  </conditionalFormatting>
  <conditionalFormatting sqref="A3:A8">
    <cfRule type="duplicateValues" dxfId="223" priority="3"/>
    <cfRule type="duplicateValues" dxfId="222" priority="4"/>
  </conditionalFormatting>
  <conditionalFormatting sqref="B3">
    <cfRule type="duplicateValues" dxfId="221" priority="2"/>
  </conditionalFormatting>
  <conditionalFormatting sqref="B3">
    <cfRule type="duplicateValues" dxfId="220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="70" zoomScaleNormal="70" workbookViewId="0">
      <selection activeCell="D13" sqref="D13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94" t="s">
        <v>58</v>
      </c>
      <c r="B1" s="195"/>
      <c r="C1" s="195"/>
      <c r="D1" s="195"/>
      <c r="E1" s="195"/>
      <c r="F1" s="195"/>
      <c r="G1" s="195"/>
      <c r="H1" s="195"/>
      <c r="I1" s="195"/>
      <c r="J1" s="195"/>
      <c r="K1" s="195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40" t="str">
        <f t="shared" ref="A3:A14" ca="1" si="0">CONCATENATE(TODAY()-C3," días")</f>
        <v>226 días</v>
      </c>
      <c r="B3" s="40">
        <v>335649824</v>
      </c>
      <c r="C3" s="47">
        <v>44093</v>
      </c>
      <c r="D3" s="40" t="s">
        <v>2182</v>
      </c>
      <c r="E3" s="86">
        <v>196</v>
      </c>
      <c r="F3" s="40" t="str">
        <f>VLOOKUP(E3,'LISTADO ATM'!$A$2:$B$819,2,0)</f>
        <v xml:space="preserve">ATM Estación Texaco Cangrejo Farmacia (Sosúa) </v>
      </c>
      <c r="G3" s="40" t="str">
        <f>VLOOKUP(E3,VIP!$A$2:$O4507,6,0)</f>
        <v>NO</v>
      </c>
      <c r="H3" s="40" t="str">
        <f>VLOOKUP(E3,VIP!$A$2:$O4539,7,FALSE)</f>
        <v>Si</v>
      </c>
      <c r="I3" s="40" t="str">
        <f>VLOOKUP(E3,VIP!$A$2:$O4416,8,FALSE)</f>
        <v>Si</v>
      </c>
      <c r="J3" s="40" t="str">
        <f>VLOOKUP(E3,VIP!$A$2:$O4345,8,FALSE)</f>
        <v>Si</v>
      </c>
      <c r="K3" s="40" t="s">
        <v>2246</v>
      </c>
    </row>
    <row r="4" spans="1:11" ht="18" x14ac:dyDescent="0.25">
      <c r="A4" s="40" t="str">
        <f t="shared" ca="1" si="0"/>
        <v>207 días</v>
      </c>
      <c r="B4" s="40">
        <v>335668632</v>
      </c>
      <c r="C4" s="47">
        <v>44112</v>
      </c>
      <c r="D4" s="40" t="s">
        <v>2181</v>
      </c>
      <c r="E4" s="86">
        <v>875</v>
      </c>
      <c r="F4" s="40" t="str">
        <f>VLOOKUP(E4,'LISTADO ATM'!$A$2:$B$819,2,0)</f>
        <v xml:space="preserve">ATM Texaco Aut. Duarte KM 14 1/2 (Los Alcarrizos) </v>
      </c>
      <c r="G4" s="40" t="str">
        <f>VLOOKUP(E4,VIP!$A$2:$O4508,6,0)</f>
        <v>NO</v>
      </c>
      <c r="H4" s="40" t="str">
        <f>VLOOKUP(E4,VIP!$A$2:$O4540,7,FALSE)</f>
        <v>Si</v>
      </c>
      <c r="I4" s="40" t="str">
        <f>VLOOKUP(E4,VIP!$A$2:$O4417,8,FALSE)</f>
        <v>Si</v>
      </c>
      <c r="J4" s="40" t="str">
        <f>VLOOKUP(E4,VIP!$A$2:$O4346,8,FALSE)</f>
        <v>Si</v>
      </c>
      <c r="K4" s="49" t="s">
        <v>2422</v>
      </c>
    </row>
    <row r="5" spans="1:11" ht="18" x14ac:dyDescent="0.25">
      <c r="A5" s="68" t="str">
        <f ca="1">CONCATENATE(TODAY()-C5," días")</f>
        <v>206 días</v>
      </c>
      <c r="B5" s="40" t="s">
        <v>2423</v>
      </c>
      <c r="C5" s="47">
        <v>44113</v>
      </c>
      <c r="D5" s="40" t="s">
        <v>2181</v>
      </c>
      <c r="E5" s="86">
        <v>979</v>
      </c>
      <c r="F5" s="40" t="str">
        <f>VLOOKUP(E5,'LISTADO ATM'!$A$2:$B$819,2,0)</f>
        <v xml:space="preserve">ATM Oficina Luperón I </v>
      </c>
      <c r="G5" s="40" t="str">
        <f>VLOOKUP(E5,VIP!$A$2:$O4509,6,0)</f>
        <v>NO</v>
      </c>
      <c r="H5" s="40" t="str">
        <f>VLOOKUP(E5,VIP!$A$2:$O4541,7,FALSE)</f>
        <v>Si</v>
      </c>
      <c r="I5" s="40" t="str">
        <f>VLOOKUP(E5,VIP!$A$2:$O4418,8,FALSE)</f>
        <v>Si</v>
      </c>
      <c r="J5" s="40" t="str">
        <f>VLOOKUP(E5,VIP!$A$2:$O4347,8,FALSE)</f>
        <v>Si</v>
      </c>
      <c r="K5" s="49" t="s">
        <v>2246</v>
      </c>
    </row>
    <row r="6" spans="1:11" ht="18" x14ac:dyDescent="0.25">
      <c r="A6" s="68" t="str">
        <f t="shared" ca="1" si="0"/>
        <v>206 días</v>
      </c>
      <c r="B6" s="40" t="s">
        <v>2441</v>
      </c>
      <c r="C6" s="47">
        <v>44113</v>
      </c>
      <c r="D6" s="40" t="s">
        <v>2181</v>
      </c>
      <c r="E6" s="86">
        <v>486</v>
      </c>
      <c r="F6" s="40" t="str">
        <f>VLOOKUP(E6,'LISTADO ATM'!$A$2:$B$819,2,0)</f>
        <v xml:space="preserve">ATM Olé La Caleta </v>
      </c>
      <c r="G6" s="40" t="str">
        <f>VLOOKUP(E6,VIP!$A$2:$O4510,6,0)</f>
        <v>NO</v>
      </c>
      <c r="H6" s="40" t="str">
        <f>VLOOKUP(E6,VIP!$A$2:$O4542,7,FALSE)</f>
        <v>Si</v>
      </c>
      <c r="I6" s="40" t="str">
        <f>VLOOKUP(E6,VIP!$A$2:$O4419,8,FALSE)</f>
        <v>Si</v>
      </c>
      <c r="J6" s="40" t="str">
        <f>VLOOKUP(E6,VIP!$A$2:$O4348,8,FALSE)</f>
        <v>Si</v>
      </c>
      <c r="K6" s="49" t="s">
        <v>2422</v>
      </c>
    </row>
    <row r="7" spans="1:11" ht="18" x14ac:dyDescent="0.25">
      <c r="A7" s="68" t="str">
        <f t="shared" ca="1" si="0"/>
        <v>205 días</v>
      </c>
      <c r="B7" s="40" t="s">
        <v>2443</v>
      </c>
      <c r="C7" s="47">
        <v>44114</v>
      </c>
      <c r="D7" s="40" t="s">
        <v>2181</v>
      </c>
      <c r="E7" s="86">
        <v>868</v>
      </c>
      <c r="F7" s="40" t="str">
        <f>VLOOKUP(E7,'LISTADO ATM'!$A$2:$B$819,2,0)</f>
        <v xml:space="preserve">ATM Casino Diamante </v>
      </c>
      <c r="G7" s="40" t="str">
        <f>VLOOKUP(E7,VIP!$A$2:$O4511,6,0)</f>
        <v>NO</v>
      </c>
      <c r="H7" s="40" t="str">
        <f>VLOOKUP(E7,VIP!$A$2:$O4543,7,FALSE)</f>
        <v>Si</v>
      </c>
      <c r="I7" s="40" t="str">
        <f>VLOOKUP(E7,VIP!$A$2:$O4420,8,FALSE)</f>
        <v>Si</v>
      </c>
      <c r="J7" s="40" t="str">
        <f>VLOOKUP(E7,VIP!$A$2:$O4349,8,FALSE)</f>
        <v>Si</v>
      </c>
      <c r="K7" s="49" t="s">
        <v>2428</v>
      </c>
    </row>
    <row r="8" spans="1:11" ht="18" x14ac:dyDescent="0.25">
      <c r="A8" s="68" t="str">
        <f ca="1">CONCATENATE(TODAY()-C8," días")</f>
        <v>204 días</v>
      </c>
      <c r="B8" s="40">
        <v>335671618</v>
      </c>
      <c r="C8" s="47">
        <v>44115</v>
      </c>
      <c r="D8" s="40" t="s">
        <v>2181</v>
      </c>
      <c r="E8" s="86">
        <v>548</v>
      </c>
      <c r="F8" s="40" t="str">
        <f>VLOOKUP(E8,'LISTADO ATM'!$A$2:$B$819,2,0)</f>
        <v xml:space="preserve">ATM AMET </v>
      </c>
      <c r="G8" s="40" t="str">
        <f>VLOOKUP(E8,VIP!$A$2:$O4512,6,0)</f>
        <v>NO</v>
      </c>
      <c r="H8" s="40" t="str">
        <f>VLOOKUP(E8,VIP!$A$2:$O4544,7,FALSE)</f>
        <v>Si</v>
      </c>
      <c r="I8" s="40" t="str">
        <f>VLOOKUP(E8,VIP!$A$2:$O4421,8,FALSE)</f>
        <v>Si</v>
      </c>
      <c r="J8" s="40" t="str">
        <f>VLOOKUP(E8,VIP!$A$2:$O4350,8,FALSE)</f>
        <v>Si</v>
      </c>
      <c r="K8" s="49" t="s">
        <v>2220</v>
      </c>
    </row>
    <row r="9" spans="1:11" ht="18" x14ac:dyDescent="0.25">
      <c r="A9" s="68" t="str">
        <f t="shared" ca="1" si="0"/>
        <v>165.5 días</v>
      </c>
      <c r="B9" s="40" t="s">
        <v>2449</v>
      </c>
      <c r="C9" s="47">
        <v>44153.5</v>
      </c>
      <c r="D9" s="40" t="s">
        <v>2181</v>
      </c>
      <c r="E9" s="86">
        <v>803</v>
      </c>
      <c r="F9" s="40" t="str">
        <f>VLOOKUP(E9,'LISTADO ATM'!$A$2:$B$819,2,0)</f>
        <v xml:space="preserve">ATM Hotel Be Live Canoa (Bayahibe) I </v>
      </c>
      <c r="G9" s="40" t="str">
        <f>VLOOKUP(E9,VIP!$A$2:$O4513,6,0)</f>
        <v>NO</v>
      </c>
      <c r="H9" s="40" t="str">
        <f>VLOOKUP(E9,VIP!$A$2:$O4545,7,FALSE)</f>
        <v>Si</v>
      </c>
      <c r="I9" s="40" t="str">
        <f>VLOOKUP(E9,VIP!$A$2:$O4422,8,FALSE)</f>
        <v>Si</v>
      </c>
      <c r="J9" s="40" t="str">
        <f>VLOOKUP(E9,VIP!$A$2:$O4351,8,FALSE)</f>
        <v>Si</v>
      </c>
      <c r="K9" s="49" t="s">
        <v>2422</v>
      </c>
    </row>
    <row r="10" spans="1:11" ht="18" x14ac:dyDescent="0.25">
      <c r="A10" s="68" t="str">
        <f t="shared" ca="1" si="0"/>
        <v>164 días</v>
      </c>
      <c r="B10" s="40" t="s">
        <v>2452</v>
      </c>
      <c r="C10" s="47">
        <v>44155</v>
      </c>
      <c r="D10" s="40" t="s">
        <v>2181</v>
      </c>
      <c r="E10" s="86">
        <v>916</v>
      </c>
      <c r="F10" s="40" t="str">
        <f>VLOOKUP(E10,'LISTADO ATM'!$A$2:$B$819,2,0)</f>
        <v xml:space="preserve">ATM S/M La Cadena Lincoln </v>
      </c>
      <c r="G10" s="40" t="e">
        <f>VLOOKUP(E10,VIP!$A$2:$O4514,6,0)</f>
        <v>#N/A</v>
      </c>
      <c r="H10" s="40" t="e">
        <f>VLOOKUP(E10,VIP!$A$2:$O4546,7,FALSE)</f>
        <v>#N/A</v>
      </c>
      <c r="I10" s="40" t="e">
        <f>VLOOKUP(E10,VIP!$A$2:$O4423,8,FALSE)</f>
        <v>#N/A</v>
      </c>
      <c r="J10" s="40" t="e">
        <f>VLOOKUP(E10,VIP!$A$2:$O4352,8,FALSE)</f>
        <v>#N/A</v>
      </c>
      <c r="K10" s="49" t="s">
        <v>2246</v>
      </c>
    </row>
    <row r="11" spans="1:11" ht="18" x14ac:dyDescent="0.25">
      <c r="A11" s="68" t="str">
        <f t="shared" ca="1" si="0"/>
        <v>164 días</v>
      </c>
      <c r="B11" s="40" t="s">
        <v>2451</v>
      </c>
      <c r="C11" s="47">
        <v>44155</v>
      </c>
      <c r="D11" s="40" t="s">
        <v>2181</v>
      </c>
      <c r="E11" s="86">
        <v>893</v>
      </c>
      <c r="F11" s="40" t="str">
        <f>VLOOKUP(E11,'LISTADO ATM'!$A$2:$B$819,2,0)</f>
        <v xml:space="preserve">ATM Hotel Be Live Canoa (Bayahibe) II </v>
      </c>
      <c r="G11" s="40" t="str">
        <f>VLOOKUP(E11,VIP!$A$2:$O4515,6,0)</f>
        <v>NO</v>
      </c>
      <c r="H11" s="40" t="str">
        <f>VLOOKUP(E11,VIP!$A$2:$O4547,7,FALSE)</f>
        <v>Si</v>
      </c>
      <c r="I11" s="40" t="str">
        <f>VLOOKUP(E11,VIP!$A$2:$O4424,8,FALSE)</f>
        <v>Si</v>
      </c>
      <c r="J11" s="40" t="str">
        <f>VLOOKUP(E11,VIP!$A$2:$O4353,8,FALSE)</f>
        <v>Si</v>
      </c>
      <c r="K11" s="49" t="s">
        <v>2246</v>
      </c>
    </row>
    <row r="12" spans="1:11" ht="18" x14ac:dyDescent="0.25">
      <c r="A12" s="68" t="str">
        <f t="shared" ca="1" si="0"/>
        <v>170 días</v>
      </c>
      <c r="B12" s="71" t="s">
        <v>2446</v>
      </c>
      <c r="C12" s="67">
        <v>44149</v>
      </c>
      <c r="D12" s="40" t="s">
        <v>2181</v>
      </c>
      <c r="E12" s="86">
        <v>850</v>
      </c>
      <c r="F12" s="40" t="str">
        <f>VLOOKUP(E12,'LISTADO ATM'!$A$2:$B$819,2,0)</f>
        <v xml:space="preserve">ATM Hotel Be Live Hamaca </v>
      </c>
      <c r="G12" s="40" t="str">
        <f>VLOOKUP(E12,VIP!$A$2:$O4516,6,0)</f>
        <v>NO</v>
      </c>
      <c r="H12" s="40" t="str">
        <f>VLOOKUP(E12,VIP!$A$2:$O4548,7,FALSE)</f>
        <v>Si</v>
      </c>
      <c r="I12" s="40" t="str">
        <f>VLOOKUP(E12,VIP!$A$2:$O4425,8,FALSE)</f>
        <v>Si</v>
      </c>
      <c r="J12" s="40" t="str">
        <f>VLOOKUP(E12,VIP!$A$2:$O4354,8,FALSE)</f>
        <v>Si</v>
      </c>
      <c r="K12" s="49" t="s">
        <v>2246</v>
      </c>
    </row>
    <row r="13" spans="1:11" ht="18" x14ac:dyDescent="0.25">
      <c r="A13" s="68" t="str">
        <f t="shared" ca="1" si="0"/>
        <v>123.15079861111 días</v>
      </c>
      <c r="B13" s="40">
        <v>335753026</v>
      </c>
      <c r="C13" s="47">
        <v>44195.84920138889</v>
      </c>
      <c r="D13" s="40" t="s">
        <v>2181</v>
      </c>
      <c r="E13" s="86">
        <v>7</v>
      </c>
      <c r="F13" s="40" t="str">
        <f>VLOOKUP(E13,'LISTADO ATM'!$A$2:$B$819,2,0)</f>
        <v>ATM Isla San Juan (RETIRADO)</v>
      </c>
      <c r="G13" s="40" t="s">
        <v>2032</v>
      </c>
      <c r="H13" s="40" t="str">
        <f>VLOOKUP(E13,VIP!$A$2:$O4549,7,FALSE)</f>
        <v>Si</v>
      </c>
      <c r="I13" s="40" t="str">
        <f>VLOOKUP(E13,VIP!$A$2:$O4426,8,FALSE)</f>
        <v>Si</v>
      </c>
      <c r="J13" s="40" t="str">
        <f>VLOOKUP(E13,VIP!$A$2:$O4355,8,FALSE)</f>
        <v>Si</v>
      </c>
      <c r="K13" s="78" t="s">
        <v>2470</v>
      </c>
    </row>
    <row r="14" spans="1:11" ht="18" x14ac:dyDescent="0.25">
      <c r="A14" s="68" t="str">
        <f t="shared" ca="1" si="0"/>
        <v>62.6746064814797 días</v>
      </c>
      <c r="B14" s="88">
        <v>335806150</v>
      </c>
      <c r="C14" s="85">
        <v>44256.32539351852</v>
      </c>
      <c r="D14" s="40" t="s">
        <v>2181</v>
      </c>
      <c r="E14" s="86">
        <v>70</v>
      </c>
      <c r="F14" s="40" t="str">
        <f>VLOOKUP(E14,'LISTADO ATM'!$A$2:$B$819,2,0)</f>
        <v xml:space="preserve">ATM Autoservicio Plaza Lama Zona Oriental </v>
      </c>
      <c r="G14" s="40" t="s">
        <v>2032</v>
      </c>
      <c r="H14" s="40" t="str">
        <f>VLOOKUP(E14,VIP!$A$2:$O4550,7,FALSE)</f>
        <v>Si</v>
      </c>
      <c r="I14" s="40" t="str">
        <f>VLOOKUP(E14,VIP!$A$2:$O4427,8,FALSE)</f>
        <v>Si</v>
      </c>
      <c r="J14" s="40" t="str">
        <f>VLOOKUP(E14,VIP!$A$2:$O4356,8,FALSE)</f>
        <v>Si</v>
      </c>
      <c r="K14" s="49" t="s">
        <v>2220</v>
      </c>
    </row>
  </sheetData>
  <autoFilter ref="A2:K3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219" priority="69"/>
  </conditionalFormatting>
  <conditionalFormatting sqref="E9:E1048576 E1:E2">
    <cfRule type="duplicateValues" dxfId="218" priority="99250"/>
  </conditionalFormatting>
  <conditionalFormatting sqref="E4">
    <cfRule type="duplicateValues" dxfId="217" priority="62"/>
  </conditionalFormatting>
  <conditionalFormatting sqref="E5:E8">
    <cfRule type="duplicateValues" dxfId="216" priority="60"/>
  </conditionalFormatting>
  <conditionalFormatting sqref="B12">
    <cfRule type="duplicateValues" dxfId="215" priority="34"/>
    <cfRule type="duplicateValues" dxfId="214" priority="35"/>
    <cfRule type="duplicateValues" dxfId="213" priority="36"/>
  </conditionalFormatting>
  <conditionalFormatting sqref="B12">
    <cfRule type="duplicateValues" dxfId="212" priority="33"/>
  </conditionalFormatting>
  <conditionalFormatting sqref="B12">
    <cfRule type="duplicateValues" dxfId="211" priority="31"/>
    <cfRule type="duplicateValues" dxfId="210" priority="32"/>
  </conditionalFormatting>
  <conditionalFormatting sqref="B12">
    <cfRule type="duplicateValues" dxfId="209" priority="28"/>
    <cfRule type="duplicateValues" dxfId="208" priority="29"/>
    <cfRule type="duplicateValues" dxfId="207" priority="30"/>
  </conditionalFormatting>
  <conditionalFormatting sqref="B12">
    <cfRule type="duplicateValues" dxfId="206" priority="27"/>
  </conditionalFormatting>
  <conditionalFormatting sqref="B12">
    <cfRule type="duplicateValues" dxfId="205" priority="25"/>
    <cfRule type="duplicateValues" dxfId="204" priority="26"/>
  </conditionalFormatting>
  <conditionalFormatting sqref="B12">
    <cfRule type="duplicateValues" dxfId="203" priority="24"/>
  </conditionalFormatting>
  <conditionalFormatting sqref="B12">
    <cfRule type="duplicateValues" dxfId="202" priority="21"/>
    <cfRule type="duplicateValues" dxfId="201" priority="22"/>
    <cfRule type="duplicateValues" dxfId="200" priority="23"/>
  </conditionalFormatting>
  <conditionalFormatting sqref="B12">
    <cfRule type="duplicateValues" dxfId="199" priority="20"/>
  </conditionalFormatting>
  <conditionalFormatting sqref="B12">
    <cfRule type="duplicateValues" dxfId="198" priority="19"/>
  </conditionalFormatting>
  <conditionalFormatting sqref="B14">
    <cfRule type="duplicateValues" dxfId="197" priority="18"/>
  </conditionalFormatting>
  <conditionalFormatting sqref="B14">
    <cfRule type="duplicateValues" dxfId="196" priority="15"/>
    <cfRule type="duplicateValues" dxfId="195" priority="16"/>
    <cfRule type="duplicateValues" dxfId="194" priority="17"/>
  </conditionalFormatting>
  <conditionalFormatting sqref="B14">
    <cfRule type="duplicateValues" dxfId="193" priority="13"/>
    <cfRule type="duplicateValues" dxfId="192" priority="14"/>
  </conditionalFormatting>
  <conditionalFormatting sqref="B14">
    <cfRule type="duplicateValues" dxfId="191" priority="10"/>
    <cfRule type="duplicateValues" dxfId="190" priority="11"/>
    <cfRule type="duplicateValues" dxfId="189" priority="12"/>
  </conditionalFormatting>
  <conditionalFormatting sqref="B14">
    <cfRule type="duplicateValues" dxfId="188" priority="9"/>
  </conditionalFormatting>
  <conditionalFormatting sqref="B14">
    <cfRule type="duplicateValues" dxfId="187" priority="8"/>
  </conditionalFormatting>
  <conditionalFormatting sqref="B14">
    <cfRule type="duplicateValues" dxfId="186" priority="7"/>
  </conditionalFormatting>
  <conditionalFormatting sqref="B14">
    <cfRule type="duplicateValues" dxfId="185" priority="4"/>
    <cfRule type="duplicateValues" dxfId="184" priority="5"/>
    <cfRule type="duplicateValues" dxfId="183" priority="6"/>
  </conditionalFormatting>
  <conditionalFormatting sqref="B14">
    <cfRule type="duplicateValues" dxfId="182" priority="2"/>
    <cfRule type="duplicateValues" dxfId="181" priority="3"/>
  </conditionalFormatting>
  <conditionalFormatting sqref="C14">
    <cfRule type="duplicateValues" dxfId="180" priority="1"/>
  </conditionalFormatting>
  <pageMargins left="0.7" right="0.7" top="0.75" bottom="0.75" header="0.3" footer="0.3"/>
  <pageSetup orientation="portrait" horizontalDpi="300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07"/>
  <sheetViews>
    <sheetView zoomScaleNormal="100" workbookViewId="0">
      <pane ySplit="1" topLeftCell="A2" activePane="bottomLeft" state="frozen"/>
      <selection activeCell="D1" sqref="D1"/>
      <selection pane="bottomLeft" activeCell="A2" sqref="A2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2127</v>
      </c>
    </row>
    <row r="2" spans="1:15" ht="15.75" x14ac:dyDescent="0.25">
      <c r="A2" s="129">
        <v>7</v>
      </c>
      <c r="B2" s="130" t="s">
        <v>2030</v>
      </c>
      <c r="C2" s="130" t="s">
        <v>2569</v>
      </c>
      <c r="D2" s="32" t="s">
        <v>72</v>
      </c>
      <c r="E2" s="32" t="s">
        <v>90</v>
      </c>
      <c r="F2" s="32" t="s">
        <v>2021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29">
        <v>591</v>
      </c>
      <c r="B3" s="130" t="s">
        <v>507</v>
      </c>
      <c r="C3" s="130" t="s">
        <v>2570</v>
      </c>
      <c r="D3" s="32" t="s">
        <v>72</v>
      </c>
      <c r="E3" s="32" t="s">
        <v>73</v>
      </c>
      <c r="F3" s="32" t="s">
        <v>2032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29">
        <v>553</v>
      </c>
      <c r="B4" s="130" t="s">
        <v>544</v>
      </c>
      <c r="C4" s="130" t="s">
        <v>2571</v>
      </c>
      <c r="D4" s="32" t="s">
        <v>72</v>
      </c>
      <c r="E4" s="32" t="s">
        <v>73</v>
      </c>
      <c r="F4" s="32" t="s">
        <v>2032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2032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2562</v>
      </c>
      <c r="C6" s="29" t="s">
        <v>2518</v>
      </c>
      <c r="D6" s="29"/>
      <c r="E6" s="29" t="s">
        <v>105</v>
      </c>
      <c r="F6" s="32" t="s">
        <v>2032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2032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2563</v>
      </c>
      <c r="C8" s="29" t="s">
        <v>2519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2564</v>
      </c>
      <c r="C9" s="29" t="s">
        <v>2139</v>
      </c>
      <c r="D9" s="29"/>
      <c r="E9" s="29"/>
      <c r="F9" s="32" t="s">
        <v>2032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2141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2032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2565</v>
      </c>
      <c r="C11" s="29" t="s">
        <v>2147</v>
      </c>
      <c r="D11" s="29" t="s">
        <v>72</v>
      </c>
      <c r="E11" s="29" t="s">
        <v>82</v>
      </c>
      <c r="F11" s="32" t="s">
        <v>2032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2032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2566</v>
      </c>
      <c r="C13" s="29" t="s">
        <v>2186</v>
      </c>
      <c r="D13" s="29" t="s">
        <v>72</v>
      </c>
      <c r="E13" s="29" t="s">
        <v>90</v>
      </c>
      <c r="F13" s="32" t="s">
        <v>2032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2032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2019</v>
      </c>
      <c r="C15" s="32" t="s">
        <v>2020</v>
      </c>
      <c r="D15" s="32" t="s">
        <v>72</v>
      </c>
      <c r="E15" s="32" t="s">
        <v>82</v>
      </c>
      <c r="F15" s="32" t="s">
        <v>2032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2021</v>
      </c>
      <c r="O15" s="32" t="s">
        <v>2021</v>
      </c>
    </row>
    <row r="16" spans="1:15" ht="15.75" x14ac:dyDescent="0.25">
      <c r="A16" s="31">
        <v>2</v>
      </c>
      <c r="B16" s="32" t="s">
        <v>2022</v>
      </c>
      <c r="C16" s="32" t="s">
        <v>2023</v>
      </c>
      <c r="D16" s="32" t="s">
        <v>72</v>
      </c>
      <c r="E16" s="32" t="s">
        <v>73</v>
      </c>
      <c r="F16" s="32" t="s">
        <v>2032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2021</v>
      </c>
      <c r="O16" s="32" t="s">
        <v>2021</v>
      </c>
    </row>
    <row r="17" spans="1:15" ht="15.75" x14ac:dyDescent="0.25">
      <c r="A17" s="31">
        <v>3</v>
      </c>
      <c r="B17" s="32" t="s">
        <v>2024</v>
      </c>
      <c r="C17" s="32" t="s">
        <v>2025</v>
      </c>
      <c r="D17" s="32" t="s">
        <v>2021</v>
      </c>
      <c r="E17" s="32" t="s">
        <v>105</v>
      </c>
      <c r="F17" s="32" t="s">
        <v>2032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2021</v>
      </c>
      <c r="O17" s="32" t="s">
        <v>2021</v>
      </c>
    </row>
    <row r="18" spans="1:15" ht="15.75" x14ac:dyDescent="0.25">
      <c r="A18" s="31">
        <v>4</v>
      </c>
      <c r="B18" s="32" t="s">
        <v>2168</v>
      </c>
      <c r="C18" s="29" t="s">
        <v>2169</v>
      </c>
      <c r="D18" s="29" t="s">
        <v>72</v>
      </c>
      <c r="E18" s="29" t="s">
        <v>105</v>
      </c>
      <c r="F18" s="32" t="s">
        <v>2032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2026</v>
      </c>
      <c r="C19" s="32" t="s">
        <v>2027</v>
      </c>
      <c r="D19" s="32" t="s">
        <v>72</v>
      </c>
      <c r="E19" s="32" t="s">
        <v>90</v>
      </c>
      <c r="F19" s="32" t="s">
        <v>2032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2021</v>
      </c>
    </row>
    <row r="20" spans="1:15" ht="15.75" x14ac:dyDescent="0.25">
      <c r="A20" s="31">
        <v>6</v>
      </c>
      <c r="B20" s="32" t="s">
        <v>2028</v>
      </c>
      <c r="C20" s="32" t="s">
        <v>2029</v>
      </c>
      <c r="D20" s="32" t="s">
        <v>72</v>
      </c>
      <c r="E20" s="32" t="s">
        <v>90</v>
      </c>
      <c r="F20" s="32" t="s">
        <v>2021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2021</v>
      </c>
    </row>
    <row r="21" spans="1:15" ht="15.75" x14ac:dyDescent="0.25">
      <c r="A21" s="31">
        <v>8</v>
      </c>
      <c r="B21" s="32" t="s">
        <v>2031</v>
      </c>
      <c r="C21" s="32" t="s">
        <v>2010</v>
      </c>
      <c r="D21" s="32" t="s">
        <v>2021</v>
      </c>
      <c r="E21" s="32" t="s">
        <v>105</v>
      </c>
      <c r="F21" s="32" t="s">
        <v>2032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2021</v>
      </c>
    </row>
    <row r="22" spans="1:15" ht="15.75" x14ac:dyDescent="0.25">
      <c r="A22" s="31">
        <v>9</v>
      </c>
      <c r="B22" s="32" t="s">
        <v>2013</v>
      </c>
      <c r="C22" s="32" t="s">
        <v>2033</v>
      </c>
      <c r="D22" s="32" t="s">
        <v>2021</v>
      </c>
      <c r="E22" s="32" t="s">
        <v>105</v>
      </c>
      <c r="F22" s="32" t="s">
        <v>2032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2021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2032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2032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2032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2032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2032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2034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2034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2032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2032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2032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2032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2130</v>
      </c>
      <c r="C34" s="32" t="s">
        <v>2131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2032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2032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2032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2032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2032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2034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2032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2032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2032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2207</v>
      </c>
      <c r="C44" s="29" t="s">
        <v>2208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2032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2032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2032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2032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2032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2032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2032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2034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2034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2032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2032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2032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2034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2034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2032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2032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2034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2032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2032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2034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2034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2032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2034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2155</v>
      </c>
      <c r="C68" s="32" t="s">
        <v>2153</v>
      </c>
      <c r="D68" s="32" t="s">
        <v>72</v>
      </c>
      <c r="E68" s="32" t="s">
        <v>73</v>
      </c>
      <c r="F68" s="32" t="s">
        <v>2032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2032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2034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2032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2032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2032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2032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2032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2032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2032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2032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2034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2032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2032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2032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2032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2032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2032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2034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2032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2032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2032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2032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2032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2034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2021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2032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2032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2034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2032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2032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2034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2032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2034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2032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2032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2032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2032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2032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2034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2034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2032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2034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1901</v>
      </c>
      <c r="C111" s="32" t="s">
        <v>1892</v>
      </c>
      <c r="D111" s="32" t="s">
        <v>72</v>
      </c>
      <c r="E111" s="32" t="s">
        <v>73</v>
      </c>
      <c r="F111" s="32" t="s">
        <v>2032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2021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2032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2032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2032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2034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2032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2032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1883</v>
      </c>
      <c r="C118" s="32" t="s">
        <v>1287</v>
      </c>
      <c r="D118" s="32" t="s">
        <v>72</v>
      </c>
      <c r="E118" s="32" t="s">
        <v>82</v>
      </c>
      <c r="F118" s="32" t="s">
        <v>2032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2032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2032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2032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2032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2034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2034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2032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1898</v>
      </c>
      <c r="C126" s="32" t="s">
        <v>2035</v>
      </c>
      <c r="D126" s="32" t="s">
        <v>2021</v>
      </c>
      <c r="E126" s="32" t="s">
        <v>2021</v>
      </c>
      <c r="F126" s="32" t="s">
        <v>2032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2021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2032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2034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2034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2217</v>
      </c>
      <c r="C130" s="29" t="s">
        <v>2218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2225</v>
      </c>
      <c r="C131" s="29" t="s">
        <v>2224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2032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2036</v>
      </c>
      <c r="C133" s="29" t="s">
        <v>2037</v>
      </c>
      <c r="D133" s="29" t="s">
        <v>72</v>
      </c>
      <c r="E133" s="32" t="s">
        <v>82</v>
      </c>
      <c r="F133" s="32" t="s">
        <v>2034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2021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2032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2032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2038</v>
      </c>
      <c r="C136" s="32" t="s">
        <v>2039</v>
      </c>
      <c r="D136" s="32" t="s">
        <v>2021</v>
      </c>
      <c r="E136" s="32" t="s">
        <v>2021</v>
      </c>
      <c r="F136" s="32" t="s">
        <v>2032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2032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2032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2034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2034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2034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2034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2032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2034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2034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2032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2032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2032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2032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2032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2032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2034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2034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2015</v>
      </c>
      <c r="C154" s="32" t="s">
        <v>2040</v>
      </c>
      <c r="D154" s="32" t="s">
        <v>2021</v>
      </c>
      <c r="E154" s="32" t="s">
        <v>2021</v>
      </c>
      <c r="F154" s="32" t="s">
        <v>2032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2032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2032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2032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2213</v>
      </c>
      <c r="C158" s="29" t="s">
        <v>2520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2034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2034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2421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2034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2032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2041</v>
      </c>
      <c r="C164" s="32" t="s">
        <v>2042</v>
      </c>
      <c r="D164" s="32" t="s">
        <v>72</v>
      </c>
      <c r="E164" s="32" t="s">
        <v>73</v>
      </c>
      <c r="F164" s="32" t="s">
        <v>2032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2021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2032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2236</v>
      </c>
      <c r="C166" s="29" t="s">
        <v>2521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2032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2034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2043</v>
      </c>
      <c r="C169" s="32" t="s">
        <v>1884</v>
      </c>
      <c r="D169" s="32" t="s">
        <v>72</v>
      </c>
      <c r="E169" s="32" t="s">
        <v>73</v>
      </c>
      <c r="F169" s="32" t="s">
        <v>2032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2044</v>
      </c>
      <c r="D170" s="32" t="s">
        <v>1299</v>
      </c>
      <c r="E170" s="32" t="s">
        <v>73</v>
      </c>
      <c r="F170" s="32" t="s">
        <v>2032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2021</v>
      </c>
      <c r="L170" s="32" t="s">
        <v>2021</v>
      </c>
      <c r="M170" s="32" t="s">
        <v>2021</v>
      </c>
      <c r="N170" s="32" t="s">
        <v>2021</v>
      </c>
      <c r="O170" s="32" t="s">
        <v>2021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2034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2034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2034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2034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2034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1944</v>
      </c>
      <c r="C176" s="32" t="s">
        <v>2045</v>
      </c>
      <c r="D176" s="32" t="s">
        <v>2021</v>
      </c>
      <c r="E176" s="32" t="s">
        <v>2021</v>
      </c>
      <c r="F176" s="32" t="s">
        <v>2032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2021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2032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1961</v>
      </c>
      <c r="C178" s="32" t="s">
        <v>2046</v>
      </c>
      <c r="D178" s="32" t="s">
        <v>72</v>
      </c>
      <c r="E178" s="32" t="s">
        <v>82</v>
      </c>
      <c r="F178" s="32" t="s">
        <v>2032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2032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2032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1931</v>
      </c>
      <c r="C181" s="32" t="s">
        <v>2047</v>
      </c>
      <c r="D181" s="32" t="s">
        <v>2021</v>
      </c>
      <c r="E181" s="32" t="s">
        <v>2021</v>
      </c>
      <c r="F181" s="32" t="s">
        <v>2034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2021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2032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2032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2032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2032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2032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2032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2034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2034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2034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2034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2032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2032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2032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2032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2032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2032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2032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2034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2032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2032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2032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2034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2034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2032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2034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2034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1891</v>
      </c>
      <c r="C208" s="32" t="s">
        <v>2048</v>
      </c>
      <c r="D208" s="32" t="s">
        <v>72</v>
      </c>
      <c r="E208" s="32" t="s">
        <v>2137</v>
      </c>
      <c r="F208" s="32" t="s">
        <v>2032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2021</v>
      </c>
    </row>
    <row r="209" spans="1:15" ht="15.75" x14ac:dyDescent="0.25">
      <c r="A209" s="31">
        <v>183</v>
      </c>
      <c r="B209" s="32" t="s">
        <v>2215</v>
      </c>
      <c r="C209" s="29" t="s">
        <v>2522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2034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2032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2032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2032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2032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2032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2032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2032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2032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1943</v>
      </c>
      <c r="C219" s="32" t="s">
        <v>2049</v>
      </c>
      <c r="D219" s="32" t="s">
        <v>72</v>
      </c>
      <c r="E219" s="32" t="s">
        <v>105</v>
      </c>
      <c r="F219" s="32" t="s">
        <v>2032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2021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2032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2032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2032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2032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2050</v>
      </c>
      <c r="C224" s="32" t="s">
        <v>2051</v>
      </c>
      <c r="D224" s="32" t="s">
        <v>72</v>
      </c>
      <c r="E224" s="32" t="s">
        <v>105</v>
      </c>
      <c r="F224" s="32" t="s">
        <v>2032</v>
      </c>
      <c r="G224" s="32" t="s">
        <v>2032</v>
      </c>
      <c r="H224" s="32" t="s">
        <v>2032</v>
      </c>
      <c r="I224" s="32" t="s">
        <v>2021</v>
      </c>
      <c r="J224" s="32" t="s">
        <v>2032</v>
      </c>
      <c r="K224" s="32" t="s">
        <v>2021</v>
      </c>
      <c r="L224" s="32" t="s">
        <v>2021</v>
      </c>
      <c r="M224" s="32" t="s">
        <v>2021</v>
      </c>
      <c r="N224" s="32" t="s">
        <v>2021</v>
      </c>
      <c r="O224" s="32" t="s">
        <v>2021</v>
      </c>
    </row>
    <row r="225" spans="1:15" ht="15.75" x14ac:dyDescent="0.25">
      <c r="A225" s="31">
        <v>199</v>
      </c>
      <c r="B225" s="32" t="s">
        <v>1885</v>
      </c>
      <c r="C225" s="32" t="s">
        <v>1886</v>
      </c>
      <c r="D225" s="32" t="s">
        <v>72</v>
      </c>
      <c r="E225" s="32" t="s">
        <v>73</v>
      </c>
      <c r="F225" s="32" t="s">
        <v>2032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2021</v>
      </c>
      <c r="L225" s="32" t="s">
        <v>2021</v>
      </c>
      <c r="M225" s="32" t="s">
        <v>2021</v>
      </c>
      <c r="N225" s="32" t="s">
        <v>2021</v>
      </c>
      <c r="O225" s="32" t="s">
        <v>2021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2034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2034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2032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2032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1896</v>
      </c>
      <c r="C230" s="32" t="s">
        <v>2052</v>
      </c>
      <c r="D230" s="32" t="s">
        <v>2021</v>
      </c>
      <c r="E230" s="32" t="s">
        <v>82</v>
      </c>
      <c r="F230" s="32" t="s">
        <v>2032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2032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2034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2032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2032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2032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1887</v>
      </c>
      <c r="C236" s="32" t="s">
        <v>1888</v>
      </c>
      <c r="D236" s="32" t="s">
        <v>72</v>
      </c>
      <c r="E236" s="32" t="s">
        <v>73</v>
      </c>
      <c r="F236" s="32" t="s">
        <v>2032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2021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2032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2032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2032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1902</v>
      </c>
      <c r="C240" s="32" t="s">
        <v>2053</v>
      </c>
      <c r="D240" s="32" t="s">
        <v>72</v>
      </c>
      <c r="E240" s="32" t="s">
        <v>82</v>
      </c>
      <c r="F240" s="32" t="s">
        <v>2032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2021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2032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2032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2411</v>
      </c>
      <c r="C243" s="29" t="s">
        <v>2142</v>
      </c>
      <c r="D243" s="29" t="s">
        <v>72</v>
      </c>
      <c r="E243" s="29" t="s">
        <v>82</v>
      </c>
      <c r="F243" s="32" t="s">
        <v>2032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2032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2032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2034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2032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2034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2032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2032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2034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2032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2034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2034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2032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2032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2034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2034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2128</v>
      </c>
      <c r="C259" s="32" t="s">
        <v>2129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2034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2032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2032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2032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2034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2032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2032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2034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2032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2179</v>
      </c>
      <c r="C269" s="29" t="s">
        <v>2143</v>
      </c>
      <c r="D269" s="29" t="s">
        <v>72</v>
      </c>
      <c r="E269" s="29"/>
      <c r="F269" s="32" t="s">
        <v>2032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2034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2032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2032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2034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2034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2034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2034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2032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2034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2034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2034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2034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2032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2032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2032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2032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2032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2032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2032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2032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2032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2032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2032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2032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2032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2032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2032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2032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2165</v>
      </c>
      <c r="C298" s="29" t="s">
        <v>2166</v>
      </c>
      <c r="D298" s="29" t="s">
        <v>72</v>
      </c>
      <c r="E298" s="29" t="s">
        <v>73</v>
      </c>
      <c r="F298" s="32" t="s">
        <v>2032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2034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2032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2034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2032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2034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2034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2032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2032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2032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2032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2032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2032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2032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2032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2032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2032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2032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2032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2034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2032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2032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2032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2032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2032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2032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2034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2300</v>
      </c>
      <c r="C325" s="29" t="str">
        <f>VLOOKUP(A325,'LISTADO ATM'!$A$2:$B$821,2,0)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2034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2032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2032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2032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2032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2032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2032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2032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2032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2032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2032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3" customFormat="1" ht="15.75" x14ac:dyDescent="0.25">
      <c r="A337" s="94">
        <v>300</v>
      </c>
      <c r="B337" s="95" t="s">
        <v>1224</v>
      </c>
      <c r="C337" s="95" t="s">
        <v>1225</v>
      </c>
      <c r="D337" s="95" t="s">
        <v>72</v>
      </c>
      <c r="E337" s="95" t="s">
        <v>73</v>
      </c>
      <c r="F337" s="95" t="s">
        <v>2032</v>
      </c>
      <c r="G337" s="95" t="s">
        <v>77</v>
      </c>
      <c r="H337" s="95" t="s">
        <v>77</v>
      </c>
      <c r="I337" s="95" t="s">
        <v>74</v>
      </c>
      <c r="J337" s="95" t="s">
        <v>77</v>
      </c>
      <c r="K337" s="95" t="s">
        <v>77</v>
      </c>
      <c r="L337" s="95" t="s">
        <v>77</v>
      </c>
      <c r="M337" s="95" t="s">
        <v>77</v>
      </c>
      <c r="N337" s="95" t="s">
        <v>74</v>
      </c>
      <c r="O337" s="95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2032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2032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2032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2032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2034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1936</v>
      </c>
      <c r="C343" s="32" t="s">
        <v>1893</v>
      </c>
      <c r="D343" s="32" t="s">
        <v>72</v>
      </c>
      <c r="E343" s="32" t="s">
        <v>105</v>
      </c>
      <c r="F343" s="32" t="s">
        <v>2032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2021</v>
      </c>
    </row>
    <row r="344" spans="1:15" ht="15.75" x14ac:dyDescent="0.25">
      <c r="A344" s="31">
        <v>307</v>
      </c>
      <c r="B344" s="32" t="s">
        <v>2195</v>
      </c>
      <c r="C344" s="29" t="s">
        <v>2523</v>
      </c>
      <c r="D344" s="29"/>
      <c r="E344" s="29" t="s">
        <v>105</v>
      </c>
      <c r="F344" s="32" t="s">
        <v>2034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1937</v>
      </c>
      <c r="C345" s="32" t="s">
        <v>2054</v>
      </c>
      <c r="D345" s="32" t="s">
        <v>72</v>
      </c>
      <c r="E345" s="32" t="s">
        <v>82</v>
      </c>
      <c r="F345" s="32" t="s">
        <v>2032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2021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2032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2032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2032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2032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2032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1939</v>
      </c>
      <c r="C351" s="32" t="s">
        <v>1942</v>
      </c>
      <c r="D351" s="32" t="s">
        <v>72</v>
      </c>
      <c r="E351" s="32" t="s">
        <v>73</v>
      </c>
      <c r="F351" s="32" t="s">
        <v>2032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2021</v>
      </c>
    </row>
    <row r="352" spans="1:15" ht="15.75" x14ac:dyDescent="0.25">
      <c r="A352" s="31">
        <v>318</v>
      </c>
      <c r="B352" s="32" t="s">
        <v>1954</v>
      </c>
      <c r="C352" s="32" t="s">
        <v>2055</v>
      </c>
      <c r="D352" s="32" t="s">
        <v>72</v>
      </c>
      <c r="E352" s="32" t="s">
        <v>2021</v>
      </c>
      <c r="F352" s="32" t="s">
        <v>2032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1967</v>
      </c>
      <c r="C353" s="32" t="s">
        <v>2056</v>
      </c>
      <c r="D353" s="32" t="s">
        <v>2021</v>
      </c>
      <c r="E353" s="32" t="s">
        <v>73</v>
      </c>
      <c r="F353" s="32" t="s">
        <v>2032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2021</v>
      </c>
    </row>
    <row r="354" spans="1:15" ht="15.75" x14ac:dyDescent="0.25">
      <c r="A354" s="31">
        <v>320</v>
      </c>
      <c r="B354" s="32" t="s">
        <v>2057</v>
      </c>
      <c r="C354" s="32" t="s">
        <v>2058</v>
      </c>
      <c r="D354" s="32" t="s">
        <v>2021</v>
      </c>
      <c r="E354" s="32" t="s">
        <v>2021</v>
      </c>
      <c r="F354" s="32" t="s">
        <v>2032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2021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2032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2032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2032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1923</v>
      </c>
      <c r="C358" s="32" t="s">
        <v>1928</v>
      </c>
      <c r="D358" s="32" t="s">
        <v>72</v>
      </c>
      <c r="E358" s="32" t="s">
        <v>73</v>
      </c>
      <c r="F358" s="32" t="s">
        <v>2032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2021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2032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2032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2032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2034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1">
        <v>331</v>
      </c>
      <c r="B363" s="32" t="s">
        <v>1894</v>
      </c>
      <c r="C363" s="42" t="s">
        <v>2059</v>
      </c>
      <c r="D363" s="42" t="s">
        <v>2021</v>
      </c>
      <c r="E363" s="32" t="s">
        <v>2021</v>
      </c>
      <c r="F363" s="32" t="s">
        <v>2032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2" t="s">
        <v>2021</v>
      </c>
    </row>
    <row r="364" spans="1:15" ht="15.75" x14ac:dyDescent="0.25">
      <c r="A364" s="31">
        <v>332</v>
      </c>
      <c r="B364" s="32" t="s">
        <v>1897</v>
      </c>
      <c r="C364" s="32" t="s">
        <v>2060</v>
      </c>
      <c r="D364" s="32" t="s">
        <v>2021</v>
      </c>
      <c r="E364" s="32" t="s">
        <v>2021</v>
      </c>
      <c r="F364" s="32" t="s">
        <v>2032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2021</v>
      </c>
    </row>
    <row r="365" spans="1:15" ht="15.75" x14ac:dyDescent="0.25">
      <c r="A365" s="31">
        <v>333</v>
      </c>
      <c r="B365" s="32" t="s">
        <v>2061</v>
      </c>
      <c r="C365" s="32" t="s">
        <v>2062</v>
      </c>
      <c r="D365" s="32" t="s">
        <v>2021</v>
      </c>
      <c r="E365" s="32" t="s">
        <v>2021</v>
      </c>
      <c r="F365" s="32" t="s">
        <v>2032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2021</v>
      </c>
    </row>
    <row r="366" spans="1:15" ht="15.75" x14ac:dyDescent="0.25">
      <c r="A366" s="31">
        <v>334</v>
      </c>
      <c r="B366" s="32" t="s">
        <v>1970</v>
      </c>
      <c r="C366" s="32" t="s">
        <v>2063</v>
      </c>
      <c r="D366" s="32" t="s">
        <v>2021</v>
      </c>
      <c r="E366" s="32" t="s">
        <v>105</v>
      </c>
      <c r="F366" s="32" t="s">
        <v>2034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1915</v>
      </c>
      <c r="C367" s="32" t="s">
        <v>1916</v>
      </c>
      <c r="D367" s="32" t="s">
        <v>72</v>
      </c>
      <c r="E367" s="32" t="s">
        <v>73</v>
      </c>
      <c r="F367" s="32" t="s">
        <v>2032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2021</v>
      </c>
    </row>
    <row r="368" spans="1:15" ht="15.75" x14ac:dyDescent="0.25">
      <c r="A368" s="31">
        <v>336</v>
      </c>
      <c r="B368" s="32" t="s">
        <v>2201</v>
      </c>
      <c r="C368" s="29" t="s">
        <v>2146</v>
      </c>
      <c r="D368" s="29" t="s">
        <v>72</v>
      </c>
      <c r="E368" s="29" t="s">
        <v>73</v>
      </c>
      <c r="F368" s="32" t="s">
        <v>2032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1935</v>
      </c>
      <c r="C369" s="32" t="s">
        <v>1934</v>
      </c>
      <c r="D369" s="32" t="s">
        <v>72</v>
      </c>
      <c r="E369" s="32" t="s">
        <v>105</v>
      </c>
      <c r="F369" s="32" t="s">
        <v>2032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2021</v>
      </c>
    </row>
    <row r="370" spans="1:15" ht="15.75" x14ac:dyDescent="0.25">
      <c r="A370" s="31">
        <v>338</v>
      </c>
      <c r="B370" s="32" t="s">
        <v>1903</v>
      </c>
      <c r="C370" s="32" t="s">
        <v>1904</v>
      </c>
      <c r="D370" s="32" t="s">
        <v>72</v>
      </c>
      <c r="E370" s="32" t="s">
        <v>73</v>
      </c>
      <c r="F370" s="32" t="s">
        <v>2032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2021</v>
      </c>
      <c r="O370" s="32" t="s">
        <v>2021</v>
      </c>
    </row>
    <row r="371" spans="1:15" ht="15.75" x14ac:dyDescent="0.25">
      <c r="A371" s="31">
        <v>339</v>
      </c>
      <c r="B371" s="32" t="s">
        <v>1960</v>
      </c>
      <c r="C371" s="32" t="s">
        <v>2064</v>
      </c>
      <c r="D371" s="32" t="s">
        <v>72</v>
      </c>
      <c r="E371" s="32" t="s">
        <v>73</v>
      </c>
      <c r="F371" s="32" t="s">
        <v>2034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2034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2198</v>
      </c>
      <c r="C373" s="29" t="s">
        <v>2187</v>
      </c>
      <c r="D373" s="29" t="s">
        <v>72</v>
      </c>
      <c r="E373" s="29" t="s">
        <v>90</v>
      </c>
      <c r="F373" s="32" t="s">
        <v>2034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2550</v>
      </c>
      <c r="C374" s="29" t="s">
        <v>2537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2301</v>
      </c>
      <c r="C375" s="29" t="s">
        <v>2221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2212</v>
      </c>
      <c r="C376" s="29" t="s">
        <v>2524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2551</v>
      </c>
      <c r="C377" s="29" t="s">
        <v>2538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2032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2032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2032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2032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2032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2034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2032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2032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2296</v>
      </c>
      <c r="C386" s="32" t="s">
        <v>2223</v>
      </c>
      <c r="D386" s="32"/>
      <c r="E386" s="32" t="s">
        <v>105</v>
      </c>
      <c r="F386" s="32" t="s">
        <v>2032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2240</v>
      </c>
      <c r="C387" s="29" t="s">
        <v>2348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2241</v>
      </c>
      <c r="C388" s="29" t="s">
        <v>2516</v>
      </c>
      <c r="D388" s="29" t="s">
        <v>87</v>
      </c>
      <c r="E388" s="29" t="s">
        <v>90</v>
      </c>
      <c r="F388" s="32" t="s">
        <v>2032</v>
      </c>
      <c r="G388" s="32" t="s">
        <v>2517</v>
      </c>
      <c r="H388" s="32" t="s">
        <v>2517</v>
      </c>
      <c r="I388" s="32" t="s">
        <v>1277</v>
      </c>
      <c r="J388" s="32" t="s">
        <v>2034</v>
      </c>
      <c r="K388" s="32" t="s">
        <v>2517</v>
      </c>
      <c r="L388" s="32" t="s">
        <v>2517</v>
      </c>
      <c r="M388" s="32" t="s">
        <v>2517</v>
      </c>
      <c r="N388" s="32" t="s">
        <v>2517</v>
      </c>
      <c r="O388" s="32" t="s">
        <v>1182</v>
      </c>
    </row>
    <row r="389" spans="1:15" ht="15.75" x14ac:dyDescent="0.25">
      <c r="A389" s="31">
        <v>363</v>
      </c>
      <c r="B389" s="32" t="s">
        <v>2552</v>
      </c>
      <c r="C389" s="29" t="s">
        <v>2539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2409</v>
      </c>
      <c r="C390" s="29" t="s">
        <v>2412</v>
      </c>
      <c r="D390" s="29" t="s">
        <v>72</v>
      </c>
      <c r="E390" s="29"/>
      <c r="F390" s="32" t="s">
        <v>2032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2126</v>
      </c>
    </row>
    <row r="391" spans="1:15" ht="15.75" x14ac:dyDescent="0.25">
      <c r="A391" s="31">
        <v>365</v>
      </c>
      <c r="B391" s="32" t="s">
        <v>2553</v>
      </c>
      <c r="C391" s="29" t="s">
        <v>2540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2235</v>
      </c>
      <c r="C392" s="29" t="s">
        <v>2234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2554</v>
      </c>
      <c r="C393" s="29" t="s">
        <v>2541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2555</v>
      </c>
      <c r="C394" s="29" t="s">
        <v>2542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2549</v>
      </c>
      <c r="C395" s="29" t="s">
        <v>2536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2245</v>
      </c>
      <c r="C396" s="29" t="s">
        <v>2233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2238</v>
      </c>
      <c r="C397" s="29" t="s">
        <v>2525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2239</v>
      </c>
      <c r="C398" s="29" t="s">
        <v>2228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2559</v>
      </c>
      <c r="C399" s="29" t="s">
        <v>2546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2230</v>
      </c>
      <c r="C400" s="29" t="s">
        <v>2226</v>
      </c>
      <c r="D400" s="29" t="s">
        <v>72</v>
      </c>
      <c r="E400" s="29" t="s">
        <v>73</v>
      </c>
      <c r="F400" s="32" t="s">
        <v>2032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2021</v>
      </c>
    </row>
    <row r="401" spans="1:15" ht="15.75" x14ac:dyDescent="0.25">
      <c r="A401" s="31">
        <v>378</v>
      </c>
      <c r="B401" s="32" t="s">
        <v>2237</v>
      </c>
      <c r="C401" s="29" t="s">
        <v>2526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2032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2447</v>
      </c>
      <c r="C403" s="29" t="s">
        <v>2527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2222</v>
      </c>
      <c r="C404" s="29" t="s">
        <v>2528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2560</v>
      </c>
      <c r="C405" s="29" t="s">
        <v>2547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2032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2032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6" customFormat="1" ht="31.5" x14ac:dyDescent="0.25">
      <c r="A408" s="79">
        <v>387</v>
      </c>
      <c r="B408" s="80" t="s">
        <v>634</v>
      </c>
      <c r="C408" s="80" t="s">
        <v>635</v>
      </c>
      <c r="D408" s="32" t="s">
        <v>130</v>
      </c>
      <c r="E408" s="80" t="s">
        <v>73</v>
      </c>
      <c r="F408" s="80" t="s">
        <v>2032</v>
      </c>
      <c r="G408" s="80" t="s">
        <v>77</v>
      </c>
      <c r="H408" s="80" t="s">
        <v>77</v>
      </c>
      <c r="I408" s="80" t="s">
        <v>74</v>
      </c>
      <c r="J408" s="80" t="s">
        <v>77</v>
      </c>
      <c r="K408" s="80" t="s">
        <v>77</v>
      </c>
      <c r="L408" s="80" t="s">
        <v>77</v>
      </c>
      <c r="M408" s="80" t="s">
        <v>77</v>
      </c>
      <c r="N408" s="80" t="s">
        <v>74</v>
      </c>
      <c r="O408" s="80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2032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2032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2032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2032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2034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2034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2032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2032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2032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2032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2032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2032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2032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2032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2034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2032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2034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2032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2032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2032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2032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2032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2032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1959</v>
      </c>
      <c r="C432" s="32" t="s">
        <v>2065</v>
      </c>
      <c r="D432" s="32" t="s">
        <v>72</v>
      </c>
      <c r="E432" s="32" t="s">
        <v>73</v>
      </c>
      <c r="F432" s="32" t="s">
        <v>2034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2032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2032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2032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2032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2032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2032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2032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2032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2032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2032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3" customFormat="1" ht="31.5" x14ac:dyDescent="0.25">
      <c r="A443" s="94">
        <v>425</v>
      </c>
      <c r="B443" s="95" t="s">
        <v>701</v>
      </c>
      <c r="C443" s="95" t="s">
        <v>702</v>
      </c>
      <c r="D443" s="95" t="s">
        <v>130</v>
      </c>
      <c r="E443" s="95" t="s">
        <v>73</v>
      </c>
      <c r="F443" s="95" t="s">
        <v>2032</v>
      </c>
      <c r="G443" s="95" t="s">
        <v>77</v>
      </c>
      <c r="H443" s="95" t="s">
        <v>77</v>
      </c>
      <c r="I443" s="95" t="s">
        <v>74</v>
      </c>
      <c r="J443" s="95" t="s">
        <v>77</v>
      </c>
      <c r="K443" s="95" t="s">
        <v>74</v>
      </c>
      <c r="L443" s="95" t="s">
        <v>77</v>
      </c>
      <c r="M443" s="95" t="s">
        <v>77</v>
      </c>
      <c r="N443" s="95" t="s">
        <v>74</v>
      </c>
      <c r="O443" s="95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2021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2032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2032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2032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2032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2034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2032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2032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2034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2034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2034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2034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2032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2034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2066</v>
      </c>
      <c r="C458" s="32" t="s">
        <v>2067</v>
      </c>
      <c r="D458" s="32" t="s">
        <v>72</v>
      </c>
      <c r="E458" s="32" t="s">
        <v>73</v>
      </c>
      <c r="F458" s="32" t="s">
        <v>2032</v>
      </c>
      <c r="G458" s="32" t="s">
        <v>2032</v>
      </c>
      <c r="H458" s="32" t="s">
        <v>2032</v>
      </c>
      <c r="I458" s="32" t="s">
        <v>2021</v>
      </c>
      <c r="J458" s="32" t="s">
        <v>2032</v>
      </c>
      <c r="K458" s="32" t="s">
        <v>2021</v>
      </c>
      <c r="L458" s="32" t="s">
        <v>2021</v>
      </c>
      <c r="M458" s="32" t="s">
        <v>2021</v>
      </c>
      <c r="N458" s="32" t="s">
        <v>2021</v>
      </c>
      <c r="O458" s="32" t="s">
        <v>2021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2032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2032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9" customFormat="1" ht="15.75" x14ac:dyDescent="0.25">
      <c r="A461" s="73">
        <v>446</v>
      </c>
      <c r="B461" s="74" t="s">
        <v>1955</v>
      </c>
      <c r="C461" s="74" t="s">
        <v>1947</v>
      </c>
      <c r="D461" s="32" t="s">
        <v>72</v>
      </c>
      <c r="E461" s="32" t="s">
        <v>73</v>
      </c>
      <c r="F461" s="32" t="s">
        <v>2032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2021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2032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2032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1953</v>
      </c>
      <c r="C464" s="32" t="s">
        <v>2068</v>
      </c>
      <c r="D464" s="32" t="s">
        <v>72</v>
      </c>
      <c r="E464" s="32" t="s">
        <v>2021</v>
      </c>
      <c r="F464" s="32" t="s">
        <v>2032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2021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2032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2032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2032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2034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2069</v>
      </c>
      <c r="C469" s="32" t="s">
        <v>2070</v>
      </c>
      <c r="D469" s="32" t="s">
        <v>2021</v>
      </c>
      <c r="E469" s="32" t="s">
        <v>2021</v>
      </c>
      <c r="F469" s="32" t="s">
        <v>2032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2021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2032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1968</v>
      </c>
      <c r="C471" s="32" t="s">
        <v>2071</v>
      </c>
      <c r="D471" s="32" t="s">
        <v>2021</v>
      </c>
      <c r="E471" s="32" t="s">
        <v>73</v>
      </c>
      <c r="F471" s="32" t="s">
        <v>2032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2021</v>
      </c>
    </row>
    <row r="472" spans="1:15" ht="15.75" x14ac:dyDescent="0.25">
      <c r="A472" s="31">
        <v>459</v>
      </c>
      <c r="B472" s="32" t="s">
        <v>1941</v>
      </c>
      <c r="C472" s="32" t="s">
        <v>1940</v>
      </c>
      <c r="D472" s="32" t="s">
        <v>72</v>
      </c>
      <c r="E472" s="32" t="s">
        <v>73</v>
      </c>
      <c r="F472" s="32" t="s">
        <v>2032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2021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2032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2034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1933</v>
      </c>
      <c r="C475" s="32" t="s">
        <v>1910</v>
      </c>
      <c r="D475" s="32" t="s">
        <v>72</v>
      </c>
      <c r="E475" s="32" t="s">
        <v>82</v>
      </c>
      <c r="F475" s="32" t="s">
        <v>2032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2021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2032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2012</v>
      </c>
      <c r="C477" s="32" t="s">
        <v>2072</v>
      </c>
      <c r="D477" s="32" t="s">
        <v>72</v>
      </c>
      <c r="E477" s="32" t="s">
        <v>73</v>
      </c>
      <c r="F477" s="32" t="s">
        <v>2034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2021</v>
      </c>
    </row>
    <row r="478" spans="1:15" ht="15.75" x14ac:dyDescent="0.25">
      <c r="A478" s="31">
        <v>466</v>
      </c>
      <c r="B478" s="32" t="s">
        <v>2140</v>
      </c>
      <c r="C478" s="32" t="s">
        <v>1914</v>
      </c>
      <c r="D478" s="32" t="s">
        <v>72</v>
      </c>
      <c r="E478" s="32" t="s">
        <v>73</v>
      </c>
      <c r="F478" s="32" t="s">
        <v>2032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2021</v>
      </c>
    </row>
    <row r="479" spans="1:15" ht="15.75" x14ac:dyDescent="0.25">
      <c r="A479" s="31">
        <v>467</v>
      </c>
      <c r="B479" s="32" t="s">
        <v>1912</v>
      </c>
      <c r="C479" s="32" t="s">
        <v>1913</v>
      </c>
      <c r="D479" s="32" t="s">
        <v>72</v>
      </c>
      <c r="E479" s="32" t="s">
        <v>105</v>
      </c>
      <c r="F479" s="32" t="s">
        <v>2032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2021</v>
      </c>
    </row>
    <row r="480" spans="1:15" ht="15.75" x14ac:dyDescent="0.25">
      <c r="A480" s="31">
        <v>468</v>
      </c>
      <c r="B480" s="32" t="s">
        <v>2211</v>
      </c>
      <c r="C480" s="29" t="s">
        <v>2178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2032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1951</v>
      </c>
      <c r="C482" s="32" t="s">
        <v>2073</v>
      </c>
      <c r="D482" s="32" t="s">
        <v>72</v>
      </c>
      <c r="E482" s="32" t="s">
        <v>2021</v>
      </c>
      <c r="F482" s="32" t="s">
        <v>2032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2021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2032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2032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2034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2032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2214</v>
      </c>
      <c r="C487" s="29" t="s">
        <v>2529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2032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2032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2032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2032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2032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2032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2034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2032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2032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2032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2032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2556</v>
      </c>
      <c r="C499" s="29" t="s">
        <v>2543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2032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2034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2494</v>
      </c>
      <c r="C502" s="32" t="s">
        <v>2460</v>
      </c>
      <c r="D502" s="32" t="s">
        <v>72</v>
      </c>
      <c r="E502" s="32" t="s">
        <v>1274</v>
      </c>
      <c r="F502" s="32" t="s">
        <v>2032</v>
      </c>
      <c r="G502" s="32" t="s">
        <v>2034</v>
      </c>
      <c r="H502" s="32" t="s">
        <v>2034</v>
      </c>
      <c r="I502" s="32" t="s">
        <v>2032</v>
      </c>
      <c r="J502" s="32" t="s">
        <v>2034</v>
      </c>
      <c r="K502" s="32" t="s">
        <v>2034</v>
      </c>
      <c r="L502" s="32" t="s">
        <v>2034</v>
      </c>
      <c r="M502" s="32" t="s">
        <v>2034</v>
      </c>
      <c r="N502" s="32" t="s">
        <v>2034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2032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2454</v>
      </c>
      <c r="C504" s="32" t="s">
        <v>2455</v>
      </c>
      <c r="D504" s="32" t="s">
        <v>72</v>
      </c>
      <c r="E504" s="32" t="s">
        <v>105</v>
      </c>
      <c r="F504" s="32" t="s">
        <v>2034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2032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2032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2032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2032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2032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2032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2032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2032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1962</v>
      </c>
      <c r="C513" s="32" t="s">
        <v>2074</v>
      </c>
      <c r="D513" s="32" t="s">
        <v>2021</v>
      </c>
      <c r="E513" s="32" t="s">
        <v>2021</v>
      </c>
      <c r="F513" s="32" t="s">
        <v>2032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2021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2032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2032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2032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2032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2205</v>
      </c>
      <c r="C518" s="29" t="s">
        <v>2530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2032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2032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2034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2034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2034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2032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2032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2032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2032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2034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2032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2032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1979</v>
      </c>
      <c r="C531" s="32" t="s">
        <v>1957</v>
      </c>
      <c r="D531" s="32" t="s">
        <v>72</v>
      </c>
      <c r="E531" s="32" t="s">
        <v>73</v>
      </c>
      <c r="F531" s="32" t="s">
        <v>2032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2021</v>
      </c>
    </row>
    <row r="532" spans="1:15" ht="15.75" x14ac:dyDescent="0.25">
      <c r="A532" s="31">
        <v>527</v>
      </c>
      <c r="B532" s="32" t="s">
        <v>2016</v>
      </c>
      <c r="C532" s="32" t="s">
        <v>2075</v>
      </c>
      <c r="D532" s="32" t="s">
        <v>2021</v>
      </c>
      <c r="E532" s="32" t="s">
        <v>73</v>
      </c>
      <c r="F532" s="32" t="s">
        <v>2034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2021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2032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2032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2032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2032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2034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2034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2032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1946</v>
      </c>
      <c r="C540" s="32" t="s">
        <v>2076</v>
      </c>
      <c r="D540" s="32" t="s">
        <v>72</v>
      </c>
      <c r="E540" s="32" t="s">
        <v>2021</v>
      </c>
      <c r="F540" s="32" t="s">
        <v>2032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2021</v>
      </c>
    </row>
    <row r="541" spans="1:15" ht="15.75" x14ac:dyDescent="0.25">
      <c r="A541" s="31">
        <v>539</v>
      </c>
      <c r="B541" s="32" t="s">
        <v>2077</v>
      </c>
      <c r="C541" s="32" t="s">
        <v>2078</v>
      </c>
      <c r="D541" s="32" t="s">
        <v>2021</v>
      </c>
      <c r="E541" s="32" t="s">
        <v>2021</v>
      </c>
      <c r="F541" s="32" t="s">
        <v>2032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2032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2034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2079</v>
      </c>
      <c r="C544" s="32" t="s">
        <v>2080</v>
      </c>
      <c r="D544" s="32" t="s">
        <v>87</v>
      </c>
      <c r="E544" s="32" t="s">
        <v>73</v>
      </c>
      <c r="F544" s="32" t="s">
        <v>2032</v>
      </c>
      <c r="G544" s="32" t="s">
        <v>2032</v>
      </c>
      <c r="H544" s="32" t="s">
        <v>2034</v>
      </c>
      <c r="I544" s="32" t="s">
        <v>2021</v>
      </c>
      <c r="J544" s="32" t="s">
        <v>2034</v>
      </c>
      <c r="K544" s="32" t="s">
        <v>2021</v>
      </c>
      <c r="L544" s="32" t="s">
        <v>2021</v>
      </c>
      <c r="M544" s="32" t="s">
        <v>2021</v>
      </c>
      <c r="N544" s="32" t="s">
        <v>2021</v>
      </c>
      <c r="O544" s="32" t="s">
        <v>2021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2032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2034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2472</v>
      </c>
      <c r="C547" s="32" t="s">
        <v>2473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2032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2557</v>
      </c>
      <c r="C549" s="29" t="s">
        <v>2544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2034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2032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2032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2477</v>
      </c>
      <c r="C553" s="29" t="str">
        <f>VLOOKUP(A553,'LISTADO ATM'!$A$2:$B$898,2,0)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2032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2032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2032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2495</v>
      </c>
      <c r="C557" s="32" t="s">
        <v>2478</v>
      </c>
      <c r="D557" s="32" t="s">
        <v>72</v>
      </c>
      <c r="E557" s="32" t="s">
        <v>105</v>
      </c>
      <c r="F557" s="32" t="s">
        <v>2032</v>
      </c>
      <c r="G557" s="32" t="s">
        <v>2034</v>
      </c>
      <c r="H557" s="32" t="s">
        <v>2032</v>
      </c>
      <c r="I557" s="32" t="s">
        <v>2032</v>
      </c>
      <c r="J557" s="32" t="s">
        <v>2496</v>
      </c>
      <c r="K557" s="32" t="s">
        <v>2034</v>
      </c>
      <c r="L557" s="32" t="s">
        <v>2034</v>
      </c>
      <c r="M557" s="32" t="s">
        <v>2032</v>
      </c>
      <c r="N557" s="32" t="s">
        <v>2032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2032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2032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2032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2032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2032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2032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2132</v>
      </c>
      <c r="C564" s="32" t="s">
        <v>2133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2032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2032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2032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2032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2032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2032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2032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2034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2081</v>
      </c>
      <c r="C573" s="32" t="s">
        <v>2082</v>
      </c>
      <c r="D573" s="32" t="s">
        <v>2021</v>
      </c>
      <c r="E573" s="32" t="s">
        <v>105</v>
      </c>
      <c r="F573" s="32" t="s">
        <v>2032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2021</v>
      </c>
    </row>
    <row r="574" spans="1:15" ht="15.75" x14ac:dyDescent="0.25">
      <c r="A574" s="31">
        <v>651</v>
      </c>
      <c r="B574" s="32" t="s">
        <v>1965</v>
      </c>
      <c r="C574" s="32" t="s">
        <v>2083</v>
      </c>
      <c r="D574" s="32" t="s">
        <v>2021</v>
      </c>
      <c r="E574" s="32" t="s">
        <v>2021</v>
      </c>
      <c r="F574" s="32" t="s">
        <v>2032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2021</v>
      </c>
      <c r="L574" s="32" t="s">
        <v>2021</v>
      </c>
      <c r="M574" s="32" t="s">
        <v>2021</v>
      </c>
      <c r="N574" s="32" t="s">
        <v>2021</v>
      </c>
      <c r="O574" s="32" t="s">
        <v>2021</v>
      </c>
    </row>
    <row r="575" spans="1:15" ht="15.75" x14ac:dyDescent="0.25">
      <c r="A575" s="31">
        <v>653</v>
      </c>
      <c r="B575" s="32" t="s">
        <v>1958</v>
      </c>
      <c r="C575" s="32" t="s">
        <v>2084</v>
      </c>
      <c r="D575" s="32" t="s">
        <v>2021</v>
      </c>
      <c r="E575" s="32" t="s">
        <v>2021</v>
      </c>
      <c r="F575" s="32" t="s">
        <v>2032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2021</v>
      </c>
    </row>
    <row r="576" spans="1:15" ht="15.75" x14ac:dyDescent="0.25">
      <c r="A576" s="31">
        <v>654</v>
      </c>
      <c r="B576" s="32" t="s">
        <v>1963</v>
      </c>
      <c r="C576" s="32" t="s">
        <v>2085</v>
      </c>
      <c r="D576" s="32" t="s">
        <v>2021</v>
      </c>
      <c r="E576" s="32" t="s">
        <v>2021</v>
      </c>
      <c r="F576" s="32" t="s">
        <v>2032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2021</v>
      </c>
    </row>
    <row r="577" spans="1:15" ht="15.75" x14ac:dyDescent="0.25">
      <c r="A577" s="31">
        <v>655</v>
      </c>
      <c r="B577" s="32" t="s">
        <v>1987</v>
      </c>
      <c r="C577" s="32" t="s">
        <v>1988</v>
      </c>
      <c r="D577" s="32" t="s">
        <v>72</v>
      </c>
      <c r="E577" s="32" t="s">
        <v>90</v>
      </c>
      <c r="F577" s="32" t="s">
        <v>2032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2021</v>
      </c>
    </row>
    <row r="578" spans="1:15" ht="15.75" x14ac:dyDescent="0.25">
      <c r="A578" s="31">
        <v>658</v>
      </c>
      <c r="B578" s="32" t="s">
        <v>1964</v>
      </c>
      <c r="C578" s="32" t="s">
        <v>2086</v>
      </c>
      <c r="D578" s="32" t="s">
        <v>2021</v>
      </c>
      <c r="E578" s="32" t="s">
        <v>2021</v>
      </c>
      <c r="F578" s="32" t="s">
        <v>2032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2445</v>
      </c>
      <c r="C579" s="29" t="s">
        <v>2531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2219</v>
      </c>
      <c r="C580" s="29" t="s">
        <v>2532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2243</v>
      </c>
      <c r="C581" s="29" t="s">
        <v>2242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2244</v>
      </c>
    </row>
    <row r="582" spans="1:15" ht="15.75" x14ac:dyDescent="0.25">
      <c r="A582" s="31">
        <v>662</v>
      </c>
      <c r="B582" s="32" t="s">
        <v>2403</v>
      </c>
      <c r="C582" s="29" t="s">
        <v>2389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2561</v>
      </c>
      <c r="C583" s="29" t="s">
        <v>2548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2291</v>
      </c>
      <c r="C584" s="29" t="s">
        <v>2290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2292</v>
      </c>
    </row>
    <row r="585" spans="1:15" ht="15.75" x14ac:dyDescent="0.25">
      <c r="A585" s="31">
        <v>665</v>
      </c>
      <c r="B585" s="32" t="s">
        <v>2297</v>
      </c>
      <c r="C585" s="29" t="str">
        <f>VLOOKUP(A585,'LISTADO ATM'!$A$2:$B$821,2,0)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2288</v>
      </c>
      <c r="C586" s="29" t="s">
        <v>2287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2293</v>
      </c>
      <c r="C587" s="29" t="s">
        <v>2289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2295</v>
      </c>
      <c r="C588" s="29" t="s">
        <v>2294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2408</v>
      </c>
      <c r="C589" s="32" t="s">
        <v>1978</v>
      </c>
      <c r="D589" s="32" t="s">
        <v>72</v>
      </c>
      <c r="E589" s="32" t="s">
        <v>82</v>
      </c>
      <c r="F589" s="32" t="s">
        <v>2034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2021</v>
      </c>
    </row>
    <row r="590" spans="1:15" ht="15.75" x14ac:dyDescent="0.25">
      <c r="A590" s="31">
        <v>670</v>
      </c>
      <c r="B590" s="32" t="s">
        <v>1974</v>
      </c>
      <c r="C590" s="32" t="s">
        <v>2087</v>
      </c>
      <c r="D590" s="32" t="s">
        <v>2021</v>
      </c>
      <c r="E590" s="32" t="s">
        <v>2021</v>
      </c>
      <c r="F590" s="32" t="s">
        <v>2032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2021</v>
      </c>
    </row>
    <row r="591" spans="1:15" ht="15.75" x14ac:dyDescent="0.25">
      <c r="A591" s="31">
        <v>671</v>
      </c>
      <c r="B591" s="32" t="s">
        <v>1975</v>
      </c>
      <c r="C591" s="32" t="s">
        <v>2088</v>
      </c>
      <c r="D591" s="32" t="s">
        <v>2021</v>
      </c>
      <c r="E591" s="32" t="s">
        <v>2021</v>
      </c>
      <c r="F591" s="32" t="s">
        <v>2032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2021</v>
      </c>
    </row>
    <row r="592" spans="1:15" ht="15.75" x14ac:dyDescent="0.25">
      <c r="A592" s="31">
        <v>672</v>
      </c>
      <c r="B592" s="32" t="s">
        <v>1980</v>
      </c>
      <c r="C592" s="32" t="s">
        <v>1966</v>
      </c>
      <c r="D592" s="32" t="s">
        <v>72</v>
      </c>
      <c r="E592" s="32" t="s">
        <v>73</v>
      </c>
      <c r="F592" s="32" t="s">
        <v>2034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2021</v>
      </c>
    </row>
    <row r="593" spans="1:15" ht="15.75" x14ac:dyDescent="0.25">
      <c r="A593" s="31">
        <v>673</v>
      </c>
      <c r="B593" s="32" t="s">
        <v>2089</v>
      </c>
      <c r="C593" s="32" t="s">
        <v>2090</v>
      </c>
      <c r="D593" s="32" t="s">
        <v>2021</v>
      </c>
      <c r="E593" s="32" t="s">
        <v>2021</v>
      </c>
      <c r="F593" s="32" t="s">
        <v>2032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2021</v>
      </c>
    </row>
    <row r="594" spans="1:15" ht="15.75" x14ac:dyDescent="0.25">
      <c r="A594" s="31">
        <v>676</v>
      </c>
      <c r="B594" s="32" t="s">
        <v>2091</v>
      </c>
      <c r="C594" s="32" t="s">
        <v>1972</v>
      </c>
      <c r="D594" s="32" t="s">
        <v>72</v>
      </c>
      <c r="E594" s="32" t="s">
        <v>73</v>
      </c>
      <c r="F594" s="32" t="s">
        <v>2032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2021</v>
      </c>
    </row>
    <row r="595" spans="1:15" ht="15.75" x14ac:dyDescent="0.25">
      <c r="A595" s="31">
        <v>677</v>
      </c>
      <c r="B595" s="32" t="s">
        <v>1976</v>
      </c>
      <c r="C595" s="32" t="s">
        <v>2092</v>
      </c>
      <c r="D595" s="32" t="s">
        <v>2021</v>
      </c>
      <c r="E595" s="32" t="s">
        <v>2021</v>
      </c>
      <c r="F595" s="32" t="s">
        <v>2034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2021</v>
      </c>
    </row>
    <row r="596" spans="1:15" ht="15.75" x14ac:dyDescent="0.25">
      <c r="A596" s="31">
        <v>678</v>
      </c>
      <c r="B596" s="32" t="s">
        <v>1981</v>
      </c>
      <c r="C596" s="32" t="s">
        <v>1982</v>
      </c>
      <c r="D596" s="32" t="s">
        <v>72</v>
      </c>
      <c r="E596" s="32" t="s">
        <v>73</v>
      </c>
      <c r="F596" s="32" t="s">
        <v>2032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2021</v>
      </c>
    </row>
    <row r="597" spans="1:15" ht="15.75" x14ac:dyDescent="0.25">
      <c r="A597" s="31">
        <v>679</v>
      </c>
      <c r="B597" s="32" t="s">
        <v>2093</v>
      </c>
      <c r="C597" s="32" t="s">
        <v>2094</v>
      </c>
      <c r="D597" s="32" t="s">
        <v>2021</v>
      </c>
      <c r="E597" s="32" t="s">
        <v>2021</v>
      </c>
      <c r="F597" s="32" t="s">
        <v>2032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2021</v>
      </c>
    </row>
    <row r="598" spans="1:15" ht="15.75" x14ac:dyDescent="0.25">
      <c r="A598" s="31">
        <v>680</v>
      </c>
      <c r="B598" s="32" t="s">
        <v>2095</v>
      </c>
      <c r="C598" s="32" t="s">
        <v>2096</v>
      </c>
      <c r="D598" s="32" t="s">
        <v>72</v>
      </c>
      <c r="E598" s="32" t="s">
        <v>82</v>
      </c>
      <c r="F598" s="32" t="s">
        <v>2032</v>
      </c>
      <c r="G598" s="32" t="s">
        <v>2032</v>
      </c>
      <c r="H598" s="32" t="s">
        <v>2032</v>
      </c>
      <c r="I598" s="32" t="s">
        <v>2021</v>
      </c>
      <c r="J598" s="32" t="s">
        <v>2032</v>
      </c>
      <c r="K598" s="32" t="s">
        <v>2021</v>
      </c>
      <c r="L598" s="32" t="s">
        <v>2021</v>
      </c>
      <c r="M598" s="32" t="s">
        <v>2021</v>
      </c>
      <c r="N598" s="32" t="s">
        <v>2021</v>
      </c>
      <c r="O598" s="32" t="s">
        <v>2021</v>
      </c>
    </row>
    <row r="599" spans="1:15" ht="15.75" x14ac:dyDescent="0.25">
      <c r="A599" s="31">
        <v>681</v>
      </c>
      <c r="B599" s="32" t="s">
        <v>2097</v>
      </c>
      <c r="C599" s="32" t="s">
        <v>2098</v>
      </c>
      <c r="D599" s="32" t="s">
        <v>72</v>
      </c>
      <c r="E599" s="32" t="s">
        <v>82</v>
      </c>
      <c r="F599" s="32" t="s">
        <v>2032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2021</v>
      </c>
    </row>
    <row r="600" spans="1:15" ht="15.75" x14ac:dyDescent="0.25">
      <c r="A600" s="31">
        <v>682</v>
      </c>
      <c r="B600" s="32" t="s">
        <v>2099</v>
      </c>
      <c r="C600" s="32" t="s">
        <v>2100</v>
      </c>
      <c r="D600" s="32" t="s">
        <v>72</v>
      </c>
      <c r="E600" s="32" t="s">
        <v>82</v>
      </c>
      <c r="F600" s="32" t="s">
        <v>2032</v>
      </c>
      <c r="G600" s="32" t="s">
        <v>2032</v>
      </c>
      <c r="H600" s="32" t="s">
        <v>2032</v>
      </c>
      <c r="I600" s="32" t="s">
        <v>2021</v>
      </c>
      <c r="J600" s="32" t="s">
        <v>2032</v>
      </c>
      <c r="K600" s="32" t="s">
        <v>2021</v>
      </c>
      <c r="L600" s="32" t="s">
        <v>2021</v>
      </c>
      <c r="M600" s="32" t="s">
        <v>2021</v>
      </c>
      <c r="N600" s="32" t="s">
        <v>2021</v>
      </c>
      <c r="O600" s="32" t="s">
        <v>2021</v>
      </c>
    </row>
    <row r="601" spans="1:15" ht="15.75" x14ac:dyDescent="0.25">
      <c r="A601" s="31">
        <v>683</v>
      </c>
      <c r="B601" s="32" t="s">
        <v>1985</v>
      </c>
      <c r="C601" s="32" t="s">
        <v>2101</v>
      </c>
      <c r="D601" s="32" t="s">
        <v>2021</v>
      </c>
      <c r="E601" s="32" t="s">
        <v>105</v>
      </c>
      <c r="F601" s="32" t="s">
        <v>2032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2102</v>
      </c>
      <c r="C602" s="32" t="s">
        <v>2103</v>
      </c>
      <c r="D602" s="32" t="s">
        <v>72</v>
      </c>
      <c r="E602" s="32" t="s">
        <v>73</v>
      </c>
      <c r="F602" s="32" t="s">
        <v>2032</v>
      </c>
      <c r="G602" s="32" t="s">
        <v>2032</v>
      </c>
      <c r="H602" s="32" t="s">
        <v>2032</v>
      </c>
      <c r="I602" s="32" t="s">
        <v>2021</v>
      </c>
      <c r="J602" s="32" t="s">
        <v>2032</v>
      </c>
      <c r="K602" s="32" t="s">
        <v>2021</v>
      </c>
      <c r="L602" s="32" t="s">
        <v>2021</v>
      </c>
      <c r="M602" s="32" t="s">
        <v>2021</v>
      </c>
      <c r="N602" s="32" t="s">
        <v>2021</v>
      </c>
      <c r="O602" s="32" t="s">
        <v>2021</v>
      </c>
    </row>
    <row r="603" spans="1:15" ht="15.75" x14ac:dyDescent="0.25">
      <c r="A603" s="31">
        <v>685</v>
      </c>
      <c r="B603" s="32" t="s">
        <v>2104</v>
      </c>
      <c r="C603" s="32" t="s">
        <v>2105</v>
      </c>
      <c r="D603" s="32" t="s">
        <v>72</v>
      </c>
      <c r="E603" s="32" t="s">
        <v>73</v>
      </c>
      <c r="F603" s="32" t="s">
        <v>2032</v>
      </c>
      <c r="G603" s="32" t="s">
        <v>2032</v>
      </c>
      <c r="H603" s="32" t="s">
        <v>2034</v>
      </c>
      <c r="I603" s="32" t="s">
        <v>2021</v>
      </c>
      <c r="J603" s="32" t="s">
        <v>2032</v>
      </c>
      <c r="K603" s="32" t="s">
        <v>2021</v>
      </c>
      <c r="L603" s="32" t="s">
        <v>2021</v>
      </c>
      <c r="M603" s="32" t="s">
        <v>2021</v>
      </c>
      <c r="N603" s="32" t="s">
        <v>2021</v>
      </c>
      <c r="O603" s="32" t="s">
        <v>2021</v>
      </c>
    </row>
    <row r="604" spans="1:15" ht="15.75" x14ac:dyDescent="0.25">
      <c r="A604" s="31">
        <v>686</v>
      </c>
      <c r="B604" s="32" t="s">
        <v>2106</v>
      </c>
      <c r="C604" s="32" t="s">
        <v>2107</v>
      </c>
      <c r="D604" s="32" t="s">
        <v>2021</v>
      </c>
      <c r="E604" s="32" t="s">
        <v>2021</v>
      </c>
      <c r="F604" s="32" t="s">
        <v>2032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2021</v>
      </c>
    </row>
    <row r="605" spans="1:15" ht="15.75" x14ac:dyDescent="0.25">
      <c r="A605" s="31">
        <v>687</v>
      </c>
      <c r="B605" s="32" t="s">
        <v>2108</v>
      </c>
      <c r="C605" s="32" t="s">
        <v>2109</v>
      </c>
      <c r="D605" s="32" t="s">
        <v>72</v>
      </c>
      <c r="E605" s="32" t="s">
        <v>105</v>
      </c>
      <c r="F605" s="32" t="s">
        <v>2034</v>
      </c>
      <c r="G605" s="32" t="s">
        <v>2032</v>
      </c>
      <c r="H605" s="32" t="s">
        <v>2032</v>
      </c>
      <c r="I605" s="32" t="s">
        <v>2021</v>
      </c>
      <c r="J605" s="32" t="s">
        <v>2032</v>
      </c>
      <c r="K605" s="32" t="s">
        <v>2021</v>
      </c>
      <c r="L605" s="32" t="s">
        <v>2021</v>
      </c>
      <c r="M605" s="32" t="s">
        <v>2021</v>
      </c>
      <c r="N605" s="32" t="s">
        <v>2021</v>
      </c>
      <c r="O605" s="32" t="s">
        <v>2021</v>
      </c>
    </row>
    <row r="606" spans="1:15" ht="15.75" x14ac:dyDescent="0.25">
      <c r="A606" s="31">
        <v>688</v>
      </c>
      <c r="B606" s="32" t="s">
        <v>2014</v>
      </c>
      <c r="C606" s="32" t="s">
        <v>2110</v>
      </c>
      <c r="D606" s="32" t="s">
        <v>2021</v>
      </c>
      <c r="E606" s="32" t="s">
        <v>2021</v>
      </c>
      <c r="F606" s="32" t="s">
        <v>2032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2111</v>
      </c>
      <c r="C607" s="32" t="s">
        <v>2112</v>
      </c>
      <c r="D607" s="32" t="s">
        <v>72</v>
      </c>
      <c r="E607" s="32" t="s">
        <v>105</v>
      </c>
      <c r="F607" s="32" t="s">
        <v>2032</v>
      </c>
      <c r="G607" s="32" t="s">
        <v>2032</v>
      </c>
      <c r="H607" s="32" t="s">
        <v>2032</v>
      </c>
      <c r="I607" s="32" t="s">
        <v>2021</v>
      </c>
      <c r="J607" s="32" t="s">
        <v>2032</v>
      </c>
      <c r="K607" s="32" t="s">
        <v>2021</v>
      </c>
      <c r="L607" s="32" t="s">
        <v>2021</v>
      </c>
      <c r="M607" s="32" t="s">
        <v>2021</v>
      </c>
      <c r="N607" s="32" t="s">
        <v>2021</v>
      </c>
      <c r="O607" s="32" t="s">
        <v>2021</v>
      </c>
    </row>
    <row r="608" spans="1:15" ht="15.75" x14ac:dyDescent="0.25">
      <c r="A608" s="31">
        <v>690</v>
      </c>
      <c r="B608" s="32" t="s">
        <v>1989</v>
      </c>
      <c r="C608" s="32" t="s">
        <v>1990</v>
      </c>
      <c r="D608" s="32" t="s">
        <v>72</v>
      </c>
      <c r="E608" s="32" t="s">
        <v>105</v>
      </c>
      <c r="F608" s="32" t="s">
        <v>2032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2021</v>
      </c>
    </row>
    <row r="609" spans="1:15" ht="15.75" x14ac:dyDescent="0.25">
      <c r="A609" s="31">
        <v>691</v>
      </c>
      <c r="B609" s="32" t="s">
        <v>2113</v>
      </c>
      <c r="C609" s="32" t="s">
        <v>1995</v>
      </c>
      <c r="D609" s="32" t="s">
        <v>2021</v>
      </c>
      <c r="E609" s="32" t="s">
        <v>2021</v>
      </c>
      <c r="F609" s="32" t="s">
        <v>2032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2021</v>
      </c>
    </row>
    <row r="610" spans="1:15" ht="15.75" x14ac:dyDescent="0.25">
      <c r="A610" s="31">
        <v>693</v>
      </c>
      <c r="B610" s="32" t="s">
        <v>2114</v>
      </c>
      <c r="C610" s="32" t="s">
        <v>2115</v>
      </c>
      <c r="D610" s="32" t="s">
        <v>2021</v>
      </c>
      <c r="E610" s="32" t="s">
        <v>2021</v>
      </c>
      <c r="F610" s="32" t="s">
        <v>2032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2116</v>
      </c>
      <c r="C611" s="32" t="s">
        <v>1997</v>
      </c>
      <c r="D611" s="32" t="s">
        <v>72</v>
      </c>
      <c r="E611" s="32" t="s">
        <v>73</v>
      </c>
      <c r="F611" s="32" t="s">
        <v>2032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2021</v>
      </c>
    </row>
    <row r="612" spans="1:15" ht="15.75" x14ac:dyDescent="0.25">
      <c r="A612" s="31">
        <v>695</v>
      </c>
      <c r="B612" s="32" t="s">
        <v>2017</v>
      </c>
      <c r="C612" s="32" t="s">
        <v>2117</v>
      </c>
      <c r="D612" s="32" t="s">
        <v>2021</v>
      </c>
      <c r="E612" s="32" t="s">
        <v>2021</v>
      </c>
      <c r="F612" s="32" t="s">
        <v>2032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2021</v>
      </c>
    </row>
    <row r="613" spans="1:15" ht="15.75" x14ac:dyDescent="0.25">
      <c r="A613" s="31">
        <v>696</v>
      </c>
      <c r="B613" s="32" t="s">
        <v>2018</v>
      </c>
      <c r="C613" s="32" t="s">
        <v>2008</v>
      </c>
      <c r="D613" s="32" t="s">
        <v>72</v>
      </c>
      <c r="E613" s="32" t="s">
        <v>73</v>
      </c>
      <c r="F613" s="32" t="s">
        <v>2032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2021</v>
      </c>
    </row>
    <row r="614" spans="1:15" ht="15.75" x14ac:dyDescent="0.25">
      <c r="A614" s="31">
        <v>697</v>
      </c>
      <c r="B614" s="32" t="s">
        <v>2118</v>
      </c>
      <c r="C614" s="32" t="s">
        <v>2001</v>
      </c>
      <c r="D614" s="32" t="s">
        <v>1299</v>
      </c>
      <c r="E614" s="32" t="s">
        <v>73</v>
      </c>
      <c r="F614" s="32" t="s">
        <v>2032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2021</v>
      </c>
    </row>
    <row r="615" spans="1:15" ht="15.75" x14ac:dyDescent="0.25">
      <c r="A615" s="31">
        <v>698</v>
      </c>
      <c r="B615" s="32" t="s">
        <v>2119</v>
      </c>
      <c r="C615" s="32" t="s">
        <v>2120</v>
      </c>
      <c r="D615" s="32" t="s">
        <v>72</v>
      </c>
      <c r="E615" s="32" t="s">
        <v>73</v>
      </c>
      <c r="F615" s="32" t="s">
        <v>2032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2021</v>
      </c>
    </row>
    <row r="616" spans="1:15" ht="15.75" x14ac:dyDescent="0.25">
      <c r="A616" s="31">
        <v>699</v>
      </c>
      <c r="B616" s="32" t="s">
        <v>2121</v>
      </c>
      <c r="C616" s="32" t="s">
        <v>2122</v>
      </c>
      <c r="D616" s="32" t="s">
        <v>72</v>
      </c>
      <c r="E616" s="32" t="s">
        <v>90</v>
      </c>
      <c r="F616" s="32" t="s">
        <v>2032</v>
      </c>
      <c r="G616" s="32" t="s">
        <v>2032</v>
      </c>
      <c r="H616" s="32" t="s">
        <v>2034</v>
      </c>
      <c r="I616" s="32" t="s">
        <v>2021</v>
      </c>
      <c r="J616" s="32" t="s">
        <v>2032</v>
      </c>
      <c r="K616" s="32" t="s">
        <v>2021</v>
      </c>
      <c r="L616" s="32" t="s">
        <v>2021</v>
      </c>
      <c r="M616" s="32" t="s">
        <v>2021</v>
      </c>
      <c r="N616" s="32" t="s">
        <v>2021</v>
      </c>
      <c r="O616" s="32" t="s">
        <v>2021</v>
      </c>
    </row>
    <row r="617" spans="1:15" ht="15.75" x14ac:dyDescent="0.25">
      <c r="A617" s="31">
        <v>701</v>
      </c>
      <c r="B617" s="32" t="s">
        <v>2123</v>
      </c>
      <c r="C617" s="32" t="s">
        <v>2124</v>
      </c>
      <c r="D617" s="32" t="s">
        <v>2021</v>
      </c>
      <c r="E617" s="32" t="s">
        <v>105</v>
      </c>
      <c r="F617" s="32" t="s">
        <v>2032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2021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2032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2032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2032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2032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2032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2298</v>
      </c>
      <c r="C623" s="29" t="str">
        <f>VLOOKUP(A623,'LISTADO ATM'!$A$2:$B$821,2,0)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2032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2032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2032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2206</v>
      </c>
      <c r="C627" s="29" t="s">
        <v>2190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2032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2032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2032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2032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2032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2032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2407</v>
      </c>
      <c r="C634" s="29" t="s">
        <v>2406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2034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2032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2032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2032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2200</v>
      </c>
      <c r="C639" s="29" t="s">
        <v>2191</v>
      </c>
      <c r="D639" s="29" t="s">
        <v>72</v>
      </c>
      <c r="E639" s="29" t="s">
        <v>73</v>
      </c>
      <c r="F639" s="32" t="s">
        <v>2032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2032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2032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2032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2034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2199</v>
      </c>
      <c r="C644" s="29" t="s">
        <v>2192</v>
      </c>
      <c r="D644" s="29" t="s">
        <v>72</v>
      </c>
      <c r="E644" s="29" t="s">
        <v>82</v>
      </c>
      <c r="F644" s="32" t="s">
        <v>2032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2032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2197</v>
      </c>
      <c r="C646" s="29" t="s">
        <v>2193</v>
      </c>
      <c r="D646" s="29" t="s">
        <v>72</v>
      </c>
      <c r="E646" s="29" t="s">
        <v>73</v>
      </c>
      <c r="F646" s="32" t="s">
        <v>2032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2175</v>
      </c>
      <c r="C647" s="29" t="s">
        <v>2176</v>
      </c>
      <c r="D647" s="29" t="s">
        <v>72</v>
      </c>
      <c r="E647" s="29" t="s">
        <v>73</v>
      </c>
      <c r="F647" s="32" t="s">
        <v>2032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2032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2032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2558</v>
      </c>
      <c r="C650" s="29" t="s">
        <v>2545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2032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2032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2032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2034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2032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2032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2032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2032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2032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2032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2157</v>
      </c>
      <c r="C661" s="29" t="s">
        <v>2158</v>
      </c>
      <c r="D661" s="29"/>
      <c r="E661" s="29" t="s">
        <v>105</v>
      </c>
      <c r="F661" s="32" t="s">
        <v>2032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2032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2032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2032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2160</v>
      </c>
      <c r="C665" s="29" t="s">
        <v>2144</v>
      </c>
      <c r="D665" s="29" t="s">
        <v>72</v>
      </c>
      <c r="E665" s="29" t="s">
        <v>105</v>
      </c>
      <c r="F665" s="32" t="s">
        <v>2032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2162</v>
      </c>
      <c r="C666" s="29" t="s">
        <v>2163</v>
      </c>
      <c r="D666" s="29" t="s">
        <v>72</v>
      </c>
      <c r="E666" s="29" t="s">
        <v>73</v>
      </c>
      <c r="F666" s="32" t="s">
        <v>2032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2032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2032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2032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2032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2034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2032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2032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2032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2032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2032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2032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2032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2032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2032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2032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2032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2032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2034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2032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2180</v>
      </c>
      <c r="C686" s="29" t="s">
        <v>2533</v>
      </c>
      <c r="D686" s="29"/>
      <c r="E686" s="29" t="s">
        <v>105</v>
      </c>
      <c r="F686" s="32" t="s">
        <v>2032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2032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2032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2032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2032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2032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2032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2032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2032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2032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2032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2032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2032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2032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2032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2032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2032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2032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2032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2032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2032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2032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2032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2032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2032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2032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2032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2032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2209</v>
      </c>
      <c r="C714" s="29" t="s">
        <v>2210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2032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2034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2032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2032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2032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2032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2204</v>
      </c>
      <c r="C721" s="29" t="s">
        <v>2534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2032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2034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2032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2034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2032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2032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2032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2032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2196</v>
      </c>
      <c r="C730" s="29" t="s">
        <v>2152</v>
      </c>
      <c r="D730" s="29" t="s">
        <v>72</v>
      </c>
      <c r="E730" s="29" t="s">
        <v>73</v>
      </c>
      <c r="F730" s="32" t="s">
        <v>2032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2202</v>
      </c>
      <c r="C731" s="29" t="s">
        <v>2150</v>
      </c>
      <c r="D731" s="29" t="s">
        <v>72</v>
      </c>
      <c r="E731" s="29" t="s">
        <v>105</v>
      </c>
      <c r="F731" s="32" t="s">
        <v>2034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2171</v>
      </c>
      <c r="C732" s="29" t="s">
        <v>2172</v>
      </c>
      <c r="D732" s="29" t="s">
        <v>72</v>
      </c>
      <c r="E732" s="29" t="s">
        <v>73</v>
      </c>
      <c r="F732" s="32" t="s">
        <v>2032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2032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2032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2032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2032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2149</v>
      </c>
      <c r="C737" s="29" t="s">
        <v>2148</v>
      </c>
      <c r="D737" s="29"/>
      <c r="E737" s="29" t="s">
        <v>105</v>
      </c>
      <c r="F737" s="32" t="s">
        <v>2032</v>
      </c>
      <c r="G737" s="32" t="s">
        <v>2032</v>
      </c>
      <c r="H737" s="32" t="s">
        <v>2032</v>
      </c>
      <c r="I737" s="32" t="s">
        <v>2021</v>
      </c>
      <c r="J737" s="32" t="s">
        <v>2032</v>
      </c>
      <c r="K737" s="32" t="s">
        <v>2021</v>
      </c>
      <c r="L737" s="32" t="s">
        <v>2021</v>
      </c>
      <c r="M737" s="32" t="s">
        <v>2021</v>
      </c>
      <c r="N737" s="32" t="s">
        <v>2021</v>
      </c>
      <c r="O737" s="32" t="s">
        <v>2021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2032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2032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2032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2032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2032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2032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2032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2032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2231</v>
      </c>
      <c r="C746" s="29" t="s">
        <v>2232</v>
      </c>
      <c r="D746" s="29" t="s">
        <v>87</v>
      </c>
      <c r="E746" s="29" t="s">
        <v>82</v>
      </c>
      <c r="F746" s="32" t="s">
        <v>2032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2021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2034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2032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2032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2032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2032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2032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2032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2167</v>
      </c>
      <c r="C754" s="29" t="s">
        <v>2170</v>
      </c>
      <c r="D754" s="29" t="s">
        <v>72</v>
      </c>
      <c r="E754" s="29" t="s">
        <v>105</v>
      </c>
      <c r="F754" s="32" t="s">
        <v>2032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2203</v>
      </c>
      <c r="C755" s="29" t="s">
        <v>2535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1921</v>
      </c>
      <c r="C756" s="32" t="s">
        <v>1929</v>
      </c>
      <c r="D756" s="32" t="s">
        <v>72</v>
      </c>
      <c r="E756" s="32" t="s">
        <v>73</v>
      </c>
      <c r="F756" s="32" t="s">
        <v>2032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2021</v>
      </c>
    </row>
    <row r="757" spans="1:15" ht="15.75" x14ac:dyDescent="0.25">
      <c r="A757" s="31">
        <v>928</v>
      </c>
      <c r="B757" s="32" t="s">
        <v>1907</v>
      </c>
      <c r="C757" s="32" t="s">
        <v>1911</v>
      </c>
      <c r="D757" s="32" t="s">
        <v>72</v>
      </c>
      <c r="E757" s="32" t="s">
        <v>105</v>
      </c>
      <c r="F757" s="32" t="s">
        <v>2032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2021</v>
      </c>
    </row>
    <row r="758" spans="1:15" s="39" customFormat="1" ht="15.75" x14ac:dyDescent="0.25">
      <c r="A758" s="31">
        <v>929</v>
      </c>
      <c r="B758" s="32" t="s">
        <v>1971</v>
      </c>
      <c r="C758" s="32" t="s">
        <v>1930</v>
      </c>
      <c r="D758" s="32" t="s">
        <v>72</v>
      </c>
      <c r="E758" s="32" t="s">
        <v>73</v>
      </c>
      <c r="F758" s="32" t="s">
        <v>2032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2021</v>
      </c>
    </row>
    <row r="759" spans="1:15" s="39" customFormat="1" ht="15.75" x14ac:dyDescent="0.25">
      <c r="A759" s="31">
        <v>930</v>
      </c>
      <c r="B759" s="32" t="s">
        <v>1924</v>
      </c>
      <c r="C759" s="32" t="s">
        <v>1927</v>
      </c>
      <c r="D759" s="32" t="s">
        <v>72</v>
      </c>
      <c r="E759" s="32" t="s">
        <v>73</v>
      </c>
      <c r="F759" s="32" t="s">
        <v>2032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2021</v>
      </c>
    </row>
    <row r="760" spans="1:15" s="39" customFormat="1" ht="15.75" x14ac:dyDescent="0.25">
      <c r="A760" s="31">
        <v>933</v>
      </c>
      <c r="B760" s="32" t="s">
        <v>1950</v>
      </c>
      <c r="C760" s="32" t="s">
        <v>1949</v>
      </c>
      <c r="D760" s="32" t="s">
        <v>72</v>
      </c>
      <c r="E760" s="32" t="s">
        <v>82</v>
      </c>
      <c r="F760" s="32" t="s">
        <v>2032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2021</v>
      </c>
    </row>
    <row r="761" spans="1:15" s="39" customFormat="1" ht="15.75" x14ac:dyDescent="0.25">
      <c r="A761" s="29">
        <v>934</v>
      </c>
      <c r="B761" s="29" t="s">
        <v>1905</v>
      </c>
      <c r="C761" s="29" t="s">
        <v>1906</v>
      </c>
      <c r="D761" s="32" t="s">
        <v>72</v>
      </c>
      <c r="E761" s="32" t="s">
        <v>82</v>
      </c>
      <c r="F761" s="32" t="s">
        <v>2032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2021</v>
      </c>
      <c r="O761" s="29" t="s">
        <v>2021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2032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2032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2032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2032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2032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2032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2032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2032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2032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2032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2032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2032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2032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2173</v>
      </c>
      <c r="C775" s="29" t="s">
        <v>2177</v>
      </c>
      <c r="D775" s="29" t="s">
        <v>72</v>
      </c>
      <c r="E775" s="29" t="s">
        <v>82</v>
      </c>
      <c r="F775" s="32" t="s">
        <v>2032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2032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2032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2032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2032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2125</v>
      </c>
      <c r="D780" s="32" t="s">
        <v>72</v>
      </c>
      <c r="E780" s="32" t="s">
        <v>105</v>
      </c>
      <c r="F780" s="32" t="s">
        <v>2032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2126</v>
      </c>
    </row>
    <row r="781" spans="1:15" s="39" customFormat="1" ht="15.75" x14ac:dyDescent="0.25">
      <c r="A781" s="31">
        <v>966</v>
      </c>
      <c r="B781" s="32" t="s">
        <v>2156</v>
      </c>
      <c r="C781" s="32" t="s">
        <v>2145</v>
      </c>
      <c r="D781" s="32" t="s">
        <v>72</v>
      </c>
      <c r="E781" s="32" t="s">
        <v>73</v>
      </c>
      <c r="F781" s="32" t="s">
        <v>2032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2032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2032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6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2034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6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2032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6" customFormat="1" ht="15.75" x14ac:dyDescent="0.25">
      <c r="A786" s="31">
        <v>977</v>
      </c>
      <c r="B786" s="32" t="s">
        <v>1899</v>
      </c>
      <c r="C786" s="29" t="s">
        <v>1900</v>
      </c>
      <c r="D786" s="32" t="s">
        <v>72</v>
      </c>
      <c r="E786" s="29" t="s">
        <v>73</v>
      </c>
      <c r="F786" s="32" t="s">
        <v>2032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2021</v>
      </c>
    </row>
    <row r="787" spans="1:15" s="66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2032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6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2032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6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2032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6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2032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6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2032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6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2032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6" customFormat="1" ht="15.75" x14ac:dyDescent="0.25">
      <c r="A793" s="124">
        <v>985</v>
      </c>
      <c r="B793" s="125" t="s">
        <v>1150</v>
      </c>
      <c r="C793" s="126" t="s">
        <v>1151</v>
      </c>
      <c r="D793" s="126" t="s">
        <v>72</v>
      </c>
      <c r="E793" s="126" t="s">
        <v>105</v>
      </c>
      <c r="F793" s="32" t="s">
        <v>2032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125" t="s">
        <v>1180</v>
      </c>
    </row>
    <row r="794" spans="1:15" s="96" customFormat="1" ht="15.75" x14ac:dyDescent="0.25">
      <c r="A794" s="124">
        <v>986</v>
      </c>
      <c r="B794" s="125" t="s">
        <v>1152</v>
      </c>
      <c r="C794" s="126" t="s">
        <v>1153</v>
      </c>
      <c r="D794" s="125" t="s">
        <v>72</v>
      </c>
      <c r="E794" s="125" t="s">
        <v>105</v>
      </c>
      <c r="F794" s="32" t="s">
        <v>2032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125" t="s">
        <v>1209</v>
      </c>
    </row>
    <row r="795" spans="1:15" s="96" customFormat="1" ht="15.75" x14ac:dyDescent="0.25">
      <c r="A795" s="124">
        <v>987</v>
      </c>
      <c r="B795" s="125" t="s">
        <v>1154</v>
      </c>
      <c r="C795" s="126" t="s">
        <v>1155</v>
      </c>
      <c r="D795" s="125" t="s">
        <v>72</v>
      </c>
      <c r="E795" s="125" t="s">
        <v>105</v>
      </c>
      <c r="F795" s="32" t="s">
        <v>2032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125" t="s">
        <v>1209</v>
      </c>
    </row>
    <row r="796" spans="1:15" s="96" customFormat="1" ht="15.75" x14ac:dyDescent="0.25">
      <c r="A796" s="124">
        <v>988</v>
      </c>
      <c r="B796" s="125" t="s">
        <v>1156</v>
      </c>
      <c r="C796" s="126" t="s">
        <v>1157</v>
      </c>
      <c r="D796" s="126" t="s">
        <v>72</v>
      </c>
      <c r="E796" s="126" t="s">
        <v>73</v>
      </c>
      <c r="F796" s="32" t="s">
        <v>2032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125" t="s">
        <v>1186</v>
      </c>
    </row>
    <row r="797" spans="1:15" s="96" customFormat="1" ht="15.75" x14ac:dyDescent="0.25">
      <c r="A797" s="124">
        <v>989</v>
      </c>
      <c r="B797" s="125" t="s">
        <v>1158</v>
      </c>
      <c r="C797" s="126" t="s">
        <v>1159</v>
      </c>
      <c r="D797" s="126" t="s">
        <v>72</v>
      </c>
      <c r="E797" s="126" t="s">
        <v>73</v>
      </c>
      <c r="F797" s="32" t="s">
        <v>2032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125" t="s">
        <v>1184</v>
      </c>
    </row>
    <row r="798" spans="1:15" s="96" customFormat="1" ht="15.75" x14ac:dyDescent="0.25">
      <c r="A798" s="124">
        <v>742</v>
      </c>
      <c r="B798" s="125" t="s">
        <v>1160</v>
      </c>
      <c r="C798" s="126" t="s">
        <v>1161</v>
      </c>
      <c r="D798" s="126" t="s">
        <v>72</v>
      </c>
      <c r="E798" s="126" t="s">
        <v>82</v>
      </c>
      <c r="F798" s="32" t="s">
        <v>2032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125" t="s">
        <v>1191</v>
      </c>
    </row>
    <row r="799" spans="1:15" s="96" customFormat="1" ht="15.75" x14ac:dyDescent="0.25">
      <c r="A799" s="124">
        <v>991</v>
      </c>
      <c r="B799" s="125" t="s">
        <v>1162</v>
      </c>
      <c r="C799" s="126" t="s">
        <v>1163</v>
      </c>
      <c r="D799" s="126" t="s">
        <v>72</v>
      </c>
      <c r="E799" s="126" t="s">
        <v>105</v>
      </c>
      <c r="F799" s="32" t="s">
        <v>2032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125" t="s">
        <v>1180</v>
      </c>
    </row>
    <row r="800" spans="1:15" s="96" customFormat="1" ht="15.75" x14ac:dyDescent="0.25">
      <c r="A800" s="124">
        <v>715</v>
      </c>
      <c r="B800" s="125" t="s">
        <v>1164</v>
      </c>
      <c r="C800" s="126" t="s">
        <v>1165</v>
      </c>
      <c r="D800" s="126" t="s">
        <v>72</v>
      </c>
      <c r="E800" s="126" t="s">
        <v>73</v>
      </c>
      <c r="F800" s="32" t="s">
        <v>2032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125" t="s">
        <v>1185</v>
      </c>
    </row>
    <row r="801" spans="1:15" s="96" customFormat="1" ht="15.75" x14ac:dyDescent="0.25">
      <c r="A801" s="124">
        <v>993</v>
      </c>
      <c r="B801" s="125" t="s">
        <v>1166</v>
      </c>
      <c r="C801" s="126" t="s">
        <v>1167</v>
      </c>
      <c r="D801" s="126" t="s">
        <v>72</v>
      </c>
      <c r="E801" s="126" t="s">
        <v>73</v>
      </c>
      <c r="F801" s="32" t="s">
        <v>2032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125" t="s">
        <v>1190</v>
      </c>
    </row>
    <row r="802" spans="1:15" s="96" customFormat="1" ht="15.75" x14ac:dyDescent="0.25">
      <c r="A802" s="124">
        <v>994</v>
      </c>
      <c r="B802" s="125" t="s">
        <v>1890</v>
      </c>
      <c r="C802" s="126" t="s">
        <v>1889</v>
      </c>
      <c r="D802" s="126" t="s">
        <v>72</v>
      </c>
      <c r="E802" s="126" t="s">
        <v>73</v>
      </c>
      <c r="F802" s="32" t="s">
        <v>2032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125" t="s">
        <v>2021</v>
      </c>
    </row>
    <row r="803" spans="1:15" s="96" customFormat="1" ht="15.75" x14ac:dyDescent="0.25">
      <c r="A803" s="124">
        <v>545</v>
      </c>
      <c r="B803" s="125" t="s">
        <v>1168</v>
      </c>
      <c r="C803" s="126" t="s">
        <v>1169</v>
      </c>
      <c r="D803" s="126" t="s">
        <v>72</v>
      </c>
      <c r="E803" s="126" t="s">
        <v>73</v>
      </c>
      <c r="F803" s="32" t="s">
        <v>2032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125" t="s">
        <v>1188</v>
      </c>
    </row>
    <row r="804" spans="1:15" s="96" customFormat="1" ht="15.75" x14ac:dyDescent="0.25">
      <c r="A804" s="124">
        <v>996</v>
      </c>
      <c r="B804" s="125" t="s">
        <v>1193</v>
      </c>
      <c r="C804" s="126" t="s">
        <v>1194</v>
      </c>
      <c r="D804" s="126" t="s">
        <v>72</v>
      </c>
      <c r="E804" s="126" t="s">
        <v>73</v>
      </c>
      <c r="F804" s="32" t="s">
        <v>2032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125" t="s">
        <v>1184</v>
      </c>
    </row>
    <row r="805" spans="1:15" s="96" customFormat="1" ht="15.75" x14ac:dyDescent="0.25">
      <c r="A805" s="124">
        <v>724</v>
      </c>
      <c r="B805" s="125" t="s">
        <v>1170</v>
      </c>
      <c r="C805" s="126" t="s">
        <v>1171</v>
      </c>
      <c r="D805" s="126" t="s">
        <v>72</v>
      </c>
      <c r="E805" s="126" t="s">
        <v>73</v>
      </c>
      <c r="F805" s="32" t="s">
        <v>2032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125" t="s">
        <v>1185</v>
      </c>
    </row>
    <row r="806" spans="1:15" s="66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2032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4">
        <v>726</v>
      </c>
      <c r="B807" s="32" t="s">
        <v>1174</v>
      </c>
      <c r="C807" s="29" t="s">
        <v>1175</v>
      </c>
      <c r="D807" s="29" t="s">
        <v>72</v>
      </c>
      <c r="E807" s="127" t="s">
        <v>73</v>
      </c>
      <c r="F807" s="32" t="s">
        <v>2032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</sheetData>
  <autoFilter ref="A1:O807">
    <sortState ref="A2:O807">
      <sortCondition sortBy="cellColor" ref="A1:A807" dxfId="179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178" priority="2"/>
  </conditionalFormatting>
  <conditionalFormatting sqref="B1:B1048576">
    <cfRule type="duplicateValues" dxfId="177" priority="1"/>
  </conditionalFormatting>
  <pageMargins left="0.7" right="0.7" top="0.75" bottom="0.75" header="0.3" footer="0.3"/>
  <pageSetup orientation="portrait" verticalDpi="300" r:id="rId7"/>
  <legacy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13</vt:i4>
      </vt:variant>
      <vt:variant>
        <vt:lpstr>Gráficos</vt:lpstr>
      </vt:variant>
      <vt:variant>
        <vt:i4>2</vt:i4>
      </vt:variant>
    </vt:vector>
  </HeadingPairs>
  <TitlesOfParts>
    <vt:vector size="15" baseType="lpstr">
      <vt:lpstr>REPORTE</vt:lpstr>
      <vt:lpstr>Sin Efectivo</vt:lpstr>
      <vt:lpstr>Hoja5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Dionisio Gonzalez Ceballos</cp:lastModifiedBy>
  <cp:lastPrinted>2021-04-04T13:22:32Z</cp:lastPrinted>
  <dcterms:created xsi:type="dcterms:W3CDTF">2014-10-01T23:18:29Z</dcterms:created>
  <dcterms:modified xsi:type="dcterms:W3CDTF">2021-05-03T11:26:43Z</dcterms:modified>
</cp:coreProperties>
</file>