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heets/sheet1.xml" ContentType="application/vnd.openxmlformats-officedocument.spreadsheetml.chartsheet+xml"/>
  <Override PartName="/xl/worksheets/sheet10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Mayo\10\"/>
    </mc:Choice>
  </mc:AlternateContent>
  <bookViews>
    <workbookView xWindow="0" yWindow="0" windowWidth="28800" windowHeight="12330" tabRatio="596"/>
  </bookViews>
  <sheets>
    <sheet name="REPORTE" sheetId="1" r:id="rId1"/>
    <sheet name="Sin Efectivo" sheetId="16" r:id="rId2"/>
    <sheet name="Hoja5" sheetId="17" r:id="rId3"/>
    <sheet name="LISTADO ATM" sheetId="5" r:id="rId4"/>
    <sheet name="Cargas y Reinicios" sheetId="15" r:id="rId5"/>
    <sheet name="Hoja3" sheetId="13" state="hidden" r:id="rId6"/>
    <sheet name="Hoja4" sheetId="14" state="hidden" r:id="rId7"/>
    <sheet name="Casos Especiales" sheetId="3" r:id="rId8"/>
    <sheet name="VIP" sheetId="4" r:id="rId9"/>
    <sheet name="Gráfico3" sheetId="6" r:id="rId10"/>
    <sheet name="Gráfica waterfall" sheetId="10" r:id="rId11"/>
    <sheet name="Gráfico4" sheetId="7" r:id="rId12"/>
    <sheet name="Cálculos" sheetId="9" r:id="rId13"/>
    <sheet name="Hoja1" sheetId="11" state="hidden" r:id="rId14"/>
    <sheet name="Hoja2" sheetId="12" state="hidden" r:id="rId15"/>
  </sheets>
  <externalReferences>
    <externalReference r:id="rId16"/>
  </externalReferences>
  <definedNames>
    <definedName name="_xlnm._FilterDatabase" localSheetId="7" hidden="1">'Casos Especiales'!$A$2:$K$2</definedName>
    <definedName name="_xlnm._FilterDatabase" localSheetId="3" hidden="1">'LISTADO ATM'!$A$1:$C$826</definedName>
    <definedName name="_xlnm._FilterDatabase" localSheetId="0" hidden="1">REPORTE!$A$4:$Q$33</definedName>
    <definedName name="_xlnm._FilterDatabase" localSheetId="8" hidden="1">VIP!$A$1:$O$807</definedName>
    <definedName name="ATMs" localSheetId="8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7" hidden="1">'Casos Especiales'!$A$2:$K$2</definedName>
    <definedName name="Z_57C67F32_DCFA_4A16_B8F2_ADBDA29FCFCB_.wvu.FilterData" localSheetId="3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8" hidden="1">VIP!$A$1:$O$633</definedName>
    <definedName name="Z_650CE5B0_95CF_4B9E_A5AB_A0001E7D7BF7_.wvu.FilterData" localSheetId="0" hidden="1">REPORTE!$A$4:$Q$4</definedName>
    <definedName name="Z_701F875E_EA8B_4188_88FE_DA2B1B676331_.wvu.FilterData" localSheetId="7" hidden="1">'Casos Especiales'!$A$2:$K$2</definedName>
    <definedName name="Z_701F875E_EA8B_4188_88FE_DA2B1B676331_.wvu.FilterData" localSheetId="3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8" hidden="1">VIP!$A$1:$O$633</definedName>
    <definedName name="Z_C452A998_0FA2_450E_9B07_FCF7CD63C3C0_.wvu.FilterData" localSheetId="7" hidden="1">'Casos Especiales'!$A$2:$K$2</definedName>
    <definedName name="Z_C452A998_0FA2_450E_9B07_FCF7CD63C3C0_.wvu.FilterData" localSheetId="3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8" hidden="1">VIP!$A$1:$O$633</definedName>
    <definedName name="Z_D48E102A_1C0F_4858_987B_F75C60DADF4F_.wvu.FilterData" localSheetId="7" hidden="1">'Casos Especiales'!$A$2:$K$2</definedName>
    <definedName name="Z_D48E102A_1C0F_4858_987B_F75C60DADF4F_.wvu.FilterData" localSheetId="3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8" hidden="1">VIP!$A$1:$O$633</definedName>
    <definedName name="Z_E20EEB1D_5262_4D76_B4C9_00BD2E272F2B_.wvu.FilterData" localSheetId="7" hidden="1">'Casos Especiales'!$A$2:$K$2</definedName>
    <definedName name="Z_E20EEB1D_5262_4D76_B4C9_00BD2E272F2B_.wvu.FilterData" localSheetId="3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8" hidden="1">VIP!$A$1:$O$633</definedName>
    <definedName name="Z_ED203EF2_634C_45D2_BFF8_4A0A1E80DF7B_.wvu.FilterData" localSheetId="7" hidden="1">'Casos Especiales'!$A$2:$K$2</definedName>
    <definedName name="Z_ED203EF2_634C_45D2_BFF8_4A0A1E80DF7B_.wvu.FilterData" localSheetId="3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8" hidden="1">VIP!$A$1:$O$633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04" i="1" l="1"/>
  <c r="G104" i="1"/>
  <c r="H104" i="1"/>
  <c r="I104" i="1"/>
  <c r="J104" i="1"/>
  <c r="K104" i="1"/>
  <c r="A104" i="1"/>
  <c r="G80" i="1"/>
  <c r="G89" i="1"/>
  <c r="G90" i="1"/>
  <c r="G54" i="1"/>
  <c r="G92" i="1"/>
  <c r="G66" i="1"/>
  <c r="G55" i="1"/>
  <c r="G56" i="1"/>
  <c r="G84" i="1"/>
  <c r="G67" i="1"/>
  <c r="G68" i="1"/>
  <c r="G69" i="1"/>
  <c r="G70" i="1"/>
  <c r="G94" i="1"/>
  <c r="G57" i="1"/>
  <c r="G58" i="1"/>
  <c r="G59" i="1"/>
  <c r="G95" i="1"/>
  <c r="G71" i="1"/>
  <c r="G72" i="1"/>
  <c r="G78" i="1"/>
  <c r="G96" i="1"/>
  <c r="G81" i="1"/>
  <c r="G91" i="1"/>
  <c r="G60" i="1"/>
  <c r="G97" i="1"/>
  <c r="G98" i="1"/>
  <c r="G82" i="1"/>
  <c r="G73" i="1"/>
  <c r="G99" i="1"/>
  <c r="G100" i="1"/>
  <c r="G101" i="1"/>
  <c r="G102" i="1"/>
  <c r="G74" i="1"/>
  <c r="G79" i="1"/>
  <c r="G103" i="1"/>
  <c r="G35" i="1"/>
  <c r="G15" i="1"/>
  <c r="G16" i="1"/>
  <c r="G8" i="1"/>
  <c r="G9" i="1"/>
  <c r="G28" i="1"/>
  <c r="G5" i="1"/>
  <c r="G36" i="1"/>
  <c r="G17" i="1"/>
  <c r="G18" i="1"/>
  <c r="G37" i="1"/>
  <c r="G38" i="1"/>
  <c r="G39" i="1"/>
  <c r="G40" i="1"/>
  <c r="G41" i="1"/>
  <c r="G19" i="1"/>
  <c r="G20" i="1"/>
  <c r="G21" i="1"/>
  <c r="G42" i="1"/>
  <c r="G43" i="1"/>
  <c r="G29" i="1"/>
  <c r="G22" i="1"/>
  <c r="G44" i="1"/>
  <c r="G45" i="1"/>
  <c r="G30" i="1"/>
  <c r="G46" i="1"/>
  <c r="G31" i="1"/>
  <c r="G32" i="1"/>
  <c r="G33" i="1"/>
  <c r="G47" i="1"/>
  <c r="G48" i="1"/>
  <c r="G10" i="1"/>
  <c r="G6" i="1"/>
  <c r="G7" i="1"/>
  <c r="G11" i="1"/>
  <c r="G12" i="1"/>
  <c r="G23" i="1"/>
  <c r="G27" i="1"/>
  <c r="G24" i="1"/>
  <c r="G49" i="1"/>
  <c r="G13" i="1"/>
  <c r="G14" i="1"/>
  <c r="G25" i="1"/>
  <c r="G26" i="1"/>
  <c r="G34" i="1"/>
  <c r="G50" i="1"/>
  <c r="G51" i="1"/>
  <c r="G52" i="1"/>
  <c r="G53" i="1"/>
  <c r="F31" i="1"/>
  <c r="H31" i="1"/>
  <c r="I31" i="1"/>
  <c r="J31" i="1"/>
  <c r="K31" i="1"/>
  <c r="F32" i="1"/>
  <c r="H32" i="1"/>
  <c r="I32" i="1"/>
  <c r="J32" i="1"/>
  <c r="K32" i="1"/>
  <c r="F33" i="1"/>
  <c r="H33" i="1"/>
  <c r="I33" i="1"/>
  <c r="J33" i="1"/>
  <c r="K33" i="1"/>
  <c r="F47" i="1"/>
  <c r="H47" i="1"/>
  <c r="I47" i="1"/>
  <c r="J47" i="1"/>
  <c r="K47" i="1"/>
  <c r="F48" i="1"/>
  <c r="H48" i="1"/>
  <c r="I48" i="1"/>
  <c r="J48" i="1"/>
  <c r="K48" i="1"/>
  <c r="F10" i="1"/>
  <c r="H10" i="1"/>
  <c r="I10" i="1"/>
  <c r="J10" i="1"/>
  <c r="K10" i="1"/>
  <c r="F6" i="1"/>
  <c r="H6" i="1"/>
  <c r="I6" i="1"/>
  <c r="J6" i="1"/>
  <c r="K6" i="1"/>
  <c r="F7" i="1"/>
  <c r="H7" i="1"/>
  <c r="I7" i="1"/>
  <c r="J7" i="1"/>
  <c r="K7" i="1"/>
  <c r="F11" i="1"/>
  <c r="H11" i="1"/>
  <c r="I11" i="1"/>
  <c r="J11" i="1"/>
  <c r="K11" i="1"/>
  <c r="F12" i="1"/>
  <c r="H12" i="1"/>
  <c r="I12" i="1"/>
  <c r="J12" i="1"/>
  <c r="K12" i="1"/>
  <c r="F23" i="1"/>
  <c r="H23" i="1"/>
  <c r="I23" i="1"/>
  <c r="J23" i="1"/>
  <c r="K23" i="1"/>
  <c r="F27" i="1"/>
  <c r="H27" i="1"/>
  <c r="I27" i="1"/>
  <c r="J27" i="1"/>
  <c r="K27" i="1"/>
  <c r="F24" i="1"/>
  <c r="H24" i="1"/>
  <c r="I24" i="1"/>
  <c r="J24" i="1"/>
  <c r="K24" i="1"/>
  <c r="F49" i="1"/>
  <c r="H49" i="1"/>
  <c r="I49" i="1"/>
  <c r="J49" i="1"/>
  <c r="K49" i="1"/>
  <c r="F13" i="1"/>
  <c r="H13" i="1"/>
  <c r="I13" i="1"/>
  <c r="J13" i="1"/>
  <c r="K13" i="1"/>
  <c r="F14" i="1"/>
  <c r="H14" i="1"/>
  <c r="I14" i="1"/>
  <c r="J14" i="1"/>
  <c r="K14" i="1"/>
  <c r="F25" i="1"/>
  <c r="H25" i="1"/>
  <c r="I25" i="1"/>
  <c r="J25" i="1"/>
  <c r="K25" i="1"/>
  <c r="F26" i="1"/>
  <c r="H26" i="1"/>
  <c r="I26" i="1"/>
  <c r="J26" i="1"/>
  <c r="K26" i="1"/>
  <c r="F34" i="1"/>
  <c r="H34" i="1"/>
  <c r="I34" i="1"/>
  <c r="J34" i="1"/>
  <c r="K34" i="1"/>
  <c r="F50" i="1"/>
  <c r="H50" i="1"/>
  <c r="I50" i="1"/>
  <c r="J50" i="1"/>
  <c r="K50" i="1"/>
  <c r="F51" i="1"/>
  <c r="H51" i="1"/>
  <c r="I51" i="1"/>
  <c r="J51" i="1"/>
  <c r="K51" i="1"/>
  <c r="F52" i="1"/>
  <c r="H52" i="1"/>
  <c r="I52" i="1"/>
  <c r="J52" i="1"/>
  <c r="K52" i="1"/>
  <c r="F53" i="1"/>
  <c r="H53" i="1"/>
  <c r="I53" i="1"/>
  <c r="J53" i="1"/>
  <c r="K53" i="1"/>
  <c r="A53" i="1"/>
  <c r="A31" i="1"/>
  <c r="A32" i="1"/>
  <c r="A33" i="1"/>
  <c r="A47" i="1"/>
  <c r="A48" i="1"/>
  <c r="A10" i="1"/>
  <c r="A6" i="1"/>
  <c r="A7" i="1"/>
  <c r="A11" i="1"/>
  <c r="A12" i="1"/>
  <c r="A23" i="1"/>
  <c r="A27" i="1"/>
  <c r="A24" i="1"/>
  <c r="A49" i="1"/>
  <c r="A13" i="1"/>
  <c r="A14" i="1"/>
  <c r="A25" i="1"/>
  <c r="A26" i="1"/>
  <c r="A34" i="1"/>
  <c r="A50" i="1"/>
  <c r="A51" i="1"/>
  <c r="A52" i="1"/>
  <c r="F85" i="1"/>
  <c r="G85" i="1"/>
  <c r="H85" i="1"/>
  <c r="I85" i="1"/>
  <c r="J85" i="1"/>
  <c r="K85" i="1"/>
  <c r="F86" i="1"/>
  <c r="G86" i="1"/>
  <c r="H86" i="1"/>
  <c r="I86" i="1"/>
  <c r="J86" i="1"/>
  <c r="K86" i="1"/>
  <c r="A85" i="1"/>
  <c r="A86" i="1"/>
  <c r="F87" i="1"/>
  <c r="G87" i="1"/>
  <c r="H87" i="1"/>
  <c r="I87" i="1"/>
  <c r="J87" i="1"/>
  <c r="K87" i="1"/>
  <c r="F61" i="1"/>
  <c r="G61" i="1"/>
  <c r="H61" i="1"/>
  <c r="I61" i="1"/>
  <c r="J61" i="1"/>
  <c r="K61" i="1"/>
  <c r="F75" i="1"/>
  <c r="G75" i="1"/>
  <c r="H75" i="1"/>
  <c r="I75" i="1"/>
  <c r="J75" i="1"/>
  <c r="K75" i="1"/>
  <c r="F62" i="1"/>
  <c r="G62" i="1"/>
  <c r="H62" i="1"/>
  <c r="I62" i="1"/>
  <c r="J62" i="1"/>
  <c r="K62" i="1"/>
  <c r="F93" i="1"/>
  <c r="G93" i="1"/>
  <c r="H93" i="1"/>
  <c r="I93" i="1"/>
  <c r="J93" i="1"/>
  <c r="K93" i="1"/>
  <c r="F88" i="1"/>
  <c r="G88" i="1"/>
  <c r="H88" i="1"/>
  <c r="I88" i="1"/>
  <c r="J88" i="1"/>
  <c r="K88" i="1"/>
  <c r="F35" i="1"/>
  <c r="H35" i="1"/>
  <c r="I35" i="1"/>
  <c r="J35" i="1"/>
  <c r="K35" i="1"/>
  <c r="F63" i="1"/>
  <c r="G63" i="1"/>
  <c r="H63" i="1"/>
  <c r="I63" i="1"/>
  <c r="J63" i="1"/>
  <c r="K63" i="1"/>
  <c r="F64" i="1"/>
  <c r="G64" i="1"/>
  <c r="H64" i="1"/>
  <c r="I64" i="1"/>
  <c r="J64" i="1"/>
  <c r="K64" i="1"/>
  <c r="F83" i="1"/>
  <c r="G83" i="1"/>
  <c r="H83" i="1"/>
  <c r="I83" i="1"/>
  <c r="J83" i="1"/>
  <c r="K83" i="1"/>
  <c r="F65" i="1"/>
  <c r="G65" i="1"/>
  <c r="H65" i="1"/>
  <c r="I65" i="1"/>
  <c r="J65" i="1"/>
  <c r="K65" i="1"/>
  <c r="A87" i="1"/>
  <c r="A61" i="1"/>
  <c r="A75" i="1"/>
  <c r="A62" i="1"/>
  <c r="A93" i="1"/>
  <c r="A88" i="1"/>
  <c r="A35" i="1"/>
  <c r="A63" i="1"/>
  <c r="A64" i="1"/>
  <c r="A83" i="1"/>
  <c r="A65" i="1"/>
  <c r="F76" i="1"/>
  <c r="G76" i="1"/>
  <c r="H76" i="1"/>
  <c r="I76" i="1"/>
  <c r="J76" i="1"/>
  <c r="K76" i="1"/>
  <c r="F77" i="1"/>
  <c r="G77" i="1"/>
  <c r="H77" i="1"/>
  <c r="I77" i="1"/>
  <c r="J77" i="1"/>
  <c r="K77" i="1"/>
  <c r="A76" i="1"/>
  <c r="A77" i="1"/>
  <c r="F80" i="1" l="1"/>
  <c r="H80" i="1"/>
  <c r="I80" i="1"/>
  <c r="J80" i="1"/>
  <c r="K80" i="1"/>
  <c r="F15" i="1"/>
  <c r="H15" i="1"/>
  <c r="I15" i="1"/>
  <c r="J15" i="1"/>
  <c r="K15" i="1"/>
  <c r="F89" i="1"/>
  <c r="H89" i="1"/>
  <c r="I89" i="1"/>
  <c r="J89" i="1"/>
  <c r="K89" i="1"/>
  <c r="F90" i="1"/>
  <c r="H90" i="1"/>
  <c r="I90" i="1"/>
  <c r="J90" i="1"/>
  <c r="K90" i="1"/>
  <c r="F54" i="1"/>
  <c r="H54" i="1"/>
  <c r="I54" i="1"/>
  <c r="J54" i="1"/>
  <c r="K54" i="1"/>
  <c r="F92" i="1"/>
  <c r="H92" i="1"/>
  <c r="I92" i="1"/>
  <c r="J92" i="1"/>
  <c r="K92" i="1"/>
  <c r="A80" i="1"/>
  <c r="A15" i="1"/>
  <c r="A89" i="1"/>
  <c r="A90" i="1"/>
  <c r="A54" i="1"/>
  <c r="A92" i="1"/>
  <c r="B72" i="16" l="1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B51" i="16"/>
  <c r="C50" i="16"/>
  <c r="A50" i="16"/>
  <c r="C49" i="16"/>
  <c r="A49" i="16"/>
  <c r="B45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B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B15" i="16"/>
  <c r="C14" i="16"/>
  <c r="A14" i="16"/>
  <c r="B10" i="16"/>
  <c r="C9" i="16"/>
  <c r="A9" i="16"/>
  <c r="F66" i="1"/>
  <c r="H66" i="1"/>
  <c r="I66" i="1"/>
  <c r="J66" i="1"/>
  <c r="K66" i="1"/>
  <c r="F55" i="1"/>
  <c r="H55" i="1"/>
  <c r="I55" i="1"/>
  <c r="J55" i="1"/>
  <c r="K55" i="1"/>
  <c r="F56" i="1"/>
  <c r="H56" i="1"/>
  <c r="I56" i="1"/>
  <c r="J56" i="1"/>
  <c r="K56" i="1"/>
  <c r="F84" i="1"/>
  <c r="H84" i="1"/>
  <c r="I84" i="1"/>
  <c r="J84" i="1"/>
  <c r="K84" i="1"/>
  <c r="F67" i="1"/>
  <c r="H67" i="1"/>
  <c r="I67" i="1"/>
  <c r="J67" i="1"/>
  <c r="K67" i="1"/>
  <c r="F16" i="1"/>
  <c r="H16" i="1"/>
  <c r="I16" i="1"/>
  <c r="J16" i="1"/>
  <c r="K16" i="1"/>
  <c r="A66" i="1"/>
  <c r="A55" i="1"/>
  <c r="A56" i="1"/>
  <c r="A84" i="1"/>
  <c r="A67" i="1"/>
  <c r="A16" i="1"/>
  <c r="A54" i="16" l="1"/>
  <c r="F8" i="1" l="1"/>
  <c r="H8" i="1"/>
  <c r="I8" i="1"/>
  <c r="J8" i="1"/>
  <c r="K8" i="1"/>
  <c r="F9" i="1"/>
  <c r="H9" i="1"/>
  <c r="I9" i="1"/>
  <c r="J9" i="1"/>
  <c r="K9" i="1"/>
  <c r="F68" i="1"/>
  <c r="H68" i="1"/>
  <c r="I68" i="1"/>
  <c r="J68" i="1"/>
  <c r="K68" i="1"/>
  <c r="F69" i="1"/>
  <c r="H69" i="1"/>
  <c r="I69" i="1"/>
  <c r="J69" i="1"/>
  <c r="K69" i="1"/>
  <c r="F70" i="1"/>
  <c r="H70" i="1"/>
  <c r="I70" i="1"/>
  <c r="J70" i="1"/>
  <c r="K70" i="1"/>
  <c r="F94" i="1"/>
  <c r="H94" i="1"/>
  <c r="I94" i="1"/>
  <c r="J94" i="1"/>
  <c r="K94" i="1"/>
  <c r="F28" i="1"/>
  <c r="H28" i="1"/>
  <c r="I28" i="1"/>
  <c r="J28" i="1"/>
  <c r="K28" i="1"/>
  <c r="F57" i="1"/>
  <c r="H57" i="1"/>
  <c r="I57" i="1"/>
  <c r="J57" i="1"/>
  <c r="K57" i="1"/>
  <c r="F58" i="1"/>
  <c r="H58" i="1"/>
  <c r="I58" i="1"/>
  <c r="J58" i="1"/>
  <c r="K58" i="1"/>
  <c r="F5" i="1"/>
  <c r="H5" i="1"/>
  <c r="I5" i="1"/>
  <c r="J5" i="1"/>
  <c r="K5" i="1"/>
  <c r="F59" i="1"/>
  <c r="H59" i="1"/>
  <c r="I59" i="1"/>
  <c r="J59" i="1"/>
  <c r="K59" i="1"/>
  <c r="F95" i="1"/>
  <c r="H95" i="1"/>
  <c r="I95" i="1"/>
  <c r="J95" i="1"/>
  <c r="K95" i="1"/>
  <c r="F36" i="1"/>
  <c r="H36" i="1"/>
  <c r="I36" i="1"/>
  <c r="J36" i="1"/>
  <c r="K36" i="1"/>
  <c r="A8" i="1"/>
  <c r="A9" i="1"/>
  <c r="A68" i="1"/>
  <c r="A69" i="1"/>
  <c r="A70" i="1"/>
  <c r="A94" i="1"/>
  <c r="A28" i="1"/>
  <c r="A57" i="1"/>
  <c r="A58" i="1"/>
  <c r="A5" i="1"/>
  <c r="A59" i="1"/>
  <c r="A95" i="1"/>
  <c r="A36" i="1"/>
  <c r="F17" i="1" l="1"/>
  <c r="H17" i="1"/>
  <c r="I17" i="1"/>
  <c r="J17" i="1"/>
  <c r="K17" i="1"/>
  <c r="A17" i="1"/>
  <c r="F71" i="1" l="1"/>
  <c r="H71" i="1"/>
  <c r="I71" i="1"/>
  <c r="J71" i="1"/>
  <c r="K71" i="1"/>
  <c r="A71" i="1"/>
  <c r="F18" i="1" l="1"/>
  <c r="H18" i="1"/>
  <c r="I18" i="1"/>
  <c r="J18" i="1"/>
  <c r="K18" i="1"/>
  <c r="F72" i="1"/>
  <c r="H72" i="1"/>
  <c r="I72" i="1"/>
  <c r="J72" i="1"/>
  <c r="K72" i="1"/>
  <c r="F78" i="1"/>
  <c r="H78" i="1"/>
  <c r="I78" i="1"/>
  <c r="J78" i="1"/>
  <c r="K78" i="1"/>
  <c r="F37" i="1"/>
  <c r="H37" i="1"/>
  <c r="I37" i="1"/>
  <c r="J37" i="1"/>
  <c r="K37" i="1"/>
  <c r="F38" i="1"/>
  <c r="H38" i="1"/>
  <c r="I38" i="1"/>
  <c r="J38" i="1"/>
  <c r="K38" i="1"/>
  <c r="F96" i="1"/>
  <c r="H96" i="1"/>
  <c r="I96" i="1"/>
  <c r="J96" i="1"/>
  <c r="K96" i="1"/>
  <c r="A18" i="1"/>
  <c r="A72" i="1"/>
  <c r="A78" i="1"/>
  <c r="A37" i="1"/>
  <c r="A38" i="1"/>
  <c r="A96" i="1"/>
  <c r="F39" i="1" l="1"/>
  <c r="H39" i="1"/>
  <c r="I39" i="1"/>
  <c r="J39" i="1"/>
  <c r="K39" i="1"/>
  <c r="F40" i="1"/>
  <c r="H40" i="1"/>
  <c r="I40" i="1"/>
  <c r="J40" i="1"/>
  <c r="K40" i="1"/>
  <c r="F41" i="1"/>
  <c r="H41" i="1"/>
  <c r="I41" i="1"/>
  <c r="J41" i="1"/>
  <c r="K41" i="1"/>
  <c r="F19" i="1"/>
  <c r="H19" i="1"/>
  <c r="I19" i="1"/>
  <c r="J19" i="1"/>
  <c r="K19" i="1"/>
  <c r="F81" i="1"/>
  <c r="H81" i="1"/>
  <c r="I81" i="1"/>
  <c r="J81" i="1"/>
  <c r="K81" i="1"/>
  <c r="F20" i="1"/>
  <c r="H20" i="1"/>
  <c r="I20" i="1"/>
  <c r="J20" i="1"/>
  <c r="K20" i="1"/>
  <c r="F21" i="1"/>
  <c r="H21" i="1"/>
  <c r="I21" i="1"/>
  <c r="J21" i="1"/>
  <c r="K21" i="1"/>
  <c r="F91" i="1"/>
  <c r="H91" i="1"/>
  <c r="I91" i="1"/>
  <c r="J91" i="1"/>
  <c r="K91" i="1"/>
  <c r="F60" i="1"/>
  <c r="H60" i="1"/>
  <c r="I60" i="1"/>
  <c r="J60" i="1"/>
  <c r="K60" i="1"/>
  <c r="F97" i="1"/>
  <c r="H97" i="1"/>
  <c r="I97" i="1"/>
  <c r="J97" i="1"/>
  <c r="K97" i="1"/>
  <c r="F98" i="1"/>
  <c r="H98" i="1"/>
  <c r="I98" i="1"/>
  <c r="J98" i="1"/>
  <c r="K98" i="1"/>
  <c r="F82" i="1"/>
  <c r="H82" i="1"/>
  <c r="I82" i="1"/>
  <c r="J82" i="1"/>
  <c r="K82" i="1"/>
  <c r="F73" i="1"/>
  <c r="H73" i="1"/>
  <c r="I73" i="1"/>
  <c r="J73" i="1"/>
  <c r="K73" i="1"/>
  <c r="F43" i="1"/>
  <c r="H43" i="1"/>
  <c r="I43" i="1"/>
  <c r="J43" i="1"/>
  <c r="K43" i="1"/>
  <c r="F99" i="1"/>
  <c r="H99" i="1"/>
  <c r="I99" i="1"/>
  <c r="J99" i="1"/>
  <c r="K99" i="1"/>
  <c r="A39" i="1"/>
  <c r="A40" i="1"/>
  <c r="A41" i="1"/>
  <c r="A19" i="1"/>
  <c r="A81" i="1"/>
  <c r="A20" i="1"/>
  <c r="A21" i="1"/>
  <c r="A91" i="1"/>
  <c r="A60" i="1"/>
  <c r="A97" i="1"/>
  <c r="A98" i="1"/>
  <c r="A82" i="1"/>
  <c r="A73" i="1"/>
  <c r="A43" i="1"/>
  <c r="A99" i="1"/>
  <c r="F46" i="1" l="1"/>
  <c r="F30" i="1"/>
  <c r="F103" i="1"/>
  <c r="F79" i="1"/>
  <c r="F45" i="1"/>
  <c r="F44" i="1"/>
  <c r="F22" i="1"/>
  <c r="F74" i="1"/>
  <c r="F102" i="1"/>
  <c r="F101" i="1"/>
  <c r="F29" i="1"/>
  <c r="F100" i="1"/>
  <c r="F42" i="1"/>
  <c r="A42" i="1" l="1"/>
  <c r="H42" i="1"/>
  <c r="I42" i="1"/>
  <c r="J42" i="1"/>
  <c r="K42" i="1"/>
  <c r="H100" i="1" l="1"/>
  <c r="I100" i="1"/>
  <c r="J100" i="1"/>
  <c r="K100" i="1"/>
  <c r="H29" i="1"/>
  <c r="I29" i="1"/>
  <c r="J29" i="1"/>
  <c r="K29" i="1"/>
  <c r="H101" i="1"/>
  <c r="I101" i="1"/>
  <c r="J101" i="1"/>
  <c r="K101" i="1"/>
  <c r="H102" i="1"/>
  <c r="I102" i="1"/>
  <c r="J102" i="1"/>
  <c r="K102" i="1"/>
  <c r="A100" i="1"/>
  <c r="A29" i="1"/>
  <c r="A101" i="1"/>
  <c r="A102" i="1"/>
  <c r="H74" i="1" l="1"/>
  <c r="I74" i="1"/>
  <c r="J74" i="1"/>
  <c r="K74" i="1"/>
  <c r="A74" i="1"/>
  <c r="H22" i="1"/>
  <c r="I22" i="1"/>
  <c r="J22" i="1"/>
  <c r="K22" i="1"/>
  <c r="H44" i="1"/>
  <c r="I44" i="1"/>
  <c r="J44" i="1"/>
  <c r="K44" i="1"/>
  <c r="H45" i="1"/>
  <c r="I45" i="1"/>
  <c r="J45" i="1"/>
  <c r="K45" i="1"/>
  <c r="A22" i="1"/>
  <c r="A44" i="1"/>
  <c r="A45" i="1"/>
  <c r="A79" i="1" l="1"/>
  <c r="H79" i="1"/>
  <c r="I79" i="1"/>
  <c r="J79" i="1"/>
  <c r="K79" i="1"/>
  <c r="H103" i="1" l="1"/>
  <c r="I103" i="1"/>
  <c r="J103" i="1"/>
  <c r="K103" i="1"/>
  <c r="A103" i="1"/>
  <c r="A30" i="1" l="1"/>
  <c r="H30" i="1"/>
  <c r="I30" i="1"/>
  <c r="J30" i="1"/>
  <c r="K30" i="1"/>
  <c r="A46" i="1"/>
  <c r="H46" i="1"/>
  <c r="I46" i="1"/>
  <c r="J46" i="1"/>
  <c r="K46" i="1"/>
  <c r="D35" i="15" l="1"/>
  <c r="A14" i="3" l="1"/>
  <c r="F14" i="3"/>
  <c r="H14" i="3"/>
  <c r="I14" i="3"/>
  <c r="J14" i="3"/>
  <c r="B17" i="9" l="1"/>
  <c r="B12" i="9"/>
  <c r="I7" i="9"/>
  <c r="I6" i="9"/>
  <c r="C5" i="9"/>
  <c r="C4" i="9"/>
  <c r="C3" i="9"/>
  <c r="D2" i="9"/>
  <c r="C553" i="4"/>
  <c r="C623" i="4"/>
  <c r="C585" i="4"/>
  <c r="C325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7" i="15"/>
  <c r="D36" i="15"/>
  <c r="D12" i="15"/>
  <c r="D14" i="15" s="1"/>
  <c r="D16" i="15" s="1"/>
  <c r="D3" i="9" l="1"/>
  <c r="D4" i="9" s="1"/>
  <c r="D5" i="9" s="1"/>
  <c r="D6" i="9" s="1"/>
  <c r="D38" i="15"/>
  <c r="D39" i="15"/>
  <c r="D13" i="15"/>
  <c r="D15" i="15" s="1"/>
</calcChain>
</file>

<file path=xl/comments1.xml><?xml version="1.0" encoding="utf-8"?>
<comments xmlns="http://schemas.openxmlformats.org/spreadsheetml/2006/main">
  <authors/>
  <commentList/>
</comments>
</file>

<file path=xl/comments2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3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<sst xmlns="http://schemas.openxmlformats.org/spreadsheetml/2006/main" count="13689" uniqueCount="2707">
  <si>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</si>
  <si>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</si>
  <si>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</si>
  <si>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</si>
  <si>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</si>
  <si>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</si>
  <si>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</si>
  <si>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</si>
  <si>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</si>
  <si>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</si>
  <si>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</si>
  <si>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</si>
  <si>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</si>
  <si>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</si>
  <si>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</si>
  <si>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</si>
  <si>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</si>
  <si>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</si>
  <si>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</si>
  <si>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</si>
  <si>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</si>
  <si>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</si>
  <si>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</si>
  <si>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</si>
  <si>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</si>
  <si>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</si>
  <si>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</si>
  <si>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</si>
  <si>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</si>
  <si>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</si>
  <si>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</si>
  <si>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</si>
  <si>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</si>
  <si>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</si>
  <si>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</si>
  <si>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</si>
  <si>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</si>
  <si>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</si>
  <si>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</si>
  <si>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</si>
  <si>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</si>
  <si>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</si>
  <si>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</si>
  <si>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</si>
  <si>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</si>
  <si>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</si>
  <si>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</si>
  <si>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</si>
  <si>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</si>
  <si>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</si>
  <si>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</si>
  <si>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</si>
  <si>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</si>
  <si>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</si>
  <si>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</si>
  <si>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</si>
  <si>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</si>
  <si>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</si>
  <si>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</si>
  <si>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</si>
  <si>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</si>
  <si>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</si>
  <si>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</si>
  <si>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</si>
  <si>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</si>
  <si>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</si>
  <si>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</si>
  <si>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</si>
  <si>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</si>
  <si>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</si>
  <si>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</si>
  <si>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</si>
  <si>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</si>
  <si>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</si>
  <si>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</si>
  <si>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</si>
  <si>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</si>
  <si>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</si>
  <si>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</si>
  <si>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</si>
  <si>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</si>
  <si>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</si>
  <si>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</si>
  <si>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</si>
  <si>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</si>
  <si>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</si>
  <si>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</si>
  <si>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</si>
  <si>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</si>
  <si>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</si>
  <si>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</si>
  <si>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</si>
  <si>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</si>
  <si>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</si>
  <si>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</si>
  <si>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</si>
  <si>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</si>
  <si>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</si>
  <si>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</si>
  <si>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</si>
  <si>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</si>
  <si>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</si>
  <si>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</si>
  <si>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</si>
  <si>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</si>
  <si>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</si>
  <si>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</si>
  <si>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</si>
  <si>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</si>
  <si>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</si>
  <si>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</si>
  <si>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</si>
  <si>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</si>
  <si>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</si>
  <si>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</si>
  <si>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</si>
  <si>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</si>
  <si>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</si>
  <si>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</si>
  <si>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</si>
  <si>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</si>
  <si>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</si>
  <si>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</si>
  <si>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</si>
  <si>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</si>
  <si>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</si>
  <si>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</si>
  <si>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</si>
  <si>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</si>
  <si>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</si>
  <si>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</si>
  <si>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</si>
  <si>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</si>
  <si>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</si>
  <si>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</si>
  <si>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</si>
  <si>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</si>
  <si>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</si>
  <si>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</si>
  <si>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</si>
  <si>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</si>
  <si>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</si>
  <si>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</si>
  <si>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</si>
  <si>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</si>
  <si>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</si>
  <si>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</si>
  <si>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</si>
  <si>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</si>
  <si>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</si>
  <si>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</si>
  <si>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</si>
  <si>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</si>
  <si>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</si>
  <si>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</si>
  <si>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</si>
  <si>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</si>
  <si>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</si>
  <si>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</si>
  <si>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</si>
  <si>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</si>
  <si>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</si>
  <si>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</si>
  <si>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</si>
  <si>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</si>
  <si>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</si>
  <si>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</si>
  <si>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</si>
  <si>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</si>
  <si>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</si>
  <si>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</si>
  <si>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</si>
  <si>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</si>
  <si>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</si>
  <si>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</si>
  <si>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</si>
  <si>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</si>
  <si>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</si>
  <si>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</si>
  <si>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</si>
  <si>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</si>
  <si>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</si>
  <si>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</si>
  <si>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</si>
  <si>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</si>
  <si>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</si>
  <si>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</si>
  <si>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</si>
  <si>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</si>
  <si>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</si>
  <si>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</si>
  <si>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</si>
  <si>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</si>
  <si>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</si>
  <si>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</si>
  <si>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</si>
  <si>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</si>
  <si>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</si>
  <si>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</si>
  <si>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</si>
  <si>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</si>
  <si>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</si>
  <si>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</si>
  <si>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</si>
  <si>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</si>
  <si>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</si>
  <si>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</si>
  <si>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</si>
  <si>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</si>
  <si>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</si>
  <si>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</si>
  <si>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</si>
  <si>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</si>
  <si>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</si>
  <si>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</si>
  <si>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</si>
  <si>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</si>
  <si>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</si>
  <si>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</si>
  <si>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</si>
  <si>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</si>
  <si>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</si>
  <si>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</si>
  <si>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</si>
  <si>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</si>
  <si>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</si>
  <si>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</si>
  <si>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</si>
  <si>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</si>
  <si>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</si>
  <si>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</si>
  <si>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</si>
  <si>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</si>
  <si>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</si>
  <si>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</si>
  <si>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</si>
  <si>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</si>
  <si>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</si>
  <si>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</si>
  <si>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</si>
  <si>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</si>
  <si>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</si>
  <si>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</si>
  <si>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</si>
  <si>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</si>
  <si>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</si>
  <si>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</si>
  <si>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</si>
  <si>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</si>
  <si>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</si>
  <si>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</si>
  <si>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</si>
  <si>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</si>
  <si>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</si>
  <si>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</si>
  <si>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</si>
  <si>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</si>
  <si>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</si>
  <si>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</si>
  <si>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</si>
  <si>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</si>
  <si>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</si>
  <si>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</si>
  <si>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</si>
  <si>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</si>
  <si>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</si>
  <si>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</si>
  <si>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</si>
  <si>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</si>
  <si>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</si>
  <si>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</si>
  <si>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</si>
  <si>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</si>
  <si>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</si>
  <si>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</si>
  <si>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</si>
  <si>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</si>
  <si>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</si>
  <si>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</si>
  <si>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</si>
  <si>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</si>
  <si>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</si>
  <si>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</si>
  <si>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</si>
  <si>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</si>
  <si>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</si>
  <si>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</si>
  <si>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</si>
  <si>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</si>
  <si>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</si>
  <si>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</si>
  <si>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</si>
  <si>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</si>
  <si>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</si>
  <si>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</si>
  <si>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</si>
  <si>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</si>
  <si>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</si>
  <si>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</si>
  <si>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</si>
  <si>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</si>
  <si>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</si>
  <si>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</si>
  <si>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</si>
  <si>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</si>
  <si>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</si>
  <si>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</si>
  <si>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</si>
  <si>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</si>
  <si>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</si>
  <si>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</si>
  <si>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</si>
  <si>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</si>
  <si>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</si>
  <si>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</si>
  <si>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</si>
  <si>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</si>
  <si>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</si>
  <si>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</si>
  <si>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</si>
  <si>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</si>
  <si>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</si>
  <si>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</si>
  <si>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</si>
  <si>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</si>
  <si>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</si>
  <si>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</si>
  <si>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</si>
  <si>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</si>
  <si>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</si>
  <si>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</si>
  <si>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</si>
  <si>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</si>
  <si>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</si>
  <si>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</si>
  <si>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</si>
  <si>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</si>
  <si>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</si>
  <si>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</si>
  <si>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</si>
  <si>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</si>
  <si>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</si>
  <si>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</si>
  <si>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</si>
  <si>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</si>
  <si>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</si>
  <si>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</si>
  <si>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</si>
  <si>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</si>
  <si>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</si>
  <si>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</si>
  <si>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</si>
  <si>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</si>
  <si>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</si>
  <si>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</si>
  <si>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</si>
  <si>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</si>
  <si>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</si>
  <si>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</si>
  <si>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</si>
  <si>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</si>
  <si>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</si>
  <si>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</si>
  <si>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</si>
  <si>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</si>
  <si>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</si>
  <si>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</si>
  <si>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</si>
  <si>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</si>
  <si>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</si>
  <si>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</si>
  <si>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</si>
  <si>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</si>
  <si>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</si>
  <si>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</si>
  <si>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</si>
  <si>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</si>
  <si>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</si>
  <si>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</si>
  <si>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</si>
  <si>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</si>
  <si>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</si>
  <si>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</si>
  <si>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</si>
  <si>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</si>
  <si>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</si>
  <si>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</si>
  <si>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</si>
  <si>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</si>
  <si>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</si>
  <si>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</si>
  <si>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</si>
  <si>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</si>
  <si>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</si>
  <si>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</si>
  <si>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</si>
  <si>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</si>
  <si>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</si>
  <si>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</si>
  <si>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</si>
  <si>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</si>
  <si>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</si>
  <si>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</si>
  <si>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</si>
  <si>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</si>
  <si>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</si>
  <si>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</si>
  <si>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</si>
  <si>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</si>
  <si>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</si>
  <si>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</si>
  <si>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</si>
  <si>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</si>
  <si>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</si>
  <si>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</si>
  <si>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</si>
  <si>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</si>
  <si>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</si>
  <si>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</si>
  <si>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</si>
  <si>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</si>
  <si>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</si>
  <si>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</si>
  <si>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</si>
  <si>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</si>
  <si>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</si>
  <si>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</si>
  <si>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</si>
  <si>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</si>
  <si>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</si>
  <si>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</si>
  <si>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</si>
  <si>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</si>
  <si>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</si>
  <si>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</si>
  <si>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</si>
  <si>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</si>
  <si>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</si>
  <si>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</si>
  <si>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</si>
  <si>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</si>
  <si>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</si>
  <si>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</si>
  <si>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</si>
  <si>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</si>
  <si>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</si>
  <si>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</si>
  <si>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</si>
  <si>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</si>
  <si>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</si>
  <si>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</si>
  <si>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</si>
  <si>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</si>
  <si>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</si>
  <si>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</si>
  <si>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</si>
  <si>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</si>
  <si>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</si>
  <si>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</si>
  <si>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</si>
  <si>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</si>
  <si>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</si>
  <si>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</si>
  <si>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</si>
  <si>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</si>
  <si>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</si>
  <si>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</si>
  <si>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</si>
  <si>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</si>
  <si>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</si>
  <si>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</si>
  <si>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</si>
  <si>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</si>
  <si>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</si>
  <si>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</si>
  <si>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</si>
  <si>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</si>
  <si>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</si>
  <si>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</si>
  <si>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</si>
  <si>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</si>
  <si>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</si>
  <si>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</si>
  <si>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</si>
  <si>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</si>
  <si>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</si>
  <si>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</si>
  <si>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</si>
  <si>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</si>
  <si>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</si>
  <si>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</si>
  <si>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</si>
  <si>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</si>
  <si>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</si>
  <si>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</si>
  <si>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</si>
  <si>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</si>
  <si>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</si>
  <si>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</si>
  <si>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</si>
  <si>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</si>
  <si>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</si>
  <si>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</si>
  <si>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</si>
  <si>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</si>
  <si>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</si>
  <si>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</si>
  <si>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</si>
  <si>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</si>
  <si>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</si>
  <si>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</si>
  <si>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</si>
  <si>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</si>
  <si>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</si>
  <si>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</si>
  <si>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</si>
  <si>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</si>
  <si>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</si>
  <si>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</si>
  <si>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</si>
  <si>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</si>
  <si>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</si>
  <si>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</si>
  <si>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</si>
  <si>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</si>
  <si>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</si>
  <si>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</si>
  <si>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</si>
  <si>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</si>
  <si>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</si>
  <si>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</si>
  <si>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</si>
  <si>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</si>
  <si>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</si>
  <si>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</si>
  <si>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</si>
  <si>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</si>
  <si>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</si>
  <si>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</si>
  <si>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</si>
  <si>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</si>
  <si>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</si>
  <si>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</si>
  <si>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</si>
  <si>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</si>
  <si>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</si>
  <si>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</si>
  <si>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</si>
  <si>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</si>
  <si>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</si>
  <si>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</si>
  <si>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</si>
  <si>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</si>
  <si>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</si>
  <si>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</si>
  <si>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</si>
  <si>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</si>
  <si>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</si>
  <si>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</si>
  <si>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</si>
  <si>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</si>
  <si>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</si>
  <si>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</si>
  <si>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</si>
  <si>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</si>
  <si>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</si>
  <si>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</si>
  <si>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</si>
  <si>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</si>
  <si>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</si>
  <si>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</si>
  <si>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</si>
  <si>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</si>
  <si>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</si>
  <si>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</si>
  <si>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</si>
  <si>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</si>
  <si>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</si>
  <si>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</si>
  <si>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</si>
  <si>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</si>
  <si>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</si>
  <si>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</si>
  <si>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</si>
  <si>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</si>
  <si>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</si>
  <si>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</si>
  <si>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</si>
  <si>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</si>
  <si>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</si>
  <si>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</si>
  <si>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</si>
  <si>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</si>
  <si>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</si>
  <si>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</si>
  <si>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</si>
  <si>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</si>
  <si>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</si>
  <si>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</si>
  <si>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</si>
  <si>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</si>
  <si>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</si>
  <si>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</si>
  <si>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</si>
  <si>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</si>
  <si>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</si>
  <si>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</si>
  <si>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</si>
  <si>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</si>
  <si>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</si>
  <si>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</si>
  <si>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</si>
  <si>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</si>
  <si>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</si>
  <si>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</si>
  <si>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</si>
  <si>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</si>
  <si>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</si>
  <si>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</si>
  <si>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</si>
  <si>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</si>
  <si>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</si>
  <si>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</si>
  <si>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</si>
  <si>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</si>
  <si>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</si>
  <si>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</si>
  <si>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</si>
  <si>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</si>
  <si>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</si>
  <si>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</si>
  <si>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</si>
  <si>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</si>
  <si>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</si>
  <si>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</si>
  <si>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</si>
  <si>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</si>
  <si>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</si>
  <si>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</si>
  <si>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</si>
  <si>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</si>
  <si>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</si>
  <si>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</si>
  <si>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</si>
  <si>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</si>
  <si>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</si>
  <si>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</si>
  <si>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</si>
  <si>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</si>
  <si>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</si>
  <si>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</si>
  <si>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</si>
  <si>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</si>
  <si>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</si>
  <si>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</si>
  <si>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</si>
  <si>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</si>
  <si>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</si>
  <si>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</si>
  <si>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</si>
  <si>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</si>
  <si>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</si>
  <si>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</si>
  <si>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</si>
  <si>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</si>
  <si>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</si>
  <si>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</si>
  <si>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</si>
  <si>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</si>
  <si>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</si>
  <si>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</si>
  <si>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</si>
  <si>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</si>
  <si>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</si>
  <si>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</si>
  <si>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</si>
  <si>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</si>
  <si>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</si>
  <si>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</si>
  <si>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</si>
  <si>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</si>
  <si>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</si>
  <si>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</si>
  <si>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</si>
  <si>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</si>
  <si>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</si>
  <si>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</si>
  <si>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</si>
  <si>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</si>
  <si>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</si>
  <si>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</si>
  <si>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</si>
  <si>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</si>
  <si>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</si>
  <si>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</si>
  <si>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</si>
  <si>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</si>
  <si>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</si>
  <si>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</si>
  <si>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</si>
  <si>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</si>
  <si>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</si>
  <si>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</si>
  <si>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</si>
  <si>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</si>
  <si>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</si>
  <si>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</si>
  <si>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</si>
  <si>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</si>
  <si>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</si>
  <si>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</si>
  <si>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</si>
  <si>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</si>
  <si>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</si>
  <si>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</si>
  <si>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</si>
  <si>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</si>
  <si>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</si>
  <si>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</si>
  <si>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</si>
  <si>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</si>
  <si>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</si>
  <si>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</si>
  <si>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</si>
  <si>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</si>
  <si>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</si>
  <si>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</si>
  <si>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</si>
  <si>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</si>
  <si>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</si>
  <si>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</si>
  <si>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</si>
  <si>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</si>
  <si>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</si>
  <si>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</si>
  <si>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</si>
  <si>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</si>
  <si>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</si>
  <si>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</si>
  <si>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</si>
  <si>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</si>
  <si>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</si>
  <si>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</si>
  <si>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</si>
  <si>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</si>
  <si>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</si>
  <si>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</si>
  <si>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</si>
  <si>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</si>
  <si>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</si>
  <si>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</si>
  <si>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</si>
  <si>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</si>
  <si>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</si>
  <si>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</si>
  <si>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</si>
  <si>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</si>
  <si>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</si>
  <si>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</si>
  <si>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</si>
  <si>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</si>
  <si>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</si>
  <si>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</si>
  <si>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</si>
  <si>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</si>
  <si>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</si>
  <si>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</si>
  <si>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</si>
  <si>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</si>
  <si>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</si>
  <si>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</si>
  <si>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</si>
  <si>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</si>
  <si>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</si>
  <si>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</si>
  <si>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</si>
  <si>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</si>
  <si>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</si>
  <si>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</si>
  <si>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</si>
  <si>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</si>
  <si>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</si>
  <si>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</si>
  <si>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</si>
  <si>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</si>
  <si>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</si>
  <si>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</si>
  <si>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</si>
  <si>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</si>
  <si>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</si>
  <si>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</si>
  <si>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</si>
  <si>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</si>
  <si>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</si>
  <si>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</si>
  <si>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</si>
  <si>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</si>
  <si>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</si>
  <si>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</si>
  <si>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</si>
  <si>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</si>
  <si>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</si>
  <si>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</si>
  <si>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</si>
  <si>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</si>
  <si>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</si>
  <si>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</si>
  <si>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</si>
  <si>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</si>
  <si>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</si>
  <si>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</si>
  <si>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</si>
  <si>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</si>
  <si>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</si>
  <si>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</si>
  <si>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</si>
  <si>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</si>
  <si>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</si>
  <si>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</si>
  <si>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</si>
  <si>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</si>
  <si>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</si>
  <si>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</si>
  <si>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</si>
  <si>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</si>
  <si>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</si>
  <si>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</si>
  <si>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</si>
  <si>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</si>
  <si>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</si>
  <si>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</si>
  <si>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</si>
  <si>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</si>
  <si>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</si>
  <si>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</si>
  <si>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</si>
  <si>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</si>
  <si>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</si>
  <si>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</si>
  <si>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</si>
  <si>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</si>
  <si>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</si>
  <si>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</si>
  <si>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</si>
  <si>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</si>
  <si>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</si>
  <si>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</si>
  <si>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</si>
  <si>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</si>
  <si>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</si>
  <si>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</si>
  <si>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</si>
  <si>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</si>
  <si>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</si>
  <si>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</si>
  <si>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</si>
  <si>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</si>
  <si>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</si>
  <si>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</si>
  <si>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</si>
  <si>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</si>
  <si>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</si>
  <si>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</si>
  <si>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</si>
  <si>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</si>
  <si>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</si>
  <si>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</si>
  <si>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</si>
  <si>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</si>
  <si>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</si>
  <si>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</si>
  <si>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</si>
  <si>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</si>
  <si>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</si>
  <si>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</si>
  <si>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</si>
  <si>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</si>
  <si>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</si>
  <si>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</si>
  <si>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</si>
  <si>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</si>
  <si>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</si>
  <si>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</si>
  <si>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</si>
  <si>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</si>
  <si>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</si>
  <si>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</si>
  <si>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</si>
  <si>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</si>
  <si>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</si>
  <si>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</si>
  <si>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</si>
  <si>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</si>
  <si>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</si>
  <si>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</si>
  <si>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</si>
  <si>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</si>
  <si>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</si>
  <si>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</si>
  <si>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</si>
  <si>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</si>
  <si>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</si>
  <si>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</si>
  <si>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</si>
  <si>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</si>
  <si>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</si>
  <si>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</si>
  <si>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</si>
  <si>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</si>
  <si>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</si>
  <si>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</si>
  <si>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</si>
  <si>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</si>
  <si>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</si>
  <si>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</si>
  <si>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</si>
  <si>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</si>
  <si>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</si>
  <si>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</si>
  <si>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</si>
  <si>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</si>
  <si>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</si>
  <si>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</si>
  <si>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</si>
  <si>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</si>
  <si>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</si>
  <si>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</si>
  <si>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</si>
  <si>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</si>
  <si>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</si>
  <si>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</si>
  <si>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</si>
  <si>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</si>
  <si>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</si>
  <si>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</si>
  <si>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</si>
  <si>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</si>
  <si>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</si>
  <si>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</si>
  <si>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</si>
  <si>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</si>
  <si>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</si>
  <si>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</si>
  <si>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</si>
  <si>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</si>
  <si>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</si>
  <si>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</si>
  <si>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</si>
  <si>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</si>
  <si>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</si>
  <si>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</si>
  <si>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</si>
  <si>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</si>
  <si>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</si>
  <si>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</si>
  <si>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</si>
  <si>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</si>
  <si>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</si>
  <si>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</si>
  <si>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</si>
  <si>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</si>
  <si>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</si>
  <si>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</si>
  <si>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</si>
  <si>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</si>
  <si>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</si>
  <si>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</si>
  <si>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</si>
  <si>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</si>
  <si>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</si>
  <si>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</si>
  <si>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</si>
  <si>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</si>
  <si>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</si>
  <si>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</si>
  <si>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</si>
  <si>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</si>
  <si>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</si>
  <si>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</si>
  <si>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</si>
  <si>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</si>
  <si>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</si>
  <si>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</si>
  <si>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</si>
  <si>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</si>
  <si>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</si>
  <si>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</si>
  <si>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</si>
  <si>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</si>
  <si>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</si>
  <si>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</si>
  <si>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</si>
  <si>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</si>
  <si>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</si>
  <si>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</si>
  <si>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</si>
  <si>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</si>
  <si>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</si>
  <si>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</si>
  <si>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</si>
  <si>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</si>
  <si>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</si>
  <si>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</si>
  <si>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</si>
  <si>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</si>
  <si>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</si>
  <si>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</si>
  <si>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</si>
  <si>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</si>
  <si>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</si>
  <si>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</si>
  <si>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</si>
  <si>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</si>
  <si>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</si>
  <si>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</si>
  <si>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</si>
  <si>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</si>
  <si>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</si>
  <si>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</si>
  <si>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</si>
  <si>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</si>
  <si>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</si>
  <si>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</si>
  <si>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</si>
  <si>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</si>
  <si>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</si>
  <si>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</si>
  <si>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</si>
  <si>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</si>
  <si>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</si>
  <si>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</si>
  <si>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</si>
  <si>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</si>
  <si>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</si>
  <si>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</si>
  <si>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</si>
  <si>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</si>
  <si>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</si>
  <si>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</si>
  <si>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</si>
  <si>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</si>
  <si>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</si>
  <si>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</si>
  <si>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</si>
  <si>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</si>
  <si>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</si>
  <si>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</si>
  <si>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</si>
  <si>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</si>
  <si>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</si>
  <si>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</si>
  <si>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</si>
  <si>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</si>
  <si>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</si>
  <si>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</si>
  <si>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</si>
  <si>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</si>
  <si>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</si>
  <si>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</si>
  <si>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</si>
  <si>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</si>
  <si>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</si>
  <si>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</si>
  <si>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</si>
  <si>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</si>
  <si>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</si>
  <si>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</si>
  <si>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</si>
  <si>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</si>
  <si>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</si>
  <si>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</si>
  <si>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</si>
  <si>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</si>
  <si>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</si>
  <si>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</si>
  <si>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</si>
  <si>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</si>
  <si>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</si>
  <si>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</si>
  <si>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</si>
  <si>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</si>
  <si>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</si>
  <si>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</si>
  <si>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</si>
  <si>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</si>
  <si>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</si>
  <si>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</si>
  <si>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</si>
  <si>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</si>
  <si>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</si>
  <si>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</si>
  <si>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</si>
  <si>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</si>
  <si>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</si>
  <si>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</si>
  <si>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</si>
  <si>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</si>
  <si>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</si>
  <si>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</si>
  <si>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</si>
  <si>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</si>
  <si>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</si>
  <si>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</si>
  <si>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</si>
  <si>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</si>
  <si>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</si>
  <si>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</si>
  <si>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</si>
  <si>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</si>
  <si>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</si>
  <si>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</si>
  <si>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</si>
  <si>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</si>
  <si>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</si>
  <si>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</si>
  <si>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</si>
  <si>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</si>
  <si>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</si>
  <si>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</si>
  <si>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</si>
  <si>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</si>
  <si>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</si>
  <si>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</si>
  <si>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</si>
  <si>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</si>
  <si>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</si>
  <si>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</si>
  <si>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</si>
  <si>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</si>
  <si>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</si>
  <si>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</si>
  <si>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</si>
  <si>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</si>
  <si>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</si>
  <si>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</si>
  <si>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</si>
  <si>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</si>
  <si>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</si>
  <si>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</si>
  <si>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</si>
  <si>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</si>
  <si>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</si>
  <si>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</si>
  <si>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</si>
  <si>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</si>
  <si>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</si>
  <si>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</si>
  <si>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</si>
  <si>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</si>
  <si>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</si>
  <si>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</si>
  <si>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</si>
  <si>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</si>
  <si>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</si>
  <si>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</si>
  <si>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</si>
  <si>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</si>
  <si>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</si>
  <si>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</si>
  <si>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</si>
  <si>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</si>
  <si>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</si>
  <si>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</si>
  <si>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</si>
  <si>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</si>
  <si>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</si>
  <si>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</si>
  <si>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</si>
  <si>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</si>
  <si>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</si>
  <si>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</si>
  <si>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</si>
  <si>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</si>
  <si>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</si>
  <si>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</si>
  <si>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</si>
  <si>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</si>
  <si>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</si>
  <si>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</si>
  <si>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</si>
  <si>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</si>
  <si>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</si>
  <si>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</si>
  <si>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</si>
  <si>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</si>
  <si>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</si>
  <si>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</si>
  <si>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</si>
  <si>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</si>
  <si>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</si>
  <si>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</si>
  <si>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</si>
  <si>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</si>
  <si>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</si>
  <si>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</si>
  <si>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</si>
  <si>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</si>
  <si>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</si>
  <si>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</si>
  <si>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</si>
  <si>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</si>
  <si>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</si>
  <si>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</si>
  <si>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</si>
  <si>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</si>
  <si>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</si>
  <si>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</si>
  <si>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</si>
  <si>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</si>
  <si>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</si>
  <si>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</si>
  <si>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</si>
  <si>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</si>
  <si>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</si>
  <si>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</si>
  <si>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</si>
  <si>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</si>
  <si>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</si>
  <si>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</si>
  <si>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</si>
  <si>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</si>
  <si>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</si>
  <si>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</si>
  <si>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</si>
  <si>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</si>
  <si>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</si>
  <si>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</si>
  <si>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</si>
  <si>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</si>
  <si>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</si>
  <si>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</si>
  <si>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</si>
  <si>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</si>
  <si>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</si>
  <si>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</si>
  <si>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</si>
  <si>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</si>
  <si>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</si>
  <si>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</si>
  <si>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</si>
  <si>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</si>
  <si>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</si>
  <si>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</si>
  <si>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</si>
  <si>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</si>
  <si>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</si>
  <si>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</si>
  <si>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</si>
  <si>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</si>
  <si>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</si>
  <si>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</si>
  <si>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</si>
  <si>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</si>
  <si>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</si>
  <si>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</si>
  <si>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</si>
  <si>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</si>
  <si>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</si>
  <si>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</si>
  <si>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</si>
  <si>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</si>
  <si>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</si>
  <si>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</si>
  <si>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</si>
  <si>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</si>
  <si>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</si>
  <si>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</si>
  <si>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</si>
  <si>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</si>
  <si>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</si>
  <si>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</si>
  <si>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</si>
  <si>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</si>
  <si>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</si>
  <si>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</si>
  <si>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</si>
  <si>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</si>
  <si>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</si>
  <si>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</si>
  <si>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</si>
  <si>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</si>
  <si>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</si>
  <si>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</si>
  <si>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</si>
  <si>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</si>
  <si>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</si>
  <si>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</si>
  <si>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</si>
  <si>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</si>
  <si>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</si>
  <si>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</si>
  <si>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</si>
  <si>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</si>
  <si>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</si>
  <si>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</si>
  <si>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</si>
  <si>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</si>
  <si>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</si>
  <si>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</si>
  <si>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</si>
  <si>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</si>
  <si>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</si>
  <si>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</si>
  <si>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</si>
  <si>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</si>
  <si>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</si>
  <si>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</si>
  <si>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</si>
  <si>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</si>
  <si>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</si>
  <si>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</si>
  <si>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</si>
  <si>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</si>
  <si>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</si>
  <si>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</si>
  <si>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</si>
  <si>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</si>
  <si>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</si>
  <si>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</si>
  <si>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</si>
  <si>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</si>
  <si>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</si>
  <si>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</si>
  <si>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</si>
  <si>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</si>
  <si>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</si>
  <si>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</si>
  <si>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</si>
  <si>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</si>
  <si>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</si>
  <si>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</si>
  <si>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</si>
  <si>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</si>
  <si>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</si>
  <si>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</si>
  <si>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</si>
  <si>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</si>
  <si>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</si>
  <si>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</si>
  <si>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</si>
  <si>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</si>
  <si>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</si>
  <si>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</si>
  <si>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</si>
  <si>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</si>
  <si>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</si>
  <si>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</si>
  <si>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</si>
  <si>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</si>
  <si>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</si>
  <si>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</si>
  <si>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</si>
  <si>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</si>
  <si>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</si>
  <si>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</si>
  <si>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</si>
  <si>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</si>
  <si>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</si>
  <si>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</si>
  <si>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</si>
  <si>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</si>
  <si>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</si>
  <si>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</si>
  <si>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</si>
  <si>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</si>
  <si>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</si>
  <si>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</si>
  <si>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</si>
  <si>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</si>
  <si>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</si>
  <si>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</si>
  <si>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</si>
  <si>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</si>
  <si>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</si>
  <si>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</si>
  <si>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</si>
  <si>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</si>
  <si>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</si>
  <si>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</si>
  <si>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</si>
  <si>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</si>
  <si>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</si>
  <si>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</si>
  <si>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</si>
  <si>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</si>
  <si>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</si>
  <si>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</si>
  <si>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</si>
  <si>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</si>
  <si>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</si>
  <si>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</si>
  <si>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</si>
  <si>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</si>
  <si>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</si>
  <si>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</si>
  <si>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</si>
  <si>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</si>
  <si>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</si>
  <si>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</si>
  <si>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</si>
  <si>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</si>
  <si>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</si>
  <si>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</si>
  <si>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</si>
  <si>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</si>
  <si>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</si>
  <si>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</si>
  <si>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</si>
  <si>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</si>
  <si>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</si>
  <si>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</si>
  <si>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</si>
  <si>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</si>
  <si>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</si>
  <si>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</si>
  <si>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</si>
  <si>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</si>
  <si>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</si>
  <si>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</si>
  <si>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</si>
  <si>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</si>
  <si>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</si>
  <si>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</si>
  <si>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</si>
  <si>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</si>
  <si>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</si>
  <si>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</si>
  <si>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</si>
  <si>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</si>
  <si>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</si>
  <si>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</si>
  <si>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</si>
  <si>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</si>
  <si>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</si>
  <si>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</si>
  <si>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</si>
  <si>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</si>
  <si>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</si>
  <si>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</si>
  <si>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</si>
  <si>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</si>
  <si>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</si>
  <si>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</si>
  <si>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</si>
  <si>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</si>
  <si>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</si>
  <si>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</si>
  <si>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</si>
  <si>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</si>
  <si>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</si>
  <si>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</si>
  <si>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</si>
  <si>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</si>
  <si>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</si>
  <si>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</si>
  <si>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</si>
  <si>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</si>
  <si>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</si>
  <si>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</si>
  <si>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</si>
  <si>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</si>
  <si>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</si>
  <si>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</si>
  <si>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</si>
  <si>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</si>
  <si>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</si>
  <si>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</si>
  <si>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</si>
  <si>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</si>
  <si>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</si>
  <si>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</si>
  <si>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</si>
  <si>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</si>
  <si>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</si>
  <si>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</si>
  <si>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</si>
  <si>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</si>
  <si>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</si>
  <si>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</si>
  <si>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</si>
  <si>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</si>
  <si>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</si>
  <si>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</si>
  <si>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</si>
  <si>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</si>
  <si>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</si>
  <si>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</si>
  <si>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</si>
  <si>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</si>
  <si>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</si>
  <si>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</si>
  <si>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</si>
  <si>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</si>
  <si>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</si>
  <si>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</si>
  <si>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</si>
  <si>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</si>
  <si>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</si>
  <si>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</si>
  <si>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</si>
  <si>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</si>
  <si>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</si>
  <si>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</si>
  <si>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</si>
  <si>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</si>
  <si>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</si>
  <si>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</si>
  <si>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</si>
  <si>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</si>
  <si>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</si>
  <si>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</si>
  <si>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</si>
  <si>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</si>
  <si>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</si>
  <si>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</si>
  <si>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</si>
  <si>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</si>
  <si>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</si>
  <si>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</si>
  <si>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</si>
  <si>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</si>
  <si>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</si>
  <si>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</si>
  <si>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</si>
  <si>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</si>
  <si>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</si>
  <si>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</si>
  <si>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</si>
  <si>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</si>
  <si>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</si>
  <si>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</si>
  <si>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</si>
  <si>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</si>
  <si>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</si>
  <si>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</si>
  <si>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</si>
  <si>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</si>
  <si>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</si>
  <si>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</si>
  <si>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</si>
  <si>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</si>
  <si>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</si>
  <si>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</si>
  <si>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</si>
  <si>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</si>
  <si>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</si>
  <si>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</si>
  <si>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</si>
  <si>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</si>
  <si>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</si>
  <si>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</si>
  <si>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</si>
  <si>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</si>
  <si>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</si>
  <si>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</si>
  <si>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</si>
  <si>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</si>
  <si>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</si>
  <si>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</si>
  <si>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</si>
  <si>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</si>
  <si>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</si>
  <si>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</si>
  <si>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</si>
  <si>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</si>
  <si>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</si>
  <si>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</si>
  <si>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</si>
  <si>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</si>
  <si>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</si>
  <si>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</si>
  <si>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</si>
  <si>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</si>
  <si>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</si>
  <si>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</si>
  <si>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</si>
  <si>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</si>
  <si>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</si>
  <si>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</si>
  <si>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</si>
  <si>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</si>
  <si>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</si>
  <si>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</si>
  <si>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</si>
  <si>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</si>
  <si>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</si>
  <si>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</si>
  <si>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</si>
  <si>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</si>
  <si>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</si>
  <si>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</si>
  <si>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</si>
  <si>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</si>
  <si>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</si>
  <si>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</si>
  <si>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</si>
  <si>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</si>
  <si>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</si>
  <si>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</si>
  <si>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</si>
  <si>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</si>
  <si>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</si>
  <si>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</si>
  <si>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</si>
  <si>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</si>
  <si>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</si>
  <si>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</si>
  <si>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</si>
  <si>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</si>
  <si>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</si>
  <si>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</si>
  <si>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</si>
  <si>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</si>
  <si>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</si>
  <si>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</si>
  <si>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</si>
  <si>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</si>
  <si>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</si>
  <si>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</si>
  <si>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</si>
  <si>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</si>
  <si>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</si>
  <si>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</si>
  <si>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</si>
  <si>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</si>
  <si>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</si>
  <si>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</si>
  <si>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</si>
  <si>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</si>
  <si>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</si>
  <si>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</si>
  <si>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</si>
  <si>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</si>
  <si>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</si>
  <si>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</si>
  <si>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</si>
  <si>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</si>
  <si>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</si>
  <si>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</si>
  <si>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</si>
  <si>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</si>
  <si>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</si>
  <si>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</si>
  <si>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</si>
  <si>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</si>
  <si>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</si>
  <si>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</si>
  <si>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</si>
  <si>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</si>
  <si>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</si>
  <si>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</si>
  <si>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</si>
  <si>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</si>
  <si>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</si>
  <si>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</si>
  <si>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</si>
  <si>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</si>
  <si>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</si>
  <si>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</si>
  <si>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</si>
  <si>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</si>
  <si>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</si>
  <si>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</si>
  <si>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</si>
  <si>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</si>
  <si>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</si>
  <si>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</si>
  <si>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</si>
  <si>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</si>
  <si>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</si>
  <si>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</si>
  <si>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</si>
  <si>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</si>
  <si>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</si>
  <si>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</si>
  <si>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</si>
  <si>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</si>
  <si>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</si>
  <si>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</si>
  <si>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</si>
  <si>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</si>
  <si>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</si>
  <si>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</si>
  <si>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</si>
  <si>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</si>
  <si>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</si>
  <si>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</si>
  <si>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</si>
  <si>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</si>
  <si>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</si>
  <si>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</si>
  <si>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</si>
  <si>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</si>
  <si>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</si>
  <si>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</si>
  <si>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</si>
  <si>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</si>
  <si>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</si>
  <si>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</si>
  <si>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</si>
  <si>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</si>
  <si>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</si>
  <si>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</si>
  <si>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</si>
  <si>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</si>
  <si>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</si>
  <si>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</si>
  <si>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</si>
  <si>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</si>
  <si>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</si>
  <si>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</si>
  <si>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</si>
  <si>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</si>
  <si>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</si>
  <si>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</si>
  <si>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</si>
  <si>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</si>
  <si>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</si>
  <si>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</si>
  <si>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</si>
  <si>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</si>
  <si>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</si>
  <si>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</si>
  <si>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</si>
  <si>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</si>
  <si>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</si>
  <si>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</si>
  <si>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</si>
  <si>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</si>
  <si>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</si>
  <si>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</si>
  <si>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</si>
  <si>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</si>
  <si>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</si>
  <si>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</si>
  <si>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</si>
  <si>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</si>
  <si>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</si>
  <si>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</si>
  <si>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</si>
  <si>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</si>
  <si>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</si>
  <si>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</si>
  <si>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</si>
  <si>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</si>
  <si>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</si>
  <si>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</si>
  <si>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</si>
  <si>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</si>
  <si>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</si>
  <si>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</si>
  <si>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</si>
  <si>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</si>
  <si>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</si>
  <si>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</si>
  <si>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</si>
  <si>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</si>
  <si>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</si>
  <si>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</si>
  <si>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</si>
  <si>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</si>
  <si>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</si>
  <si>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</si>
  <si>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</si>
  <si>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</si>
  <si>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</si>
  <si>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</si>
  <si>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</si>
  <si>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</si>
  <si>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</si>
  <si>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</si>
  <si>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</si>
  <si>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</si>
  <si>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</si>
  <si>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</si>
  <si>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</si>
  <si>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</si>
  <si>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</si>
  <si>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</si>
  <si>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</si>
  <si>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</si>
  <si>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</si>
  <si>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</si>
  <si>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</si>
  <si>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</si>
  <si>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</si>
  <si>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</si>
  <si>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</si>
  <si>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</si>
  <si>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</si>
  <si>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</si>
  <si>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</si>
  <si>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</si>
  <si>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</si>
  <si>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</si>
  <si>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</si>
  <si>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</si>
  <si>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</si>
  <si>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</si>
  <si>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</si>
  <si>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</si>
  <si>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</si>
  <si>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</si>
  <si>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</si>
  <si>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</si>
  <si>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</si>
  <si>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</si>
  <si>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</si>
  <si>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</si>
  <si>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</si>
  <si>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</si>
  <si>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</si>
  <si>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</si>
  <si>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</si>
  <si>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</si>
  <si>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</si>
  <si>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</si>
  <si>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</si>
  <si>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</si>
  <si>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</si>
  <si>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</si>
  <si>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</si>
  <si>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</si>
  <si>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</si>
  <si>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</si>
  <si>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</si>
  <si>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</si>
  <si>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</si>
  <si>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</si>
  <si>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</si>
  <si>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</si>
  <si>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</si>
  <si>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</si>
  <si>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</si>
  <si>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</si>
  <si>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</si>
  <si>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</si>
  <si>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</si>
  <si>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</si>
  <si>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</si>
  <si>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</si>
  <si>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</si>
  <si>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</si>
  <si>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</si>
  <si>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</si>
  <si>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</si>
  <si>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</si>
  <si>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</si>
  <si>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</si>
  <si>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</si>
  <si>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</si>
  <si>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</si>
  <si>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</si>
  <si>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</si>
  <si>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</si>
  <si>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</si>
  <si>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</si>
  <si>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</si>
  <si>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</si>
  <si>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</si>
  <si>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</si>
  <si>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</si>
  <si>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</si>
  <si>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</si>
  <si>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</si>
  <si>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</si>
  <si>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</si>
  <si>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</si>
  <si>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</si>
  <si>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</si>
  <si>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</si>
  <si>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</si>
  <si>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</si>
  <si>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</si>
  <si>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</si>
  <si>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</si>
  <si>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</si>
  <si>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</si>
  <si>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</si>
  <si>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</si>
  <si>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</si>
  <si>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</si>
  <si>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</si>
  <si>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</si>
  <si>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</si>
  <si>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</si>
  <si>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</si>
  <si>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</si>
  <si>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</si>
  <si>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</si>
  <si>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</si>
  <si>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</si>
  <si>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</si>
  <si>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</si>
  <si>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</si>
  <si>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</si>
  <si>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</si>
  <si>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</si>
  <si>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</si>
  <si>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</si>
  <si>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</si>
  <si>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</si>
  <si>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</si>
  <si>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</si>
  <si>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</si>
  <si>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</si>
  <si>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</si>
  <si>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</si>
  <si>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</si>
  <si>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</si>
  <si>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</si>
  <si>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</si>
  <si>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</si>
  <si>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</si>
  <si>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</si>
  <si>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</si>
  <si>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</si>
  <si>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</si>
  <si>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</si>
  <si>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</si>
  <si>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</si>
  <si>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</si>
  <si>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</si>
  <si>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</si>
  <si>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</si>
  <si>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</si>
  <si>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</si>
  <si>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</si>
  <si>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</si>
  <si>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</si>
  <si>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</si>
  <si>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</si>
  <si>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</si>
  <si>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</si>
  <si>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</si>
  <si>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</si>
  <si>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</si>
  <si>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</si>
  <si>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</si>
  <si>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</si>
  <si>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</si>
  <si>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</si>
  <si>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</si>
  <si>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</si>
  <si>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</si>
  <si>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</si>
  <si>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</si>
  <si>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</si>
  <si>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</si>
  <si>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</si>
  <si>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</si>
  <si>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</si>
  <si>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</si>
  <si>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</si>
  <si>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</si>
  <si>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</si>
  <si>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</si>
  <si>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</si>
  <si>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</si>
  <si>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</si>
  <si>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</si>
  <si>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</si>
  <si>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</si>
  <si>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</si>
  <si>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</si>
  <si>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</si>
  <si>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</si>
  <si>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</si>
  <si>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</si>
  <si>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</si>
  <si>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</si>
  <si>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</si>
  <si>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</si>
  <si>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</si>
  <si>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</si>
  <si>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</si>
  <si>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</si>
  <si>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</si>
  <si>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</si>
  <si>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</si>
  <si>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</si>
  <si>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</si>
  <si>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</si>
  <si>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</si>
  <si>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</si>
  <si>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</si>
  <si>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</si>
  <si>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</si>
  <si>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</si>
  <si>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</si>
  <si>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</si>
  <si>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</si>
  <si>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</si>
  <si>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</si>
  <si>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</si>
  <si>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</si>
  <si>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</si>
  <si>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</si>
  <si>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</si>
  <si>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</si>
  <si>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</si>
  <si>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</si>
  <si>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</si>
  <si>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</si>
  <si>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</si>
  <si>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</si>
  <si>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</si>
  <si>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</si>
  <si>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</si>
  <si>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</si>
  <si>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</si>
  <si>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</si>
  <si>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</si>
  <si>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</si>
  <si>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</si>
  <si>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</si>
  <si>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</si>
  <si>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</si>
  <si>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</si>
  <si>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</si>
  <si>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</si>
  <si>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</si>
  <si>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</si>
  <si>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</si>
  <si>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</si>
  <si>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</si>
  <si>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</si>
  <si>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</si>
  <si>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</si>
  <si>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</si>
  <si>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</si>
  <si>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</si>
  <si>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</si>
  <si>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</si>
  <si>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</si>
  <si>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</si>
  <si>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</si>
  <si>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</si>
  <si>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</si>
  <si>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</si>
  <si>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</si>
  <si>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</si>
  <si>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</si>
  <si>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</si>
  <si>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</si>
  <si>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</si>
  <si>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</si>
  <si>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</si>
  <si>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</si>
  <si>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</si>
  <si>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</si>
  <si>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</si>
  <si>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</si>
  <si>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</si>
  <si>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</si>
  <si>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</si>
  <si>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</si>
  <si>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</si>
  <si>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</si>
  <si>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</si>
  <si>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</si>
  <si>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</si>
  <si>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</si>
  <si>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</si>
  <si>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</si>
  <si>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</si>
  <si>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</si>
  <si>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</si>
  <si>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</si>
  <si>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</si>
  <si>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</si>
  <si>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</si>
  <si>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</si>
  <si>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</si>
  <si>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</si>
  <si>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</si>
  <si>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</si>
  <si>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</si>
  <si>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</si>
  <si>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</si>
  <si>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</si>
  <si>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</si>
  <si>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</si>
  <si>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</si>
  <si>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</si>
  <si>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</si>
  <si>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</si>
  <si>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</si>
  <si>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</si>
  <si>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</si>
  <si>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</si>
  <si>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</si>
  <si>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</si>
  <si>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</si>
  <si>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</si>
  <si>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</si>
  <si>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</si>
  <si>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</si>
  <si>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</si>
  <si>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</si>
  <si>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</si>
  <si>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</si>
  <si>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</si>
  <si>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</si>
  <si>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</si>
  <si>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</si>
  <si>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</si>
  <si>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</si>
  <si>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</si>
  <si>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</si>
  <si>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</si>
  <si>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</si>
  <si>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</si>
  <si>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</si>
  <si>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</si>
  <si>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</si>
  <si>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</si>
  <si>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</si>
  <si>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</si>
  <si>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</si>
  <si>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</si>
  <si>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</si>
  <si>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</si>
  <si>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</si>
  <si>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</si>
  <si>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</si>
  <si>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</si>
  <si>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</si>
  <si>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</si>
  <si>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</si>
  <si>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</si>
  <si>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</si>
  <si>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</si>
  <si>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</si>
  <si>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</si>
  <si>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</si>
  <si>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</si>
  <si>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</si>
  <si>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</si>
  <si>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</si>
  <si>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</si>
  <si>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</si>
  <si>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</si>
  <si>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</si>
  <si>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</si>
  <si>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</si>
  <si>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</si>
  <si>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</si>
  <si>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</si>
  <si>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</si>
  <si>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</si>
  <si>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</si>
  <si>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</si>
  <si>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</si>
  <si>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</si>
  <si>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</si>
  <si>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</si>
  <si>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</si>
  <si>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</si>
  <si>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</si>
  <si>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</si>
  <si>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</si>
  <si>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</si>
  <si>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</si>
  <si>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</si>
  <si>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</si>
  <si>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</si>
  <si>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</si>
  <si>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</si>
  <si>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</si>
  <si>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</si>
  <si>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</si>
  <si>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</si>
  <si>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</si>
  <si>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</si>
  <si>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</si>
  <si>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</si>
  <si>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</si>
  <si>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</si>
  <si>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</si>
  <si>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</si>
  <si>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</si>
  <si>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</si>
  <si>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</si>
  <si>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</si>
  <si>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</si>
  <si>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</si>
  <si>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</si>
  <si>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</si>
  <si>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</si>
  <si>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</si>
  <si>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</si>
  <si>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</si>
  <si>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</si>
  <si>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</si>
  <si>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</si>
  <si>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</si>
  <si>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</si>
  <si>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</si>
  <si>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</si>
  <si>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</si>
  <si>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</si>
  <si>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</si>
  <si>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</si>
  <si>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</si>
  <si>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</si>
  <si>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</si>
  <si>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</si>
  <si>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</si>
  <si>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</si>
  <si>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</si>
  <si>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</si>
  <si>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</si>
  <si>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</si>
  <si>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</si>
  <si>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</si>
  <si>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</si>
  <si>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</si>
  <si>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</si>
  <si>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</si>
  <si>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</si>
  <si>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</si>
  <si>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</si>
  <si>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</si>
  <si>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</si>
  <si>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</si>
  <si>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</si>
  <si>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</si>
  <si>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</si>
  <si>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</si>
  <si>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</si>
  <si>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</si>
  <si>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</si>
  <si>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</si>
  <si>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</si>
  <si>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</si>
  <si>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</si>
  <si>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</si>
  <si>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</si>
  <si>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</si>
  <si>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</si>
  <si>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</si>
  <si>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</si>
  <si>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</si>
  <si>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</si>
  <si>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</si>
  <si>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</si>
  <si>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</si>
  <si>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</si>
  <si>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</si>
  <si>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</si>
  <si>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</si>
  <si>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</si>
  <si>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</si>
  <si>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</si>
  <si>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</si>
  <si>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</si>
  <si>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</si>
  <si>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</si>
  <si>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</si>
  <si>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</si>
  <si>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</si>
  <si>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</si>
  <si>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</si>
  <si>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</si>
  <si>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</si>
  <si>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</si>
  <si>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</si>
  <si>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</si>
  <si>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</si>
  <si>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</si>
  <si>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</si>
  <si>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</si>
  <si>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</si>
  <si>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</si>
  <si>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</si>
  <si>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</si>
  <si>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</si>
  <si>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</si>
  <si>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</si>
  <si>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</si>
  <si>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</si>
  <si>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</si>
  <si>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</si>
  <si>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</si>
  <si>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</si>
  <si>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</si>
  <si>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</si>
  <si>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</si>
  <si>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</si>
  <si>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</si>
  <si>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</si>
  <si>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</si>
  <si>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</si>
  <si>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</si>
  <si>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</si>
  <si>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</si>
  <si>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</si>
  <si>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</si>
  <si>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</si>
  <si>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</si>
  <si>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</si>
  <si>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</si>
  <si>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</si>
  <si>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</si>
  <si>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</si>
  <si>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</si>
  <si>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</si>
  <si>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</si>
  <si>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</si>
  <si>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</si>
  <si>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</si>
  <si>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</si>
  <si>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</si>
  <si>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</si>
  <si>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</si>
  <si>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</si>
  <si>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</si>
  <si>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</si>
  <si>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</si>
  <si>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</si>
  <si>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</si>
  <si>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</si>
  <si>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</si>
  <si>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</si>
  <si>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</si>
  <si>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</si>
  <si>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</si>
  <si>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</si>
  <si>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</si>
  <si>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</si>
  <si>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</si>
  <si>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</si>
  <si>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</si>
  <si>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</si>
  <si>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</si>
  <si>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</si>
  <si>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</si>
  <si>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</si>
  <si>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</si>
  <si>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</si>
  <si>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</si>
  <si>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</si>
  <si>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</si>
  <si>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</si>
  <si>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</si>
  <si>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</si>
  <si>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</si>
  <si>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</si>
  <si>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</si>
  <si>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</si>
  <si>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</si>
  <si>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</si>
  <si>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</si>
  <si>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</si>
  <si>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</si>
  <si>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</si>
  <si>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</si>
  <si>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</si>
  <si>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</si>
  <si>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</si>
  <si>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</si>
  <si>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</si>
  <si>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</si>
  <si>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</si>
  <si>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</si>
  <si>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</si>
  <si>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</si>
  <si>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</si>
  <si>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</si>
  <si>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</si>
  <si>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</si>
  <si>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</si>
  <si>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</si>
  <si>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</si>
  <si>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</si>
  <si>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</si>
  <si>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</si>
  <si>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</si>
  <si>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</si>
  <si>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</si>
  <si>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</si>
  <si>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</si>
  <si>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</si>
  <si>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</si>
  <si>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</si>
  <si>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</si>
  <si>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</si>
  <si>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</si>
  <si>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</si>
  <si>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</si>
  <si>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</si>
  <si>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</si>
  <si>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</si>
  <si>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</si>
  <si>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</si>
  <si>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</si>
  <si>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</si>
  <si>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</si>
  <si>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</si>
  <si>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</si>
  <si>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</si>
  <si>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</si>
  <si>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</si>
  <si>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</si>
  <si>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</si>
  <si>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</si>
  <si>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</si>
  <si>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</si>
  <si>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</si>
  <si>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</si>
  <si>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</si>
  <si>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</si>
  <si>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</si>
  <si>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</si>
  <si>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</si>
  <si>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</si>
  <si>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</si>
  <si>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</si>
  <si>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</si>
  <si>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</si>
  <si>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</si>
  <si>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</si>
  <si>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</si>
  <si>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</si>
  <si>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</si>
  <si>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</si>
  <si>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</si>
  <si>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</si>
  <si>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</si>
  <si>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</si>
  <si>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</si>
  <si>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</si>
  <si>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</si>
  <si>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</si>
  <si>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</si>
  <si>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</si>
  <si>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</si>
  <si>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</si>
  <si>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</si>
  <si>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</si>
  <si>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</si>
  <si>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</si>
  <si>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</si>
  <si>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</si>
  <si>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</si>
  <si>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</si>
  <si>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</si>
  <si>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</si>
  <si>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</si>
  <si>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</si>
  <si>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</si>
  <si>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</si>
  <si>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</si>
  <si>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</si>
  <si>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</si>
  <si>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</si>
  <si>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</si>
  <si>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</si>
  <si>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</si>
  <si>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</si>
  <si>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</si>
  <si>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</si>
  <si>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</si>
  <si>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</si>
  <si>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</si>
  <si>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</si>
  <si>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</si>
  <si>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</si>
  <si>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</si>
  <si>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</si>
  <si>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</si>
  <si>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</si>
  <si>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</si>
  <si>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</si>
  <si>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</si>
  <si>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</si>
  <si>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</si>
  <si>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</si>
  <si>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</si>
  <si>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</si>
  <si>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</si>
  <si>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</si>
  <si>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</si>
  <si>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</si>
  <si>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</si>
  <si>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</si>
  <si>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</si>
  <si>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</si>
  <si>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</si>
  <si>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</si>
  <si>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Acevedo Dominguez, Victor Leonardo</t>
  </si>
  <si>
    <t>3 Gavetas Vacías</t>
  </si>
  <si>
    <t>DRBR495</t>
  </si>
  <si>
    <t>DRBR614</t>
  </si>
  <si>
    <t xml:space="preserve">SI </t>
  </si>
  <si>
    <t>Lector</t>
  </si>
  <si>
    <t>335843065</t>
  </si>
  <si>
    <t>335843031</t>
  </si>
  <si>
    <t>335843025</t>
  </si>
  <si>
    <t>335843023</t>
  </si>
  <si>
    <t>335843019</t>
  </si>
  <si>
    <t>335843014</t>
  </si>
  <si>
    <t>335843692</t>
  </si>
  <si>
    <t>335843674</t>
  </si>
  <si>
    <t>335843673</t>
  </si>
  <si>
    <t>335843503</t>
  </si>
  <si>
    <t>335843499</t>
  </si>
  <si>
    <t>335843494</t>
  </si>
  <si>
    <t>335843473</t>
  </si>
  <si>
    <t>335843792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</si>
  <si>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</si>
  <si>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</si>
  <si>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</si>
  <si>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</si>
  <si>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</si>
  <si>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</si>
  <si>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</si>
  <si>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</si>
  <si>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</si>
  <si>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</si>
  <si>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</si>
  <si>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</si>
  <si>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</si>
  <si>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</si>
  <si>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</si>
  <si>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</si>
  <si>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</si>
  <si>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</si>
  <si>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</si>
  <si>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</si>
  <si>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</si>
  <si>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</si>
  <si>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</si>
  <si>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</si>
  <si>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</si>
  <si>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</si>
  <si>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</si>
  <si>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</si>
  <si>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</si>
  <si>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</si>
  <si>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</si>
  <si>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</si>
  <si>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</si>
  <si>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</si>
  <si>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</si>
  <si>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</si>
  <si>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</si>
  <si>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</si>
  <si>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</si>
  <si>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</si>
  <si>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</si>
  <si>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</si>
  <si>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</si>
  <si>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</si>
  <si>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</si>
  <si>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</si>
  <si>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</si>
  <si>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</si>
  <si>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</si>
  <si>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</si>
  <si>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</si>
  <si>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</si>
  <si>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</si>
  <si>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</si>
  <si>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</si>
  <si>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</si>
  <si>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</si>
  <si>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</si>
  <si>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</si>
  <si>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</si>
  <si>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</si>
  <si>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GAVETA DE DEPOSITO LLENA</t>
  </si>
  <si>
    <t>ATM S/M Olé Av. España</t>
  </si>
  <si>
    <t>Abastecido</t>
  </si>
  <si>
    <t>Solucionado</t>
  </si>
  <si>
    <t>Closed</t>
  </si>
  <si>
    <t>3335877773</t>
  </si>
  <si>
    <t>3335878335</t>
  </si>
  <si>
    <t>3335878714</t>
  </si>
  <si>
    <t>Hold</t>
  </si>
  <si>
    <t>3335879804</t>
  </si>
  <si>
    <t>3335879795</t>
  </si>
  <si>
    <t>3335879791</t>
  </si>
  <si>
    <t>3335879851</t>
  </si>
  <si>
    <t>3335879874</t>
  </si>
  <si>
    <t>3335879872</t>
  </si>
  <si>
    <t>3335879871</t>
  </si>
  <si>
    <t>3335879870</t>
  </si>
  <si>
    <t>3335879868</t>
  </si>
  <si>
    <t>3335879867</t>
  </si>
  <si>
    <t>Awaiting Vendor</t>
  </si>
  <si>
    <t>3335879884</t>
  </si>
  <si>
    <t>3335879884 </t>
  </si>
  <si>
    <t>3335879804 </t>
  </si>
  <si>
    <t>3335879977 </t>
  </si>
  <si>
    <t>2 Gavetas Vacias y 1 Fallando</t>
  </si>
  <si>
    <t>3335879977</t>
  </si>
  <si>
    <t>3335880115</t>
  </si>
  <si>
    <t>3335880113</t>
  </si>
  <si>
    <t>3335880090</t>
  </si>
  <si>
    <t>3335880126</t>
  </si>
  <si>
    <t>3335880125</t>
  </si>
  <si>
    <t>ATM Estación Texaco Las Lavas</t>
  </si>
  <si>
    <t>DRBR166</t>
  </si>
  <si>
    <t>3335880144</t>
  </si>
  <si>
    <t>3335880156</t>
  </si>
  <si>
    <t>3335880155</t>
  </si>
  <si>
    <t>3335880154</t>
  </si>
  <si>
    <t>3335880153</t>
  </si>
  <si>
    <t>3335880161</t>
  </si>
  <si>
    <t>3335880160</t>
  </si>
  <si>
    <t>3335880159</t>
  </si>
  <si>
    <t>DISPENSADOR.</t>
  </si>
  <si>
    <t>3335880182</t>
  </si>
  <si>
    <t>3335880177</t>
  </si>
  <si>
    <t>3335880175</t>
  </si>
  <si>
    <t>3335880173</t>
  </si>
  <si>
    <t>3335880172</t>
  </si>
  <si>
    <t>3335880167</t>
  </si>
  <si>
    <t xml:space="preserve">Blanco Garcia, Yovanny </t>
  </si>
  <si>
    <t>3335880177 </t>
  </si>
  <si>
    <t>3335880189 </t>
  </si>
  <si>
    <t>3335880187 </t>
  </si>
  <si>
    <t>3335880190 </t>
  </si>
  <si>
    <t>3335880214</t>
  </si>
  <si>
    <t>3335880211</t>
  </si>
  <si>
    <t>3335880208</t>
  </si>
  <si>
    <t>3335880207</t>
  </si>
  <si>
    <t>3335880206</t>
  </si>
  <si>
    <t>3335880205</t>
  </si>
  <si>
    <t>3335880202</t>
  </si>
  <si>
    <t>3335880201</t>
  </si>
  <si>
    <t xml:space="preserve">Gil Carrera, Santiago </t>
  </si>
  <si>
    <t>3335880200</t>
  </si>
  <si>
    <t>3335880199</t>
  </si>
  <si>
    <t>3335880198</t>
  </si>
  <si>
    <t>3335880194</t>
  </si>
  <si>
    <t>3335880193</t>
  </si>
  <si>
    <t>3335880206 </t>
  </si>
  <si>
    <t>3335880207 </t>
  </si>
  <si>
    <t>3335880208 </t>
  </si>
  <si>
    <t>3335880214 </t>
  </si>
  <si>
    <t>3335880211 </t>
  </si>
  <si>
    <t>3335880228</t>
  </si>
  <si>
    <t>3335880227</t>
  </si>
  <si>
    <t>3335880226</t>
  </si>
  <si>
    <t>3335880224</t>
  </si>
  <si>
    <t>3335880218</t>
  </si>
  <si>
    <t>3335880217</t>
  </si>
  <si>
    <t xml:space="preserve">Brioso Luciano, Cristino </t>
  </si>
  <si>
    <t>ReservaC Norte</t>
  </si>
  <si>
    <t>GAVETA DE RECHAZO LLENA</t>
  </si>
  <si>
    <t>3335880241</t>
  </si>
  <si>
    <t>3335880240</t>
  </si>
  <si>
    <t>3335880238</t>
  </si>
  <si>
    <t>3335880237</t>
  </si>
  <si>
    <t>3335880236</t>
  </si>
  <si>
    <t>3335880230</t>
  </si>
  <si>
    <t xml:space="preserve">DISPENSADOR </t>
  </si>
  <si>
    <t>10 Mayo de 2021</t>
  </si>
  <si>
    <t>3335880275</t>
  </si>
  <si>
    <t>3335880255</t>
  </si>
  <si>
    <t>3335880792</t>
  </si>
  <si>
    <t>3335880791</t>
  </si>
  <si>
    <t>3335880787</t>
  </si>
  <si>
    <t>3335880704</t>
  </si>
  <si>
    <t>3335880622</t>
  </si>
  <si>
    <t>3335880620</t>
  </si>
  <si>
    <t>3335880618</t>
  </si>
  <si>
    <t>3335880585</t>
  </si>
  <si>
    <t>3335880410</t>
  </si>
  <si>
    <t>3335880376</t>
  </si>
  <si>
    <t>3335880331</t>
  </si>
  <si>
    <t>GAVETAS VACIAS + GAVETA FALLANDO</t>
  </si>
  <si>
    <t>Morales Payano, Wilfredy Leandro</t>
  </si>
  <si>
    <t>En Servicio</t>
  </si>
  <si>
    <t>3335880983</t>
  </si>
  <si>
    <t>Acosta Medina, Juan Manuel</t>
  </si>
  <si>
    <t>3335880947</t>
  </si>
  <si>
    <t>3335881409</t>
  </si>
  <si>
    <t>3335881406</t>
  </si>
  <si>
    <t>3335881404</t>
  </si>
  <si>
    <t>3335881399</t>
  </si>
  <si>
    <t>3335881329</t>
  </si>
  <si>
    <t>3335881270</t>
  </si>
  <si>
    <t>3335881268</t>
  </si>
  <si>
    <t>3335881239</t>
  </si>
  <si>
    <t>3335881238</t>
  </si>
  <si>
    <t>3335881205</t>
  </si>
  <si>
    <t>3335881176</t>
  </si>
  <si>
    <t>3335881117</t>
  </si>
  <si>
    <t>3335881099</t>
  </si>
  <si>
    <t>3335881059</t>
  </si>
  <si>
    <t>3335881048</t>
  </si>
  <si>
    <t>3335881012</t>
  </si>
  <si>
    <t>3335880992</t>
  </si>
  <si>
    <t>3335880972</t>
  </si>
  <si>
    <t>3335880968</t>
  </si>
  <si>
    <t>3335880900</t>
  </si>
  <si>
    <t>3335880894</t>
  </si>
  <si>
    <t>3335880878</t>
  </si>
  <si>
    <t>Fix in Progress</t>
  </si>
  <si>
    <t>Reyes Martinez, Samuel Elymax</t>
  </si>
  <si>
    <t>3335881411</t>
  </si>
  <si>
    <t>3335881035</t>
  </si>
  <si>
    <t xml:space="preserve"> En Servicio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</si>
</sst>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rgb="FF333333"/>
      <name val="Verdana"/>
      <family val="2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48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2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50" fillId="0" borderId="0"/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</cellStyleXfs>
  <cellXfs count="210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7" xfId="0" applyNumberFormat="1" applyFont="1" applyFill="1" applyBorder="1" applyAlignment="1">
      <alignment horizontal="center" vertical="center"/>
    </xf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22" fontId="33" fillId="5" borderId="45" xfId="0" applyNumberFormat="1" applyFont="1" applyFill="1" applyBorder="1" applyAlignment="1">
      <alignment horizontal="center" vertical="center"/>
    </xf>
    <xf numFmtId="0" fontId="32" fillId="0" borderId="50" xfId="0" applyFont="1" applyFill="1" applyBorder="1" applyAlignment="1" applyProtection="1">
      <alignment horizontal="right" vertical="center" wrapText="1"/>
    </xf>
    <xf numFmtId="0" fontId="32" fillId="0" borderId="50" xfId="0" applyFont="1" applyFill="1" applyBorder="1" applyAlignment="1" applyProtection="1">
      <alignment vertical="center" wrapText="1"/>
    </xf>
    <xf numFmtId="0" fontId="16" fillId="6" borderId="50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1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22" fontId="6" fillId="5" borderId="51" xfId="0" applyNumberFormat="1" applyFont="1" applyFill="1" applyBorder="1" applyAlignment="1">
      <alignment horizontal="center" vertical="center"/>
    </xf>
    <xf numFmtId="0" fontId="33" fillId="5" borderId="51" xfId="0" applyFont="1" applyFill="1" applyBorder="1" applyAlignment="1">
      <alignment horizontal="center" vertical="center"/>
    </xf>
    <xf numFmtId="0" fontId="0" fillId="0" borderId="0" xfId="0"/>
    <xf numFmtId="0" fontId="11" fillId="5" borderId="51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11" fillId="5" borderId="62" xfId="0" applyFont="1" applyFill="1" applyBorder="1" applyAlignment="1">
      <alignment horizontal="center" vertical="center" wrapText="1"/>
    </xf>
    <xf numFmtId="0" fontId="11" fillId="5" borderId="62" xfId="0" applyNumberFormat="1" applyFont="1" applyFill="1" applyBorder="1" applyAlignment="1">
      <alignment horizontal="center" vertical="center"/>
    </xf>
    <xf numFmtId="0" fontId="39" fillId="41" borderId="62" xfId="509" applyBorder="1">
      <alignment horizontal="center" vertical="center" wrapText="1"/>
    </xf>
    <xf numFmtId="0" fontId="0" fillId="0" borderId="0" xfId="0"/>
    <xf numFmtId="0" fontId="32" fillId="0" borderId="63" xfId="0" applyFont="1" applyFill="1" applyBorder="1" applyAlignment="1" applyProtection="1">
      <alignment horizontal="right" vertical="center" wrapText="1"/>
    </xf>
    <xf numFmtId="0" fontId="32" fillId="0" borderId="63" xfId="0" applyFont="1" applyFill="1" applyBorder="1" applyAlignment="1" applyProtection="1">
      <alignment vertical="center" wrapText="1"/>
    </xf>
    <xf numFmtId="0" fontId="0" fillId="0" borderId="0" xfId="0"/>
    <xf numFmtId="0" fontId="11" fillId="5" borderId="38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53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0" fillId="0" borderId="52" xfId="0" applyBorder="1" applyAlignment="1">
      <alignment horizontal="center" vertical="center"/>
    </xf>
    <xf numFmtId="0" fontId="3" fillId="46" borderId="54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0" fillId="0" borderId="54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32" fillId="0" borderId="64" xfId="0" applyFont="1" applyFill="1" applyBorder="1" applyAlignment="1" applyProtection="1">
      <alignment horizontal="right" vertical="center" wrapText="1"/>
    </xf>
    <xf numFmtId="0" fontId="32" fillId="0" borderId="64" xfId="0" applyFont="1" applyFill="1" applyBorder="1" applyAlignment="1" applyProtection="1">
      <alignment vertical="center" wrapText="1"/>
    </xf>
    <xf numFmtId="0" fontId="0" fillId="0" borderId="64" xfId="0" applyBorder="1"/>
    <xf numFmtId="0" fontId="0" fillId="0" borderId="45" xfId="0" applyBorder="1"/>
    <xf numFmtId="0" fontId="16" fillId="6" borderId="64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9" fillId="49" borderId="55" xfId="0" applyFont="1" applyFill="1" applyBorder="1" applyAlignment="1">
      <alignment horizontal="center" vertical="center" wrapText="1"/>
    </xf>
    <xf numFmtId="0" fontId="4" fillId="4" borderId="64" xfId="0" applyNumberFormat="1" applyFont="1" applyFill="1" applyBorder="1" applyAlignment="1">
      <alignment horizontal="center" vertical="center" wrapText="1"/>
    </xf>
    <xf numFmtId="0" fontId="4" fillId="4" borderId="64" xfId="0" applyFont="1" applyFill="1" applyBorder="1" applyAlignment="1">
      <alignment horizontal="center" vertical="center" wrapText="1"/>
    </xf>
    <xf numFmtId="0" fontId="6" fillId="4" borderId="64" xfId="0" applyFont="1" applyFill="1" applyBorder="1" applyAlignment="1">
      <alignment horizontal="center" vertical="center" wrapText="1"/>
    </xf>
    <xf numFmtId="0" fontId="3" fillId="4" borderId="68" xfId="0" applyFont="1" applyFill="1" applyBorder="1" applyAlignment="1">
      <alignment horizontal="center" vertical="center" wrapText="1"/>
    </xf>
    <xf numFmtId="0" fontId="11" fillId="5" borderId="64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22" fontId="7" fillId="0" borderId="69" xfId="0" applyNumberFormat="1" applyFont="1" applyBorder="1" applyAlignment="1">
      <alignment horizontal="center" vertical="center" wrapText="1"/>
    </xf>
    <xf numFmtId="0" fontId="11" fillId="5" borderId="69" xfId="0" applyFont="1" applyFill="1" applyBorder="1" applyAlignment="1">
      <alignment horizontal="center" vertical="center" wrapText="1"/>
    </xf>
    <xf numFmtId="0" fontId="11" fillId="5" borderId="24" xfId="0" applyNumberFormat="1" applyFont="1" applyFill="1" applyBorder="1" applyAlignment="1">
      <alignment horizontal="center" vertical="center" wrapText="1"/>
    </xf>
    <xf numFmtId="0" fontId="30" fillId="4" borderId="69" xfId="0" applyFont="1" applyFill="1" applyBorder="1" applyAlignment="1">
      <alignment horizontal="center" vertical="center" wrapText="1"/>
    </xf>
    <xf numFmtId="0" fontId="11" fillId="5" borderId="69" xfId="0" applyNumberFormat="1" applyFont="1" applyFill="1" applyBorder="1" applyAlignment="1">
      <alignment horizontal="center" vertical="center" wrapText="1"/>
    </xf>
    <xf numFmtId="0" fontId="30" fillId="40" borderId="69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41" fillId="44" borderId="69" xfId="0" applyFont="1" applyFill="1" applyBorder="1" applyAlignment="1">
      <alignment horizontal="center" vertical="center" wrapText="1"/>
    </xf>
    <xf numFmtId="0" fontId="40" fillId="43" borderId="69" xfId="0" applyFont="1" applyFill="1" applyBorder="1" applyAlignment="1">
      <alignment horizontal="center" vertical="center" wrapText="1"/>
    </xf>
    <xf numFmtId="0" fontId="11" fillId="5" borderId="69" xfId="0" applyFont="1" applyFill="1" applyBorder="1" applyAlignment="1">
      <alignment horizontal="center" vertical="center"/>
    </xf>
    <xf numFmtId="0" fontId="33" fillId="5" borderId="69" xfId="0" applyFont="1" applyFill="1" applyBorder="1" applyAlignment="1">
      <alignment horizontal="center" vertical="center"/>
    </xf>
    <xf numFmtId="22" fontId="6" fillId="5" borderId="69" xfId="0" applyNumberFormat="1" applyFont="1" applyFill="1" applyBorder="1" applyAlignment="1">
      <alignment horizontal="center" vertical="center"/>
    </xf>
    <xf numFmtId="0" fontId="7" fillId="5" borderId="69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0" fillId="43" borderId="47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43" fillId="42" borderId="60" xfId="0" applyFont="1" applyFill="1" applyBorder="1" applyAlignment="1">
      <alignment horizontal="center" vertical="center" wrapText="1"/>
    </xf>
    <xf numFmtId="0" fontId="11" fillId="5" borderId="36" xfId="0" applyFont="1" applyFill="1" applyBorder="1" applyAlignment="1">
      <alignment horizontal="center" vertical="center"/>
    </xf>
    <xf numFmtId="0" fontId="33" fillId="5" borderId="64" xfId="0" applyFont="1" applyFill="1" applyBorder="1" applyAlignment="1">
      <alignment horizontal="center" vertical="center"/>
    </xf>
    <xf numFmtId="0" fontId="30" fillId="40" borderId="39" xfId="0" applyFont="1" applyFill="1" applyBorder="1" applyAlignment="1">
      <alignment horizontal="center" vertical="center" wrapText="1"/>
    </xf>
    <xf numFmtId="0" fontId="53" fillId="0" borderId="69" xfId="0" applyFont="1" applyBorder="1" applyAlignment="1">
      <alignment vertical="center"/>
    </xf>
    <xf numFmtId="0" fontId="43" fillId="42" borderId="40" xfId="0" applyFont="1" applyFill="1" applyBorder="1" applyAlignment="1">
      <alignment horizontal="center" vertical="center" wrapText="1"/>
    </xf>
    <xf numFmtId="0" fontId="11" fillId="5" borderId="0" xfId="0" applyFont="1" applyFill="1" applyBorder="1" applyAlignment="1">
      <alignment horizontal="center" vertical="center" wrapText="1"/>
    </xf>
    <xf numFmtId="0" fontId="11" fillId="5" borderId="39" xfId="0" applyNumberFormat="1" applyFont="1" applyFill="1" applyBorder="1" applyAlignment="1">
      <alignment horizontal="center" vertical="center" wrapText="1"/>
    </xf>
    <xf numFmtId="0" fontId="4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43" fontId="3" fillId="3" borderId="67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4" xfId="1" applyFont="1" applyFill="1" applyBorder="1" applyAlignment="1">
      <alignment horizontal="center" vertical="center"/>
    </xf>
    <xf numFmtId="0" fontId="3" fillId="3" borderId="65" xfId="0" applyFont="1" applyFill="1" applyBorder="1" applyAlignment="1">
      <alignment horizontal="center" vertical="center"/>
    </xf>
    <xf numFmtId="0" fontId="3" fillId="3" borderId="66" xfId="0" applyFont="1" applyFill="1" applyBorder="1" applyAlignment="1">
      <alignment horizontal="center" vertical="center"/>
    </xf>
    <xf numFmtId="0" fontId="3" fillId="3" borderId="52" xfId="0" applyFont="1" applyFill="1" applyBorder="1" applyAlignment="1">
      <alignment horizontal="center" vertical="center"/>
    </xf>
    <xf numFmtId="0" fontId="4" fillId="3" borderId="67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4" xfId="0" applyFont="1" applyFill="1" applyBorder="1" applyAlignment="1">
      <alignment horizontal="center" vertical="center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0" fillId="43" borderId="55" xfId="0" applyFont="1" applyFill="1" applyBorder="1" applyAlignment="1">
      <alignment horizontal="center" vertical="center" wrapText="1"/>
    </xf>
    <xf numFmtId="0" fontId="40" fillId="43" borderId="47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6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3" fillId="45" borderId="1" xfId="0" applyFont="1" applyFill="1" applyBorder="1" applyAlignment="1">
      <alignment horizontal="center" vertical="center" wrapText="1"/>
    </xf>
    <xf numFmtId="0" fontId="3" fillId="45" borderId="57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1" fillId="44" borderId="59" xfId="0" applyFont="1" applyFill="1" applyBorder="1" applyAlignment="1">
      <alignment horizontal="center" vertical="center" wrapText="1"/>
    </xf>
    <xf numFmtId="0" fontId="43" fillId="42" borderId="60" xfId="0" applyFont="1" applyFill="1" applyBorder="1" applyAlignment="1">
      <alignment horizontal="center" vertical="center" wrapText="1"/>
    </xf>
    <xf numFmtId="0" fontId="43" fillId="42" borderId="61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1" fillId="44" borderId="49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54" fillId="5" borderId="69" xfId="0" applyFont="1" applyFill="1" applyBorder="1" applyAlignment="1">
      <alignment horizontal="center" vertical="center"/>
    </xf>
    <xf numFmtId="22" fontId="54" fillId="5" borderId="69" xfId="0" applyNumberFormat="1" applyFont="1" applyFill="1" applyBorder="1" applyAlignment="1">
      <alignment horizontal="center" vertical="center"/>
    </xf>
  </cellXfs>
  <cellStyles count="4484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3" xfId="1627"/>
    <cellStyle name="Cambios de Turno 2 2 2 3 2" xfId="3838"/>
    <cellStyle name="Cambios de Turno 2 2 2 4" xfId="273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4" xfId="1351"/>
    <cellStyle name="Cambios de Turno 2 2 4 2" xfId="3562"/>
    <cellStyle name="Cambios de Turno 2 2 5" xfId="245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3" xfId="1719"/>
    <cellStyle name="Cambios de Turno 2 3 2 3 2" xfId="3930"/>
    <cellStyle name="Cambios de Turno 2 3 2 4" xfId="282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4" xfId="1443"/>
    <cellStyle name="Cambios de Turno 2 3 4 2" xfId="3654"/>
    <cellStyle name="Cambios de Turno 2 3 5" xfId="254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3" xfId="1535"/>
    <cellStyle name="Cambios de Turno 2 4 3 2" xfId="3746"/>
    <cellStyle name="Cambios de Turno 2 4 4" xfId="264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6" xfId="1259"/>
    <cellStyle name="Cambios de Turno 2 6 2" xfId="3470"/>
    <cellStyle name="Cambios de Turno 2 7" xfId="236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3" xfId="1581"/>
    <cellStyle name="Cambios de Turno 3 2 3 2" xfId="3792"/>
    <cellStyle name="Cambios de Turno 3 2 4" xfId="268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4" xfId="1305"/>
    <cellStyle name="Cambios de Turno 3 4 2" xfId="3516"/>
    <cellStyle name="Cambios de Turno 3 5" xfId="241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3" xfId="1673"/>
    <cellStyle name="Cambios de Turno 4 2 3 2" xfId="3884"/>
    <cellStyle name="Cambios de Turno 4 2 4" xfId="277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4" xfId="1397"/>
    <cellStyle name="Cambios de Turno 4 4 2" xfId="3608"/>
    <cellStyle name="Cambios de Turno 4 5" xfId="250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3" xfId="1489"/>
    <cellStyle name="Cambios de Turno 5 3 2" xfId="3700"/>
    <cellStyle name="Cambios de Turno 5 4" xfId="2595"/>
    <cellStyle name="Cambios de Turno 6" xfId="652"/>
    <cellStyle name="Cambios de Turno 6 2" xfId="1765"/>
    <cellStyle name="Cambios de Turno 6 2 2" xfId="3976"/>
    <cellStyle name="Cambios de Turno 6 3" xfId="2871"/>
    <cellStyle name="Cambios de Turno 7" xfId="1213"/>
    <cellStyle name="Cambios de Turno 7 2" xfId="3424"/>
    <cellStyle name="Cambios de Turno 8" xfId="231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3" xfId="1622"/>
    <cellStyle name="CambioTurno 2 2 2 3 2" xfId="3833"/>
    <cellStyle name="CambioTurno 2 2 2 4" xfId="2728"/>
    <cellStyle name="CambioTurno 2 2 3" xfId="785"/>
    <cellStyle name="CambioTurno 2 2 3 2" xfId="1898"/>
    <cellStyle name="CambioTurno 2 2 3 2 2" xfId="4109"/>
    <cellStyle name="CambioTurno 2 2 3 3" xfId="3004"/>
    <cellStyle name="CambioTurno 2 2 4" xfId="1346"/>
    <cellStyle name="CambioTurno 2 2 4 2" xfId="3557"/>
    <cellStyle name="CambioTurno 2 2 5" xfId="245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3" xfId="1714"/>
    <cellStyle name="CambioTurno 2 3 2 3 2" xfId="3925"/>
    <cellStyle name="CambioTurno 2 3 2 4" xfId="2820"/>
    <cellStyle name="CambioTurno 2 3 3" xfId="877"/>
    <cellStyle name="CambioTurno 2 3 3 2" xfId="1990"/>
    <cellStyle name="CambioTurno 2 3 3 2 2" xfId="4201"/>
    <cellStyle name="CambioTurno 2 3 3 3" xfId="3096"/>
    <cellStyle name="CambioTurno 2 3 4" xfId="1438"/>
    <cellStyle name="CambioTurno 2 3 4 2" xfId="3649"/>
    <cellStyle name="CambioTurno 2 3 5" xfId="254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3" xfId="1530"/>
    <cellStyle name="CambioTurno 2 4 3 2" xfId="3741"/>
    <cellStyle name="CambioTurno 2 4 4" xfId="2636"/>
    <cellStyle name="CambioTurno 2 5" xfId="693"/>
    <cellStyle name="CambioTurno 2 5 2" xfId="1806"/>
    <cellStyle name="CambioTurno 2 5 2 2" xfId="4017"/>
    <cellStyle name="CambioTurno 2 5 3" xfId="2912"/>
    <cellStyle name="CambioTurno 2 6" xfId="1254"/>
    <cellStyle name="CambioTurno 2 6 2" xfId="3465"/>
    <cellStyle name="CambioTurno 2 7" xfId="236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3" xfId="1576"/>
    <cellStyle name="CambioTurno 3 2 3 2" xfId="3787"/>
    <cellStyle name="CambioTurno 3 2 4" xfId="2682"/>
    <cellStyle name="CambioTurno 3 3" xfId="739"/>
    <cellStyle name="CambioTurno 3 3 2" xfId="1852"/>
    <cellStyle name="CambioTurno 3 3 2 2" xfId="4063"/>
    <cellStyle name="CambioTurno 3 3 3" xfId="2958"/>
    <cellStyle name="CambioTurno 3 4" xfId="1300"/>
    <cellStyle name="CambioTurno 3 4 2" xfId="3511"/>
    <cellStyle name="CambioTurno 3 5" xfId="240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3" xfId="1668"/>
    <cellStyle name="CambioTurno 4 2 3 2" xfId="3879"/>
    <cellStyle name="CambioTurno 4 2 4" xfId="2774"/>
    <cellStyle name="CambioTurno 4 3" xfId="831"/>
    <cellStyle name="CambioTurno 4 3 2" xfId="1944"/>
    <cellStyle name="CambioTurno 4 3 2 2" xfId="4155"/>
    <cellStyle name="CambioTurno 4 3 3" xfId="3050"/>
    <cellStyle name="CambioTurno 4 4" xfId="1392"/>
    <cellStyle name="CambioTurno 4 4 2" xfId="3603"/>
    <cellStyle name="CambioTurno 4 5" xfId="249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3" xfId="1484"/>
    <cellStyle name="CambioTurno 5 3 2" xfId="3695"/>
    <cellStyle name="CambioTurno 5 4" xfId="2590"/>
    <cellStyle name="CambioTurno 6" xfId="647"/>
    <cellStyle name="CambioTurno 6 2" xfId="1760"/>
    <cellStyle name="CambioTurno 6 2 2" xfId="3971"/>
    <cellStyle name="CambioTurno 6 3" xfId="2866"/>
    <cellStyle name="CambioTurno 7" xfId="1208"/>
    <cellStyle name="CambioTurno 7 2" xfId="3419"/>
    <cellStyle name="CambioTurno 8" xfId="231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3" xfId="1536"/>
    <cellStyle name="Hyperlink 10 2 3 2" xfId="3747"/>
    <cellStyle name="Hyperlink 10 2 4" xfId="2642"/>
    <cellStyle name="Hyperlink 10 3" xfId="699"/>
    <cellStyle name="Hyperlink 10 3 2" xfId="1812"/>
    <cellStyle name="Hyperlink 10 3 2 2" xfId="4023"/>
    <cellStyle name="Hyperlink 10 3 3" xfId="2918"/>
    <cellStyle name="Hyperlink 10 4" xfId="1260"/>
    <cellStyle name="Hyperlink 10 4 2" xfId="3471"/>
    <cellStyle name="Hyperlink 10 5" xfId="236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3" xfId="1628"/>
    <cellStyle name="Hyperlink 11 2 3 2" xfId="3839"/>
    <cellStyle name="Hyperlink 11 2 4" xfId="2734"/>
    <cellStyle name="Hyperlink 11 3" xfId="791"/>
    <cellStyle name="Hyperlink 11 3 2" xfId="1904"/>
    <cellStyle name="Hyperlink 11 3 2 2" xfId="4115"/>
    <cellStyle name="Hyperlink 11 3 3" xfId="3010"/>
    <cellStyle name="Hyperlink 11 4" xfId="1352"/>
    <cellStyle name="Hyperlink 11 4 2" xfId="3563"/>
    <cellStyle name="Hyperlink 11 5" xfId="245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3" xfId="1444"/>
    <cellStyle name="Hyperlink 12 3 2" xfId="3655"/>
    <cellStyle name="Hyperlink 12 4" xfId="2550"/>
    <cellStyle name="Hyperlink 13" xfId="607"/>
    <cellStyle name="Hyperlink 13 2" xfId="1720"/>
    <cellStyle name="Hyperlink 13 2 2" xfId="3931"/>
    <cellStyle name="Hyperlink 13 3" xfId="2826"/>
    <cellStyle name="Hyperlink 14" xfId="1159"/>
    <cellStyle name="Hyperlink 14 2" xfId="2272"/>
    <cellStyle name="Hyperlink 14 2 2" xfId="4483"/>
    <cellStyle name="Hyperlink 14 3" xfId="3378"/>
    <cellStyle name="Hyperlink 15" xfId="1168"/>
    <cellStyle name="Hyperlink 15 2" xfId="3379"/>
    <cellStyle name="Hyperlink 16" xfId="227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3" xfId="1445"/>
    <cellStyle name="Hyperlink 2 10 3 2" xfId="3656"/>
    <cellStyle name="Hyperlink 2 10 4" xfId="2551"/>
    <cellStyle name="Hyperlink 2 11" xfId="608"/>
    <cellStyle name="Hyperlink 2 11 2" xfId="1721"/>
    <cellStyle name="Hyperlink 2 11 2 2" xfId="3932"/>
    <cellStyle name="Hyperlink 2 11 3" xfId="2827"/>
    <cellStyle name="Hyperlink 2 12" xfId="1169"/>
    <cellStyle name="Hyperlink 2 12 2" xfId="3380"/>
    <cellStyle name="Hyperlink 2 13" xfId="227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1" xfId="1171"/>
    <cellStyle name="Hyperlink 2 2 11 2" xfId="3382"/>
    <cellStyle name="Hyperlink 2 2 12" xfId="2277"/>
    <cellStyle name="Hyperlink 2 2 2" xfId="62"/>
    <cellStyle name="Hyperlink 2 2 2 10" xfId="228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3" xfId="1620"/>
    <cellStyle name="Hyperlink 2 2 2 2 2 2 2 2 3 2" xfId="3831"/>
    <cellStyle name="Hyperlink 2 2 2 2 2 2 2 2 4" xfId="272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4" xfId="1344"/>
    <cellStyle name="Hyperlink 2 2 2 2 2 2 2 4 2" xfId="3555"/>
    <cellStyle name="Hyperlink 2 2 2 2 2 2 2 5" xfId="245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3" xfId="1712"/>
    <cellStyle name="Hyperlink 2 2 2 2 2 2 3 2 3 2" xfId="3923"/>
    <cellStyle name="Hyperlink 2 2 2 2 2 2 3 2 4" xfId="281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4" xfId="1436"/>
    <cellStyle name="Hyperlink 2 2 2 2 2 2 3 4 2" xfId="3647"/>
    <cellStyle name="Hyperlink 2 2 2 2 2 2 3 5" xfId="254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3" xfId="1528"/>
    <cellStyle name="Hyperlink 2 2 2 2 2 2 4 3 2" xfId="3739"/>
    <cellStyle name="Hyperlink 2 2 2 2 2 2 4 4" xfId="263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6" xfId="1252"/>
    <cellStyle name="Hyperlink 2 2 2 2 2 2 6 2" xfId="3463"/>
    <cellStyle name="Hyperlink 2 2 2 2 2 2 7" xfId="235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3" xfId="1574"/>
    <cellStyle name="Hyperlink 2 2 2 2 2 3 2 3 2" xfId="3785"/>
    <cellStyle name="Hyperlink 2 2 2 2 2 3 2 4" xfId="268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4" xfId="1298"/>
    <cellStyle name="Hyperlink 2 2 2 2 2 3 4 2" xfId="3509"/>
    <cellStyle name="Hyperlink 2 2 2 2 2 3 5" xfId="240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3" xfId="1666"/>
    <cellStyle name="Hyperlink 2 2 2 2 2 4 2 3 2" xfId="3877"/>
    <cellStyle name="Hyperlink 2 2 2 2 2 4 2 4" xfId="277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4" xfId="1390"/>
    <cellStyle name="Hyperlink 2 2 2 2 2 4 4 2" xfId="3601"/>
    <cellStyle name="Hyperlink 2 2 2 2 2 4 5" xfId="249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3" xfId="1482"/>
    <cellStyle name="Hyperlink 2 2 2 2 2 5 3 2" xfId="3693"/>
    <cellStyle name="Hyperlink 2 2 2 2 2 5 4" xfId="258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7" xfId="1206"/>
    <cellStyle name="Hyperlink 2 2 2 2 2 7 2" xfId="3417"/>
    <cellStyle name="Hyperlink 2 2 2 2 2 8" xfId="231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3" xfId="1600"/>
    <cellStyle name="Hyperlink 2 2 2 2 3 2 2 3 2" xfId="3811"/>
    <cellStyle name="Hyperlink 2 2 2 2 3 2 2 4" xfId="270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4" xfId="1324"/>
    <cellStyle name="Hyperlink 2 2 2 2 3 2 4 2" xfId="3535"/>
    <cellStyle name="Hyperlink 2 2 2 2 3 2 5" xfId="243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3" xfId="1692"/>
    <cellStyle name="Hyperlink 2 2 2 2 3 3 2 3 2" xfId="3903"/>
    <cellStyle name="Hyperlink 2 2 2 2 3 3 2 4" xfId="279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4" xfId="1416"/>
    <cellStyle name="Hyperlink 2 2 2 2 3 3 4 2" xfId="3627"/>
    <cellStyle name="Hyperlink 2 2 2 2 3 3 5" xfId="252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3" xfId="1508"/>
    <cellStyle name="Hyperlink 2 2 2 2 3 4 3 2" xfId="3719"/>
    <cellStyle name="Hyperlink 2 2 2 2 3 4 4" xfId="261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6" xfId="1232"/>
    <cellStyle name="Hyperlink 2 2 2 2 3 6 2" xfId="3443"/>
    <cellStyle name="Hyperlink 2 2 2 2 3 7" xfId="233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3" xfId="1554"/>
    <cellStyle name="Hyperlink 2 2 2 2 4 2 3 2" xfId="3765"/>
    <cellStyle name="Hyperlink 2 2 2 2 4 2 4" xfId="266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4" xfId="1278"/>
    <cellStyle name="Hyperlink 2 2 2 2 4 4 2" xfId="3489"/>
    <cellStyle name="Hyperlink 2 2 2 2 4 5" xfId="238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3" xfId="1646"/>
    <cellStyle name="Hyperlink 2 2 2 2 5 2 3 2" xfId="3857"/>
    <cellStyle name="Hyperlink 2 2 2 2 5 2 4" xfId="275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4" xfId="1370"/>
    <cellStyle name="Hyperlink 2 2 2 2 5 4 2" xfId="3581"/>
    <cellStyle name="Hyperlink 2 2 2 2 5 5" xfId="247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3" xfId="1462"/>
    <cellStyle name="Hyperlink 2 2 2 2 6 3 2" xfId="3673"/>
    <cellStyle name="Hyperlink 2 2 2 2 6 4" xfId="2568"/>
    <cellStyle name="Hyperlink 2 2 2 2 7" xfId="625"/>
    <cellStyle name="Hyperlink 2 2 2 2 7 2" xfId="1738"/>
    <cellStyle name="Hyperlink 2 2 2 2 7 2 2" xfId="3949"/>
    <cellStyle name="Hyperlink 2 2 2 2 7 3" xfId="284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3" xfId="1610"/>
    <cellStyle name="Hyperlink 2 2 2 3 2 2 2 3 2" xfId="3821"/>
    <cellStyle name="Hyperlink 2 2 2 3 2 2 2 4" xfId="271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4" xfId="1334"/>
    <cellStyle name="Hyperlink 2 2 2 3 2 2 4 2" xfId="3545"/>
    <cellStyle name="Hyperlink 2 2 2 3 2 2 5" xfId="244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3" xfId="1702"/>
    <cellStyle name="Hyperlink 2 2 2 3 2 3 2 3 2" xfId="3913"/>
    <cellStyle name="Hyperlink 2 2 2 3 2 3 2 4" xfId="280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4" xfId="1426"/>
    <cellStyle name="Hyperlink 2 2 2 3 2 3 4 2" xfId="3637"/>
    <cellStyle name="Hyperlink 2 2 2 3 2 3 5" xfId="253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3" xfId="1518"/>
    <cellStyle name="Hyperlink 2 2 2 3 2 4 3 2" xfId="3729"/>
    <cellStyle name="Hyperlink 2 2 2 3 2 4 4" xfId="262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6" xfId="1242"/>
    <cellStyle name="Hyperlink 2 2 2 3 2 6 2" xfId="3453"/>
    <cellStyle name="Hyperlink 2 2 2 3 2 7" xfId="234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3" xfId="1564"/>
    <cellStyle name="Hyperlink 2 2 2 3 3 2 3 2" xfId="3775"/>
    <cellStyle name="Hyperlink 2 2 2 3 3 2 4" xfId="267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4" xfId="1288"/>
    <cellStyle name="Hyperlink 2 2 2 3 3 4 2" xfId="3499"/>
    <cellStyle name="Hyperlink 2 2 2 3 3 5" xfId="239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3" xfId="1656"/>
    <cellStyle name="Hyperlink 2 2 2 3 4 2 3 2" xfId="3867"/>
    <cellStyle name="Hyperlink 2 2 2 3 4 2 4" xfId="276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4" xfId="1380"/>
    <cellStyle name="Hyperlink 2 2 2 3 4 4 2" xfId="3591"/>
    <cellStyle name="Hyperlink 2 2 2 3 4 5" xfId="248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3" xfId="1472"/>
    <cellStyle name="Hyperlink 2 2 2 3 5 3 2" xfId="3683"/>
    <cellStyle name="Hyperlink 2 2 2 3 5 4" xfId="2578"/>
    <cellStyle name="Hyperlink 2 2 2 3 6" xfId="635"/>
    <cellStyle name="Hyperlink 2 2 2 3 6 2" xfId="1748"/>
    <cellStyle name="Hyperlink 2 2 2 3 6 2 2" xfId="3959"/>
    <cellStyle name="Hyperlink 2 2 2 3 6 3" xfId="2854"/>
    <cellStyle name="Hyperlink 2 2 2 3 7" xfId="1196"/>
    <cellStyle name="Hyperlink 2 2 2 3 7 2" xfId="3407"/>
    <cellStyle name="Hyperlink 2 2 2 3 8" xfId="230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3" xfId="1590"/>
    <cellStyle name="Hyperlink 2 2 2 4 2 2 3 2" xfId="3801"/>
    <cellStyle name="Hyperlink 2 2 2 4 2 2 4" xfId="269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4" xfId="1314"/>
    <cellStyle name="Hyperlink 2 2 2 4 2 4 2" xfId="3525"/>
    <cellStyle name="Hyperlink 2 2 2 4 2 5" xfId="242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3" xfId="1682"/>
    <cellStyle name="Hyperlink 2 2 2 4 3 2 3 2" xfId="3893"/>
    <cellStyle name="Hyperlink 2 2 2 4 3 2 4" xfId="278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4" xfId="1406"/>
    <cellStyle name="Hyperlink 2 2 2 4 3 4 2" xfId="3617"/>
    <cellStyle name="Hyperlink 2 2 2 4 3 5" xfId="251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3" xfId="1498"/>
    <cellStyle name="Hyperlink 2 2 2 4 4 3 2" xfId="3709"/>
    <cellStyle name="Hyperlink 2 2 2 4 4 4" xfId="2604"/>
    <cellStyle name="Hyperlink 2 2 2 4 5" xfId="661"/>
    <cellStyle name="Hyperlink 2 2 2 4 5 2" xfId="1774"/>
    <cellStyle name="Hyperlink 2 2 2 4 5 2 2" xfId="3985"/>
    <cellStyle name="Hyperlink 2 2 2 4 5 3" xfId="2880"/>
    <cellStyle name="Hyperlink 2 2 2 4 6" xfId="1222"/>
    <cellStyle name="Hyperlink 2 2 2 4 6 2" xfId="3433"/>
    <cellStyle name="Hyperlink 2 2 2 4 7" xfId="232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3" xfId="1544"/>
    <cellStyle name="Hyperlink 2 2 2 5 2 3 2" xfId="3755"/>
    <cellStyle name="Hyperlink 2 2 2 5 2 4" xfId="2650"/>
    <cellStyle name="Hyperlink 2 2 2 5 3" xfId="707"/>
    <cellStyle name="Hyperlink 2 2 2 5 3 2" xfId="1820"/>
    <cellStyle name="Hyperlink 2 2 2 5 3 2 2" xfId="4031"/>
    <cellStyle name="Hyperlink 2 2 2 5 3 3" xfId="2926"/>
    <cellStyle name="Hyperlink 2 2 2 5 4" xfId="1268"/>
    <cellStyle name="Hyperlink 2 2 2 5 4 2" xfId="3479"/>
    <cellStyle name="Hyperlink 2 2 2 5 5" xfId="237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3" xfId="1636"/>
    <cellStyle name="Hyperlink 2 2 2 6 2 3 2" xfId="3847"/>
    <cellStyle name="Hyperlink 2 2 2 6 2 4" xfId="2742"/>
    <cellStyle name="Hyperlink 2 2 2 6 3" xfId="799"/>
    <cellStyle name="Hyperlink 2 2 2 6 3 2" xfId="1912"/>
    <cellStyle name="Hyperlink 2 2 2 6 3 2 2" xfId="4123"/>
    <cellStyle name="Hyperlink 2 2 2 6 3 3" xfId="3018"/>
    <cellStyle name="Hyperlink 2 2 2 6 4" xfId="1360"/>
    <cellStyle name="Hyperlink 2 2 2 6 4 2" xfId="3571"/>
    <cellStyle name="Hyperlink 2 2 2 6 5" xfId="246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3" xfId="1452"/>
    <cellStyle name="Hyperlink 2 2 2 7 3 2" xfId="3663"/>
    <cellStyle name="Hyperlink 2 2 2 7 4" xfId="2558"/>
    <cellStyle name="Hyperlink 2 2 2 8" xfId="615"/>
    <cellStyle name="Hyperlink 2 2 2 8 2" xfId="1728"/>
    <cellStyle name="Hyperlink 2 2 2 8 2 2" xfId="3939"/>
    <cellStyle name="Hyperlink 2 2 2 8 3" xfId="2834"/>
    <cellStyle name="Hyperlink 2 2 2 9" xfId="1176"/>
    <cellStyle name="Hyperlink 2 2 2 9 2" xfId="3387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3" xfId="1615"/>
    <cellStyle name="Hyperlink 2 2 3 2 2 2 2 3 2" xfId="3826"/>
    <cellStyle name="Hyperlink 2 2 3 2 2 2 2 4" xfId="272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4" xfId="1339"/>
    <cellStyle name="Hyperlink 2 2 3 2 2 2 4 2" xfId="3550"/>
    <cellStyle name="Hyperlink 2 2 3 2 2 2 5" xfId="244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3" xfId="1707"/>
    <cellStyle name="Hyperlink 2 2 3 2 2 3 2 3 2" xfId="3918"/>
    <cellStyle name="Hyperlink 2 2 3 2 2 3 2 4" xfId="281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4" xfId="1431"/>
    <cellStyle name="Hyperlink 2 2 3 2 2 3 4 2" xfId="3642"/>
    <cellStyle name="Hyperlink 2 2 3 2 2 3 5" xfId="253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3" xfId="1523"/>
    <cellStyle name="Hyperlink 2 2 3 2 2 4 3 2" xfId="3734"/>
    <cellStyle name="Hyperlink 2 2 3 2 2 4 4" xfId="262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6" xfId="1247"/>
    <cellStyle name="Hyperlink 2 2 3 2 2 6 2" xfId="3458"/>
    <cellStyle name="Hyperlink 2 2 3 2 2 7" xfId="235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3" xfId="1569"/>
    <cellStyle name="Hyperlink 2 2 3 2 3 2 3 2" xfId="3780"/>
    <cellStyle name="Hyperlink 2 2 3 2 3 2 4" xfId="267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4" xfId="1293"/>
    <cellStyle name="Hyperlink 2 2 3 2 3 4 2" xfId="3504"/>
    <cellStyle name="Hyperlink 2 2 3 2 3 5" xfId="239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3" xfId="1661"/>
    <cellStyle name="Hyperlink 2 2 3 2 4 2 3 2" xfId="3872"/>
    <cellStyle name="Hyperlink 2 2 3 2 4 2 4" xfId="276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4" xfId="1385"/>
    <cellStyle name="Hyperlink 2 2 3 2 4 4 2" xfId="3596"/>
    <cellStyle name="Hyperlink 2 2 3 2 4 5" xfId="249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3" xfId="1477"/>
    <cellStyle name="Hyperlink 2 2 3 2 5 3 2" xfId="3688"/>
    <cellStyle name="Hyperlink 2 2 3 2 5 4" xfId="2583"/>
    <cellStyle name="Hyperlink 2 2 3 2 6" xfId="640"/>
    <cellStyle name="Hyperlink 2 2 3 2 6 2" xfId="1753"/>
    <cellStyle name="Hyperlink 2 2 3 2 6 2 2" xfId="3964"/>
    <cellStyle name="Hyperlink 2 2 3 2 6 3" xfId="2859"/>
    <cellStyle name="Hyperlink 2 2 3 2 7" xfId="1201"/>
    <cellStyle name="Hyperlink 2 2 3 2 7 2" xfId="3412"/>
    <cellStyle name="Hyperlink 2 2 3 2 8" xfId="230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3" xfId="1595"/>
    <cellStyle name="Hyperlink 2 2 3 3 2 2 3 2" xfId="3806"/>
    <cellStyle name="Hyperlink 2 2 3 3 2 2 4" xfId="270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4" xfId="1319"/>
    <cellStyle name="Hyperlink 2 2 3 3 2 4 2" xfId="3530"/>
    <cellStyle name="Hyperlink 2 2 3 3 2 5" xfId="242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3" xfId="1687"/>
    <cellStyle name="Hyperlink 2 2 3 3 3 2 3 2" xfId="3898"/>
    <cellStyle name="Hyperlink 2 2 3 3 3 2 4" xfId="279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4" xfId="1411"/>
    <cellStyle name="Hyperlink 2 2 3 3 3 4 2" xfId="3622"/>
    <cellStyle name="Hyperlink 2 2 3 3 3 5" xfId="251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3" xfId="1503"/>
    <cellStyle name="Hyperlink 2 2 3 3 4 3 2" xfId="3714"/>
    <cellStyle name="Hyperlink 2 2 3 3 4 4" xfId="2609"/>
    <cellStyle name="Hyperlink 2 2 3 3 5" xfId="666"/>
    <cellStyle name="Hyperlink 2 2 3 3 5 2" xfId="1779"/>
    <cellStyle name="Hyperlink 2 2 3 3 5 2 2" xfId="3990"/>
    <cellStyle name="Hyperlink 2 2 3 3 5 3" xfId="2885"/>
    <cellStyle name="Hyperlink 2 2 3 3 6" xfId="1227"/>
    <cellStyle name="Hyperlink 2 2 3 3 6 2" xfId="3438"/>
    <cellStyle name="Hyperlink 2 2 3 3 7" xfId="233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3" xfId="1549"/>
    <cellStyle name="Hyperlink 2 2 3 4 2 3 2" xfId="3760"/>
    <cellStyle name="Hyperlink 2 2 3 4 2 4" xfId="2655"/>
    <cellStyle name="Hyperlink 2 2 3 4 3" xfId="712"/>
    <cellStyle name="Hyperlink 2 2 3 4 3 2" xfId="1825"/>
    <cellStyle name="Hyperlink 2 2 3 4 3 2 2" xfId="4036"/>
    <cellStyle name="Hyperlink 2 2 3 4 3 3" xfId="2931"/>
    <cellStyle name="Hyperlink 2 2 3 4 4" xfId="1273"/>
    <cellStyle name="Hyperlink 2 2 3 4 4 2" xfId="3484"/>
    <cellStyle name="Hyperlink 2 2 3 4 5" xfId="237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3" xfId="1641"/>
    <cellStyle name="Hyperlink 2 2 3 5 2 3 2" xfId="3852"/>
    <cellStyle name="Hyperlink 2 2 3 5 2 4" xfId="2747"/>
    <cellStyle name="Hyperlink 2 2 3 5 3" xfId="804"/>
    <cellStyle name="Hyperlink 2 2 3 5 3 2" xfId="1917"/>
    <cellStyle name="Hyperlink 2 2 3 5 3 2 2" xfId="4128"/>
    <cellStyle name="Hyperlink 2 2 3 5 3 3" xfId="3023"/>
    <cellStyle name="Hyperlink 2 2 3 5 4" xfId="1365"/>
    <cellStyle name="Hyperlink 2 2 3 5 4 2" xfId="3576"/>
    <cellStyle name="Hyperlink 2 2 3 5 5" xfId="247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3" xfId="1457"/>
    <cellStyle name="Hyperlink 2 2 3 6 3 2" xfId="3668"/>
    <cellStyle name="Hyperlink 2 2 3 6 4" xfId="2563"/>
    <cellStyle name="Hyperlink 2 2 3 7" xfId="620"/>
    <cellStyle name="Hyperlink 2 2 3 7 2" xfId="1733"/>
    <cellStyle name="Hyperlink 2 2 3 7 2 2" xfId="3944"/>
    <cellStyle name="Hyperlink 2 2 3 7 3" xfId="283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3" xfId="1605"/>
    <cellStyle name="Hyperlink 2 2 4 2 2 2 3 2" xfId="3816"/>
    <cellStyle name="Hyperlink 2 2 4 2 2 2 4" xfId="271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4" xfId="1329"/>
    <cellStyle name="Hyperlink 2 2 4 2 2 4 2" xfId="3540"/>
    <cellStyle name="Hyperlink 2 2 4 2 2 5" xfId="243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3" xfId="1697"/>
    <cellStyle name="Hyperlink 2 2 4 2 3 2 3 2" xfId="3908"/>
    <cellStyle name="Hyperlink 2 2 4 2 3 2 4" xfId="280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4" xfId="1421"/>
    <cellStyle name="Hyperlink 2 2 4 2 3 4 2" xfId="3632"/>
    <cellStyle name="Hyperlink 2 2 4 2 3 5" xfId="252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3" xfId="1513"/>
    <cellStyle name="Hyperlink 2 2 4 2 4 3 2" xfId="3724"/>
    <cellStyle name="Hyperlink 2 2 4 2 4 4" xfId="2619"/>
    <cellStyle name="Hyperlink 2 2 4 2 5" xfId="676"/>
    <cellStyle name="Hyperlink 2 2 4 2 5 2" xfId="1789"/>
    <cellStyle name="Hyperlink 2 2 4 2 5 2 2" xfId="4000"/>
    <cellStyle name="Hyperlink 2 2 4 2 5 3" xfId="2895"/>
    <cellStyle name="Hyperlink 2 2 4 2 6" xfId="1237"/>
    <cellStyle name="Hyperlink 2 2 4 2 6 2" xfId="3448"/>
    <cellStyle name="Hyperlink 2 2 4 2 7" xfId="234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3" xfId="1559"/>
    <cellStyle name="Hyperlink 2 2 4 3 2 3 2" xfId="3770"/>
    <cellStyle name="Hyperlink 2 2 4 3 2 4" xfId="2665"/>
    <cellStyle name="Hyperlink 2 2 4 3 3" xfId="722"/>
    <cellStyle name="Hyperlink 2 2 4 3 3 2" xfId="1835"/>
    <cellStyle name="Hyperlink 2 2 4 3 3 2 2" xfId="4046"/>
    <cellStyle name="Hyperlink 2 2 4 3 3 3" xfId="2941"/>
    <cellStyle name="Hyperlink 2 2 4 3 4" xfId="1283"/>
    <cellStyle name="Hyperlink 2 2 4 3 4 2" xfId="3494"/>
    <cellStyle name="Hyperlink 2 2 4 3 5" xfId="238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3" xfId="1651"/>
    <cellStyle name="Hyperlink 2 2 4 4 2 3 2" xfId="3862"/>
    <cellStyle name="Hyperlink 2 2 4 4 2 4" xfId="2757"/>
    <cellStyle name="Hyperlink 2 2 4 4 3" xfId="814"/>
    <cellStyle name="Hyperlink 2 2 4 4 3 2" xfId="1927"/>
    <cellStyle name="Hyperlink 2 2 4 4 3 2 2" xfId="4138"/>
    <cellStyle name="Hyperlink 2 2 4 4 3 3" xfId="3033"/>
    <cellStyle name="Hyperlink 2 2 4 4 4" xfId="1375"/>
    <cellStyle name="Hyperlink 2 2 4 4 4 2" xfId="3586"/>
    <cellStyle name="Hyperlink 2 2 4 4 5" xfId="248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3" xfId="1467"/>
    <cellStyle name="Hyperlink 2 2 4 5 3 2" xfId="3678"/>
    <cellStyle name="Hyperlink 2 2 4 5 4" xfId="2573"/>
    <cellStyle name="Hyperlink 2 2 4 6" xfId="630"/>
    <cellStyle name="Hyperlink 2 2 4 6 2" xfId="1743"/>
    <cellStyle name="Hyperlink 2 2 4 6 2 2" xfId="3954"/>
    <cellStyle name="Hyperlink 2 2 4 6 3" xfId="2849"/>
    <cellStyle name="Hyperlink 2 2 4 7" xfId="1191"/>
    <cellStyle name="Hyperlink 2 2 4 7 2" xfId="3402"/>
    <cellStyle name="Hyperlink 2 2 4 8" xfId="229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3" xfId="1626"/>
    <cellStyle name="Hyperlink 2 2 5 2 2 2 3 2" xfId="3837"/>
    <cellStyle name="Hyperlink 2 2 5 2 2 2 4" xfId="273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4" xfId="1350"/>
    <cellStyle name="Hyperlink 2 2 5 2 2 4 2" xfId="3561"/>
    <cellStyle name="Hyperlink 2 2 5 2 2 5" xfId="245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3" xfId="1718"/>
    <cellStyle name="Hyperlink 2 2 5 2 3 2 3 2" xfId="3929"/>
    <cellStyle name="Hyperlink 2 2 5 2 3 2 4" xfId="282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4" xfId="1442"/>
    <cellStyle name="Hyperlink 2 2 5 2 3 4 2" xfId="3653"/>
    <cellStyle name="Hyperlink 2 2 5 2 3 5" xfId="254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3" xfId="1534"/>
    <cellStyle name="Hyperlink 2 2 5 2 4 3 2" xfId="3745"/>
    <cellStyle name="Hyperlink 2 2 5 2 4 4" xfId="2640"/>
    <cellStyle name="Hyperlink 2 2 5 2 5" xfId="697"/>
    <cellStyle name="Hyperlink 2 2 5 2 5 2" xfId="1810"/>
    <cellStyle name="Hyperlink 2 2 5 2 5 2 2" xfId="4021"/>
    <cellStyle name="Hyperlink 2 2 5 2 5 3" xfId="2916"/>
    <cellStyle name="Hyperlink 2 2 5 2 6" xfId="1258"/>
    <cellStyle name="Hyperlink 2 2 5 2 6 2" xfId="3469"/>
    <cellStyle name="Hyperlink 2 2 5 2 7" xfId="236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3" xfId="1580"/>
    <cellStyle name="Hyperlink 2 2 5 3 2 3 2" xfId="3791"/>
    <cellStyle name="Hyperlink 2 2 5 3 2 4" xfId="2686"/>
    <cellStyle name="Hyperlink 2 2 5 3 3" xfId="743"/>
    <cellStyle name="Hyperlink 2 2 5 3 3 2" xfId="1856"/>
    <cellStyle name="Hyperlink 2 2 5 3 3 2 2" xfId="4067"/>
    <cellStyle name="Hyperlink 2 2 5 3 3 3" xfId="2962"/>
    <cellStyle name="Hyperlink 2 2 5 3 4" xfId="1304"/>
    <cellStyle name="Hyperlink 2 2 5 3 4 2" xfId="3515"/>
    <cellStyle name="Hyperlink 2 2 5 3 5" xfId="241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3" xfId="1672"/>
    <cellStyle name="Hyperlink 2 2 5 4 2 3 2" xfId="3883"/>
    <cellStyle name="Hyperlink 2 2 5 4 2 4" xfId="2778"/>
    <cellStyle name="Hyperlink 2 2 5 4 3" xfId="835"/>
    <cellStyle name="Hyperlink 2 2 5 4 3 2" xfId="1948"/>
    <cellStyle name="Hyperlink 2 2 5 4 3 2 2" xfId="4159"/>
    <cellStyle name="Hyperlink 2 2 5 4 3 3" xfId="3054"/>
    <cellStyle name="Hyperlink 2 2 5 4 4" xfId="1396"/>
    <cellStyle name="Hyperlink 2 2 5 4 4 2" xfId="3607"/>
    <cellStyle name="Hyperlink 2 2 5 4 5" xfId="250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3" xfId="1488"/>
    <cellStyle name="Hyperlink 2 2 5 5 3 2" xfId="3699"/>
    <cellStyle name="Hyperlink 2 2 5 5 4" xfId="2594"/>
    <cellStyle name="Hyperlink 2 2 5 6" xfId="651"/>
    <cellStyle name="Hyperlink 2 2 5 6 2" xfId="1764"/>
    <cellStyle name="Hyperlink 2 2 5 6 2 2" xfId="3975"/>
    <cellStyle name="Hyperlink 2 2 5 6 3" xfId="2870"/>
    <cellStyle name="Hyperlink 2 2 5 7" xfId="1212"/>
    <cellStyle name="Hyperlink 2 2 5 7 2" xfId="3423"/>
    <cellStyle name="Hyperlink 2 2 5 8" xfId="231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3" xfId="1585"/>
    <cellStyle name="Hyperlink 2 2 6 2 2 3 2" xfId="3796"/>
    <cellStyle name="Hyperlink 2 2 6 2 2 4" xfId="2691"/>
    <cellStyle name="Hyperlink 2 2 6 2 3" xfId="748"/>
    <cellStyle name="Hyperlink 2 2 6 2 3 2" xfId="1861"/>
    <cellStyle name="Hyperlink 2 2 6 2 3 2 2" xfId="4072"/>
    <cellStyle name="Hyperlink 2 2 6 2 3 3" xfId="2967"/>
    <cellStyle name="Hyperlink 2 2 6 2 4" xfId="1309"/>
    <cellStyle name="Hyperlink 2 2 6 2 4 2" xfId="3520"/>
    <cellStyle name="Hyperlink 2 2 6 2 5" xfId="241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3" xfId="1677"/>
    <cellStyle name="Hyperlink 2 2 6 3 2 3 2" xfId="3888"/>
    <cellStyle name="Hyperlink 2 2 6 3 2 4" xfId="2783"/>
    <cellStyle name="Hyperlink 2 2 6 3 3" xfId="840"/>
    <cellStyle name="Hyperlink 2 2 6 3 3 2" xfId="1953"/>
    <cellStyle name="Hyperlink 2 2 6 3 3 2 2" xfId="4164"/>
    <cellStyle name="Hyperlink 2 2 6 3 3 3" xfId="3059"/>
    <cellStyle name="Hyperlink 2 2 6 3 4" xfId="1401"/>
    <cellStyle name="Hyperlink 2 2 6 3 4 2" xfId="3612"/>
    <cellStyle name="Hyperlink 2 2 6 3 5" xfId="250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3" xfId="1493"/>
    <cellStyle name="Hyperlink 2 2 6 4 3 2" xfId="3704"/>
    <cellStyle name="Hyperlink 2 2 6 4 4" xfId="2599"/>
    <cellStyle name="Hyperlink 2 2 6 5" xfId="656"/>
    <cellStyle name="Hyperlink 2 2 6 5 2" xfId="1769"/>
    <cellStyle name="Hyperlink 2 2 6 5 2 2" xfId="3980"/>
    <cellStyle name="Hyperlink 2 2 6 5 3" xfId="2875"/>
    <cellStyle name="Hyperlink 2 2 6 6" xfId="1217"/>
    <cellStyle name="Hyperlink 2 2 6 6 2" xfId="3428"/>
    <cellStyle name="Hyperlink 2 2 6 7" xfId="232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3" xfId="1539"/>
    <cellStyle name="Hyperlink 2 2 7 2 3 2" xfId="3750"/>
    <cellStyle name="Hyperlink 2 2 7 2 4" xfId="2645"/>
    <cellStyle name="Hyperlink 2 2 7 3" xfId="702"/>
    <cellStyle name="Hyperlink 2 2 7 3 2" xfId="1815"/>
    <cellStyle name="Hyperlink 2 2 7 3 2 2" xfId="4026"/>
    <cellStyle name="Hyperlink 2 2 7 3 3" xfId="2921"/>
    <cellStyle name="Hyperlink 2 2 7 4" xfId="1263"/>
    <cellStyle name="Hyperlink 2 2 7 4 2" xfId="3474"/>
    <cellStyle name="Hyperlink 2 2 7 5" xfId="236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3" xfId="1631"/>
    <cellStyle name="Hyperlink 2 2 8 2 3 2" xfId="3842"/>
    <cellStyle name="Hyperlink 2 2 8 2 4" xfId="2737"/>
    <cellStyle name="Hyperlink 2 2 8 3" xfId="794"/>
    <cellStyle name="Hyperlink 2 2 8 3 2" xfId="1907"/>
    <cellStyle name="Hyperlink 2 2 8 3 2 2" xfId="4118"/>
    <cellStyle name="Hyperlink 2 2 8 3 3" xfId="3013"/>
    <cellStyle name="Hyperlink 2 2 8 4" xfId="1355"/>
    <cellStyle name="Hyperlink 2 2 8 4 2" xfId="3566"/>
    <cellStyle name="Hyperlink 2 2 8 5" xfId="246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3" xfId="1447"/>
    <cellStyle name="Hyperlink 2 2 9 3 2" xfId="3658"/>
    <cellStyle name="Hyperlink 2 2 9 4" xfId="2553"/>
    <cellStyle name="Hyperlink 2 3" xfId="60"/>
    <cellStyle name="Hyperlink 2 3 10" xfId="228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3" xfId="1618"/>
    <cellStyle name="Hyperlink 2 3 2 2 2 2 2 3 2" xfId="3829"/>
    <cellStyle name="Hyperlink 2 3 2 2 2 2 2 4" xfId="272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4" xfId="1342"/>
    <cellStyle name="Hyperlink 2 3 2 2 2 2 4 2" xfId="3553"/>
    <cellStyle name="Hyperlink 2 3 2 2 2 2 5" xfId="244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3" xfId="1710"/>
    <cellStyle name="Hyperlink 2 3 2 2 2 3 2 3 2" xfId="3921"/>
    <cellStyle name="Hyperlink 2 3 2 2 2 3 2 4" xfId="281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4" xfId="1434"/>
    <cellStyle name="Hyperlink 2 3 2 2 2 3 4 2" xfId="3645"/>
    <cellStyle name="Hyperlink 2 3 2 2 2 3 5" xfId="254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3" xfId="1526"/>
    <cellStyle name="Hyperlink 2 3 2 2 2 4 3 2" xfId="3737"/>
    <cellStyle name="Hyperlink 2 3 2 2 2 4 4" xfId="263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6" xfId="1250"/>
    <cellStyle name="Hyperlink 2 3 2 2 2 6 2" xfId="3461"/>
    <cellStyle name="Hyperlink 2 3 2 2 2 7" xfId="235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3" xfId="1572"/>
    <cellStyle name="Hyperlink 2 3 2 2 3 2 3 2" xfId="3783"/>
    <cellStyle name="Hyperlink 2 3 2 2 3 2 4" xfId="267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4" xfId="1296"/>
    <cellStyle name="Hyperlink 2 3 2 2 3 4 2" xfId="3507"/>
    <cellStyle name="Hyperlink 2 3 2 2 3 5" xfId="240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3" xfId="1664"/>
    <cellStyle name="Hyperlink 2 3 2 2 4 2 3 2" xfId="3875"/>
    <cellStyle name="Hyperlink 2 3 2 2 4 2 4" xfId="277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4" xfId="1388"/>
    <cellStyle name="Hyperlink 2 3 2 2 4 4 2" xfId="3599"/>
    <cellStyle name="Hyperlink 2 3 2 2 4 5" xfId="249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3" xfId="1480"/>
    <cellStyle name="Hyperlink 2 3 2 2 5 3 2" xfId="3691"/>
    <cellStyle name="Hyperlink 2 3 2 2 5 4" xfId="2586"/>
    <cellStyle name="Hyperlink 2 3 2 2 6" xfId="643"/>
    <cellStyle name="Hyperlink 2 3 2 2 6 2" xfId="1756"/>
    <cellStyle name="Hyperlink 2 3 2 2 6 2 2" xfId="3967"/>
    <cellStyle name="Hyperlink 2 3 2 2 6 3" xfId="2862"/>
    <cellStyle name="Hyperlink 2 3 2 2 7" xfId="1204"/>
    <cellStyle name="Hyperlink 2 3 2 2 7 2" xfId="3415"/>
    <cellStyle name="Hyperlink 2 3 2 2 8" xfId="231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3" xfId="1598"/>
    <cellStyle name="Hyperlink 2 3 2 3 2 2 3 2" xfId="3809"/>
    <cellStyle name="Hyperlink 2 3 2 3 2 2 4" xfId="270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4" xfId="1322"/>
    <cellStyle name="Hyperlink 2 3 2 3 2 4 2" xfId="3533"/>
    <cellStyle name="Hyperlink 2 3 2 3 2 5" xfId="242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3" xfId="1690"/>
    <cellStyle name="Hyperlink 2 3 2 3 3 2 3 2" xfId="3901"/>
    <cellStyle name="Hyperlink 2 3 2 3 3 2 4" xfId="279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4" xfId="1414"/>
    <cellStyle name="Hyperlink 2 3 2 3 3 4 2" xfId="3625"/>
    <cellStyle name="Hyperlink 2 3 2 3 3 5" xfId="252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3" xfId="1506"/>
    <cellStyle name="Hyperlink 2 3 2 3 4 3 2" xfId="3717"/>
    <cellStyle name="Hyperlink 2 3 2 3 4 4" xfId="2612"/>
    <cellStyle name="Hyperlink 2 3 2 3 5" xfId="669"/>
    <cellStyle name="Hyperlink 2 3 2 3 5 2" xfId="1782"/>
    <cellStyle name="Hyperlink 2 3 2 3 5 2 2" xfId="3993"/>
    <cellStyle name="Hyperlink 2 3 2 3 5 3" xfId="2888"/>
    <cellStyle name="Hyperlink 2 3 2 3 6" xfId="1230"/>
    <cellStyle name="Hyperlink 2 3 2 3 6 2" xfId="3441"/>
    <cellStyle name="Hyperlink 2 3 2 3 7" xfId="233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3" xfId="1552"/>
    <cellStyle name="Hyperlink 2 3 2 4 2 3 2" xfId="3763"/>
    <cellStyle name="Hyperlink 2 3 2 4 2 4" xfId="2658"/>
    <cellStyle name="Hyperlink 2 3 2 4 3" xfId="715"/>
    <cellStyle name="Hyperlink 2 3 2 4 3 2" xfId="1828"/>
    <cellStyle name="Hyperlink 2 3 2 4 3 2 2" xfId="4039"/>
    <cellStyle name="Hyperlink 2 3 2 4 3 3" xfId="2934"/>
    <cellStyle name="Hyperlink 2 3 2 4 4" xfId="1276"/>
    <cellStyle name="Hyperlink 2 3 2 4 4 2" xfId="3487"/>
    <cellStyle name="Hyperlink 2 3 2 4 5" xfId="238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3" xfId="1644"/>
    <cellStyle name="Hyperlink 2 3 2 5 2 3 2" xfId="3855"/>
    <cellStyle name="Hyperlink 2 3 2 5 2 4" xfId="2750"/>
    <cellStyle name="Hyperlink 2 3 2 5 3" xfId="807"/>
    <cellStyle name="Hyperlink 2 3 2 5 3 2" xfId="1920"/>
    <cellStyle name="Hyperlink 2 3 2 5 3 2 2" xfId="4131"/>
    <cellStyle name="Hyperlink 2 3 2 5 3 3" xfId="3026"/>
    <cellStyle name="Hyperlink 2 3 2 5 4" xfId="1368"/>
    <cellStyle name="Hyperlink 2 3 2 5 4 2" xfId="3579"/>
    <cellStyle name="Hyperlink 2 3 2 5 5" xfId="247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3" xfId="1460"/>
    <cellStyle name="Hyperlink 2 3 2 6 3 2" xfId="3671"/>
    <cellStyle name="Hyperlink 2 3 2 6 4" xfId="2566"/>
    <cellStyle name="Hyperlink 2 3 2 7" xfId="623"/>
    <cellStyle name="Hyperlink 2 3 2 7 2" xfId="1736"/>
    <cellStyle name="Hyperlink 2 3 2 7 2 2" xfId="3947"/>
    <cellStyle name="Hyperlink 2 3 2 7 3" xfId="284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3" xfId="1608"/>
    <cellStyle name="Hyperlink 2 3 3 2 2 2 3 2" xfId="3819"/>
    <cellStyle name="Hyperlink 2 3 3 2 2 2 4" xfId="271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4" xfId="1332"/>
    <cellStyle name="Hyperlink 2 3 3 2 2 4 2" xfId="3543"/>
    <cellStyle name="Hyperlink 2 3 3 2 2 5" xfId="243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3" xfId="1700"/>
    <cellStyle name="Hyperlink 2 3 3 2 3 2 3 2" xfId="3911"/>
    <cellStyle name="Hyperlink 2 3 3 2 3 2 4" xfId="280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4" xfId="1424"/>
    <cellStyle name="Hyperlink 2 3 3 2 3 4 2" xfId="3635"/>
    <cellStyle name="Hyperlink 2 3 3 2 3 5" xfId="253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3" xfId="1516"/>
    <cellStyle name="Hyperlink 2 3 3 2 4 3 2" xfId="3727"/>
    <cellStyle name="Hyperlink 2 3 3 2 4 4" xfId="2622"/>
    <cellStyle name="Hyperlink 2 3 3 2 5" xfId="679"/>
    <cellStyle name="Hyperlink 2 3 3 2 5 2" xfId="1792"/>
    <cellStyle name="Hyperlink 2 3 3 2 5 2 2" xfId="4003"/>
    <cellStyle name="Hyperlink 2 3 3 2 5 3" xfId="2898"/>
    <cellStyle name="Hyperlink 2 3 3 2 6" xfId="1240"/>
    <cellStyle name="Hyperlink 2 3 3 2 6 2" xfId="3451"/>
    <cellStyle name="Hyperlink 2 3 3 2 7" xfId="234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3" xfId="1562"/>
    <cellStyle name="Hyperlink 2 3 3 3 2 3 2" xfId="3773"/>
    <cellStyle name="Hyperlink 2 3 3 3 2 4" xfId="2668"/>
    <cellStyle name="Hyperlink 2 3 3 3 3" xfId="725"/>
    <cellStyle name="Hyperlink 2 3 3 3 3 2" xfId="1838"/>
    <cellStyle name="Hyperlink 2 3 3 3 3 2 2" xfId="4049"/>
    <cellStyle name="Hyperlink 2 3 3 3 3 3" xfId="2944"/>
    <cellStyle name="Hyperlink 2 3 3 3 4" xfId="1286"/>
    <cellStyle name="Hyperlink 2 3 3 3 4 2" xfId="3497"/>
    <cellStyle name="Hyperlink 2 3 3 3 5" xfId="239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3" xfId="1654"/>
    <cellStyle name="Hyperlink 2 3 3 4 2 3 2" xfId="3865"/>
    <cellStyle name="Hyperlink 2 3 3 4 2 4" xfId="2760"/>
    <cellStyle name="Hyperlink 2 3 3 4 3" xfId="817"/>
    <cellStyle name="Hyperlink 2 3 3 4 3 2" xfId="1930"/>
    <cellStyle name="Hyperlink 2 3 3 4 3 2 2" xfId="4141"/>
    <cellStyle name="Hyperlink 2 3 3 4 3 3" xfId="3036"/>
    <cellStyle name="Hyperlink 2 3 3 4 4" xfId="1378"/>
    <cellStyle name="Hyperlink 2 3 3 4 4 2" xfId="3589"/>
    <cellStyle name="Hyperlink 2 3 3 4 5" xfId="248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3" xfId="1470"/>
    <cellStyle name="Hyperlink 2 3 3 5 3 2" xfId="3681"/>
    <cellStyle name="Hyperlink 2 3 3 5 4" xfId="2576"/>
    <cellStyle name="Hyperlink 2 3 3 6" xfId="633"/>
    <cellStyle name="Hyperlink 2 3 3 6 2" xfId="1746"/>
    <cellStyle name="Hyperlink 2 3 3 6 2 2" xfId="3957"/>
    <cellStyle name="Hyperlink 2 3 3 6 3" xfId="2852"/>
    <cellStyle name="Hyperlink 2 3 3 7" xfId="1194"/>
    <cellStyle name="Hyperlink 2 3 3 7 2" xfId="3405"/>
    <cellStyle name="Hyperlink 2 3 3 8" xfId="230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3" xfId="1588"/>
    <cellStyle name="Hyperlink 2 3 4 2 2 3 2" xfId="3799"/>
    <cellStyle name="Hyperlink 2 3 4 2 2 4" xfId="2694"/>
    <cellStyle name="Hyperlink 2 3 4 2 3" xfId="751"/>
    <cellStyle name="Hyperlink 2 3 4 2 3 2" xfId="1864"/>
    <cellStyle name="Hyperlink 2 3 4 2 3 2 2" xfId="4075"/>
    <cellStyle name="Hyperlink 2 3 4 2 3 3" xfId="2970"/>
    <cellStyle name="Hyperlink 2 3 4 2 4" xfId="1312"/>
    <cellStyle name="Hyperlink 2 3 4 2 4 2" xfId="3523"/>
    <cellStyle name="Hyperlink 2 3 4 2 5" xfId="241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3" xfId="1680"/>
    <cellStyle name="Hyperlink 2 3 4 3 2 3 2" xfId="3891"/>
    <cellStyle name="Hyperlink 2 3 4 3 2 4" xfId="2786"/>
    <cellStyle name="Hyperlink 2 3 4 3 3" xfId="843"/>
    <cellStyle name="Hyperlink 2 3 4 3 3 2" xfId="1956"/>
    <cellStyle name="Hyperlink 2 3 4 3 3 2 2" xfId="4167"/>
    <cellStyle name="Hyperlink 2 3 4 3 3 3" xfId="3062"/>
    <cellStyle name="Hyperlink 2 3 4 3 4" xfId="1404"/>
    <cellStyle name="Hyperlink 2 3 4 3 4 2" xfId="3615"/>
    <cellStyle name="Hyperlink 2 3 4 3 5" xfId="251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3" xfId="1496"/>
    <cellStyle name="Hyperlink 2 3 4 4 3 2" xfId="3707"/>
    <cellStyle name="Hyperlink 2 3 4 4 4" xfId="2602"/>
    <cellStyle name="Hyperlink 2 3 4 5" xfId="659"/>
    <cellStyle name="Hyperlink 2 3 4 5 2" xfId="1772"/>
    <cellStyle name="Hyperlink 2 3 4 5 2 2" xfId="3983"/>
    <cellStyle name="Hyperlink 2 3 4 5 3" xfId="2878"/>
    <cellStyle name="Hyperlink 2 3 4 6" xfId="1220"/>
    <cellStyle name="Hyperlink 2 3 4 6 2" xfId="3431"/>
    <cellStyle name="Hyperlink 2 3 4 7" xfId="232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3" xfId="1542"/>
    <cellStyle name="Hyperlink 2 3 5 2 3 2" xfId="3753"/>
    <cellStyle name="Hyperlink 2 3 5 2 4" xfId="2648"/>
    <cellStyle name="Hyperlink 2 3 5 3" xfId="705"/>
    <cellStyle name="Hyperlink 2 3 5 3 2" xfId="1818"/>
    <cellStyle name="Hyperlink 2 3 5 3 2 2" xfId="4029"/>
    <cellStyle name="Hyperlink 2 3 5 3 3" xfId="2924"/>
    <cellStyle name="Hyperlink 2 3 5 4" xfId="1266"/>
    <cellStyle name="Hyperlink 2 3 5 4 2" xfId="3477"/>
    <cellStyle name="Hyperlink 2 3 5 5" xfId="237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3" xfId="1634"/>
    <cellStyle name="Hyperlink 2 3 6 2 3 2" xfId="3845"/>
    <cellStyle name="Hyperlink 2 3 6 2 4" xfId="2740"/>
    <cellStyle name="Hyperlink 2 3 6 3" xfId="797"/>
    <cellStyle name="Hyperlink 2 3 6 3 2" xfId="1910"/>
    <cellStyle name="Hyperlink 2 3 6 3 2 2" xfId="4121"/>
    <cellStyle name="Hyperlink 2 3 6 3 3" xfId="3016"/>
    <cellStyle name="Hyperlink 2 3 6 4" xfId="1358"/>
    <cellStyle name="Hyperlink 2 3 6 4 2" xfId="3569"/>
    <cellStyle name="Hyperlink 2 3 6 5" xfId="246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3" xfId="1450"/>
    <cellStyle name="Hyperlink 2 3 7 3 2" xfId="3661"/>
    <cellStyle name="Hyperlink 2 3 7 4" xfId="2556"/>
    <cellStyle name="Hyperlink 2 3 8" xfId="613"/>
    <cellStyle name="Hyperlink 2 3 8 2" xfId="1726"/>
    <cellStyle name="Hyperlink 2 3 8 2 2" xfId="3937"/>
    <cellStyle name="Hyperlink 2 3 8 3" xfId="2832"/>
    <cellStyle name="Hyperlink 2 3 9" xfId="1174"/>
    <cellStyle name="Hyperlink 2 3 9 2" xfId="3385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3" xfId="1613"/>
    <cellStyle name="Hyperlink 2 4 2 2 2 2 3 2" xfId="3824"/>
    <cellStyle name="Hyperlink 2 4 2 2 2 2 4" xfId="271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4" xfId="1337"/>
    <cellStyle name="Hyperlink 2 4 2 2 2 4 2" xfId="3548"/>
    <cellStyle name="Hyperlink 2 4 2 2 2 5" xfId="244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3" xfId="1705"/>
    <cellStyle name="Hyperlink 2 4 2 2 3 2 3 2" xfId="3916"/>
    <cellStyle name="Hyperlink 2 4 2 2 3 2 4" xfId="281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4" xfId="1429"/>
    <cellStyle name="Hyperlink 2 4 2 2 3 4 2" xfId="3640"/>
    <cellStyle name="Hyperlink 2 4 2 2 3 5" xfId="253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3" xfId="1521"/>
    <cellStyle name="Hyperlink 2 4 2 2 4 3 2" xfId="3732"/>
    <cellStyle name="Hyperlink 2 4 2 2 4 4" xfId="2627"/>
    <cellStyle name="Hyperlink 2 4 2 2 5" xfId="684"/>
    <cellStyle name="Hyperlink 2 4 2 2 5 2" xfId="1797"/>
    <cellStyle name="Hyperlink 2 4 2 2 5 2 2" xfId="4008"/>
    <cellStyle name="Hyperlink 2 4 2 2 5 3" xfId="2903"/>
    <cellStyle name="Hyperlink 2 4 2 2 6" xfId="1245"/>
    <cellStyle name="Hyperlink 2 4 2 2 6 2" xfId="3456"/>
    <cellStyle name="Hyperlink 2 4 2 2 7" xfId="235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3" xfId="1567"/>
    <cellStyle name="Hyperlink 2 4 2 3 2 3 2" xfId="3778"/>
    <cellStyle name="Hyperlink 2 4 2 3 2 4" xfId="2673"/>
    <cellStyle name="Hyperlink 2 4 2 3 3" xfId="730"/>
    <cellStyle name="Hyperlink 2 4 2 3 3 2" xfId="1843"/>
    <cellStyle name="Hyperlink 2 4 2 3 3 2 2" xfId="4054"/>
    <cellStyle name="Hyperlink 2 4 2 3 3 3" xfId="2949"/>
    <cellStyle name="Hyperlink 2 4 2 3 4" xfId="1291"/>
    <cellStyle name="Hyperlink 2 4 2 3 4 2" xfId="3502"/>
    <cellStyle name="Hyperlink 2 4 2 3 5" xfId="239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3" xfId="1659"/>
    <cellStyle name="Hyperlink 2 4 2 4 2 3 2" xfId="3870"/>
    <cellStyle name="Hyperlink 2 4 2 4 2 4" xfId="2765"/>
    <cellStyle name="Hyperlink 2 4 2 4 3" xfId="822"/>
    <cellStyle name="Hyperlink 2 4 2 4 3 2" xfId="1935"/>
    <cellStyle name="Hyperlink 2 4 2 4 3 2 2" xfId="4146"/>
    <cellStyle name="Hyperlink 2 4 2 4 3 3" xfId="3041"/>
    <cellStyle name="Hyperlink 2 4 2 4 4" xfId="1383"/>
    <cellStyle name="Hyperlink 2 4 2 4 4 2" xfId="3594"/>
    <cellStyle name="Hyperlink 2 4 2 4 5" xfId="248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3" xfId="1475"/>
    <cellStyle name="Hyperlink 2 4 2 5 3 2" xfId="3686"/>
    <cellStyle name="Hyperlink 2 4 2 5 4" xfId="2581"/>
    <cellStyle name="Hyperlink 2 4 2 6" xfId="638"/>
    <cellStyle name="Hyperlink 2 4 2 6 2" xfId="1751"/>
    <cellStyle name="Hyperlink 2 4 2 6 2 2" xfId="3962"/>
    <cellStyle name="Hyperlink 2 4 2 6 3" xfId="2857"/>
    <cellStyle name="Hyperlink 2 4 2 7" xfId="1199"/>
    <cellStyle name="Hyperlink 2 4 2 7 2" xfId="3410"/>
    <cellStyle name="Hyperlink 2 4 2 8" xfId="230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3" xfId="1593"/>
    <cellStyle name="Hyperlink 2 4 3 2 2 3 2" xfId="3804"/>
    <cellStyle name="Hyperlink 2 4 3 2 2 4" xfId="2699"/>
    <cellStyle name="Hyperlink 2 4 3 2 3" xfId="756"/>
    <cellStyle name="Hyperlink 2 4 3 2 3 2" xfId="1869"/>
    <cellStyle name="Hyperlink 2 4 3 2 3 2 2" xfId="4080"/>
    <cellStyle name="Hyperlink 2 4 3 2 3 3" xfId="2975"/>
    <cellStyle name="Hyperlink 2 4 3 2 4" xfId="1317"/>
    <cellStyle name="Hyperlink 2 4 3 2 4 2" xfId="3528"/>
    <cellStyle name="Hyperlink 2 4 3 2 5" xfId="242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3" xfId="1685"/>
    <cellStyle name="Hyperlink 2 4 3 3 2 3 2" xfId="3896"/>
    <cellStyle name="Hyperlink 2 4 3 3 2 4" xfId="2791"/>
    <cellStyle name="Hyperlink 2 4 3 3 3" xfId="848"/>
    <cellStyle name="Hyperlink 2 4 3 3 3 2" xfId="1961"/>
    <cellStyle name="Hyperlink 2 4 3 3 3 2 2" xfId="4172"/>
    <cellStyle name="Hyperlink 2 4 3 3 3 3" xfId="3067"/>
    <cellStyle name="Hyperlink 2 4 3 3 4" xfId="1409"/>
    <cellStyle name="Hyperlink 2 4 3 3 4 2" xfId="3620"/>
    <cellStyle name="Hyperlink 2 4 3 3 5" xfId="251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3" xfId="1501"/>
    <cellStyle name="Hyperlink 2 4 3 4 3 2" xfId="3712"/>
    <cellStyle name="Hyperlink 2 4 3 4 4" xfId="2607"/>
    <cellStyle name="Hyperlink 2 4 3 5" xfId="664"/>
    <cellStyle name="Hyperlink 2 4 3 5 2" xfId="1777"/>
    <cellStyle name="Hyperlink 2 4 3 5 2 2" xfId="3988"/>
    <cellStyle name="Hyperlink 2 4 3 5 3" xfId="2883"/>
    <cellStyle name="Hyperlink 2 4 3 6" xfId="1225"/>
    <cellStyle name="Hyperlink 2 4 3 6 2" xfId="3436"/>
    <cellStyle name="Hyperlink 2 4 3 7" xfId="233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3" xfId="1547"/>
    <cellStyle name="Hyperlink 2 4 4 2 3 2" xfId="3758"/>
    <cellStyle name="Hyperlink 2 4 4 2 4" xfId="2653"/>
    <cellStyle name="Hyperlink 2 4 4 3" xfId="710"/>
    <cellStyle name="Hyperlink 2 4 4 3 2" xfId="1823"/>
    <cellStyle name="Hyperlink 2 4 4 3 2 2" xfId="4034"/>
    <cellStyle name="Hyperlink 2 4 4 3 3" xfId="2929"/>
    <cellStyle name="Hyperlink 2 4 4 4" xfId="1271"/>
    <cellStyle name="Hyperlink 2 4 4 4 2" xfId="3482"/>
    <cellStyle name="Hyperlink 2 4 4 5" xfId="237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3" xfId="1639"/>
    <cellStyle name="Hyperlink 2 4 5 2 3 2" xfId="3850"/>
    <cellStyle name="Hyperlink 2 4 5 2 4" xfId="2745"/>
    <cellStyle name="Hyperlink 2 4 5 3" xfId="802"/>
    <cellStyle name="Hyperlink 2 4 5 3 2" xfId="1915"/>
    <cellStyle name="Hyperlink 2 4 5 3 2 2" xfId="4126"/>
    <cellStyle name="Hyperlink 2 4 5 3 3" xfId="3021"/>
    <cellStyle name="Hyperlink 2 4 5 4" xfId="1363"/>
    <cellStyle name="Hyperlink 2 4 5 4 2" xfId="3574"/>
    <cellStyle name="Hyperlink 2 4 5 5" xfId="246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3" xfId="1455"/>
    <cellStyle name="Hyperlink 2 4 6 3 2" xfId="3666"/>
    <cellStyle name="Hyperlink 2 4 6 4" xfId="2561"/>
    <cellStyle name="Hyperlink 2 4 7" xfId="618"/>
    <cellStyle name="Hyperlink 2 4 7 2" xfId="1731"/>
    <cellStyle name="Hyperlink 2 4 7 2 2" xfId="3942"/>
    <cellStyle name="Hyperlink 2 4 7 3" xfId="283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3" xfId="1603"/>
    <cellStyle name="Hyperlink 2 5 2 2 2 3 2" xfId="3814"/>
    <cellStyle name="Hyperlink 2 5 2 2 2 4" xfId="2709"/>
    <cellStyle name="Hyperlink 2 5 2 2 3" xfId="766"/>
    <cellStyle name="Hyperlink 2 5 2 2 3 2" xfId="1879"/>
    <cellStyle name="Hyperlink 2 5 2 2 3 2 2" xfId="4090"/>
    <cellStyle name="Hyperlink 2 5 2 2 3 3" xfId="2985"/>
    <cellStyle name="Hyperlink 2 5 2 2 4" xfId="1327"/>
    <cellStyle name="Hyperlink 2 5 2 2 4 2" xfId="3538"/>
    <cellStyle name="Hyperlink 2 5 2 2 5" xfId="243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3" xfId="1695"/>
    <cellStyle name="Hyperlink 2 5 2 3 2 3 2" xfId="3906"/>
    <cellStyle name="Hyperlink 2 5 2 3 2 4" xfId="2801"/>
    <cellStyle name="Hyperlink 2 5 2 3 3" xfId="858"/>
    <cellStyle name="Hyperlink 2 5 2 3 3 2" xfId="1971"/>
    <cellStyle name="Hyperlink 2 5 2 3 3 2 2" xfId="4182"/>
    <cellStyle name="Hyperlink 2 5 2 3 3 3" xfId="3077"/>
    <cellStyle name="Hyperlink 2 5 2 3 4" xfId="1419"/>
    <cellStyle name="Hyperlink 2 5 2 3 4 2" xfId="3630"/>
    <cellStyle name="Hyperlink 2 5 2 3 5" xfId="252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3" xfId="1511"/>
    <cellStyle name="Hyperlink 2 5 2 4 3 2" xfId="3722"/>
    <cellStyle name="Hyperlink 2 5 2 4 4" xfId="2617"/>
    <cellStyle name="Hyperlink 2 5 2 5" xfId="674"/>
    <cellStyle name="Hyperlink 2 5 2 5 2" xfId="1787"/>
    <cellStyle name="Hyperlink 2 5 2 5 2 2" xfId="3998"/>
    <cellStyle name="Hyperlink 2 5 2 5 3" xfId="2893"/>
    <cellStyle name="Hyperlink 2 5 2 6" xfId="1235"/>
    <cellStyle name="Hyperlink 2 5 2 6 2" xfId="3446"/>
    <cellStyle name="Hyperlink 2 5 2 7" xfId="234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3" xfId="1557"/>
    <cellStyle name="Hyperlink 2 5 3 2 3 2" xfId="3768"/>
    <cellStyle name="Hyperlink 2 5 3 2 4" xfId="2663"/>
    <cellStyle name="Hyperlink 2 5 3 3" xfId="720"/>
    <cellStyle name="Hyperlink 2 5 3 3 2" xfId="1833"/>
    <cellStyle name="Hyperlink 2 5 3 3 2 2" xfId="4044"/>
    <cellStyle name="Hyperlink 2 5 3 3 3" xfId="2939"/>
    <cellStyle name="Hyperlink 2 5 3 4" xfId="1281"/>
    <cellStyle name="Hyperlink 2 5 3 4 2" xfId="3492"/>
    <cellStyle name="Hyperlink 2 5 3 5" xfId="238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3" xfId="1649"/>
    <cellStyle name="Hyperlink 2 5 4 2 3 2" xfId="3860"/>
    <cellStyle name="Hyperlink 2 5 4 2 4" xfId="2755"/>
    <cellStyle name="Hyperlink 2 5 4 3" xfId="812"/>
    <cellStyle name="Hyperlink 2 5 4 3 2" xfId="1925"/>
    <cellStyle name="Hyperlink 2 5 4 3 2 2" xfId="4136"/>
    <cellStyle name="Hyperlink 2 5 4 3 3" xfId="3031"/>
    <cellStyle name="Hyperlink 2 5 4 4" xfId="1373"/>
    <cellStyle name="Hyperlink 2 5 4 4 2" xfId="3584"/>
    <cellStyle name="Hyperlink 2 5 4 5" xfId="247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3" xfId="1465"/>
    <cellStyle name="Hyperlink 2 5 5 3 2" xfId="3676"/>
    <cellStyle name="Hyperlink 2 5 5 4" xfId="2571"/>
    <cellStyle name="Hyperlink 2 5 6" xfId="628"/>
    <cellStyle name="Hyperlink 2 5 6 2" xfId="1741"/>
    <cellStyle name="Hyperlink 2 5 6 2 2" xfId="3952"/>
    <cellStyle name="Hyperlink 2 5 6 3" xfId="2847"/>
    <cellStyle name="Hyperlink 2 5 7" xfId="1189"/>
    <cellStyle name="Hyperlink 2 5 7 2" xfId="3400"/>
    <cellStyle name="Hyperlink 2 5 8" xfId="229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3" xfId="1624"/>
    <cellStyle name="Hyperlink 2 6 2 2 2 3 2" xfId="3835"/>
    <cellStyle name="Hyperlink 2 6 2 2 2 4" xfId="2730"/>
    <cellStyle name="Hyperlink 2 6 2 2 3" xfId="787"/>
    <cellStyle name="Hyperlink 2 6 2 2 3 2" xfId="1900"/>
    <cellStyle name="Hyperlink 2 6 2 2 3 2 2" xfId="4111"/>
    <cellStyle name="Hyperlink 2 6 2 2 3 3" xfId="3006"/>
    <cellStyle name="Hyperlink 2 6 2 2 4" xfId="1348"/>
    <cellStyle name="Hyperlink 2 6 2 2 4 2" xfId="3559"/>
    <cellStyle name="Hyperlink 2 6 2 2 5" xfId="245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3" xfId="1716"/>
    <cellStyle name="Hyperlink 2 6 2 3 2 3 2" xfId="3927"/>
    <cellStyle name="Hyperlink 2 6 2 3 2 4" xfId="2822"/>
    <cellStyle name="Hyperlink 2 6 2 3 3" xfId="879"/>
    <cellStyle name="Hyperlink 2 6 2 3 3 2" xfId="1992"/>
    <cellStyle name="Hyperlink 2 6 2 3 3 2 2" xfId="4203"/>
    <cellStyle name="Hyperlink 2 6 2 3 3 3" xfId="3098"/>
    <cellStyle name="Hyperlink 2 6 2 3 4" xfId="1440"/>
    <cellStyle name="Hyperlink 2 6 2 3 4 2" xfId="3651"/>
    <cellStyle name="Hyperlink 2 6 2 3 5" xfId="254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3" xfId="1532"/>
    <cellStyle name="Hyperlink 2 6 2 4 3 2" xfId="3743"/>
    <cellStyle name="Hyperlink 2 6 2 4 4" xfId="2638"/>
    <cellStyle name="Hyperlink 2 6 2 5" xfId="695"/>
    <cellStyle name="Hyperlink 2 6 2 5 2" xfId="1808"/>
    <cellStyle name="Hyperlink 2 6 2 5 2 2" xfId="4019"/>
    <cellStyle name="Hyperlink 2 6 2 5 3" xfId="2914"/>
    <cellStyle name="Hyperlink 2 6 2 6" xfId="1256"/>
    <cellStyle name="Hyperlink 2 6 2 6 2" xfId="3467"/>
    <cellStyle name="Hyperlink 2 6 2 7" xfId="236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3" xfId="1578"/>
    <cellStyle name="Hyperlink 2 6 3 2 3 2" xfId="3789"/>
    <cellStyle name="Hyperlink 2 6 3 2 4" xfId="2684"/>
    <cellStyle name="Hyperlink 2 6 3 3" xfId="741"/>
    <cellStyle name="Hyperlink 2 6 3 3 2" xfId="1854"/>
    <cellStyle name="Hyperlink 2 6 3 3 2 2" xfId="4065"/>
    <cellStyle name="Hyperlink 2 6 3 3 3" xfId="2960"/>
    <cellStyle name="Hyperlink 2 6 3 4" xfId="1302"/>
    <cellStyle name="Hyperlink 2 6 3 4 2" xfId="3513"/>
    <cellStyle name="Hyperlink 2 6 3 5" xfId="240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3" xfId="1670"/>
    <cellStyle name="Hyperlink 2 6 4 2 3 2" xfId="3881"/>
    <cellStyle name="Hyperlink 2 6 4 2 4" xfId="2776"/>
    <cellStyle name="Hyperlink 2 6 4 3" xfId="833"/>
    <cellStyle name="Hyperlink 2 6 4 3 2" xfId="1946"/>
    <cellStyle name="Hyperlink 2 6 4 3 2 2" xfId="4157"/>
    <cellStyle name="Hyperlink 2 6 4 3 3" xfId="3052"/>
    <cellStyle name="Hyperlink 2 6 4 4" xfId="1394"/>
    <cellStyle name="Hyperlink 2 6 4 4 2" xfId="3605"/>
    <cellStyle name="Hyperlink 2 6 4 5" xfId="250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3" xfId="1486"/>
    <cellStyle name="Hyperlink 2 6 5 3 2" xfId="3697"/>
    <cellStyle name="Hyperlink 2 6 5 4" xfId="2592"/>
    <cellStyle name="Hyperlink 2 6 6" xfId="649"/>
    <cellStyle name="Hyperlink 2 6 6 2" xfId="1762"/>
    <cellStyle name="Hyperlink 2 6 6 2 2" xfId="3973"/>
    <cellStyle name="Hyperlink 2 6 6 3" xfId="2868"/>
    <cellStyle name="Hyperlink 2 6 7" xfId="1210"/>
    <cellStyle name="Hyperlink 2 6 7 2" xfId="3421"/>
    <cellStyle name="Hyperlink 2 6 8" xfId="231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3" xfId="1583"/>
    <cellStyle name="Hyperlink 2 7 2 2 3 2" xfId="3794"/>
    <cellStyle name="Hyperlink 2 7 2 2 4" xfId="2689"/>
    <cellStyle name="Hyperlink 2 7 2 3" xfId="746"/>
    <cellStyle name="Hyperlink 2 7 2 3 2" xfId="1859"/>
    <cellStyle name="Hyperlink 2 7 2 3 2 2" xfId="4070"/>
    <cellStyle name="Hyperlink 2 7 2 3 3" xfId="2965"/>
    <cellStyle name="Hyperlink 2 7 2 4" xfId="1307"/>
    <cellStyle name="Hyperlink 2 7 2 4 2" xfId="3518"/>
    <cellStyle name="Hyperlink 2 7 2 5" xfId="241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3" xfId="1675"/>
    <cellStyle name="Hyperlink 2 7 3 2 3 2" xfId="3886"/>
    <cellStyle name="Hyperlink 2 7 3 2 4" xfId="2781"/>
    <cellStyle name="Hyperlink 2 7 3 3" xfId="838"/>
    <cellStyle name="Hyperlink 2 7 3 3 2" xfId="1951"/>
    <cellStyle name="Hyperlink 2 7 3 3 2 2" xfId="4162"/>
    <cellStyle name="Hyperlink 2 7 3 3 3" xfId="3057"/>
    <cellStyle name="Hyperlink 2 7 3 4" xfId="1399"/>
    <cellStyle name="Hyperlink 2 7 3 4 2" xfId="3610"/>
    <cellStyle name="Hyperlink 2 7 3 5" xfId="250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3" xfId="1491"/>
    <cellStyle name="Hyperlink 2 7 4 3 2" xfId="3702"/>
    <cellStyle name="Hyperlink 2 7 4 4" xfId="2597"/>
    <cellStyle name="Hyperlink 2 7 5" xfId="654"/>
    <cellStyle name="Hyperlink 2 7 5 2" xfId="1767"/>
    <cellStyle name="Hyperlink 2 7 5 2 2" xfId="3978"/>
    <cellStyle name="Hyperlink 2 7 5 3" xfId="2873"/>
    <cellStyle name="Hyperlink 2 7 6" xfId="1215"/>
    <cellStyle name="Hyperlink 2 7 6 2" xfId="3426"/>
    <cellStyle name="Hyperlink 2 7 7" xfId="232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3" xfId="1537"/>
    <cellStyle name="Hyperlink 2 8 2 3 2" xfId="3748"/>
    <cellStyle name="Hyperlink 2 8 2 4" xfId="2643"/>
    <cellStyle name="Hyperlink 2 8 3" xfId="700"/>
    <cellStyle name="Hyperlink 2 8 3 2" xfId="1813"/>
    <cellStyle name="Hyperlink 2 8 3 2 2" xfId="4024"/>
    <cellStyle name="Hyperlink 2 8 3 3" xfId="2919"/>
    <cellStyle name="Hyperlink 2 8 4" xfId="1261"/>
    <cellStyle name="Hyperlink 2 8 4 2" xfId="3472"/>
    <cellStyle name="Hyperlink 2 8 5" xfId="236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3" xfId="1629"/>
    <cellStyle name="Hyperlink 2 9 2 3 2" xfId="3840"/>
    <cellStyle name="Hyperlink 2 9 2 4" xfId="2735"/>
    <cellStyle name="Hyperlink 2 9 3" xfId="792"/>
    <cellStyle name="Hyperlink 2 9 3 2" xfId="1905"/>
    <cellStyle name="Hyperlink 2 9 3 2 2" xfId="4116"/>
    <cellStyle name="Hyperlink 2 9 3 3" xfId="3011"/>
    <cellStyle name="Hyperlink 2 9 4" xfId="1353"/>
    <cellStyle name="Hyperlink 2 9 4 2" xfId="3564"/>
    <cellStyle name="Hyperlink 2 9 5" xfId="245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1" xfId="1170"/>
    <cellStyle name="Hyperlink 3 11 2" xfId="3381"/>
    <cellStyle name="Hyperlink 3 12" xfId="2276"/>
    <cellStyle name="Hyperlink 3 2" xfId="61"/>
    <cellStyle name="Hyperlink 3 2 10" xfId="228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3" xfId="1619"/>
    <cellStyle name="Hyperlink 3 2 2 2 2 2 2 3 2" xfId="3830"/>
    <cellStyle name="Hyperlink 3 2 2 2 2 2 2 4" xfId="272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4" xfId="1343"/>
    <cellStyle name="Hyperlink 3 2 2 2 2 2 4 2" xfId="3554"/>
    <cellStyle name="Hyperlink 3 2 2 2 2 2 5" xfId="244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3" xfId="1711"/>
    <cellStyle name="Hyperlink 3 2 2 2 2 3 2 3 2" xfId="3922"/>
    <cellStyle name="Hyperlink 3 2 2 2 2 3 2 4" xfId="281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4" xfId="1435"/>
    <cellStyle name="Hyperlink 3 2 2 2 2 3 4 2" xfId="3646"/>
    <cellStyle name="Hyperlink 3 2 2 2 2 3 5" xfId="254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3" xfId="1527"/>
    <cellStyle name="Hyperlink 3 2 2 2 2 4 3 2" xfId="3738"/>
    <cellStyle name="Hyperlink 3 2 2 2 2 4 4" xfId="263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6" xfId="1251"/>
    <cellStyle name="Hyperlink 3 2 2 2 2 6 2" xfId="3462"/>
    <cellStyle name="Hyperlink 3 2 2 2 2 7" xfId="235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3" xfId="1573"/>
    <cellStyle name="Hyperlink 3 2 2 2 3 2 3 2" xfId="3784"/>
    <cellStyle name="Hyperlink 3 2 2 2 3 2 4" xfId="267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4" xfId="1297"/>
    <cellStyle name="Hyperlink 3 2 2 2 3 4 2" xfId="3508"/>
    <cellStyle name="Hyperlink 3 2 2 2 3 5" xfId="240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3" xfId="1665"/>
    <cellStyle name="Hyperlink 3 2 2 2 4 2 3 2" xfId="3876"/>
    <cellStyle name="Hyperlink 3 2 2 2 4 2 4" xfId="277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4" xfId="1389"/>
    <cellStyle name="Hyperlink 3 2 2 2 4 4 2" xfId="3600"/>
    <cellStyle name="Hyperlink 3 2 2 2 4 5" xfId="249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3" xfId="1481"/>
    <cellStyle name="Hyperlink 3 2 2 2 5 3 2" xfId="3692"/>
    <cellStyle name="Hyperlink 3 2 2 2 5 4" xfId="2587"/>
    <cellStyle name="Hyperlink 3 2 2 2 6" xfId="644"/>
    <cellStyle name="Hyperlink 3 2 2 2 6 2" xfId="1757"/>
    <cellStyle name="Hyperlink 3 2 2 2 6 2 2" xfId="3968"/>
    <cellStyle name="Hyperlink 3 2 2 2 6 3" xfId="2863"/>
    <cellStyle name="Hyperlink 3 2 2 2 7" xfId="1205"/>
    <cellStyle name="Hyperlink 3 2 2 2 7 2" xfId="3416"/>
    <cellStyle name="Hyperlink 3 2 2 2 8" xfId="231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3" xfId="1599"/>
    <cellStyle name="Hyperlink 3 2 2 3 2 2 3 2" xfId="3810"/>
    <cellStyle name="Hyperlink 3 2 2 3 2 2 4" xfId="270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4" xfId="1323"/>
    <cellStyle name="Hyperlink 3 2 2 3 2 4 2" xfId="3534"/>
    <cellStyle name="Hyperlink 3 2 2 3 2 5" xfId="242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3" xfId="1691"/>
    <cellStyle name="Hyperlink 3 2 2 3 3 2 3 2" xfId="3902"/>
    <cellStyle name="Hyperlink 3 2 2 3 3 2 4" xfId="279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4" xfId="1415"/>
    <cellStyle name="Hyperlink 3 2 2 3 3 4 2" xfId="3626"/>
    <cellStyle name="Hyperlink 3 2 2 3 3 5" xfId="252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3" xfId="1507"/>
    <cellStyle name="Hyperlink 3 2 2 3 4 3 2" xfId="3718"/>
    <cellStyle name="Hyperlink 3 2 2 3 4 4" xfId="2613"/>
    <cellStyle name="Hyperlink 3 2 2 3 5" xfId="670"/>
    <cellStyle name="Hyperlink 3 2 2 3 5 2" xfId="1783"/>
    <cellStyle name="Hyperlink 3 2 2 3 5 2 2" xfId="3994"/>
    <cellStyle name="Hyperlink 3 2 2 3 5 3" xfId="2889"/>
    <cellStyle name="Hyperlink 3 2 2 3 6" xfId="1231"/>
    <cellStyle name="Hyperlink 3 2 2 3 6 2" xfId="3442"/>
    <cellStyle name="Hyperlink 3 2 2 3 7" xfId="233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3" xfId="1553"/>
    <cellStyle name="Hyperlink 3 2 2 4 2 3 2" xfId="3764"/>
    <cellStyle name="Hyperlink 3 2 2 4 2 4" xfId="2659"/>
    <cellStyle name="Hyperlink 3 2 2 4 3" xfId="716"/>
    <cellStyle name="Hyperlink 3 2 2 4 3 2" xfId="1829"/>
    <cellStyle name="Hyperlink 3 2 2 4 3 2 2" xfId="4040"/>
    <cellStyle name="Hyperlink 3 2 2 4 3 3" xfId="2935"/>
    <cellStyle name="Hyperlink 3 2 2 4 4" xfId="1277"/>
    <cellStyle name="Hyperlink 3 2 2 4 4 2" xfId="3488"/>
    <cellStyle name="Hyperlink 3 2 2 4 5" xfId="238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3" xfId="1645"/>
    <cellStyle name="Hyperlink 3 2 2 5 2 3 2" xfId="3856"/>
    <cellStyle name="Hyperlink 3 2 2 5 2 4" xfId="2751"/>
    <cellStyle name="Hyperlink 3 2 2 5 3" xfId="808"/>
    <cellStyle name="Hyperlink 3 2 2 5 3 2" xfId="1921"/>
    <cellStyle name="Hyperlink 3 2 2 5 3 2 2" xfId="4132"/>
    <cellStyle name="Hyperlink 3 2 2 5 3 3" xfId="3027"/>
    <cellStyle name="Hyperlink 3 2 2 5 4" xfId="1369"/>
    <cellStyle name="Hyperlink 3 2 2 5 4 2" xfId="3580"/>
    <cellStyle name="Hyperlink 3 2 2 5 5" xfId="247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3" xfId="1461"/>
    <cellStyle name="Hyperlink 3 2 2 6 3 2" xfId="3672"/>
    <cellStyle name="Hyperlink 3 2 2 6 4" xfId="2567"/>
    <cellStyle name="Hyperlink 3 2 2 7" xfId="624"/>
    <cellStyle name="Hyperlink 3 2 2 7 2" xfId="1737"/>
    <cellStyle name="Hyperlink 3 2 2 7 2 2" xfId="3948"/>
    <cellStyle name="Hyperlink 3 2 2 7 3" xfId="284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3" xfId="1609"/>
    <cellStyle name="Hyperlink 3 2 3 2 2 2 3 2" xfId="3820"/>
    <cellStyle name="Hyperlink 3 2 3 2 2 2 4" xfId="271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4" xfId="1333"/>
    <cellStyle name="Hyperlink 3 2 3 2 2 4 2" xfId="3544"/>
    <cellStyle name="Hyperlink 3 2 3 2 2 5" xfId="243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3" xfId="1701"/>
    <cellStyle name="Hyperlink 3 2 3 2 3 2 3 2" xfId="3912"/>
    <cellStyle name="Hyperlink 3 2 3 2 3 2 4" xfId="280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4" xfId="1425"/>
    <cellStyle name="Hyperlink 3 2 3 2 3 4 2" xfId="3636"/>
    <cellStyle name="Hyperlink 3 2 3 2 3 5" xfId="253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3" xfId="1517"/>
    <cellStyle name="Hyperlink 3 2 3 2 4 3 2" xfId="3728"/>
    <cellStyle name="Hyperlink 3 2 3 2 4 4" xfId="2623"/>
    <cellStyle name="Hyperlink 3 2 3 2 5" xfId="680"/>
    <cellStyle name="Hyperlink 3 2 3 2 5 2" xfId="1793"/>
    <cellStyle name="Hyperlink 3 2 3 2 5 2 2" xfId="4004"/>
    <cellStyle name="Hyperlink 3 2 3 2 5 3" xfId="2899"/>
    <cellStyle name="Hyperlink 3 2 3 2 6" xfId="1241"/>
    <cellStyle name="Hyperlink 3 2 3 2 6 2" xfId="3452"/>
    <cellStyle name="Hyperlink 3 2 3 2 7" xfId="234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3" xfId="1563"/>
    <cellStyle name="Hyperlink 3 2 3 3 2 3 2" xfId="3774"/>
    <cellStyle name="Hyperlink 3 2 3 3 2 4" xfId="2669"/>
    <cellStyle name="Hyperlink 3 2 3 3 3" xfId="726"/>
    <cellStyle name="Hyperlink 3 2 3 3 3 2" xfId="1839"/>
    <cellStyle name="Hyperlink 3 2 3 3 3 2 2" xfId="4050"/>
    <cellStyle name="Hyperlink 3 2 3 3 3 3" xfId="2945"/>
    <cellStyle name="Hyperlink 3 2 3 3 4" xfId="1287"/>
    <cellStyle name="Hyperlink 3 2 3 3 4 2" xfId="3498"/>
    <cellStyle name="Hyperlink 3 2 3 3 5" xfId="239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3" xfId="1655"/>
    <cellStyle name="Hyperlink 3 2 3 4 2 3 2" xfId="3866"/>
    <cellStyle name="Hyperlink 3 2 3 4 2 4" xfId="2761"/>
    <cellStyle name="Hyperlink 3 2 3 4 3" xfId="818"/>
    <cellStyle name="Hyperlink 3 2 3 4 3 2" xfId="1931"/>
    <cellStyle name="Hyperlink 3 2 3 4 3 2 2" xfId="4142"/>
    <cellStyle name="Hyperlink 3 2 3 4 3 3" xfId="3037"/>
    <cellStyle name="Hyperlink 3 2 3 4 4" xfId="1379"/>
    <cellStyle name="Hyperlink 3 2 3 4 4 2" xfId="3590"/>
    <cellStyle name="Hyperlink 3 2 3 4 5" xfId="248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3" xfId="1471"/>
    <cellStyle name="Hyperlink 3 2 3 5 3 2" xfId="3682"/>
    <cellStyle name="Hyperlink 3 2 3 5 4" xfId="2577"/>
    <cellStyle name="Hyperlink 3 2 3 6" xfId="634"/>
    <cellStyle name="Hyperlink 3 2 3 6 2" xfId="1747"/>
    <cellStyle name="Hyperlink 3 2 3 6 2 2" xfId="3958"/>
    <cellStyle name="Hyperlink 3 2 3 6 3" xfId="2853"/>
    <cellStyle name="Hyperlink 3 2 3 7" xfId="1195"/>
    <cellStyle name="Hyperlink 3 2 3 7 2" xfId="3406"/>
    <cellStyle name="Hyperlink 3 2 3 8" xfId="230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3" xfId="1589"/>
    <cellStyle name="Hyperlink 3 2 4 2 2 3 2" xfId="3800"/>
    <cellStyle name="Hyperlink 3 2 4 2 2 4" xfId="2695"/>
    <cellStyle name="Hyperlink 3 2 4 2 3" xfId="752"/>
    <cellStyle name="Hyperlink 3 2 4 2 3 2" xfId="1865"/>
    <cellStyle name="Hyperlink 3 2 4 2 3 2 2" xfId="4076"/>
    <cellStyle name="Hyperlink 3 2 4 2 3 3" xfId="2971"/>
    <cellStyle name="Hyperlink 3 2 4 2 4" xfId="1313"/>
    <cellStyle name="Hyperlink 3 2 4 2 4 2" xfId="3524"/>
    <cellStyle name="Hyperlink 3 2 4 2 5" xfId="241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3" xfId="1681"/>
    <cellStyle name="Hyperlink 3 2 4 3 2 3 2" xfId="3892"/>
    <cellStyle name="Hyperlink 3 2 4 3 2 4" xfId="2787"/>
    <cellStyle name="Hyperlink 3 2 4 3 3" xfId="844"/>
    <cellStyle name="Hyperlink 3 2 4 3 3 2" xfId="1957"/>
    <cellStyle name="Hyperlink 3 2 4 3 3 2 2" xfId="4168"/>
    <cellStyle name="Hyperlink 3 2 4 3 3 3" xfId="3063"/>
    <cellStyle name="Hyperlink 3 2 4 3 4" xfId="1405"/>
    <cellStyle name="Hyperlink 3 2 4 3 4 2" xfId="3616"/>
    <cellStyle name="Hyperlink 3 2 4 3 5" xfId="251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3" xfId="1497"/>
    <cellStyle name="Hyperlink 3 2 4 4 3 2" xfId="3708"/>
    <cellStyle name="Hyperlink 3 2 4 4 4" xfId="2603"/>
    <cellStyle name="Hyperlink 3 2 4 5" xfId="660"/>
    <cellStyle name="Hyperlink 3 2 4 5 2" xfId="1773"/>
    <cellStyle name="Hyperlink 3 2 4 5 2 2" xfId="3984"/>
    <cellStyle name="Hyperlink 3 2 4 5 3" xfId="2879"/>
    <cellStyle name="Hyperlink 3 2 4 6" xfId="1221"/>
    <cellStyle name="Hyperlink 3 2 4 6 2" xfId="3432"/>
    <cellStyle name="Hyperlink 3 2 4 7" xfId="232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3" xfId="1543"/>
    <cellStyle name="Hyperlink 3 2 5 2 3 2" xfId="3754"/>
    <cellStyle name="Hyperlink 3 2 5 2 4" xfId="2649"/>
    <cellStyle name="Hyperlink 3 2 5 3" xfId="706"/>
    <cellStyle name="Hyperlink 3 2 5 3 2" xfId="1819"/>
    <cellStyle name="Hyperlink 3 2 5 3 2 2" xfId="4030"/>
    <cellStyle name="Hyperlink 3 2 5 3 3" xfId="2925"/>
    <cellStyle name="Hyperlink 3 2 5 4" xfId="1267"/>
    <cellStyle name="Hyperlink 3 2 5 4 2" xfId="3478"/>
    <cellStyle name="Hyperlink 3 2 5 5" xfId="237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3" xfId="1635"/>
    <cellStyle name="Hyperlink 3 2 6 2 3 2" xfId="3846"/>
    <cellStyle name="Hyperlink 3 2 6 2 4" xfId="2741"/>
    <cellStyle name="Hyperlink 3 2 6 3" xfId="798"/>
    <cellStyle name="Hyperlink 3 2 6 3 2" xfId="1911"/>
    <cellStyle name="Hyperlink 3 2 6 3 2 2" xfId="4122"/>
    <cellStyle name="Hyperlink 3 2 6 3 3" xfId="3017"/>
    <cellStyle name="Hyperlink 3 2 6 4" xfId="1359"/>
    <cellStyle name="Hyperlink 3 2 6 4 2" xfId="3570"/>
    <cellStyle name="Hyperlink 3 2 6 5" xfId="246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3" xfId="1451"/>
    <cellStyle name="Hyperlink 3 2 7 3 2" xfId="3662"/>
    <cellStyle name="Hyperlink 3 2 7 4" xfId="2557"/>
    <cellStyle name="Hyperlink 3 2 8" xfId="614"/>
    <cellStyle name="Hyperlink 3 2 8 2" xfId="1727"/>
    <cellStyle name="Hyperlink 3 2 8 2 2" xfId="3938"/>
    <cellStyle name="Hyperlink 3 2 8 3" xfId="2833"/>
    <cellStyle name="Hyperlink 3 2 9" xfId="1175"/>
    <cellStyle name="Hyperlink 3 2 9 2" xfId="3386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3" xfId="1614"/>
    <cellStyle name="Hyperlink 3 3 2 2 2 2 3 2" xfId="3825"/>
    <cellStyle name="Hyperlink 3 3 2 2 2 2 4" xfId="272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4" xfId="1338"/>
    <cellStyle name="Hyperlink 3 3 2 2 2 4 2" xfId="3549"/>
    <cellStyle name="Hyperlink 3 3 2 2 2 5" xfId="244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3" xfId="1706"/>
    <cellStyle name="Hyperlink 3 3 2 2 3 2 3 2" xfId="3917"/>
    <cellStyle name="Hyperlink 3 3 2 2 3 2 4" xfId="281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4" xfId="1430"/>
    <cellStyle name="Hyperlink 3 3 2 2 3 4 2" xfId="3641"/>
    <cellStyle name="Hyperlink 3 3 2 2 3 5" xfId="253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3" xfId="1522"/>
    <cellStyle name="Hyperlink 3 3 2 2 4 3 2" xfId="3733"/>
    <cellStyle name="Hyperlink 3 3 2 2 4 4" xfId="2628"/>
    <cellStyle name="Hyperlink 3 3 2 2 5" xfId="685"/>
    <cellStyle name="Hyperlink 3 3 2 2 5 2" xfId="1798"/>
    <cellStyle name="Hyperlink 3 3 2 2 5 2 2" xfId="4009"/>
    <cellStyle name="Hyperlink 3 3 2 2 5 3" xfId="2904"/>
    <cellStyle name="Hyperlink 3 3 2 2 6" xfId="1246"/>
    <cellStyle name="Hyperlink 3 3 2 2 6 2" xfId="3457"/>
    <cellStyle name="Hyperlink 3 3 2 2 7" xfId="235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3" xfId="1568"/>
    <cellStyle name="Hyperlink 3 3 2 3 2 3 2" xfId="3779"/>
    <cellStyle name="Hyperlink 3 3 2 3 2 4" xfId="2674"/>
    <cellStyle name="Hyperlink 3 3 2 3 3" xfId="731"/>
    <cellStyle name="Hyperlink 3 3 2 3 3 2" xfId="1844"/>
    <cellStyle name="Hyperlink 3 3 2 3 3 2 2" xfId="4055"/>
    <cellStyle name="Hyperlink 3 3 2 3 3 3" xfId="2950"/>
    <cellStyle name="Hyperlink 3 3 2 3 4" xfId="1292"/>
    <cellStyle name="Hyperlink 3 3 2 3 4 2" xfId="3503"/>
    <cellStyle name="Hyperlink 3 3 2 3 5" xfId="239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3" xfId="1660"/>
    <cellStyle name="Hyperlink 3 3 2 4 2 3 2" xfId="3871"/>
    <cellStyle name="Hyperlink 3 3 2 4 2 4" xfId="2766"/>
    <cellStyle name="Hyperlink 3 3 2 4 3" xfId="823"/>
    <cellStyle name="Hyperlink 3 3 2 4 3 2" xfId="1936"/>
    <cellStyle name="Hyperlink 3 3 2 4 3 2 2" xfId="4147"/>
    <cellStyle name="Hyperlink 3 3 2 4 3 3" xfId="3042"/>
    <cellStyle name="Hyperlink 3 3 2 4 4" xfId="1384"/>
    <cellStyle name="Hyperlink 3 3 2 4 4 2" xfId="3595"/>
    <cellStyle name="Hyperlink 3 3 2 4 5" xfId="249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3" xfId="1476"/>
    <cellStyle name="Hyperlink 3 3 2 5 3 2" xfId="3687"/>
    <cellStyle name="Hyperlink 3 3 2 5 4" xfId="2582"/>
    <cellStyle name="Hyperlink 3 3 2 6" xfId="639"/>
    <cellStyle name="Hyperlink 3 3 2 6 2" xfId="1752"/>
    <cellStyle name="Hyperlink 3 3 2 6 2 2" xfId="3963"/>
    <cellStyle name="Hyperlink 3 3 2 6 3" xfId="2858"/>
    <cellStyle name="Hyperlink 3 3 2 7" xfId="1200"/>
    <cellStyle name="Hyperlink 3 3 2 7 2" xfId="3411"/>
    <cellStyle name="Hyperlink 3 3 2 8" xfId="230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3" xfId="1594"/>
    <cellStyle name="Hyperlink 3 3 3 2 2 3 2" xfId="3805"/>
    <cellStyle name="Hyperlink 3 3 3 2 2 4" xfId="2700"/>
    <cellStyle name="Hyperlink 3 3 3 2 3" xfId="757"/>
    <cellStyle name="Hyperlink 3 3 3 2 3 2" xfId="1870"/>
    <cellStyle name="Hyperlink 3 3 3 2 3 2 2" xfId="4081"/>
    <cellStyle name="Hyperlink 3 3 3 2 3 3" xfId="2976"/>
    <cellStyle name="Hyperlink 3 3 3 2 4" xfId="1318"/>
    <cellStyle name="Hyperlink 3 3 3 2 4 2" xfId="3529"/>
    <cellStyle name="Hyperlink 3 3 3 2 5" xfId="242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3" xfId="1686"/>
    <cellStyle name="Hyperlink 3 3 3 3 2 3 2" xfId="3897"/>
    <cellStyle name="Hyperlink 3 3 3 3 2 4" xfId="2792"/>
    <cellStyle name="Hyperlink 3 3 3 3 3" xfId="849"/>
    <cellStyle name="Hyperlink 3 3 3 3 3 2" xfId="1962"/>
    <cellStyle name="Hyperlink 3 3 3 3 3 2 2" xfId="4173"/>
    <cellStyle name="Hyperlink 3 3 3 3 3 3" xfId="3068"/>
    <cellStyle name="Hyperlink 3 3 3 3 4" xfId="1410"/>
    <cellStyle name="Hyperlink 3 3 3 3 4 2" xfId="3621"/>
    <cellStyle name="Hyperlink 3 3 3 3 5" xfId="251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3" xfId="1502"/>
    <cellStyle name="Hyperlink 3 3 3 4 3 2" xfId="3713"/>
    <cellStyle name="Hyperlink 3 3 3 4 4" xfId="2608"/>
    <cellStyle name="Hyperlink 3 3 3 5" xfId="665"/>
    <cellStyle name="Hyperlink 3 3 3 5 2" xfId="1778"/>
    <cellStyle name="Hyperlink 3 3 3 5 2 2" xfId="3989"/>
    <cellStyle name="Hyperlink 3 3 3 5 3" xfId="2884"/>
    <cellStyle name="Hyperlink 3 3 3 6" xfId="1226"/>
    <cellStyle name="Hyperlink 3 3 3 6 2" xfId="3437"/>
    <cellStyle name="Hyperlink 3 3 3 7" xfId="233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3" xfId="1548"/>
    <cellStyle name="Hyperlink 3 3 4 2 3 2" xfId="3759"/>
    <cellStyle name="Hyperlink 3 3 4 2 4" xfId="2654"/>
    <cellStyle name="Hyperlink 3 3 4 3" xfId="711"/>
    <cellStyle name="Hyperlink 3 3 4 3 2" xfId="1824"/>
    <cellStyle name="Hyperlink 3 3 4 3 2 2" xfId="4035"/>
    <cellStyle name="Hyperlink 3 3 4 3 3" xfId="2930"/>
    <cellStyle name="Hyperlink 3 3 4 4" xfId="1272"/>
    <cellStyle name="Hyperlink 3 3 4 4 2" xfId="3483"/>
    <cellStyle name="Hyperlink 3 3 4 5" xfId="237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3" xfId="1640"/>
    <cellStyle name="Hyperlink 3 3 5 2 3 2" xfId="3851"/>
    <cellStyle name="Hyperlink 3 3 5 2 4" xfId="2746"/>
    <cellStyle name="Hyperlink 3 3 5 3" xfId="803"/>
    <cellStyle name="Hyperlink 3 3 5 3 2" xfId="1916"/>
    <cellStyle name="Hyperlink 3 3 5 3 2 2" xfId="4127"/>
    <cellStyle name="Hyperlink 3 3 5 3 3" xfId="3022"/>
    <cellStyle name="Hyperlink 3 3 5 4" xfId="1364"/>
    <cellStyle name="Hyperlink 3 3 5 4 2" xfId="3575"/>
    <cellStyle name="Hyperlink 3 3 5 5" xfId="247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3" xfId="1456"/>
    <cellStyle name="Hyperlink 3 3 6 3 2" xfId="3667"/>
    <cellStyle name="Hyperlink 3 3 6 4" xfId="2562"/>
    <cellStyle name="Hyperlink 3 3 7" xfId="619"/>
    <cellStyle name="Hyperlink 3 3 7 2" xfId="1732"/>
    <cellStyle name="Hyperlink 3 3 7 2 2" xfId="3943"/>
    <cellStyle name="Hyperlink 3 3 7 3" xfId="283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3" xfId="1604"/>
    <cellStyle name="Hyperlink 3 4 2 2 2 3 2" xfId="3815"/>
    <cellStyle name="Hyperlink 3 4 2 2 2 4" xfId="2710"/>
    <cellStyle name="Hyperlink 3 4 2 2 3" xfId="767"/>
    <cellStyle name="Hyperlink 3 4 2 2 3 2" xfId="1880"/>
    <cellStyle name="Hyperlink 3 4 2 2 3 2 2" xfId="4091"/>
    <cellStyle name="Hyperlink 3 4 2 2 3 3" xfId="2986"/>
    <cellStyle name="Hyperlink 3 4 2 2 4" xfId="1328"/>
    <cellStyle name="Hyperlink 3 4 2 2 4 2" xfId="3539"/>
    <cellStyle name="Hyperlink 3 4 2 2 5" xfId="243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3" xfId="1696"/>
    <cellStyle name="Hyperlink 3 4 2 3 2 3 2" xfId="3907"/>
    <cellStyle name="Hyperlink 3 4 2 3 2 4" xfId="2802"/>
    <cellStyle name="Hyperlink 3 4 2 3 3" xfId="859"/>
    <cellStyle name="Hyperlink 3 4 2 3 3 2" xfId="1972"/>
    <cellStyle name="Hyperlink 3 4 2 3 3 2 2" xfId="4183"/>
    <cellStyle name="Hyperlink 3 4 2 3 3 3" xfId="3078"/>
    <cellStyle name="Hyperlink 3 4 2 3 4" xfId="1420"/>
    <cellStyle name="Hyperlink 3 4 2 3 4 2" xfId="3631"/>
    <cellStyle name="Hyperlink 3 4 2 3 5" xfId="252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3" xfId="1512"/>
    <cellStyle name="Hyperlink 3 4 2 4 3 2" xfId="3723"/>
    <cellStyle name="Hyperlink 3 4 2 4 4" xfId="2618"/>
    <cellStyle name="Hyperlink 3 4 2 5" xfId="675"/>
    <cellStyle name="Hyperlink 3 4 2 5 2" xfId="1788"/>
    <cellStyle name="Hyperlink 3 4 2 5 2 2" xfId="3999"/>
    <cellStyle name="Hyperlink 3 4 2 5 3" xfId="2894"/>
    <cellStyle name="Hyperlink 3 4 2 6" xfId="1236"/>
    <cellStyle name="Hyperlink 3 4 2 6 2" xfId="3447"/>
    <cellStyle name="Hyperlink 3 4 2 7" xfId="234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3" xfId="1558"/>
    <cellStyle name="Hyperlink 3 4 3 2 3 2" xfId="3769"/>
    <cellStyle name="Hyperlink 3 4 3 2 4" xfId="2664"/>
    <cellStyle name="Hyperlink 3 4 3 3" xfId="721"/>
    <cellStyle name="Hyperlink 3 4 3 3 2" xfId="1834"/>
    <cellStyle name="Hyperlink 3 4 3 3 2 2" xfId="4045"/>
    <cellStyle name="Hyperlink 3 4 3 3 3" xfId="2940"/>
    <cellStyle name="Hyperlink 3 4 3 4" xfId="1282"/>
    <cellStyle name="Hyperlink 3 4 3 4 2" xfId="3493"/>
    <cellStyle name="Hyperlink 3 4 3 5" xfId="238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3" xfId="1650"/>
    <cellStyle name="Hyperlink 3 4 4 2 3 2" xfId="3861"/>
    <cellStyle name="Hyperlink 3 4 4 2 4" xfId="2756"/>
    <cellStyle name="Hyperlink 3 4 4 3" xfId="813"/>
    <cellStyle name="Hyperlink 3 4 4 3 2" xfId="1926"/>
    <cellStyle name="Hyperlink 3 4 4 3 2 2" xfId="4137"/>
    <cellStyle name="Hyperlink 3 4 4 3 3" xfId="3032"/>
    <cellStyle name="Hyperlink 3 4 4 4" xfId="1374"/>
    <cellStyle name="Hyperlink 3 4 4 4 2" xfId="3585"/>
    <cellStyle name="Hyperlink 3 4 4 5" xfId="248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3" xfId="1466"/>
    <cellStyle name="Hyperlink 3 4 5 3 2" xfId="3677"/>
    <cellStyle name="Hyperlink 3 4 5 4" xfId="2572"/>
    <cellStyle name="Hyperlink 3 4 6" xfId="629"/>
    <cellStyle name="Hyperlink 3 4 6 2" xfId="1742"/>
    <cellStyle name="Hyperlink 3 4 6 2 2" xfId="3953"/>
    <cellStyle name="Hyperlink 3 4 6 3" xfId="2848"/>
    <cellStyle name="Hyperlink 3 4 7" xfId="1190"/>
    <cellStyle name="Hyperlink 3 4 7 2" xfId="3401"/>
    <cellStyle name="Hyperlink 3 4 8" xfId="229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3" xfId="1625"/>
    <cellStyle name="Hyperlink 3 5 2 2 2 3 2" xfId="3836"/>
    <cellStyle name="Hyperlink 3 5 2 2 2 4" xfId="2731"/>
    <cellStyle name="Hyperlink 3 5 2 2 3" xfId="788"/>
    <cellStyle name="Hyperlink 3 5 2 2 3 2" xfId="1901"/>
    <cellStyle name="Hyperlink 3 5 2 2 3 2 2" xfId="4112"/>
    <cellStyle name="Hyperlink 3 5 2 2 3 3" xfId="3007"/>
    <cellStyle name="Hyperlink 3 5 2 2 4" xfId="1349"/>
    <cellStyle name="Hyperlink 3 5 2 2 4 2" xfId="3560"/>
    <cellStyle name="Hyperlink 3 5 2 2 5" xfId="245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3" xfId="1717"/>
    <cellStyle name="Hyperlink 3 5 2 3 2 3 2" xfId="3928"/>
    <cellStyle name="Hyperlink 3 5 2 3 2 4" xfId="2823"/>
    <cellStyle name="Hyperlink 3 5 2 3 3" xfId="880"/>
    <cellStyle name="Hyperlink 3 5 2 3 3 2" xfId="1993"/>
    <cellStyle name="Hyperlink 3 5 2 3 3 2 2" xfId="4204"/>
    <cellStyle name="Hyperlink 3 5 2 3 3 3" xfId="3099"/>
    <cellStyle name="Hyperlink 3 5 2 3 4" xfId="1441"/>
    <cellStyle name="Hyperlink 3 5 2 3 4 2" xfId="3652"/>
    <cellStyle name="Hyperlink 3 5 2 3 5" xfId="254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3" xfId="1533"/>
    <cellStyle name="Hyperlink 3 5 2 4 3 2" xfId="3744"/>
    <cellStyle name="Hyperlink 3 5 2 4 4" xfId="2639"/>
    <cellStyle name="Hyperlink 3 5 2 5" xfId="696"/>
    <cellStyle name="Hyperlink 3 5 2 5 2" xfId="1809"/>
    <cellStyle name="Hyperlink 3 5 2 5 2 2" xfId="4020"/>
    <cellStyle name="Hyperlink 3 5 2 5 3" xfId="2915"/>
    <cellStyle name="Hyperlink 3 5 2 6" xfId="1257"/>
    <cellStyle name="Hyperlink 3 5 2 6 2" xfId="3468"/>
    <cellStyle name="Hyperlink 3 5 2 7" xfId="236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3" xfId="1579"/>
    <cellStyle name="Hyperlink 3 5 3 2 3 2" xfId="3790"/>
    <cellStyle name="Hyperlink 3 5 3 2 4" xfId="2685"/>
    <cellStyle name="Hyperlink 3 5 3 3" xfId="742"/>
    <cellStyle name="Hyperlink 3 5 3 3 2" xfId="1855"/>
    <cellStyle name="Hyperlink 3 5 3 3 2 2" xfId="4066"/>
    <cellStyle name="Hyperlink 3 5 3 3 3" xfId="2961"/>
    <cellStyle name="Hyperlink 3 5 3 4" xfId="1303"/>
    <cellStyle name="Hyperlink 3 5 3 4 2" xfId="3514"/>
    <cellStyle name="Hyperlink 3 5 3 5" xfId="240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3" xfId="1671"/>
    <cellStyle name="Hyperlink 3 5 4 2 3 2" xfId="3882"/>
    <cellStyle name="Hyperlink 3 5 4 2 4" xfId="2777"/>
    <cellStyle name="Hyperlink 3 5 4 3" xfId="834"/>
    <cellStyle name="Hyperlink 3 5 4 3 2" xfId="1947"/>
    <cellStyle name="Hyperlink 3 5 4 3 2 2" xfId="4158"/>
    <cellStyle name="Hyperlink 3 5 4 3 3" xfId="3053"/>
    <cellStyle name="Hyperlink 3 5 4 4" xfId="1395"/>
    <cellStyle name="Hyperlink 3 5 4 4 2" xfId="3606"/>
    <cellStyle name="Hyperlink 3 5 4 5" xfId="250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3" xfId="1487"/>
    <cellStyle name="Hyperlink 3 5 5 3 2" xfId="3698"/>
    <cellStyle name="Hyperlink 3 5 5 4" xfId="2593"/>
    <cellStyle name="Hyperlink 3 5 6" xfId="650"/>
    <cellStyle name="Hyperlink 3 5 6 2" xfId="1763"/>
    <cellStyle name="Hyperlink 3 5 6 2 2" xfId="3974"/>
    <cellStyle name="Hyperlink 3 5 6 3" xfId="2869"/>
    <cellStyle name="Hyperlink 3 5 7" xfId="1211"/>
    <cellStyle name="Hyperlink 3 5 7 2" xfId="3422"/>
    <cellStyle name="Hyperlink 3 5 8" xfId="231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3" xfId="1584"/>
    <cellStyle name="Hyperlink 3 6 2 2 3 2" xfId="3795"/>
    <cellStyle name="Hyperlink 3 6 2 2 4" xfId="2690"/>
    <cellStyle name="Hyperlink 3 6 2 3" xfId="747"/>
    <cellStyle name="Hyperlink 3 6 2 3 2" xfId="1860"/>
    <cellStyle name="Hyperlink 3 6 2 3 2 2" xfId="4071"/>
    <cellStyle name="Hyperlink 3 6 2 3 3" xfId="2966"/>
    <cellStyle name="Hyperlink 3 6 2 4" xfId="1308"/>
    <cellStyle name="Hyperlink 3 6 2 4 2" xfId="3519"/>
    <cellStyle name="Hyperlink 3 6 2 5" xfId="241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3" xfId="1676"/>
    <cellStyle name="Hyperlink 3 6 3 2 3 2" xfId="3887"/>
    <cellStyle name="Hyperlink 3 6 3 2 4" xfId="2782"/>
    <cellStyle name="Hyperlink 3 6 3 3" xfId="839"/>
    <cellStyle name="Hyperlink 3 6 3 3 2" xfId="1952"/>
    <cellStyle name="Hyperlink 3 6 3 3 2 2" xfId="4163"/>
    <cellStyle name="Hyperlink 3 6 3 3 3" xfId="3058"/>
    <cellStyle name="Hyperlink 3 6 3 4" xfId="1400"/>
    <cellStyle name="Hyperlink 3 6 3 4 2" xfId="3611"/>
    <cellStyle name="Hyperlink 3 6 3 5" xfId="250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3" xfId="1492"/>
    <cellStyle name="Hyperlink 3 6 4 3 2" xfId="3703"/>
    <cellStyle name="Hyperlink 3 6 4 4" xfId="2598"/>
    <cellStyle name="Hyperlink 3 6 5" xfId="655"/>
    <cellStyle name="Hyperlink 3 6 5 2" xfId="1768"/>
    <cellStyle name="Hyperlink 3 6 5 2 2" xfId="3979"/>
    <cellStyle name="Hyperlink 3 6 5 3" xfId="2874"/>
    <cellStyle name="Hyperlink 3 6 6" xfId="1216"/>
    <cellStyle name="Hyperlink 3 6 6 2" xfId="3427"/>
    <cellStyle name="Hyperlink 3 6 7" xfId="232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3" xfId="1538"/>
    <cellStyle name="Hyperlink 3 7 2 3 2" xfId="3749"/>
    <cellStyle name="Hyperlink 3 7 2 4" xfId="2644"/>
    <cellStyle name="Hyperlink 3 7 3" xfId="701"/>
    <cellStyle name="Hyperlink 3 7 3 2" xfId="1814"/>
    <cellStyle name="Hyperlink 3 7 3 2 2" xfId="4025"/>
    <cellStyle name="Hyperlink 3 7 3 3" xfId="2920"/>
    <cellStyle name="Hyperlink 3 7 4" xfId="1262"/>
    <cellStyle name="Hyperlink 3 7 4 2" xfId="3473"/>
    <cellStyle name="Hyperlink 3 7 5" xfId="236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3" xfId="1630"/>
    <cellStyle name="Hyperlink 3 8 2 3 2" xfId="3841"/>
    <cellStyle name="Hyperlink 3 8 2 4" xfId="2736"/>
    <cellStyle name="Hyperlink 3 8 3" xfId="793"/>
    <cellStyle name="Hyperlink 3 8 3 2" xfId="1906"/>
    <cellStyle name="Hyperlink 3 8 3 2 2" xfId="4117"/>
    <cellStyle name="Hyperlink 3 8 3 3" xfId="3012"/>
    <cellStyle name="Hyperlink 3 8 4" xfId="1354"/>
    <cellStyle name="Hyperlink 3 8 4 2" xfId="3565"/>
    <cellStyle name="Hyperlink 3 8 5" xfId="246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3" xfId="1446"/>
    <cellStyle name="Hyperlink 3 9 3 2" xfId="3657"/>
    <cellStyle name="Hyperlink 3 9 4" xfId="2552"/>
    <cellStyle name="Hyperlink 4" xfId="58"/>
    <cellStyle name="Hyperlink 4 10" xfId="1172"/>
    <cellStyle name="Hyperlink 4 10 2" xfId="3383"/>
    <cellStyle name="Hyperlink 4 11" xfId="2278"/>
    <cellStyle name="Hyperlink 4 2" xfId="64"/>
    <cellStyle name="Hyperlink 4 2 10" xfId="2283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3" xfId="1621"/>
    <cellStyle name="Hyperlink 4 2 2 2 2 2 2 3 2" xfId="3832"/>
    <cellStyle name="Hyperlink 4 2 2 2 2 2 2 4" xfId="272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4" xfId="1345"/>
    <cellStyle name="Hyperlink 4 2 2 2 2 2 4 2" xfId="3556"/>
    <cellStyle name="Hyperlink 4 2 2 2 2 2 5" xfId="245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3" xfId="1713"/>
    <cellStyle name="Hyperlink 4 2 2 2 2 3 2 3 2" xfId="3924"/>
    <cellStyle name="Hyperlink 4 2 2 2 2 3 2 4" xfId="281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4" xfId="1437"/>
    <cellStyle name="Hyperlink 4 2 2 2 2 3 4 2" xfId="3648"/>
    <cellStyle name="Hyperlink 4 2 2 2 2 3 5" xfId="254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3" xfId="1529"/>
    <cellStyle name="Hyperlink 4 2 2 2 2 4 3 2" xfId="3740"/>
    <cellStyle name="Hyperlink 4 2 2 2 2 4 4" xfId="263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6" xfId="1253"/>
    <cellStyle name="Hyperlink 4 2 2 2 2 6 2" xfId="3464"/>
    <cellStyle name="Hyperlink 4 2 2 2 2 7" xfId="235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3" xfId="1575"/>
    <cellStyle name="Hyperlink 4 2 2 2 3 2 3 2" xfId="3786"/>
    <cellStyle name="Hyperlink 4 2 2 2 3 2 4" xfId="268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4" xfId="1299"/>
    <cellStyle name="Hyperlink 4 2 2 2 3 4 2" xfId="3510"/>
    <cellStyle name="Hyperlink 4 2 2 2 3 5" xfId="240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3" xfId="1667"/>
    <cellStyle name="Hyperlink 4 2 2 2 4 2 3 2" xfId="3878"/>
    <cellStyle name="Hyperlink 4 2 2 2 4 2 4" xfId="277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4" xfId="1391"/>
    <cellStyle name="Hyperlink 4 2 2 2 4 4 2" xfId="3602"/>
    <cellStyle name="Hyperlink 4 2 2 2 4 5" xfId="249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3" xfId="1483"/>
    <cellStyle name="Hyperlink 4 2 2 2 5 3 2" xfId="3694"/>
    <cellStyle name="Hyperlink 4 2 2 2 5 4" xfId="2589"/>
    <cellStyle name="Hyperlink 4 2 2 2 6" xfId="646"/>
    <cellStyle name="Hyperlink 4 2 2 2 6 2" xfId="1759"/>
    <cellStyle name="Hyperlink 4 2 2 2 6 2 2" xfId="3970"/>
    <cellStyle name="Hyperlink 4 2 2 2 6 3" xfId="2865"/>
    <cellStyle name="Hyperlink 4 2 2 2 7" xfId="1207"/>
    <cellStyle name="Hyperlink 4 2 2 2 7 2" xfId="3418"/>
    <cellStyle name="Hyperlink 4 2 2 2 8" xfId="231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3" xfId="1601"/>
    <cellStyle name="Hyperlink 4 2 2 3 2 2 3 2" xfId="3812"/>
    <cellStyle name="Hyperlink 4 2 2 3 2 2 4" xfId="270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4" xfId="1325"/>
    <cellStyle name="Hyperlink 4 2 2 3 2 4 2" xfId="3536"/>
    <cellStyle name="Hyperlink 4 2 2 3 2 5" xfId="243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3" xfId="1693"/>
    <cellStyle name="Hyperlink 4 2 2 3 3 2 3 2" xfId="3904"/>
    <cellStyle name="Hyperlink 4 2 2 3 3 2 4" xfId="279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4" xfId="1417"/>
    <cellStyle name="Hyperlink 4 2 2 3 3 4 2" xfId="3628"/>
    <cellStyle name="Hyperlink 4 2 2 3 3 5" xfId="252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3" xfId="1509"/>
    <cellStyle name="Hyperlink 4 2 2 3 4 3 2" xfId="3720"/>
    <cellStyle name="Hyperlink 4 2 2 3 4 4" xfId="2615"/>
    <cellStyle name="Hyperlink 4 2 2 3 5" xfId="672"/>
    <cellStyle name="Hyperlink 4 2 2 3 5 2" xfId="1785"/>
    <cellStyle name="Hyperlink 4 2 2 3 5 2 2" xfId="3996"/>
    <cellStyle name="Hyperlink 4 2 2 3 5 3" xfId="2891"/>
    <cellStyle name="Hyperlink 4 2 2 3 6" xfId="1233"/>
    <cellStyle name="Hyperlink 4 2 2 3 6 2" xfId="3444"/>
    <cellStyle name="Hyperlink 4 2 2 3 7" xfId="233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3" xfId="1555"/>
    <cellStyle name="Hyperlink 4 2 2 4 2 3 2" xfId="3766"/>
    <cellStyle name="Hyperlink 4 2 2 4 2 4" xfId="2661"/>
    <cellStyle name="Hyperlink 4 2 2 4 3" xfId="718"/>
    <cellStyle name="Hyperlink 4 2 2 4 3 2" xfId="1831"/>
    <cellStyle name="Hyperlink 4 2 2 4 3 2 2" xfId="4042"/>
    <cellStyle name="Hyperlink 4 2 2 4 3 3" xfId="2937"/>
    <cellStyle name="Hyperlink 4 2 2 4 4" xfId="1279"/>
    <cellStyle name="Hyperlink 4 2 2 4 4 2" xfId="3490"/>
    <cellStyle name="Hyperlink 4 2 2 4 5" xfId="238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3" xfId="1647"/>
    <cellStyle name="Hyperlink 4 2 2 5 2 3 2" xfId="3858"/>
    <cellStyle name="Hyperlink 4 2 2 5 2 4" xfId="2753"/>
    <cellStyle name="Hyperlink 4 2 2 5 3" xfId="810"/>
    <cellStyle name="Hyperlink 4 2 2 5 3 2" xfId="1923"/>
    <cellStyle name="Hyperlink 4 2 2 5 3 2 2" xfId="4134"/>
    <cellStyle name="Hyperlink 4 2 2 5 3 3" xfId="3029"/>
    <cellStyle name="Hyperlink 4 2 2 5 4" xfId="1371"/>
    <cellStyle name="Hyperlink 4 2 2 5 4 2" xfId="3582"/>
    <cellStyle name="Hyperlink 4 2 2 5 5" xfId="247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3" xfId="1463"/>
    <cellStyle name="Hyperlink 4 2 2 6 3 2" xfId="3674"/>
    <cellStyle name="Hyperlink 4 2 2 6 4" xfId="2569"/>
    <cellStyle name="Hyperlink 4 2 2 7" xfId="626"/>
    <cellStyle name="Hyperlink 4 2 2 7 2" xfId="1739"/>
    <cellStyle name="Hyperlink 4 2 2 7 2 2" xfId="3950"/>
    <cellStyle name="Hyperlink 4 2 2 7 3" xfId="284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3" xfId="1611"/>
    <cellStyle name="Hyperlink 4 2 3 2 2 2 3 2" xfId="3822"/>
    <cellStyle name="Hyperlink 4 2 3 2 2 2 4" xfId="271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4" xfId="1335"/>
    <cellStyle name="Hyperlink 4 2 3 2 2 4 2" xfId="3546"/>
    <cellStyle name="Hyperlink 4 2 3 2 2 5" xfId="244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3" xfId="1703"/>
    <cellStyle name="Hyperlink 4 2 3 2 3 2 3 2" xfId="3914"/>
    <cellStyle name="Hyperlink 4 2 3 2 3 2 4" xfId="280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4" xfId="1427"/>
    <cellStyle name="Hyperlink 4 2 3 2 3 4 2" xfId="3638"/>
    <cellStyle name="Hyperlink 4 2 3 2 3 5" xfId="253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3" xfId="1519"/>
    <cellStyle name="Hyperlink 4 2 3 2 4 3 2" xfId="3730"/>
    <cellStyle name="Hyperlink 4 2 3 2 4 4" xfId="2625"/>
    <cellStyle name="Hyperlink 4 2 3 2 5" xfId="682"/>
    <cellStyle name="Hyperlink 4 2 3 2 5 2" xfId="1795"/>
    <cellStyle name="Hyperlink 4 2 3 2 5 2 2" xfId="4006"/>
    <cellStyle name="Hyperlink 4 2 3 2 5 3" xfId="2901"/>
    <cellStyle name="Hyperlink 4 2 3 2 6" xfId="1243"/>
    <cellStyle name="Hyperlink 4 2 3 2 6 2" xfId="3454"/>
    <cellStyle name="Hyperlink 4 2 3 2 7" xfId="234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3" xfId="1565"/>
    <cellStyle name="Hyperlink 4 2 3 3 2 3 2" xfId="3776"/>
    <cellStyle name="Hyperlink 4 2 3 3 2 4" xfId="2671"/>
    <cellStyle name="Hyperlink 4 2 3 3 3" xfId="728"/>
    <cellStyle name="Hyperlink 4 2 3 3 3 2" xfId="1841"/>
    <cellStyle name="Hyperlink 4 2 3 3 3 2 2" xfId="4052"/>
    <cellStyle name="Hyperlink 4 2 3 3 3 3" xfId="2947"/>
    <cellStyle name="Hyperlink 4 2 3 3 4" xfId="1289"/>
    <cellStyle name="Hyperlink 4 2 3 3 4 2" xfId="3500"/>
    <cellStyle name="Hyperlink 4 2 3 3 5" xfId="239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3" xfId="1657"/>
    <cellStyle name="Hyperlink 4 2 3 4 2 3 2" xfId="3868"/>
    <cellStyle name="Hyperlink 4 2 3 4 2 4" xfId="2763"/>
    <cellStyle name="Hyperlink 4 2 3 4 3" xfId="820"/>
    <cellStyle name="Hyperlink 4 2 3 4 3 2" xfId="1933"/>
    <cellStyle name="Hyperlink 4 2 3 4 3 2 2" xfId="4144"/>
    <cellStyle name="Hyperlink 4 2 3 4 3 3" xfId="3039"/>
    <cellStyle name="Hyperlink 4 2 3 4 4" xfId="1381"/>
    <cellStyle name="Hyperlink 4 2 3 4 4 2" xfId="3592"/>
    <cellStyle name="Hyperlink 4 2 3 4 5" xfId="248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3" xfId="1473"/>
    <cellStyle name="Hyperlink 4 2 3 5 3 2" xfId="3684"/>
    <cellStyle name="Hyperlink 4 2 3 5 4" xfId="2579"/>
    <cellStyle name="Hyperlink 4 2 3 6" xfId="636"/>
    <cellStyle name="Hyperlink 4 2 3 6 2" xfId="1749"/>
    <cellStyle name="Hyperlink 4 2 3 6 2 2" xfId="3960"/>
    <cellStyle name="Hyperlink 4 2 3 6 3" xfId="2855"/>
    <cellStyle name="Hyperlink 4 2 3 7" xfId="1197"/>
    <cellStyle name="Hyperlink 4 2 3 7 2" xfId="3408"/>
    <cellStyle name="Hyperlink 4 2 3 8" xfId="230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3" xfId="1591"/>
    <cellStyle name="Hyperlink 4 2 4 2 2 3 2" xfId="3802"/>
    <cellStyle name="Hyperlink 4 2 4 2 2 4" xfId="2697"/>
    <cellStyle name="Hyperlink 4 2 4 2 3" xfId="754"/>
    <cellStyle name="Hyperlink 4 2 4 2 3 2" xfId="1867"/>
    <cellStyle name="Hyperlink 4 2 4 2 3 2 2" xfId="4078"/>
    <cellStyle name="Hyperlink 4 2 4 2 3 3" xfId="2973"/>
    <cellStyle name="Hyperlink 4 2 4 2 4" xfId="1315"/>
    <cellStyle name="Hyperlink 4 2 4 2 4 2" xfId="3526"/>
    <cellStyle name="Hyperlink 4 2 4 2 5" xfId="242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3" xfId="1683"/>
    <cellStyle name="Hyperlink 4 2 4 3 2 3 2" xfId="3894"/>
    <cellStyle name="Hyperlink 4 2 4 3 2 4" xfId="2789"/>
    <cellStyle name="Hyperlink 4 2 4 3 3" xfId="846"/>
    <cellStyle name="Hyperlink 4 2 4 3 3 2" xfId="1959"/>
    <cellStyle name="Hyperlink 4 2 4 3 3 2 2" xfId="4170"/>
    <cellStyle name="Hyperlink 4 2 4 3 3 3" xfId="3065"/>
    <cellStyle name="Hyperlink 4 2 4 3 4" xfId="1407"/>
    <cellStyle name="Hyperlink 4 2 4 3 4 2" xfId="3618"/>
    <cellStyle name="Hyperlink 4 2 4 3 5" xfId="251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3" xfId="1499"/>
    <cellStyle name="Hyperlink 4 2 4 4 3 2" xfId="3710"/>
    <cellStyle name="Hyperlink 4 2 4 4 4" xfId="2605"/>
    <cellStyle name="Hyperlink 4 2 4 5" xfId="662"/>
    <cellStyle name="Hyperlink 4 2 4 5 2" xfId="1775"/>
    <cellStyle name="Hyperlink 4 2 4 5 2 2" xfId="3986"/>
    <cellStyle name="Hyperlink 4 2 4 5 3" xfId="2881"/>
    <cellStyle name="Hyperlink 4 2 4 6" xfId="1223"/>
    <cellStyle name="Hyperlink 4 2 4 6 2" xfId="3434"/>
    <cellStyle name="Hyperlink 4 2 4 7" xfId="232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3" xfId="1545"/>
    <cellStyle name="Hyperlink 4 2 5 2 3 2" xfId="3756"/>
    <cellStyle name="Hyperlink 4 2 5 2 4" xfId="2651"/>
    <cellStyle name="Hyperlink 4 2 5 3" xfId="708"/>
    <cellStyle name="Hyperlink 4 2 5 3 2" xfId="1821"/>
    <cellStyle name="Hyperlink 4 2 5 3 2 2" xfId="4032"/>
    <cellStyle name="Hyperlink 4 2 5 3 3" xfId="2927"/>
    <cellStyle name="Hyperlink 4 2 5 4" xfId="1269"/>
    <cellStyle name="Hyperlink 4 2 5 4 2" xfId="3480"/>
    <cellStyle name="Hyperlink 4 2 5 5" xfId="237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3" xfId="1637"/>
    <cellStyle name="Hyperlink 4 2 6 2 3 2" xfId="3848"/>
    <cellStyle name="Hyperlink 4 2 6 2 4" xfId="2743"/>
    <cellStyle name="Hyperlink 4 2 6 3" xfId="800"/>
    <cellStyle name="Hyperlink 4 2 6 3 2" xfId="1913"/>
    <cellStyle name="Hyperlink 4 2 6 3 2 2" xfId="4124"/>
    <cellStyle name="Hyperlink 4 2 6 3 3" xfId="3019"/>
    <cellStyle name="Hyperlink 4 2 6 4" xfId="1361"/>
    <cellStyle name="Hyperlink 4 2 6 4 2" xfId="3572"/>
    <cellStyle name="Hyperlink 4 2 6 5" xfId="246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3" xfId="1453"/>
    <cellStyle name="Hyperlink 4 2 7 3 2" xfId="3664"/>
    <cellStyle name="Hyperlink 4 2 7 4" xfId="2559"/>
    <cellStyle name="Hyperlink 4 2 8" xfId="616"/>
    <cellStyle name="Hyperlink 4 2 8 2" xfId="1729"/>
    <cellStyle name="Hyperlink 4 2 8 2 2" xfId="3940"/>
    <cellStyle name="Hyperlink 4 2 8 3" xfId="2835"/>
    <cellStyle name="Hyperlink 4 2 9" xfId="1177"/>
    <cellStyle name="Hyperlink 4 2 9 2" xfId="3388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3" xfId="1616"/>
    <cellStyle name="Hyperlink 4 3 2 2 2 2 3 2" xfId="3827"/>
    <cellStyle name="Hyperlink 4 3 2 2 2 2 4" xfId="272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4" xfId="1340"/>
    <cellStyle name="Hyperlink 4 3 2 2 2 4 2" xfId="3551"/>
    <cellStyle name="Hyperlink 4 3 2 2 2 5" xfId="244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3" xfId="1708"/>
    <cellStyle name="Hyperlink 4 3 2 2 3 2 3 2" xfId="3919"/>
    <cellStyle name="Hyperlink 4 3 2 2 3 2 4" xfId="281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4" xfId="1432"/>
    <cellStyle name="Hyperlink 4 3 2 2 3 4 2" xfId="3643"/>
    <cellStyle name="Hyperlink 4 3 2 2 3 5" xfId="253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3" xfId="1524"/>
    <cellStyle name="Hyperlink 4 3 2 2 4 3 2" xfId="3735"/>
    <cellStyle name="Hyperlink 4 3 2 2 4 4" xfId="2630"/>
    <cellStyle name="Hyperlink 4 3 2 2 5" xfId="687"/>
    <cellStyle name="Hyperlink 4 3 2 2 5 2" xfId="1800"/>
    <cellStyle name="Hyperlink 4 3 2 2 5 2 2" xfId="4011"/>
    <cellStyle name="Hyperlink 4 3 2 2 5 3" xfId="2906"/>
    <cellStyle name="Hyperlink 4 3 2 2 6" xfId="1248"/>
    <cellStyle name="Hyperlink 4 3 2 2 6 2" xfId="3459"/>
    <cellStyle name="Hyperlink 4 3 2 2 7" xfId="235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3" xfId="1570"/>
    <cellStyle name="Hyperlink 4 3 2 3 2 3 2" xfId="3781"/>
    <cellStyle name="Hyperlink 4 3 2 3 2 4" xfId="2676"/>
    <cellStyle name="Hyperlink 4 3 2 3 3" xfId="733"/>
    <cellStyle name="Hyperlink 4 3 2 3 3 2" xfId="1846"/>
    <cellStyle name="Hyperlink 4 3 2 3 3 2 2" xfId="4057"/>
    <cellStyle name="Hyperlink 4 3 2 3 3 3" xfId="2952"/>
    <cellStyle name="Hyperlink 4 3 2 3 4" xfId="1294"/>
    <cellStyle name="Hyperlink 4 3 2 3 4 2" xfId="3505"/>
    <cellStyle name="Hyperlink 4 3 2 3 5" xfId="240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3" xfId="1662"/>
    <cellStyle name="Hyperlink 4 3 2 4 2 3 2" xfId="3873"/>
    <cellStyle name="Hyperlink 4 3 2 4 2 4" xfId="2768"/>
    <cellStyle name="Hyperlink 4 3 2 4 3" xfId="825"/>
    <cellStyle name="Hyperlink 4 3 2 4 3 2" xfId="1938"/>
    <cellStyle name="Hyperlink 4 3 2 4 3 2 2" xfId="4149"/>
    <cellStyle name="Hyperlink 4 3 2 4 3 3" xfId="3044"/>
    <cellStyle name="Hyperlink 4 3 2 4 4" xfId="1386"/>
    <cellStyle name="Hyperlink 4 3 2 4 4 2" xfId="3597"/>
    <cellStyle name="Hyperlink 4 3 2 4 5" xfId="249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3" xfId="1478"/>
    <cellStyle name="Hyperlink 4 3 2 5 3 2" xfId="3689"/>
    <cellStyle name="Hyperlink 4 3 2 5 4" xfId="2584"/>
    <cellStyle name="Hyperlink 4 3 2 6" xfId="641"/>
    <cellStyle name="Hyperlink 4 3 2 6 2" xfId="1754"/>
    <cellStyle name="Hyperlink 4 3 2 6 2 2" xfId="3965"/>
    <cellStyle name="Hyperlink 4 3 2 6 3" xfId="2860"/>
    <cellStyle name="Hyperlink 4 3 2 7" xfId="1202"/>
    <cellStyle name="Hyperlink 4 3 2 7 2" xfId="3413"/>
    <cellStyle name="Hyperlink 4 3 2 8" xfId="230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3" xfId="1596"/>
    <cellStyle name="Hyperlink 4 3 3 2 2 3 2" xfId="3807"/>
    <cellStyle name="Hyperlink 4 3 3 2 2 4" xfId="2702"/>
    <cellStyle name="Hyperlink 4 3 3 2 3" xfId="759"/>
    <cellStyle name="Hyperlink 4 3 3 2 3 2" xfId="1872"/>
    <cellStyle name="Hyperlink 4 3 3 2 3 2 2" xfId="4083"/>
    <cellStyle name="Hyperlink 4 3 3 2 3 3" xfId="2978"/>
    <cellStyle name="Hyperlink 4 3 3 2 4" xfId="1320"/>
    <cellStyle name="Hyperlink 4 3 3 2 4 2" xfId="3531"/>
    <cellStyle name="Hyperlink 4 3 3 2 5" xfId="242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3" xfId="1688"/>
    <cellStyle name="Hyperlink 4 3 3 3 2 3 2" xfId="3899"/>
    <cellStyle name="Hyperlink 4 3 3 3 2 4" xfId="2794"/>
    <cellStyle name="Hyperlink 4 3 3 3 3" xfId="851"/>
    <cellStyle name="Hyperlink 4 3 3 3 3 2" xfId="1964"/>
    <cellStyle name="Hyperlink 4 3 3 3 3 2 2" xfId="4175"/>
    <cellStyle name="Hyperlink 4 3 3 3 3 3" xfId="3070"/>
    <cellStyle name="Hyperlink 4 3 3 3 4" xfId="1412"/>
    <cellStyle name="Hyperlink 4 3 3 3 4 2" xfId="3623"/>
    <cellStyle name="Hyperlink 4 3 3 3 5" xfId="251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3" xfId="1504"/>
    <cellStyle name="Hyperlink 4 3 3 4 3 2" xfId="3715"/>
    <cellStyle name="Hyperlink 4 3 3 4 4" xfId="2610"/>
    <cellStyle name="Hyperlink 4 3 3 5" xfId="667"/>
    <cellStyle name="Hyperlink 4 3 3 5 2" xfId="1780"/>
    <cellStyle name="Hyperlink 4 3 3 5 2 2" xfId="3991"/>
    <cellStyle name="Hyperlink 4 3 3 5 3" xfId="2886"/>
    <cellStyle name="Hyperlink 4 3 3 6" xfId="1228"/>
    <cellStyle name="Hyperlink 4 3 3 6 2" xfId="3439"/>
    <cellStyle name="Hyperlink 4 3 3 7" xfId="233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3" xfId="1550"/>
    <cellStyle name="Hyperlink 4 3 4 2 3 2" xfId="3761"/>
    <cellStyle name="Hyperlink 4 3 4 2 4" xfId="2656"/>
    <cellStyle name="Hyperlink 4 3 4 3" xfId="713"/>
    <cellStyle name="Hyperlink 4 3 4 3 2" xfId="1826"/>
    <cellStyle name="Hyperlink 4 3 4 3 2 2" xfId="4037"/>
    <cellStyle name="Hyperlink 4 3 4 3 3" xfId="2932"/>
    <cellStyle name="Hyperlink 4 3 4 4" xfId="1274"/>
    <cellStyle name="Hyperlink 4 3 4 4 2" xfId="3485"/>
    <cellStyle name="Hyperlink 4 3 4 5" xfId="238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3" xfId="1642"/>
    <cellStyle name="Hyperlink 4 3 5 2 3 2" xfId="3853"/>
    <cellStyle name="Hyperlink 4 3 5 2 4" xfId="2748"/>
    <cellStyle name="Hyperlink 4 3 5 3" xfId="805"/>
    <cellStyle name="Hyperlink 4 3 5 3 2" xfId="1918"/>
    <cellStyle name="Hyperlink 4 3 5 3 2 2" xfId="4129"/>
    <cellStyle name="Hyperlink 4 3 5 3 3" xfId="3024"/>
    <cellStyle name="Hyperlink 4 3 5 4" xfId="1366"/>
    <cellStyle name="Hyperlink 4 3 5 4 2" xfId="3577"/>
    <cellStyle name="Hyperlink 4 3 5 5" xfId="247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3" xfId="1458"/>
    <cellStyle name="Hyperlink 4 3 6 3 2" xfId="3669"/>
    <cellStyle name="Hyperlink 4 3 6 4" xfId="2564"/>
    <cellStyle name="Hyperlink 4 3 7" xfId="621"/>
    <cellStyle name="Hyperlink 4 3 7 2" xfId="1734"/>
    <cellStyle name="Hyperlink 4 3 7 2 2" xfId="3945"/>
    <cellStyle name="Hyperlink 4 3 7 3" xfId="284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3" xfId="1606"/>
    <cellStyle name="Hyperlink 4 4 2 2 2 3 2" xfId="3817"/>
    <cellStyle name="Hyperlink 4 4 2 2 2 4" xfId="2712"/>
    <cellStyle name="Hyperlink 4 4 2 2 3" xfId="769"/>
    <cellStyle name="Hyperlink 4 4 2 2 3 2" xfId="1882"/>
    <cellStyle name="Hyperlink 4 4 2 2 3 2 2" xfId="4093"/>
    <cellStyle name="Hyperlink 4 4 2 2 3 3" xfId="2988"/>
    <cellStyle name="Hyperlink 4 4 2 2 4" xfId="1330"/>
    <cellStyle name="Hyperlink 4 4 2 2 4 2" xfId="3541"/>
    <cellStyle name="Hyperlink 4 4 2 2 5" xfId="243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3" xfId="1698"/>
    <cellStyle name="Hyperlink 4 4 2 3 2 3 2" xfId="3909"/>
    <cellStyle name="Hyperlink 4 4 2 3 2 4" xfId="2804"/>
    <cellStyle name="Hyperlink 4 4 2 3 3" xfId="861"/>
    <cellStyle name="Hyperlink 4 4 2 3 3 2" xfId="1974"/>
    <cellStyle name="Hyperlink 4 4 2 3 3 2 2" xfId="4185"/>
    <cellStyle name="Hyperlink 4 4 2 3 3 3" xfId="3080"/>
    <cellStyle name="Hyperlink 4 4 2 3 4" xfId="1422"/>
    <cellStyle name="Hyperlink 4 4 2 3 4 2" xfId="3633"/>
    <cellStyle name="Hyperlink 4 4 2 3 5" xfId="252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3" xfId="1514"/>
    <cellStyle name="Hyperlink 4 4 2 4 3 2" xfId="3725"/>
    <cellStyle name="Hyperlink 4 4 2 4 4" xfId="2620"/>
    <cellStyle name="Hyperlink 4 4 2 5" xfId="677"/>
    <cellStyle name="Hyperlink 4 4 2 5 2" xfId="1790"/>
    <cellStyle name="Hyperlink 4 4 2 5 2 2" xfId="4001"/>
    <cellStyle name="Hyperlink 4 4 2 5 3" xfId="2896"/>
    <cellStyle name="Hyperlink 4 4 2 6" xfId="1238"/>
    <cellStyle name="Hyperlink 4 4 2 6 2" xfId="3449"/>
    <cellStyle name="Hyperlink 4 4 2 7" xfId="234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3" xfId="1560"/>
    <cellStyle name="Hyperlink 4 4 3 2 3 2" xfId="3771"/>
    <cellStyle name="Hyperlink 4 4 3 2 4" xfId="2666"/>
    <cellStyle name="Hyperlink 4 4 3 3" xfId="723"/>
    <cellStyle name="Hyperlink 4 4 3 3 2" xfId="1836"/>
    <cellStyle name="Hyperlink 4 4 3 3 2 2" xfId="4047"/>
    <cellStyle name="Hyperlink 4 4 3 3 3" xfId="2942"/>
    <cellStyle name="Hyperlink 4 4 3 4" xfId="1284"/>
    <cellStyle name="Hyperlink 4 4 3 4 2" xfId="3495"/>
    <cellStyle name="Hyperlink 4 4 3 5" xfId="239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3" xfId="1652"/>
    <cellStyle name="Hyperlink 4 4 4 2 3 2" xfId="3863"/>
    <cellStyle name="Hyperlink 4 4 4 2 4" xfId="2758"/>
    <cellStyle name="Hyperlink 4 4 4 3" xfId="815"/>
    <cellStyle name="Hyperlink 4 4 4 3 2" xfId="1928"/>
    <cellStyle name="Hyperlink 4 4 4 3 2 2" xfId="4139"/>
    <cellStyle name="Hyperlink 4 4 4 3 3" xfId="3034"/>
    <cellStyle name="Hyperlink 4 4 4 4" xfId="1376"/>
    <cellStyle name="Hyperlink 4 4 4 4 2" xfId="3587"/>
    <cellStyle name="Hyperlink 4 4 4 5" xfId="248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3" xfId="1468"/>
    <cellStyle name="Hyperlink 4 4 5 3 2" xfId="3679"/>
    <cellStyle name="Hyperlink 4 4 5 4" xfId="2574"/>
    <cellStyle name="Hyperlink 4 4 6" xfId="631"/>
    <cellStyle name="Hyperlink 4 4 6 2" xfId="1744"/>
    <cellStyle name="Hyperlink 4 4 6 2 2" xfId="3955"/>
    <cellStyle name="Hyperlink 4 4 6 3" xfId="2850"/>
    <cellStyle name="Hyperlink 4 4 7" xfId="1192"/>
    <cellStyle name="Hyperlink 4 4 7 2" xfId="3403"/>
    <cellStyle name="Hyperlink 4 4 8" xfId="229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3" xfId="1586"/>
    <cellStyle name="Hyperlink 4 5 2 2 3 2" xfId="3797"/>
    <cellStyle name="Hyperlink 4 5 2 2 4" xfId="2692"/>
    <cellStyle name="Hyperlink 4 5 2 3" xfId="749"/>
    <cellStyle name="Hyperlink 4 5 2 3 2" xfId="1862"/>
    <cellStyle name="Hyperlink 4 5 2 3 2 2" xfId="4073"/>
    <cellStyle name="Hyperlink 4 5 2 3 3" xfId="2968"/>
    <cellStyle name="Hyperlink 4 5 2 4" xfId="1310"/>
    <cellStyle name="Hyperlink 4 5 2 4 2" xfId="3521"/>
    <cellStyle name="Hyperlink 4 5 2 5" xfId="241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3" xfId="1678"/>
    <cellStyle name="Hyperlink 4 5 3 2 3 2" xfId="3889"/>
    <cellStyle name="Hyperlink 4 5 3 2 4" xfId="2784"/>
    <cellStyle name="Hyperlink 4 5 3 3" xfId="841"/>
    <cellStyle name="Hyperlink 4 5 3 3 2" xfId="1954"/>
    <cellStyle name="Hyperlink 4 5 3 3 2 2" xfId="4165"/>
    <cellStyle name="Hyperlink 4 5 3 3 3" xfId="3060"/>
    <cellStyle name="Hyperlink 4 5 3 4" xfId="1402"/>
    <cellStyle name="Hyperlink 4 5 3 4 2" xfId="3613"/>
    <cellStyle name="Hyperlink 4 5 3 5" xfId="250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3" xfId="1494"/>
    <cellStyle name="Hyperlink 4 5 4 3 2" xfId="3705"/>
    <cellStyle name="Hyperlink 4 5 4 4" xfId="2600"/>
    <cellStyle name="Hyperlink 4 5 5" xfId="657"/>
    <cellStyle name="Hyperlink 4 5 5 2" xfId="1770"/>
    <cellStyle name="Hyperlink 4 5 5 2 2" xfId="3981"/>
    <cellStyle name="Hyperlink 4 5 5 3" xfId="2876"/>
    <cellStyle name="Hyperlink 4 5 6" xfId="1218"/>
    <cellStyle name="Hyperlink 4 5 6 2" xfId="3429"/>
    <cellStyle name="Hyperlink 4 5 7" xfId="232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3" xfId="1540"/>
    <cellStyle name="Hyperlink 4 6 2 3 2" xfId="3751"/>
    <cellStyle name="Hyperlink 4 6 2 4" xfId="2646"/>
    <cellStyle name="Hyperlink 4 6 3" xfId="703"/>
    <cellStyle name="Hyperlink 4 6 3 2" xfId="1816"/>
    <cellStyle name="Hyperlink 4 6 3 2 2" xfId="4027"/>
    <cellStyle name="Hyperlink 4 6 3 3" xfId="2922"/>
    <cellStyle name="Hyperlink 4 6 4" xfId="1264"/>
    <cellStyle name="Hyperlink 4 6 4 2" xfId="3475"/>
    <cellStyle name="Hyperlink 4 6 5" xfId="237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3" xfId="1632"/>
    <cellStyle name="Hyperlink 4 7 2 3 2" xfId="3843"/>
    <cellStyle name="Hyperlink 4 7 2 4" xfId="2738"/>
    <cellStyle name="Hyperlink 4 7 3" xfId="795"/>
    <cellStyle name="Hyperlink 4 7 3 2" xfId="1908"/>
    <cellStyle name="Hyperlink 4 7 3 2 2" xfId="4119"/>
    <cellStyle name="Hyperlink 4 7 3 3" xfId="3014"/>
    <cellStyle name="Hyperlink 4 7 4" xfId="1356"/>
    <cellStyle name="Hyperlink 4 7 4 2" xfId="3567"/>
    <cellStyle name="Hyperlink 4 7 5" xfId="246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3" xfId="1448"/>
    <cellStyle name="Hyperlink 4 8 3 2" xfId="3659"/>
    <cellStyle name="Hyperlink 4 8 4" xfId="2554"/>
    <cellStyle name="Hyperlink 4 9" xfId="611"/>
    <cellStyle name="Hyperlink 4 9 2" xfId="1724"/>
    <cellStyle name="Hyperlink 4 9 2 2" xfId="3935"/>
    <cellStyle name="Hyperlink 4 9 3" xfId="2830"/>
    <cellStyle name="Hyperlink 5" xfId="59"/>
    <cellStyle name="Hyperlink 5 10" xfId="227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3" xfId="1617"/>
    <cellStyle name="Hyperlink 5 2 2 2 2 2 3 2" xfId="3828"/>
    <cellStyle name="Hyperlink 5 2 2 2 2 2 4" xfId="272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4" xfId="1341"/>
    <cellStyle name="Hyperlink 5 2 2 2 2 4 2" xfId="3552"/>
    <cellStyle name="Hyperlink 5 2 2 2 2 5" xfId="244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3" xfId="1709"/>
    <cellStyle name="Hyperlink 5 2 2 2 3 2 3 2" xfId="3920"/>
    <cellStyle name="Hyperlink 5 2 2 2 3 2 4" xfId="281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4" xfId="1433"/>
    <cellStyle name="Hyperlink 5 2 2 2 3 4 2" xfId="3644"/>
    <cellStyle name="Hyperlink 5 2 2 2 3 5" xfId="253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3" xfId="1525"/>
    <cellStyle name="Hyperlink 5 2 2 2 4 3 2" xfId="3736"/>
    <cellStyle name="Hyperlink 5 2 2 2 4 4" xfId="2631"/>
    <cellStyle name="Hyperlink 5 2 2 2 5" xfId="688"/>
    <cellStyle name="Hyperlink 5 2 2 2 5 2" xfId="1801"/>
    <cellStyle name="Hyperlink 5 2 2 2 5 2 2" xfId="4012"/>
    <cellStyle name="Hyperlink 5 2 2 2 5 3" xfId="2907"/>
    <cellStyle name="Hyperlink 5 2 2 2 6" xfId="1249"/>
    <cellStyle name="Hyperlink 5 2 2 2 6 2" xfId="3460"/>
    <cellStyle name="Hyperlink 5 2 2 2 7" xfId="235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3" xfId="1571"/>
    <cellStyle name="Hyperlink 5 2 2 3 2 3 2" xfId="3782"/>
    <cellStyle name="Hyperlink 5 2 2 3 2 4" xfId="2677"/>
    <cellStyle name="Hyperlink 5 2 2 3 3" xfId="734"/>
    <cellStyle name="Hyperlink 5 2 2 3 3 2" xfId="1847"/>
    <cellStyle name="Hyperlink 5 2 2 3 3 2 2" xfId="4058"/>
    <cellStyle name="Hyperlink 5 2 2 3 3 3" xfId="2953"/>
    <cellStyle name="Hyperlink 5 2 2 3 4" xfId="1295"/>
    <cellStyle name="Hyperlink 5 2 2 3 4 2" xfId="3506"/>
    <cellStyle name="Hyperlink 5 2 2 3 5" xfId="240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3" xfId="1663"/>
    <cellStyle name="Hyperlink 5 2 2 4 2 3 2" xfId="3874"/>
    <cellStyle name="Hyperlink 5 2 2 4 2 4" xfId="2769"/>
    <cellStyle name="Hyperlink 5 2 2 4 3" xfId="826"/>
    <cellStyle name="Hyperlink 5 2 2 4 3 2" xfId="1939"/>
    <cellStyle name="Hyperlink 5 2 2 4 3 2 2" xfId="4150"/>
    <cellStyle name="Hyperlink 5 2 2 4 3 3" xfId="3045"/>
    <cellStyle name="Hyperlink 5 2 2 4 4" xfId="1387"/>
    <cellStyle name="Hyperlink 5 2 2 4 4 2" xfId="3598"/>
    <cellStyle name="Hyperlink 5 2 2 4 5" xfId="249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3" xfId="1479"/>
    <cellStyle name="Hyperlink 5 2 2 5 3 2" xfId="3690"/>
    <cellStyle name="Hyperlink 5 2 2 5 4" xfId="2585"/>
    <cellStyle name="Hyperlink 5 2 2 6" xfId="642"/>
    <cellStyle name="Hyperlink 5 2 2 6 2" xfId="1755"/>
    <cellStyle name="Hyperlink 5 2 2 6 2 2" xfId="3966"/>
    <cellStyle name="Hyperlink 5 2 2 6 3" xfId="2861"/>
    <cellStyle name="Hyperlink 5 2 2 7" xfId="1203"/>
    <cellStyle name="Hyperlink 5 2 2 7 2" xfId="3414"/>
    <cellStyle name="Hyperlink 5 2 2 8" xfId="230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3" xfId="1597"/>
    <cellStyle name="Hyperlink 5 2 3 2 2 3 2" xfId="3808"/>
    <cellStyle name="Hyperlink 5 2 3 2 2 4" xfId="2703"/>
    <cellStyle name="Hyperlink 5 2 3 2 3" xfId="760"/>
    <cellStyle name="Hyperlink 5 2 3 2 3 2" xfId="1873"/>
    <cellStyle name="Hyperlink 5 2 3 2 3 2 2" xfId="4084"/>
    <cellStyle name="Hyperlink 5 2 3 2 3 3" xfId="2979"/>
    <cellStyle name="Hyperlink 5 2 3 2 4" xfId="1321"/>
    <cellStyle name="Hyperlink 5 2 3 2 4 2" xfId="3532"/>
    <cellStyle name="Hyperlink 5 2 3 2 5" xfId="242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3" xfId="1689"/>
    <cellStyle name="Hyperlink 5 2 3 3 2 3 2" xfId="3900"/>
    <cellStyle name="Hyperlink 5 2 3 3 2 4" xfId="2795"/>
    <cellStyle name="Hyperlink 5 2 3 3 3" xfId="852"/>
    <cellStyle name="Hyperlink 5 2 3 3 3 2" xfId="1965"/>
    <cellStyle name="Hyperlink 5 2 3 3 3 2 2" xfId="4176"/>
    <cellStyle name="Hyperlink 5 2 3 3 3 3" xfId="3071"/>
    <cellStyle name="Hyperlink 5 2 3 3 4" xfId="1413"/>
    <cellStyle name="Hyperlink 5 2 3 3 4 2" xfId="3624"/>
    <cellStyle name="Hyperlink 5 2 3 3 5" xfId="251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3" xfId="1505"/>
    <cellStyle name="Hyperlink 5 2 3 4 3 2" xfId="3716"/>
    <cellStyle name="Hyperlink 5 2 3 4 4" xfId="2611"/>
    <cellStyle name="Hyperlink 5 2 3 5" xfId="668"/>
    <cellStyle name="Hyperlink 5 2 3 5 2" xfId="1781"/>
    <cellStyle name="Hyperlink 5 2 3 5 2 2" xfId="3992"/>
    <cellStyle name="Hyperlink 5 2 3 5 3" xfId="2887"/>
    <cellStyle name="Hyperlink 5 2 3 6" xfId="1229"/>
    <cellStyle name="Hyperlink 5 2 3 6 2" xfId="3440"/>
    <cellStyle name="Hyperlink 5 2 3 7" xfId="233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3" xfId="1551"/>
    <cellStyle name="Hyperlink 5 2 4 2 3 2" xfId="3762"/>
    <cellStyle name="Hyperlink 5 2 4 2 4" xfId="2657"/>
    <cellStyle name="Hyperlink 5 2 4 3" xfId="714"/>
    <cellStyle name="Hyperlink 5 2 4 3 2" xfId="1827"/>
    <cellStyle name="Hyperlink 5 2 4 3 2 2" xfId="4038"/>
    <cellStyle name="Hyperlink 5 2 4 3 3" xfId="2933"/>
    <cellStyle name="Hyperlink 5 2 4 4" xfId="1275"/>
    <cellStyle name="Hyperlink 5 2 4 4 2" xfId="3486"/>
    <cellStyle name="Hyperlink 5 2 4 5" xfId="238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3" xfId="1643"/>
    <cellStyle name="Hyperlink 5 2 5 2 3 2" xfId="3854"/>
    <cellStyle name="Hyperlink 5 2 5 2 4" xfId="2749"/>
    <cellStyle name="Hyperlink 5 2 5 3" xfId="806"/>
    <cellStyle name="Hyperlink 5 2 5 3 2" xfId="1919"/>
    <cellStyle name="Hyperlink 5 2 5 3 2 2" xfId="4130"/>
    <cellStyle name="Hyperlink 5 2 5 3 3" xfId="3025"/>
    <cellStyle name="Hyperlink 5 2 5 4" xfId="1367"/>
    <cellStyle name="Hyperlink 5 2 5 4 2" xfId="3578"/>
    <cellStyle name="Hyperlink 5 2 5 5" xfId="247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3" xfId="1459"/>
    <cellStyle name="Hyperlink 5 2 6 3 2" xfId="3670"/>
    <cellStyle name="Hyperlink 5 2 6 4" xfId="2565"/>
    <cellStyle name="Hyperlink 5 2 7" xfId="622"/>
    <cellStyle name="Hyperlink 5 2 7 2" xfId="1735"/>
    <cellStyle name="Hyperlink 5 2 7 2 2" xfId="3946"/>
    <cellStyle name="Hyperlink 5 2 7 3" xfId="284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3" xfId="1607"/>
    <cellStyle name="Hyperlink 5 3 2 2 2 3 2" xfId="3818"/>
    <cellStyle name="Hyperlink 5 3 2 2 2 4" xfId="2713"/>
    <cellStyle name="Hyperlink 5 3 2 2 3" xfId="770"/>
    <cellStyle name="Hyperlink 5 3 2 2 3 2" xfId="1883"/>
    <cellStyle name="Hyperlink 5 3 2 2 3 2 2" xfId="4094"/>
    <cellStyle name="Hyperlink 5 3 2 2 3 3" xfId="2989"/>
    <cellStyle name="Hyperlink 5 3 2 2 4" xfId="1331"/>
    <cellStyle name="Hyperlink 5 3 2 2 4 2" xfId="3542"/>
    <cellStyle name="Hyperlink 5 3 2 2 5" xfId="243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3" xfId="1699"/>
    <cellStyle name="Hyperlink 5 3 2 3 2 3 2" xfId="3910"/>
    <cellStyle name="Hyperlink 5 3 2 3 2 4" xfId="2805"/>
    <cellStyle name="Hyperlink 5 3 2 3 3" xfId="862"/>
    <cellStyle name="Hyperlink 5 3 2 3 3 2" xfId="1975"/>
    <cellStyle name="Hyperlink 5 3 2 3 3 2 2" xfId="4186"/>
    <cellStyle name="Hyperlink 5 3 2 3 3 3" xfId="3081"/>
    <cellStyle name="Hyperlink 5 3 2 3 4" xfId="1423"/>
    <cellStyle name="Hyperlink 5 3 2 3 4 2" xfId="3634"/>
    <cellStyle name="Hyperlink 5 3 2 3 5" xfId="252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3" xfId="1515"/>
    <cellStyle name="Hyperlink 5 3 2 4 3 2" xfId="3726"/>
    <cellStyle name="Hyperlink 5 3 2 4 4" xfId="2621"/>
    <cellStyle name="Hyperlink 5 3 2 5" xfId="678"/>
    <cellStyle name="Hyperlink 5 3 2 5 2" xfId="1791"/>
    <cellStyle name="Hyperlink 5 3 2 5 2 2" xfId="4002"/>
    <cellStyle name="Hyperlink 5 3 2 5 3" xfId="2897"/>
    <cellStyle name="Hyperlink 5 3 2 6" xfId="1239"/>
    <cellStyle name="Hyperlink 5 3 2 6 2" xfId="3450"/>
    <cellStyle name="Hyperlink 5 3 2 7" xfId="234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3" xfId="1561"/>
    <cellStyle name="Hyperlink 5 3 3 2 3 2" xfId="3772"/>
    <cellStyle name="Hyperlink 5 3 3 2 4" xfId="2667"/>
    <cellStyle name="Hyperlink 5 3 3 3" xfId="724"/>
    <cellStyle name="Hyperlink 5 3 3 3 2" xfId="1837"/>
    <cellStyle name="Hyperlink 5 3 3 3 2 2" xfId="4048"/>
    <cellStyle name="Hyperlink 5 3 3 3 3" xfId="2943"/>
    <cellStyle name="Hyperlink 5 3 3 4" xfId="1285"/>
    <cellStyle name="Hyperlink 5 3 3 4 2" xfId="3496"/>
    <cellStyle name="Hyperlink 5 3 3 5" xfId="239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3" xfId="1653"/>
    <cellStyle name="Hyperlink 5 3 4 2 3 2" xfId="3864"/>
    <cellStyle name="Hyperlink 5 3 4 2 4" xfId="2759"/>
    <cellStyle name="Hyperlink 5 3 4 3" xfId="816"/>
    <cellStyle name="Hyperlink 5 3 4 3 2" xfId="1929"/>
    <cellStyle name="Hyperlink 5 3 4 3 2 2" xfId="4140"/>
    <cellStyle name="Hyperlink 5 3 4 3 3" xfId="3035"/>
    <cellStyle name="Hyperlink 5 3 4 4" xfId="1377"/>
    <cellStyle name="Hyperlink 5 3 4 4 2" xfId="3588"/>
    <cellStyle name="Hyperlink 5 3 4 5" xfId="248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3" xfId="1469"/>
    <cellStyle name="Hyperlink 5 3 5 3 2" xfId="3680"/>
    <cellStyle name="Hyperlink 5 3 5 4" xfId="2575"/>
    <cellStyle name="Hyperlink 5 3 6" xfId="632"/>
    <cellStyle name="Hyperlink 5 3 6 2" xfId="1745"/>
    <cellStyle name="Hyperlink 5 3 6 2 2" xfId="3956"/>
    <cellStyle name="Hyperlink 5 3 6 3" xfId="2851"/>
    <cellStyle name="Hyperlink 5 3 7" xfId="1193"/>
    <cellStyle name="Hyperlink 5 3 7 2" xfId="3404"/>
    <cellStyle name="Hyperlink 5 3 8" xfId="229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3" xfId="1587"/>
    <cellStyle name="Hyperlink 5 4 2 2 3 2" xfId="3798"/>
    <cellStyle name="Hyperlink 5 4 2 2 4" xfId="2693"/>
    <cellStyle name="Hyperlink 5 4 2 3" xfId="750"/>
    <cellStyle name="Hyperlink 5 4 2 3 2" xfId="1863"/>
    <cellStyle name="Hyperlink 5 4 2 3 2 2" xfId="4074"/>
    <cellStyle name="Hyperlink 5 4 2 3 3" xfId="2969"/>
    <cellStyle name="Hyperlink 5 4 2 4" xfId="1311"/>
    <cellStyle name="Hyperlink 5 4 2 4 2" xfId="3522"/>
    <cellStyle name="Hyperlink 5 4 2 5" xfId="241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3" xfId="1679"/>
    <cellStyle name="Hyperlink 5 4 3 2 3 2" xfId="3890"/>
    <cellStyle name="Hyperlink 5 4 3 2 4" xfId="2785"/>
    <cellStyle name="Hyperlink 5 4 3 3" xfId="842"/>
    <cellStyle name="Hyperlink 5 4 3 3 2" xfId="1955"/>
    <cellStyle name="Hyperlink 5 4 3 3 2 2" xfId="4166"/>
    <cellStyle name="Hyperlink 5 4 3 3 3" xfId="3061"/>
    <cellStyle name="Hyperlink 5 4 3 4" xfId="1403"/>
    <cellStyle name="Hyperlink 5 4 3 4 2" xfId="3614"/>
    <cellStyle name="Hyperlink 5 4 3 5" xfId="250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3" xfId="1495"/>
    <cellStyle name="Hyperlink 5 4 4 3 2" xfId="3706"/>
    <cellStyle name="Hyperlink 5 4 4 4" xfId="2601"/>
    <cellStyle name="Hyperlink 5 4 5" xfId="658"/>
    <cellStyle name="Hyperlink 5 4 5 2" xfId="1771"/>
    <cellStyle name="Hyperlink 5 4 5 2 2" xfId="3982"/>
    <cellStyle name="Hyperlink 5 4 5 3" xfId="2877"/>
    <cellStyle name="Hyperlink 5 4 6" xfId="1219"/>
    <cellStyle name="Hyperlink 5 4 6 2" xfId="3430"/>
    <cellStyle name="Hyperlink 5 4 7" xfId="232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3" xfId="1541"/>
    <cellStyle name="Hyperlink 5 5 2 3 2" xfId="3752"/>
    <cellStyle name="Hyperlink 5 5 2 4" xfId="2647"/>
    <cellStyle name="Hyperlink 5 5 3" xfId="704"/>
    <cellStyle name="Hyperlink 5 5 3 2" xfId="1817"/>
    <cellStyle name="Hyperlink 5 5 3 2 2" xfId="4028"/>
    <cellStyle name="Hyperlink 5 5 3 3" xfId="2923"/>
    <cellStyle name="Hyperlink 5 5 4" xfId="1265"/>
    <cellStyle name="Hyperlink 5 5 4 2" xfId="3476"/>
    <cellStyle name="Hyperlink 5 5 5" xfId="237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3" xfId="1633"/>
    <cellStyle name="Hyperlink 5 6 2 3 2" xfId="3844"/>
    <cellStyle name="Hyperlink 5 6 2 4" xfId="2739"/>
    <cellStyle name="Hyperlink 5 6 3" xfId="796"/>
    <cellStyle name="Hyperlink 5 6 3 2" xfId="1909"/>
    <cellStyle name="Hyperlink 5 6 3 2 2" xfId="4120"/>
    <cellStyle name="Hyperlink 5 6 3 3" xfId="3015"/>
    <cellStyle name="Hyperlink 5 6 4" xfId="1357"/>
    <cellStyle name="Hyperlink 5 6 4 2" xfId="3568"/>
    <cellStyle name="Hyperlink 5 6 5" xfId="246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3" xfId="1449"/>
    <cellStyle name="Hyperlink 5 7 3 2" xfId="3660"/>
    <cellStyle name="Hyperlink 5 7 4" xfId="2555"/>
    <cellStyle name="Hyperlink 5 8" xfId="612"/>
    <cellStyle name="Hyperlink 5 8 2" xfId="1725"/>
    <cellStyle name="Hyperlink 5 8 2 2" xfId="3936"/>
    <cellStyle name="Hyperlink 5 8 3" xfId="2831"/>
    <cellStyle name="Hyperlink 5 9" xfId="1173"/>
    <cellStyle name="Hyperlink 5 9 2" xfId="3384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3" xfId="1612"/>
    <cellStyle name="Hyperlink 6 2 2 2 2 3 2" xfId="3823"/>
    <cellStyle name="Hyperlink 6 2 2 2 2 4" xfId="2718"/>
    <cellStyle name="Hyperlink 6 2 2 2 3" xfId="775"/>
    <cellStyle name="Hyperlink 6 2 2 2 3 2" xfId="1888"/>
    <cellStyle name="Hyperlink 6 2 2 2 3 2 2" xfId="4099"/>
    <cellStyle name="Hyperlink 6 2 2 2 3 3" xfId="2994"/>
    <cellStyle name="Hyperlink 6 2 2 2 4" xfId="1336"/>
    <cellStyle name="Hyperlink 6 2 2 2 4 2" xfId="3547"/>
    <cellStyle name="Hyperlink 6 2 2 2 5" xfId="244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3" xfId="1704"/>
    <cellStyle name="Hyperlink 6 2 2 3 2 3 2" xfId="3915"/>
    <cellStyle name="Hyperlink 6 2 2 3 2 4" xfId="2810"/>
    <cellStyle name="Hyperlink 6 2 2 3 3" xfId="867"/>
    <cellStyle name="Hyperlink 6 2 2 3 3 2" xfId="1980"/>
    <cellStyle name="Hyperlink 6 2 2 3 3 2 2" xfId="4191"/>
    <cellStyle name="Hyperlink 6 2 2 3 3 3" xfId="3086"/>
    <cellStyle name="Hyperlink 6 2 2 3 4" xfId="1428"/>
    <cellStyle name="Hyperlink 6 2 2 3 4 2" xfId="3639"/>
    <cellStyle name="Hyperlink 6 2 2 3 5" xfId="253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3" xfId="1520"/>
    <cellStyle name="Hyperlink 6 2 2 4 3 2" xfId="3731"/>
    <cellStyle name="Hyperlink 6 2 2 4 4" xfId="2626"/>
    <cellStyle name="Hyperlink 6 2 2 5" xfId="683"/>
    <cellStyle name="Hyperlink 6 2 2 5 2" xfId="1796"/>
    <cellStyle name="Hyperlink 6 2 2 5 2 2" xfId="4007"/>
    <cellStyle name="Hyperlink 6 2 2 5 3" xfId="2902"/>
    <cellStyle name="Hyperlink 6 2 2 6" xfId="1244"/>
    <cellStyle name="Hyperlink 6 2 2 6 2" xfId="3455"/>
    <cellStyle name="Hyperlink 6 2 2 7" xfId="235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3" xfId="1566"/>
    <cellStyle name="Hyperlink 6 2 3 2 3 2" xfId="3777"/>
    <cellStyle name="Hyperlink 6 2 3 2 4" xfId="2672"/>
    <cellStyle name="Hyperlink 6 2 3 3" xfId="729"/>
    <cellStyle name="Hyperlink 6 2 3 3 2" xfId="1842"/>
    <cellStyle name="Hyperlink 6 2 3 3 2 2" xfId="4053"/>
    <cellStyle name="Hyperlink 6 2 3 3 3" xfId="2948"/>
    <cellStyle name="Hyperlink 6 2 3 4" xfId="1290"/>
    <cellStyle name="Hyperlink 6 2 3 4 2" xfId="3501"/>
    <cellStyle name="Hyperlink 6 2 3 5" xfId="239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3" xfId="1658"/>
    <cellStyle name="Hyperlink 6 2 4 2 3 2" xfId="3869"/>
    <cellStyle name="Hyperlink 6 2 4 2 4" xfId="2764"/>
    <cellStyle name="Hyperlink 6 2 4 3" xfId="821"/>
    <cellStyle name="Hyperlink 6 2 4 3 2" xfId="1934"/>
    <cellStyle name="Hyperlink 6 2 4 3 2 2" xfId="4145"/>
    <cellStyle name="Hyperlink 6 2 4 3 3" xfId="3040"/>
    <cellStyle name="Hyperlink 6 2 4 4" xfId="1382"/>
    <cellStyle name="Hyperlink 6 2 4 4 2" xfId="3593"/>
    <cellStyle name="Hyperlink 6 2 4 5" xfId="248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3" xfId="1474"/>
    <cellStyle name="Hyperlink 6 2 5 3 2" xfId="3685"/>
    <cellStyle name="Hyperlink 6 2 5 4" xfId="2580"/>
    <cellStyle name="Hyperlink 6 2 6" xfId="637"/>
    <cellStyle name="Hyperlink 6 2 6 2" xfId="1750"/>
    <cellStyle name="Hyperlink 6 2 6 2 2" xfId="3961"/>
    <cellStyle name="Hyperlink 6 2 6 3" xfId="2856"/>
    <cellStyle name="Hyperlink 6 2 7" xfId="1198"/>
    <cellStyle name="Hyperlink 6 2 7 2" xfId="3409"/>
    <cellStyle name="Hyperlink 6 2 8" xfId="230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3" xfId="1592"/>
    <cellStyle name="Hyperlink 6 3 2 2 3 2" xfId="3803"/>
    <cellStyle name="Hyperlink 6 3 2 2 4" xfId="2698"/>
    <cellStyle name="Hyperlink 6 3 2 3" xfId="755"/>
    <cellStyle name="Hyperlink 6 3 2 3 2" xfId="1868"/>
    <cellStyle name="Hyperlink 6 3 2 3 2 2" xfId="4079"/>
    <cellStyle name="Hyperlink 6 3 2 3 3" xfId="2974"/>
    <cellStyle name="Hyperlink 6 3 2 4" xfId="1316"/>
    <cellStyle name="Hyperlink 6 3 2 4 2" xfId="3527"/>
    <cellStyle name="Hyperlink 6 3 2 5" xfId="242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3" xfId="1684"/>
    <cellStyle name="Hyperlink 6 3 3 2 3 2" xfId="3895"/>
    <cellStyle name="Hyperlink 6 3 3 2 4" xfId="2790"/>
    <cellStyle name="Hyperlink 6 3 3 3" xfId="847"/>
    <cellStyle name="Hyperlink 6 3 3 3 2" xfId="1960"/>
    <cellStyle name="Hyperlink 6 3 3 3 2 2" xfId="4171"/>
    <cellStyle name="Hyperlink 6 3 3 3 3" xfId="3066"/>
    <cellStyle name="Hyperlink 6 3 3 4" xfId="1408"/>
    <cellStyle name="Hyperlink 6 3 3 4 2" xfId="3619"/>
    <cellStyle name="Hyperlink 6 3 3 5" xfId="251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3" xfId="1500"/>
    <cellStyle name="Hyperlink 6 3 4 3 2" xfId="3711"/>
    <cellStyle name="Hyperlink 6 3 4 4" xfId="2606"/>
    <cellStyle name="Hyperlink 6 3 5" xfId="663"/>
    <cellStyle name="Hyperlink 6 3 5 2" xfId="1776"/>
    <cellStyle name="Hyperlink 6 3 5 2 2" xfId="3987"/>
    <cellStyle name="Hyperlink 6 3 5 3" xfId="2882"/>
    <cellStyle name="Hyperlink 6 3 6" xfId="1224"/>
    <cellStyle name="Hyperlink 6 3 6 2" xfId="3435"/>
    <cellStyle name="Hyperlink 6 3 7" xfId="233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3" xfId="1546"/>
    <cellStyle name="Hyperlink 6 4 2 3 2" xfId="3757"/>
    <cellStyle name="Hyperlink 6 4 2 4" xfId="2652"/>
    <cellStyle name="Hyperlink 6 4 3" xfId="709"/>
    <cellStyle name="Hyperlink 6 4 3 2" xfId="1822"/>
    <cellStyle name="Hyperlink 6 4 3 2 2" xfId="4033"/>
    <cellStyle name="Hyperlink 6 4 3 3" xfId="2928"/>
    <cellStyle name="Hyperlink 6 4 4" xfId="1270"/>
    <cellStyle name="Hyperlink 6 4 4 2" xfId="3481"/>
    <cellStyle name="Hyperlink 6 4 5" xfId="237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3" xfId="1638"/>
    <cellStyle name="Hyperlink 6 5 2 3 2" xfId="3849"/>
    <cellStyle name="Hyperlink 6 5 2 4" xfId="2744"/>
    <cellStyle name="Hyperlink 6 5 3" xfId="801"/>
    <cellStyle name="Hyperlink 6 5 3 2" xfId="1914"/>
    <cellStyle name="Hyperlink 6 5 3 2 2" xfId="4125"/>
    <cellStyle name="Hyperlink 6 5 3 3" xfId="3020"/>
    <cellStyle name="Hyperlink 6 5 4" xfId="1362"/>
    <cellStyle name="Hyperlink 6 5 4 2" xfId="3573"/>
    <cellStyle name="Hyperlink 6 5 5" xfId="246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3" xfId="1454"/>
    <cellStyle name="Hyperlink 6 6 3 2" xfId="3665"/>
    <cellStyle name="Hyperlink 6 6 4" xfId="2560"/>
    <cellStyle name="Hyperlink 6 7" xfId="617"/>
    <cellStyle name="Hyperlink 6 7 2" xfId="1730"/>
    <cellStyle name="Hyperlink 6 7 2 2" xfId="3941"/>
    <cellStyle name="Hyperlink 6 7 3" xfId="283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3" xfId="1602"/>
    <cellStyle name="Hyperlink 7 2 2 2 3 2" xfId="3813"/>
    <cellStyle name="Hyperlink 7 2 2 2 4" xfId="2708"/>
    <cellStyle name="Hyperlink 7 2 2 3" xfId="765"/>
    <cellStyle name="Hyperlink 7 2 2 3 2" xfId="1878"/>
    <cellStyle name="Hyperlink 7 2 2 3 2 2" xfId="4089"/>
    <cellStyle name="Hyperlink 7 2 2 3 3" xfId="2984"/>
    <cellStyle name="Hyperlink 7 2 2 4" xfId="1326"/>
    <cellStyle name="Hyperlink 7 2 2 4 2" xfId="3537"/>
    <cellStyle name="Hyperlink 7 2 2 5" xfId="243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3" xfId="1694"/>
    <cellStyle name="Hyperlink 7 2 3 2 3 2" xfId="3905"/>
    <cellStyle name="Hyperlink 7 2 3 2 4" xfId="2800"/>
    <cellStyle name="Hyperlink 7 2 3 3" xfId="857"/>
    <cellStyle name="Hyperlink 7 2 3 3 2" xfId="1970"/>
    <cellStyle name="Hyperlink 7 2 3 3 2 2" xfId="4181"/>
    <cellStyle name="Hyperlink 7 2 3 3 3" xfId="3076"/>
    <cellStyle name="Hyperlink 7 2 3 4" xfId="1418"/>
    <cellStyle name="Hyperlink 7 2 3 4 2" xfId="3629"/>
    <cellStyle name="Hyperlink 7 2 3 5" xfId="252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3" xfId="1510"/>
    <cellStyle name="Hyperlink 7 2 4 3 2" xfId="3721"/>
    <cellStyle name="Hyperlink 7 2 4 4" xfId="2616"/>
    <cellStyle name="Hyperlink 7 2 5" xfId="673"/>
    <cellStyle name="Hyperlink 7 2 5 2" xfId="1786"/>
    <cellStyle name="Hyperlink 7 2 5 2 2" xfId="3997"/>
    <cellStyle name="Hyperlink 7 2 5 3" xfId="2892"/>
    <cellStyle name="Hyperlink 7 2 6" xfId="1234"/>
    <cellStyle name="Hyperlink 7 2 6 2" xfId="3445"/>
    <cellStyle name="Hyperlink 7 2 7" xfId="234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3" xfId="1556"/>
    <cellStyle name="Hyperlink 7 3 2 3 2" xfId="3767"/>
    <cellStyle name="Hyperlink 7 3 2 4" xfId="2662"/>
    <cellStyle name="Hyperlink 7 3 3" xfId="719"/>
    <cellStyle name="Hyperlink 7 3 3 2" xfId="1832"/>
    <cellStyle name="Hyperlink 7 3 3 2 2" xfId="4043"/>
    <cellStyle name="Hyperlink 7 3 3 3" xfId="2938"/>
    <cellStyle name="Hyperlink 7 3 4" xfId="1280"/>
    <cellStyle name="Hyperlink 7 3 4 2" xfId="3491"/>
    <cellStyle name="Hyperlink 7 3 5" xfId="238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3" xfId="1648"/>
    <cellStyle name="Hyperlink 7 4 2 3 2" xfId="3859"/>
    <cellStyle name="Hyperlink 7 4 2 4" xfId="2754"/>
    <cellStyle name="Hyperlink 7 4 3" xfId="811"/>
    <cellStyle name="Hyperlink 7 4 3 2" xfId="1924"/>
    <cellStyle name="Hyperlink 7 4 3 2 2" xfId="4135"/>
    <cellStyle name="Hyperlink 7 4 3 3" xfId="3030"/>
    <cellStyle name="Hyperlink 7 4 4" xfId="1372"/>
    <cellStyle name="Hyperlink 7 4 4 2" xfId="3583"/>
    <cellStyle name="Hyperlink 7 4 5" xfId="247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3" xfId="1464"/>
    <cellStyle name="Hyperlink 7 5 3 2" xfId="3675"/>
    <cellStyle name="Hyperlink 7 5 4" xfId="2570"/>
    <cellStyle name="Hyperlink 7 6" xfId="627"/>
    <cellStyle name="Hyperlink 7 6 2" xfId="1740"/>
    <cellStyle name="Hyperlink 7 6 2 2" xfId="3951"/>
    <cellStyle name="Hyperlink 7 6 3" xfId="2846"/>
    <cellStyle name="Hyperlink 7 7" xfId="1188"/>
    <cellStyle name="Hyperlink 7 7 2" xfId="3399"/>
    <cellStyle name="Hyperlink 7 8" xfId="229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3" xfId="1623"/>
    <cellStyle name="Hyperlink 8 2 2 2 3 2" xfId="3834"/>
    <cellStyle name="Hyperlink 8 2 2 2 4" xfId="2729"/>
    <cellStyle name="Hyperlink 8 2 2 3" xfId="786"/>
    <cellStyle name="Hyperlink 8 2 2 3 2" xfId="1899"/>
    <cellStyle name="Hyperlink 8 2 2 3 2 2" xfId="4110"/>
    <cellStyle name="Hyperlink 8 2 2 3 3" xfId="3005"/>
    <cellStyle name="Hyperlink 8 2 2 4" xfId="1347"/>
    <cellStyle name="Hyperlink 8 2 2 4 2" xfId="3558"/>
    <cellStyle name="Hyperlink 8 2 2 5" xfId="245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3" xfId="1715"/>
    <cellStyle name="Hyperlink 8 2 3 2 3 2" xfId="3926"/>
    <cellStyle name="Hyperlink 8 2 3 2 4" xfId="2821"/>
    <cellStyle name="Hyperlink 8 2 3 3" xfId="878"/>
    <cellStyle name="Hyperlink 8 2 3 3 2" xfId="1991"/>
    <cellStyle name="Hyperlink 8 2 3 3 2 2" xfId="4202"/>
    <cellStyle name="Hyperlink 8 2 3 3 3" xfId="3097"/>
    <cellStyle name="Hyperlink 8 2 3 4" xfId="1439"/>
    <cellStyle name="Hyperlink 8 2 3 4 2" xfId="3650"/>
    <cellStyle name="Hyperlink 8 2 3 5" xfId="254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3" xfId="1531"/>
    <cellStyle name="Hyperlink 8 2 4 3 2" xfId="3742"/>
    <cellStyle name="Hyperlink 8 2 4 4" xfId="2637"/>
    <cellStyle name="Hyperlink 8 2 5" xfId="694"/>
    <cellStyle name="Hyperlink 8 2 5 2" xfId="1807"/>
    <cellStyle name="Hyperlink 8 2 5 2 2" xfId="4018"/>
    <cellStyle name="Hyperlink 8 2 5 3" xfId="2913"/>
    <cellStyle name="Hyperlink 8 2 6" xfId="1255"/>
    <cellStyle name="Hyperlink 8 2 6 2" xfId="3466"/>
    <cellStyle name="Hyperlink 8 2 7" xfId="236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3" xfId="1577"/>
    <cellStyle name="Hyperlink 8 3 2 3 2" xfId="3788"/>
    <cellStyle name="Hyperlink 8 3 2 4" xfId="2683"/>
    <cellStyle name="Hyperlink 8 3 3" xfId="740"/>
    <cellStyle name="Hyperlink 8 3 3 2" xfId="1853"/>
    <cellStyle name="Hyperlink 8 3 3 2 2" xfId="4064"/>
    <cellStyle name="Hyperlink 8 3 3 3" xfId="2959"/>
    <cellStyle name="Hyperlink 8 3 4" xfId="1301"/>
    <cellStyle name="Hyperlink 8 3 4 2" xfId="3512"/>
    <cellStyle name="Hyperlink 8 3 5" xfId="240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3" xfId="1669"/>
    <cellStyle name="Hyperlink 8 4 2 3 2" xfId="3880"/>
    <cellStyle name="Hyperlink 8 4 2 4" xfId="2775"/>
    <cellStyle name="Hyperlink 8 4 3" xfId="832"/>
    <cellStyle name="Hyperlink 8 4 3 2" xfId="1945"/>
    <cellStyle name="Hyperlink 8 4 3 2 2" xfId="4156"/>
    <cellStyle name="Hyperlink 8 4 3 3" xfId="3051"/>
    <cellStyle name="Hyperlink 8 4 4" xfId="1393"/>
    <cellStyle name="Hyperlink 8 4 4 2" xfId="3604"/>
    <cellStyle name="Hyperlink 8 4 5" xfId="249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3" xfId="1485"/>
    <cellStyle name="Hyperlink 8 5 3 2" xfId="3696"/>
    <cellStyle name="Hyperlink 8 5 4" xfId="2591"/>
    <cellStyle name="Hyperlink 8 6" xfId="648"/>
    <cellStyle name="Hyperlink 8 6 2" xfId="1761"/>
    <cellStyle name="Hyperlink 8 6 2 2" xfId="3972"/>
    <cellStyle name="Hyperlink 8 6 3" xfId="2867"/>
    <cellStyle name="Hyperlink 8 7" xfId="1209"/>
    <cellStyle name="Hyperlink 8 7 2" xfId="3420"/>
    <cellStyle name="Hyperlink 8 8" xfId="231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3" xfId="1582"/>
    <cellStyle name="Hyperlink 9 2 2 3 2" xfId="3793"/>
    <cellStyle name="Hyperlink 9 2 2 4" xfId="2688"/>
    <cellStyle name="Hyperlink 9 2 3" xfId="745"/>
    <cellStyle name="Hyperlink 9 2 3 2" xfId="1858"/>
    <cellStyle name="Hyperlink 9 2 3 2 2" xfId="4069"/>
    <cellStyle name="Hyperlink 9 2 3 3" xfId="2964"/>
    <cellStyle name="Hyperlink 9 2 4" xfId="1306"/>
    <cellStyle name="Hyperlink 9 2 4 2" xfId="3517"/>
    <cellStyle name="Hyperlink 9 2 5" xfId="241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3" xfId="1674"/>
    <cellStyle name="Hyperlink 9 3 2 3 2" xfId="3885"/>
    <cellStyle name="Hyperlink 9 3 2 4" xfId="2780"/>
    <cellStyle name="Hyperlink 9 3 3" xfId="837"/>
    <cellStyle name="Hyperlink 9 3 3 2" xfId="1950"/>
    <cellStyle name="Hyperlink 9 3 3 2 2" xfId="4161"/>
    <cellStyle name="Hyperlink 9 3 3 3" xfId="3056"/>
    <cellStyle name="Hyperlink 9 3 4" xfId="1398"/>
    <cellStyle name="Hyperlink 9 3 4 2" xfId="3609"/>
    <cellStyle name="Hyperlink 9 3 5" xfId="250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3" xfId="1490"/>
    <cellStyle name="Hyperlink 9 4 3 2" xfId="3701"/>
    <cellStyle name="Hyperlink 9 4 4" xfId="2596"/>
    <cellStyle name="Hyperlink 9 5" xfId="653"/>
    <cellStyle name="Hyperlink 9 5 2" xfId="1766"/>
    <cellStyle name="Hyperlink 9 5 2 2" xfId="3977"/>
    <cellStyle name="Hyperlink 9 5 3" xfId="2872"/>
    <cellStyle name="Hyperlink 9 6" xfId="1214"/>
    <cellStyle name="Hyperlink 9 6 2" xfId="3425"/>
    <cellStyle name="Hyperlink 9 7" xfId="232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24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245"/>
      <tableStyleElement type="headerRow" dxfId="244"/>
      <tableStyleElement type="totalRow" dxfId="243"/>
      <tableStyleElement type="firstColumn" dxfId="242"/>
      <tableStyleElement type="lastColumn" dxfId="241"/>
      <tableStyleElement type="firstRowStripe" dxfId="240"/>
      <tableStyleElement type="firstColumnStripe" dxfId="239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hartsheet" Target="chartsheets/sheet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0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3.xml"/><Relationship Id="rId10" Type="http://schemas.openxmlformats.org/officeDocument/2006/relationships/chartsheet" Target="chartsheets/sheet1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Oficina Occidental Mall</v>
          </cell>
          <cell r="C644" t="str">
            <v>DISTRITO NACIONAL</v>
          </cell>
        </row>
        <row r="645">
          <cell r="A645">
            <v>815</v>
          </cell>
          <cell r="B645" t="str">
            <v xml:space="preserve">ATM Oficina Atalaya del Mar </v>
          </cell>
          <cell r="C645" t="str">
            <v>DISTRITO NACIONAL</v>
          </cell>
        </row>
        <row r="646">
          <cell r="A646">
            <v>816</v>
          </cell>
          <cell r="B646" t="str">
            <v xml:space="preserve">ATM Oficina Pedro Brand </v>
          </cell>
          <cell r="C646" t="str">
            <v>DISTRITO NACIONAL</v>
          </cell>
        </row>
        <row r="647">
          <cell r="A647">
            <v>817</v>
          </cell>
          <cell r="B647" t="str">
            <v xml:space="preserve">ATM Ayuntamiento Sabana Larga (San José de Ocoa) </v>
          </cell>
          <cell r="C647" t="str">
            <v>SUR</v>
          </cell>
        </row>
        <row r="648">
          <cell r="A648">
            <v>818</v>
          </cell>
          <cell r="B648" t="str">
            <v xml:space="preserve">ATM Juridicción Inmobiliaria </v>
          </cell>
          <cell r="C648" t="str">
            <v>DISTRITO NACIONAL</v>
          </cell>
        </row>
        <row r="649">
          <cell r="A649">
            <v>819</v>
          </cell>
          <cell r="B649" t="str">
            <v xml:space="preserve">ATM Jurisdicción Inmobiliaria (Santiago) </v>
          </cell>
          <cell r="C649" t="str">
            <v>NORTE</v>
          </cell>
        </row>
        <row r="650">
          <cell r="A650">
            <v>821</v>
          </cell>
          <cell r="B650" t="str">
            <v xml:space="preserve">ATM S/M Bravo Churchill </v>
          </cell>
          <cell r="C650" t="str">
            <v>DISTRITO NACIONAL</v>
          </cell>
        </row>
        <row r="651">
          <cell r="A651">
            <v>822</v>
          </cell>
          <cell r="B651" t="str">
            <v xml:space="preserve">ATM INDUSPALMA </v>
          </cell>
          <cell r="C651" t="str">
            <v>ESTE</v>
          </cell>
        </row>
        <row r="652">
          <cell r="A652">
            <v>823</v>
          </cell>
          <cell r="B652" t="str">
            <v xml:space="preserve">ATM UNP El Carril (Haina) </v>
          </cell>
          <cell r="C652" t="str">
            <v>DISTRITO NACIONAL</v>
          </cell>
        </row>
        <row r="653">
          <cell r="A653">
            <v>824</v>
          </cell>
          <cell r="B653" t="str">
            <v xml:space="preserve">ATM Multiplaza (Higuey) </v>
          </cell>
          <cell r="C653" t="str">
            <v>ESTE</v>
          </cell>
        </row>
        <row r="654">
          <cell r="A654">
            <v>825</v>
          </cell>
          <cell r="B654" t="str">
            <v xml:space="preserve">ATM Estacion Eco Cibeles (Las Matas de Farfán) </v>
          </cell>
          <cell r="C654" t="str">
            <v>SUR</v>
          </cell>
        </row>
        <row r="655">
          <cell r="A655">
            <v>826</v>
          </cell>
          <cell r="B655" t="str">
            <v xml:space="preserve">ATM Oficina Diamond Plaza II </v>
          </cell>
          <cell r="C655" t="str">
            <v>DISTRITO NACIONAL</v>
          </cell>
        </row>
        <row r="656">
          <cell r="A656">
            <v>827</v>
          </cell>
          <cell r="B656" t="str">
            <v xml:space="preserve">ATM Tienda Oxígeno Dominicano </v>
          </cell>
          <cell r="C656" t="str">
            <v>DISTRITO NACIONAL</v>
          </cell>
        </row>
        <row r="657">
          <cell r="A657">
            <v>828</v>
          </cell>
          <cell r="B657" t="str">
            <v xml:space="preserve">ATM Banca Fiduciaria </v>
          </cell>
          <cell r="C657" t="str">
            <v>DISTRITO NACIONAL</v>
          </cell>
        </row>
        <row r="658">
          <cell r="A658">
            <v>829</v>
          </cell>
          <cell r="B658" t="str">
            <v xml:space="preserve">ATM UNP Multicentro Sirena Baní </v>
          </cell>
          <cell r="C658" t="str">
            <v>SUR</v>
          </cell>
        </row>
        <row r="659">
          <cell r="A659">
            <v>830</v>
          </cell>
          <cell r="B659" t="str">
            <v xml:space="preserve">ATM UNP Sabana Grande de Boyá </v>
          </cell>
          <cell r="C659" t="str">
            <v>ESTE</v>
          </cell>
        </row>
        <row r="660">
          <cell r="A660">
            <v>831</v>
          </cell>
          <cell r="B660" t="str">
            <v xml:space="preserve">ATM Politécnico Loyola San Cristóbal </v>
          </cell>
          <cell r="C660" t="str">
            <v>SUR</v>
          </cell>
        </row>
        <row r="661">
          <cell r="A661">
            <v>832</v>
          </cell>
          <cell r="B661" t="str">
            <v xml:space="preserve">ATM Hospital Traumatológico La Vega </v>
          </cell>
          <cell r="C661" t="str">
            <v>NORTE</v>
          </cell>
        </row>
        <row r="662">
          <cell r="A662">
            <v>833</v>
          </cell>
          <cell r="B662" t="str">
            <v xml:space="preserve">ATM Cafetería CTB I </v>
          </cell>
          <cell r="C662" t="str">
            <v>DISTRITO NACIONAL</v>
          </cell>
        </row>
        <row r="663">
          <cell r="A663">
            <v>834</v>
          </cell>
          <cell r="B663" t="str">
            <v xml:space="preserve">ATM Centro Médico Moderno </v>
          </cell>
          <cell r="C663" t="str">
            <v>DISTRITO NACIONAL</v>
          </cell>
        </row>
        <row r="664">
          <cell r="A664">
            <v>835</v>
          </cell>
          <cell r="B664" t="str">
            <v xml:space="preserve">ATM UNP Megacentro </v>
          </cell>
          <cell r="C664" t="str">
            <v>DISTRITO NACIONAL</v>
          </cell>
        </row>
        <row r="665">
          <cell r="A665">
            <v>836</v>
          </cell>
          <cell r="B665" t="str">
            <v xml:space="preserve">ATM UNP Plaza Luperón </v>
          </cell>
          <cell r="C665" t="str">
            <v>DISTRITO NACIONAL</v>
          </cell>
        </row>
        <row r="666">
          <cell r="A666">
            <v>837</v>
          </cell>
          <cell r="B666" t="str">
            <v>ATM Estación Next Canabacoa</v>
          </cell>
          <cell r="C666" t="str">
            <v>NORTE</v>
          </cell>
        </row>
        <row r="667">
          <cell r="A667">
            <v>838</v>
          </cell>
          <cell r="B667" t="str">
            <v xml:space="preserve">ATM UNP Consuelo </v>
          </cell>
          <cell r="C667" t="str">
            <v>ESTE</v>
          </cell>
        </row>
        <row r="668">
          <cell r="A668">
            <v>839</v>
          </cell>
          <cell r="B668" t="str">
            <v xml:space="preserve">ATM INAPA </v>
          </cell>
          <cell r="C668" t="str">
            <v>DISTRITO NACIONAL</v>
          </cell>
        </row>
        <row r="669">
          <cell r="A669">
            <v>840</v>
          </cell>
          <cell r="B669" t="str">
            <v xml:space="preserve">ATM PUCMM (Santiago) </v>
          </cell>
          <cell r="C669" t="str">
            <v>NORTE</v>
          </cell>
        </row>
        <row r="670">
          <cell r="A670">
            <v>841</v>
          </cell>
          <cell r="B670" t="str">
            <v xml:space="preserve">ATM CEA </v>
          </cell>
          <cell r="C670" t="str">
            <v>DISTRITO NACIONAL</v>
          </cell>
        </row>
        <row r="671">
          <cell r="A671">
            <v>842</v>
          </cell>
          <cell r="B671" t="str">
            <v xml:space="preserve">ATM Plaza Orense II (La Romana) </v>
          </cell>
          <cell r="C671" t="str">
            <v>ESTE</v>
          </cell>
        </row>
        <row r="672">
          <cell r="A672">
            <v>843</v>
          </cell>
          <cell r="B672" t="str">
            <v xml:space="preserve">ATM Oficina Romana Centro </v>
          </cell>
          <cell r="C672" t="str">
            <v>ESTE</v>
          </cell>
        </row>
        <row r="673">
          <cell r="A673">
            <v>844</v>
          </cell>
          <cell r="B673" t="str">
            <v xml:space="preserve">ATM San Juan Shopping Center (Bávaro) </v>
          </cell>
          <cell r="C673" t="str">
            <v>ESTE</v>
          </cell>
        </row>
        <row r="674">
          <cell r="A674">
            <v>845</v>
          </cell>
          <cell r="B674" t="str">
            <v xml:space="preserve">ATM CERTV (Canal 4) </v>
          </cell>
          <cell r="C674" t="str">
            <v>DISTRITO NACIONAL</v>
          </cell>
        </row>
        <row r="675">
          <cell r="A675">
            <v>849</v>
          </cell>
          <cell r="B675" t="str">
            <v xml:space="preserve">ATM La Innovación </v>
          </cell>
          <cell r="C675" t="str">
            <v>DISTRITO NACIONAL</v>
          </cell>
        </row>
        <row r="676">
          <cell r="A676">
            <v>850</v>
          </cell>
          <cell r="B676" t="str">
            <v xml:space="preserve">ATM Hotel Be Live Hamaca </v>
          </cell>
          <cell r="C676" t="str">
            <v>DISTRITO NACIONAL</v>
          </cell>
        </row>
        <row r="677">
          <cell r="A677">
            <v>851</v>
          </cell>
          <cell r="B677" t="str">
            <v xml:space="preserve">ATM Hospital Vinicio Calventi </v>
          </cell>
          <cell r="C677" t="str">
            <v>NORTE</v>
          </cell>
        </row>
        <row r="678">
          <cell r="A678">
            <v>852</v>
          </cell>
          <cell r="B678" t="str">
            <v xml:space="preserve">ATM Gasolinera Franco Bido </v>
          </cell>
          <cell r="C678" t="str">
            <v>NORTE</v>
          </cell>
        </row>
        <row r="679">
          <cell r="A679">
            <v>853</v>
          </cell>
          <cell r="B679" t="str">
            <v xml:space="preserve">ATM Inversiones JF Group (Shell Canabacoa) </v>
          </cell>
          <cell r="C679" t="str">
            <v>NORTE</v>
          </cell>
        </row>
        <row r="680">
          <cell r="A680">
            <v>854</v>
          </cell>
          <cell r="B680" t="str">
            <v xml:space="preserve">ATM Centro Comercial Blanco Batista </v>
          </cell>
          <cell r="C680" t="str">
            <v>NORTE</v>
          </cell>
        </row>
        <row r="681">
          <cell r="A681">
            <v>855</v>
          </cell>
          <cell r="B681" t="str">
            <v xml:space="preserve">ATM Palacio de Justicia La Vega </v>
          </cell>
          <cell r="C681" t="str">
            <v>NORTE</v>
          </cell>
        </row>
        <row r="682">
          <cell r="A682">
            <v>856</v>
          </cell>
          <cell r="B682" t="str">
            <v xml:space="preserve">ATM Estación Petronán Altamira (Puerto Plata) </v>
          </cell>
          <cell r="C682" t="str">
            <v>NORTE</v>
          </cell>
        </row>
        <row r="683">
          <cell r="A683">
            <v>857</v>
          </cell>
          <cell r="B683" t="str">
            <v xml:space="preserve">ATM Oficina Los Alamos </v>
          </cell>
          <cell r="C683" t="str">
            <v>NORTE</v>
          </cell>
        </row>
        <row r="684">
          <cell r="A684">
            <v>858</v>
          </cell>
          <cell r="B684" t="str">
            <v xml:space="preserve">ATM Cooperativa Maestros (COOPNAMA) </v>
          </cell>
          <cell r="C684" t="str">
            <v>DISTRITO NACIONAL</v>
          </cell>
        </row>
        <row r="685">
          <cell r="A685">
            <v>859</v>
          </cell>
          <cell r="B685" t="str">
            <v xml:space="preserve">ATM Hotel Vista Sol (Punta Cana) </v>
          </cell>
          <cell r="C685" t="str">
            <v>ESTE</v>
          </cell>
        </row>
        <row r="686">
          <cell r="A686">
            <v>860</v>
          </cell>
          <cell r="B686" t="str">
            <v xml:space="preserve">ATM Oficina Bella Vista 27 de Febrero I </v>
          </cell>
          <cell r="C686" t="str">
            <v>DISTRITO NACIONAL</v>
          </cell>
        </row>
        <row r="687">
          <cell r="A687">
            <v>861</v>
          </cell>
          <cell r="B687" t="str">
            <v xml:space="preserve">ATM Oficina Bella Vista 27 de Febrero II </v>
          </cell>
          <cell r="C687" t="str">
            <v>DISTRITO NACIONAL</v>
          </cell>
        </row>
        <row r="688">
          <cell r="A688">
            <v>862</v>
          </cell>
          <cell r="B688" t="str">
            <v xml:space="preserve">ATM S/M Doble A (Sabaneta) </v>
          </cell>
          <cell r="C688" t="str">
            <v>NORTE</v>
          </cell>
        </row>
        <row r="689">
          <cell r="A689">
            <v>863</v>
          </cell>
          <cell r="B689" t="str">
            <v xml:space="preserve">ATM Estación Esso Autop. Duarte Km. 14 </v>
          </cell>
          <cell r="C689" t="str">
            <v>DISTRITO NACIONAL</v>
          </cell>
        </row>
        <row r="690">
          <cell r="A690">
            <v>864</v>
          </cell>
          <cell r="B690" t="str">
            <v xml:space="preserve">ATM Palmares Mall (San Francisco) </v>
          </cell>
          <cell r="C690" t="str">
            <v>NORTE</v>
          </cell>
        </row>
        <row r="691">
          <cell r="A691">
            <v>865</v>
          </cell>
          <cell r="B691" t="str">
            <v xml:space="preserve">ATM Club Naco </v>
          </cell>
          <cell r="C691" t="str">
            <v>DISTRITO NACIONAL</v>
          </cell>
        </row>
        <row r="692">
          <cell r="A692">
            <v>866</v>
          </cell>
          <cell r="B692" t="str">
            <v xml:space="preserve">ATM CARDNET </v>
          </cell>
          <cell r="C692" t="str">
            <v>DISTRITO NACIONAL</v>
          </cell>
        </row>
        <row r="693">
          <cell r="A693">
            <v>867</v>
          </cell>
          <cell r="B693" t="str">
            <v xml:space="preserve">ATM Estación Combustible Autopista El Coral </v>
          </cell>
          <cell r="C693" t="str">
            <v>ESTE</v>
          </cell>
        </row>
        <row r="694">
          <cell r="A694">
            <v>868</v>
          </cell>
          <cell r="B694" t="str">
            <v xml:space="preserve">ATM Casino Diamante </v>
          </cell>
          <cell r="C694" t="str">
            <v>DISTRITO NACIONAL</v>
          </cell>
        </row>
        <row r="695">
          <cell r="A695">
            <v>869</v>
          </cell>
          <cell r="B695" t="str">
            <v xml:space="preserve">ATM Estación Isla La Cueva (Cotuí) </v>
          </cell>
          <cell r="C695" t="str">
            <v>NORTE</v>
          </cell>
        </row>
        <row r="696">
          <cell r="A696">
            <v>870</v>
          </cell>
          <cell r="B696" t="str">
            <v xml:space="preserve">ATM Willbes Dominicana (Barahona) </v>
          </cell>
          <cell r="C696" t="str">
            <v>SUR</v>
          </cell>
        </row>
        <row r="697">
          <cell r="A697">
            <v>871</v>
          </cell>
          <cell r="B697" t="str">
            <v>ATM Plaza Cultural San Juan</v>
          </cell>
          <cell r="C697" t="str">
            <v>SUR</v>
          </cell>
        </row>
        <row r="698">
          <cell r="A698">
            <v>872</v>
          </cell>
          <cell r="B698" t="str">
            <v xml:space="preserve">ATM Zona Franca Pisano II (Santiago) </v>
          </cell>
          <cell r="C698" t="str">
            <v>NORTE</v>
          </cell>
        </row>
        <row r="699">
          <cell r="A699">
            <v>873</v>
          </cell>
          <cell r="B699" t="str">
            <v xml:space="preserve">ATM Centro de Caja San Cristóbal II </v>
          </cell>
          <cell r="C699" t="str">
            <v>SUR</v>
          </cell>
        </row>
        <row r="700">
          <cell r="A700">
            <v>874</v>
          </cell>
          <cell r="B700" t="str">
            <v xml:space="preserve">ATM Zona Franca Esperanza II (Mao) </v>
          </cell>
          <cell r="C700" t="str">
            <v>NORTE</v>
          </cell>
        </row>
        <row r="701">
          <cell r="A701">
            <v>875</v>
          </cell>
          <cell r="B701" t="str">
            <v xml:space="preserve">ATM Texaco Aut. Duarte KM 14 1/2 (Los Alcarrizos) </v>
          </cell>
          <cell r="C701" t="str">
            <v>DISTRITO NACIONAL</v>
          </cell>
        </row>
        <row r="702">
          <cell r="A702">
            <v>876</v>
          </cell>
          <cell r="B702" t="str">
            <v xml:space="preserve">ATM Estación Next Abraham Lincoln </v>
          </cell>
          <cell r="C702" t="str">
            <v>DISTRITO NACIONAL</v>
          </cell>
        </row>
        <row r="703">
          <cell r="A703">
            <v>877</v>
          </cell>
          <cell r="B703" t="str">
            <v xml:space="preserve">ATM Estación Los Samanes (Ranchito, La Vega) </v>
          </cell>
          <cell r="C703" t="str">
            <v>NORTE</v>
          </cell>
        </row>
        <row r="704">
          <cell r="A704">
            <v>878</v>
          </cell>
          <cell r="B704" t="str">
            <v>ATM UNP Cabral Y Baez</v>
          </cell>
          <cell r="C704" t="str">
            <v>NORTE</v>
          </cell>
        </row>
        <row r="705">
          <cell r="A705">
            <v>879</v>
          </cell>
          <cell r="B705" t="str">
            <v xml:space="preserve">ATM Plaza Metropolitana </v>
          </cell>
          <cell r="C705" t="str">
            <v>DISTRITO NACIONAL</v>
          </cell>
        </row>
        <row r="706">
          <cell r="A706">
            <v>880</v>
          </cell>
          <cell r="B706" t="str">
            <v xml:space="preserve">ATM Autoservicio Barahona II </v>
          </cell>
          <cell r="C706" t="str">
            <v>SUR</v>
          </cell>
        </row>
        <row r="707">
          <cell r="A707">
            <v>881</v>
          </cell>
          <cell r="B707" t="str">
            <v xml:space="preserve">ATM UNP Yaguate (San Cristóbal) </v>
          </cell>
          <cell r="C707" t="str">
            <v>SUR</v>
          </cell>
        </row>
        <row r="708">
          <cell r="A708">
            <v>882</v>
          </cell>
          <cell r="B708" t="str">
            <v xml:space="preserve">ATM Oficina Moca II </v>
          </cell>
          <cell r="C708" t="str">
            <v>NORTE</v>
          </cell>
        </row>
        <row r="709">
          <cell r="A709">
            <v>883</v>
          </cell>
          <cell r="B709" t="str">
            <v xml:space="preserve">ATM Oficina Filadelfia Plaza </v>
          </cell>
          <cell r="C709" t="str">
            <v>DISTRITO NACIONAL</v>
          </cell>
        </row>
        <row r="710">
          <cell r="A710">
            <v>884</v>
          </cell>
          <cell r="B710" t="str">
            <v xml:space="preserve">ATM UNP Olé Sabana Perdida </v>
          </cell>
          <cell r="C710" t="str">
            <v>DISTRITO NACIONAL</v>
          </cell>
        </row>
        <row r="711">
          <cell r="A711">
            <v>885</v>
          </cell>
          <cell r="B711" t="str">
            <v xml:space="preserve">ATM UNP Rancho Arriba </v>
          </cell>
          <cell r="C711" t="str">
            <v>SUR</v>
          </cell>
        </row>
        <row r="712">
          <cell r="A712">
            <v>886</v>
          </cell>
          <cell r="B712" t="str">
            <v xml:space="preserve">ATM Oficina Guayubín </v>
          </cell>
          <cell r="C712" t="str">
            <v>NORTE</v>
          </cell>
        </row>
        <row r="713">
          <cell r="A713">
            <v>887</v>
          </cell>
          <cell r="B713" t="str">
            <v>ATM S/M Bravo Los Proceres</v>
          </cell>
          <cell r="C713" t="str">
            <v>DISTRITO NACIONAL</v>
          </cell>
        </row>
        <row r="714">
          <cell r="A714">
            <v>888</v>
          </cell>
          <cell r="B714" t="str">
            <v>ATM Oficina galeria 56 II (SFM)</v>
          </cell>
          <cell r="C714" t="str">
            <v>NORTE</v>
          </cell>
        </row>
        <row r="715">
          <cell r="A715">
            <v>889</v>
          </cell>
          <cell r="B715" t="str">
            <v>ATM Oficina Plaza Lama Máximo Gómez II</v>
          </cell>
          <cell r="C715" t="str">
            <v>DISTRITO NACIONAL</v>
          </cell>
        </row>
        <row r="716">
          <cell r="A716">
            <v>890</v>
          </cell>
          <cell r="B716" t="str">
            <v xml:space="preserve">ATM Escuela Penitenciaria (San Cristóbal) </v>
          </cell>
          <cell r="C716" t="str">
            <v>SUR</v>
          </cell>
        </row>
        <row r="717">
          <cell r="A717">
            <v>891</v>
          </cell>
          <cell r="B717" t="str">
            <v xml:space="preserve">ATM Estación Texaco (Barahona) </v>
          </cell>
          <cell r="C717" t="str">
            <v>SUR</v>
          </cell>
        </row>
        <row r="718">
          <cell r="A718">
            <v>892</v>
          </cell>
          <cell r="B718" t="str">
            <v xml:space="preserve">ATM Edificio Globalia (Naco) </v>
          </cell>
          <cell r="C718" t="str">
            <v>DISTRITO NACIONAL</v>
          </cell>
        </row>
        <row r="719">
          <cell r="A719">
            <v>893</v>
          </cell>
          <cell r="B719" t="str">
            <v xml:space="preserve">ATM Hotel Be Live Canoa (Bayahibe) II </v>
          </cell>
          <cell r="C719" t="str">
            <v>ESTE</v>
          </cell>
        </row>
        <row r="720">
          <cell r="A720">
            <v>894</v>
          </cell>
          <cell r="B720" t="str">
            <v>ATM Eco Petroleo Estero Hondo</v>
          </cell>
          <cell r="C720" t="str">
            <v>NORTE</v>
          </cell>
        </row>
        <row r="721">
          <cell r="A721">
            <v>895</v>
          </cell>
          <cell r="B721" t="str">
            <v xml:space="preserve">ATM S/M Bravo (Santiago) </v>
          </cell>
          <cell r="C721" t="str">
            <v>NORTE</v>
          </cell>
        </row>
        <row r="722">
          <cell r="A722">
            <v>896</v>
          </cell>
          <cell r="B722" t="str">
            <v xml:space="preserve">ATM Campamento Militar 16 de Agosto I </v>
          </cell>
          <cell r="C722" t="str">
            <v>DISTRITO NACIONAL</v>
          </cell>
        </row>
        <row r="723">
          <cell r="A723">
            <v>897</v>
          </cell>
          <cell r="B723" t="str">
            <v xml:space="preserve">ATM Campamento Militar 16 de Agosto II </v>
          </cell>
          <cell r="C723" t="str">
            <v>DISTRITO NACIONAL</v>
          </cell>
        </row>
        <row r="724">
          <cell r="A724">
            <v>899</v>
          </cell>
          <cell r="B724" t="str">
            <v xml:space="preserve">ATM Oficina Punta Cana </v>
          </cell>
          <cell r="C724" t="str">
            <v>ESTE</v>
          </cell>
        </row>
        <row r="725">
          <cell r="A725">
            <v>900</v>
          </cell>
          <cell r="B725" t="str">
            <v xml:space="preserve">ATM UNP Merca Santo Domingo </v>
          </cell>
          <cell r="C725" t="str">
            <v>DISTRITO NACIONAL</v>
          </cell>
        </row>
        <row r="726">
          <cell r="A726">
            <v>901</v>
          </cell>
          <cell r="B726" t="str">
            <v>ATM Licor Mart-01</v>
          </cell>
          <cell r="C726" t="str">
            <v>DISTRITO NACIONAL</v>
          </cell>
        </row>
        <row r="727">
          <cell r="A727">
            <v>902</v>
          </cell>
          <cell r="B727" t="str">
            <v xml:space="preserve">ATM Oficina Plaza Florida </v>
          </cell>
          <cell r="C727" t="str">
            <v>DISTRITO NACIONAL</v>
          </cell>
        </row>
        <row r="728">
          <cell r="A728">
            <v>903</v>
          </cell>
          <cell r="B728" t="str">
            <v xml:space="preserve">ATM Oficina La Vega Real I </v>
          </cell>
          <cell r="C728" t="str">
            <v>NORTE</v>
          </cell>
        </row>
        <row r="729">
          <cell r="A729">
            <v>904</v>
          </cell>
          <cell r="B729" t="str">
            <v xml:space="preserve">ATM Oficina Multicentro La Sirena Churchill </v>
          </cell>
          <cell r="C729" t="str">
            <v>DISTRITO NACIONAL</v>
          </cell>
        </row>
        <row r="730">
          <cell r="A730">
            <v>905</v>
          </cell>
          <cell r="B730" t="str">
            <v xml:space="preserve">ATM Oficina La Vega Real II </v>
          </cell>
          <cell r="C730" t="str">
            <v>NORTE</v>
          </cell>
        </row>
        <row r="731">
          <cell r="A731">
            <v>906</v>
          </cell>
          <cell r="B731" t="str">
            <v xml:space="preserve">ATM MESCYT  </v>
          </cell>
          <cell r="C731" t="str">
            <v>DISTRITO NACIONAL</v>
          </cell>
        </row>
        <row r="732">
          <cell r="A732">
            <v>907</v>
          </cell>
          <cell r="B732" t="str">
            <v xml:space="preserve">ATM Texaco Estación Aut. Duarte (Los Ríos) </v>
          </cell>
          <cell r="C732" t="str">
            <v>DISTRITO NACIONAL</v>
          </cell>
        </row>
        <row r="733">
          <cell r="A733">
            <v>908</v>
          </cell>
          <cell r="B733" t="str">
            <v xml:space="preserve">ATM Oficina Plaza Botánika </v>
          </cell>
          <cell r="C733" t="str">
            <v>DISTRITO NACIONAL</v>
          </cell>
        </row>
        <row r="734">
          <cell r="A734">
            <v>909</v>
          </cell>
          <cell r="B734" t="str">
            <v xml:space="preserve">ATM UNP UASD </v>
          </cell>
          <cell r="C734" t="str">
            <v>DISTRITO NACIONAL</v>
          </cell>
        </row>
        <row r="735">
          <cell r="A735">
            <v>910</v>
          </cell>
          <cell r="B735" t="str">
            <v xml:space="preserve">ATM Oficina El Sol II (Santiago) </v>
          </cell>
          <cell r="C735" t="str">
            <v>NORTE</v>
          </cell>
        </row>
        <row r="736">
          <cell r="A736">
            <v>911</v>
          </cell>
          <cell r="B736" t="str">
            <v xml:space="preserve">ATM Oficina Venezuela II </v>
          </cell>
          <cell r="C736" t="str">
            <v>DISTRITO NACIONAL</v>
          </cell>
        </row>
        <row r="737">
          <cell r="A737">
            <v>912</v>
          </cell>
          <cell r="B737" t="str">
            <v xml:space="preserve">ATM Oficina San Pedro II </v>
          </cell>
          <cell r="C737" t="str">
            <v>ESTE</v>
          </cell>
        </row>
        <row r="738">
          <cell r="A738">
            <v>913</v>
          </cell>
          <cell r="B738" t="str">
            <v xml:space="preserve">ATM S/M Pola Sarasota </v>
          </cell>
          <cell r="C738" t="str">
            <v>DISTRITO NACIONAL</v>
          </cell>
        </row>
        <row r="739">
          <cell r="A739">
            <v>914</v>
          </cell>
          <cell r="B739" t="str">
            <v xml:space="preserve">ATM Clínica Abreu </v>
          </cell>
          <cell r="C739" t="str">
            <v>DISTRITO NACIONAL</v>
          </cell>
        </row>
        <row r="740">
          <cell r="A740">
            <v>915</v>
          </cell>
          <cell r="B740" t="str">
            <v xml:space="preserve">ATM Multicentro La Sirena Aut. Duarte </v>
          </cell>
          <cell r="C740" t="str">
            <v>DISTRITO NACIONAL</v>
          </cell>
        </row>
        <row r="741">
          <cell r="A741">
            <v>916</v>
          </cell>
          <cell r="B741" t="str">
            <v xml:space="preserve">ATM S/M La Cadena Lincoln </v>
          </cell>
          <cell r="C741" t="str">
            <v>DISTRITO NACIONAL</v>
          </cell>
        </row>
        <row r="742">
          <cell r="A742">
            <v>917</v>
          </cell>
          <cell r="B742" t="str">
            <v xml:space="preserve">ATM Oficina Los Mina </v>
          </cell>
          <cell r="C742" t="str">
            <v>DISTRITO NACIONAL</v>
          </cell>
        </row>
        <row r="743">
          <cell r="A743">
            <v>918</v>
          </cell>
          <cell r="B743" t="str">
            <v xml:space="preserve">ATM S/M Liverpool de la Jacobo Majluta </v>
          </cell>
          <cell r="C743" t="str">
            <v>DISTRITO NACIONAL</v>
          </cell>
        </row>
        <row r="744">
          <cell r="A744">
            <v>919</v>
          </cell>
          <cell r="B744" t="str">
            <v xml:space="preserve">ATM S/M La Cadena Sarasota </v>
          </cell>
          <cell r="C744" t="str">
            <v>DISTRITO NACIONAL</v>
          </cell>
        </row>
        <row r="745">
          <cell r="A745">
            <v>921</v>
          </cell>
          <cell r="B745" t="str">
            <v xml:space="preserve">ATM Amber Cove (Puerto Plata) </v>
          </cell>
          <cell r="C745" t="str">
            <v>NORTE</v>
          </cell>
        </row>
        <row r="746">
          <cell r="A746">
            <v>923</v>
          </cell>
          <cell r="B746" t="str">
            <v xml:space="preserve">ATM Agroindustrial San Pedro de Macorís </v>
          </cell>
          <cell r="C746" t="str">
            <v>ESTE</v>
          </cell>
        </row>
        <row r="747">
          <cell r="A747">
            <v>924</v>
          </cell>
          <cell r="B747" t="str">
            <v>ATM S/M Mimasa (Samaná)</v>
          </cell>
          <cell r="C747" t="str">
            <v>NORTE</v>
          </cell>
        </row>
        <row r="748">
          <cell r="A748">
            <v>925</v>
          </cell>
          <cell r="B748" t="str">
            <v xml:space="preserve">ATM Oficina Plaza Lama Av. 27 de Febrero </v>
          </cell>
          <cell r="C748" t="str">
            <v>DISTRITO NACIONAL</v>
          </cell>
        </row>
        <row r="749">
          <cell r="A749">
            <v>926</v>
          </cell>
          <cell r="B749" t="str">
            <v>ATM S/M Juan Cepin</v>
          </cell>
          <cell r="C749" t="str">
            <v>NORTE</v>
          </cell>
        </row>
        <row r="750">
          <cell r="A750">
            <v>927</v>
          </cell>
          <cell r="B750" t="str">
            <v>ATM S/M Bravo La Esperilla</v>
          </cell>
          <cell r="C750" t="str">
            <v>DISTRITO NACIONAL</v>
          </cell>
        </row>
        <row r="751">
          <cell r="A751">
            <v>928</v>
          </cell>
          <cell r="B751" t="str">
            <v>ATM Estación Texaco Hispanoamericana</v>
          </cell>
          <cell r="C751" t="str">
            <v>NORTE</v>
          </cell>
        </row>
        <row r="752">
          <cell r="A752">
            <v>929</v>
          </cell>
          <cell r="B752" t="str">
            <v>ATM Autoservicio Nacional El Conde</v>
          </cell>
          <cell r="C752" t="str">
            <v>DISTRITO NACIONAL</v>
          </cell>
        </row>
        <row r="753">
          <cell r="A753">
            <v>930</v>
          </cell>
          <cell r="B753" t="str">
            <v>ATM Oficina Plaza Spring Center</v>
          </cell>
          <cell r="C753" t="str">
            <v>DISTRITO NACIONAL</v>
          </cell>
        </row>
        <row r="754">
          <cell r="A754">
            <v>931</v>
          </cell>
          <cell r="B754" t="str">
            <v xml:space="preserve">ATM Autobanco Luperón I </v>
          </cell>
          <cell r="C754" t="str">
            <v>DISTRITO NACIONAL</v>
          </cell>
        </row>
        <row r="755">
          <cell r="A755">
            <v>932</v>
          </cell>
          <cell r="B755" t="str">
            <v xml:space="preserve">ATM Banco Agrícola </v>
          </cell>
          <cell r="C755" t="str">
            <v>DISTRITO NACIONAL</v>
          </cell>
        </row>
        <row r="756">
          <cell r="A756">
            <v>933</v>
          </cell>
          <cell r="B756" t="str">
            <v>ATM Hotel Dreams Punta Cana II</v>
          </cell>
          <cell r="C756" t="str">
            <v>ESTE</v>
          </cell>
        </row>
        <row r="757">
          <cell r="A757">
            <v>934</v>
          </cell>
          <cell r="B757" t="str">
            <v>ATM Hotel Dreams La Romana</v>
          </cell>
          <cell r="C757" t="str">
            <v>ESTE</v>
          </cell>
        </row>
        <row r="758">
          <cell r="A758">
            <v>935</v>
          </cell>
          <cell r="B758" t="str">
            <v xml:space="preserve">ATM Oficina John F. Kennedy </v>
          </cell>
          <cell r="C758" t="str">
            <v>DISTRITO NACIONAL</v>
          </cell>
        </row>
        <row r="759">
          <cell r="A759">
            <v>936</v>
          </cell>
          <cell r="B759" t="str">
            <v xml:space="preserve">ATM Autobanco Oficina La Vega I </v>
          </cell>
          <cell r="C759" t="str">
            <v>NORTE</v>
          </cell>
        </row>
        <row r="760">
          <cell r="A760">
            <v>937</v>
          </cell>
          <cell r="B760" t="str">
            <v xml:space="preserve">ATM Autobanco Oficina La Vega II </v>
          </cell>
          <cell r="C760" t="str">
            <v>NORTE</v>
          </cell>
        </row>
        <row r="761">
          <cell r="A761">
            <v>938</v>
          </cell>
          <cell r="B761" t="str">
            <v xml:space="preserve">ATM Autobanco Oficina Filadelfia Plaza </v>
          </cell>
          <cell r="C761" t="str">
            <v>DISTRITO NACIONAL</v>
          </cell>
        </row>
        <row r="762">
          <cell r="A762">
            <v>939</v>
          </cell>
          <cell r="B762" t="str">
            <v xml:space="preserve">ATM Estación Texaco Máximo Gómez </v>
          </cell>
          <cell r="C762" t="str">
            <v>DISTRITO NACIONAL</v>
          </cell>
        </row>
        <row r="763">
          <cell r="A763">
            <v>940</v>
          </cell>
          <cell r="B763" t="str">
            <v xml:space="preserve">ATM Oficina El Portal (Santiago) </v>
          </cell>
          <cell r="C763" t="str">
            <v>NORTE</v>
          </cell>
        </row>
        <row r="764">
          <cell r="A764">
            <v>941</v>
          </cell>
          <cell r="B764" t="str">
            <v xml:space="preserve">ATM Estación Next (Puerto Plata) </v>
          </cell>
          <cell r="C764" t="str">
            <v>NORTE</v>
          </cell>
        </row>
        <row r="765">
          <cell r="A765">
            <v>942</v>
          </cell>
          <cell r="B765" t="str">
            <v xml:space="preserve">ATM Estación Texaco La Vega </v>
          </cell>
          <cell r="C765" t="str">
            <v>NORTE</v>
          </cell>
        </row>
        <row r="766">
          <cell r="A766">
            <v>943</v>
          </cell>
          <cell r="B766" t="str">
            <v xml:space="preserve">ATM Oficina Tránsito Terreste </v>
          </cell>
          <cell r="C766" t="str">
            <v>DISTRITO NACIONAL</v>
          </cell>
        </row>
        <row r="767">
          <cell r="A767">
            <v>944</v>
          </cell>
          <cell r="B767" t="str">
            <v xml:space="preserve">ATM UNP Mao </v>
          </cell>
          <cell r="C767" t="str">
            <v>NORTE</v>
          </cell>
        </row>
        <row r="768">
          <cell r="A768">
            <v>945</v>
          </cell>
          <cell r="B768" t="str">
            <v xml:space="preserve">ATM UNP El Valle (Hato Mayor) </v>
          </cell>
          <cell r="C768" t="str">
            <v>ESTE</v>
          </cell>
        </row>
        <row r="769">
          <cell r="A769">
            <v>946</v>
          </cell>
          <cell r="B769" t="str">
            <v xml:space="preserve">ATM Oficina Núñez de Cáceres I </v>
          </cell>
          <cell r="C769" t="str">
            <v>DISTRITO NACIONAL</v>
          </cell>
        </row>
        <row r="770">
          <cell r="A770">
            <v>947</v>
          </cell>
          <cell r="B770" t="str">
            <v xml:space="preserve">ATM Superintendencia de Bancos </v>
          </cell>
          <cell r="C770" t="str">
            <v>DISTRITO NACIONAL</v>
          </cell>
        </row>
        <row r="771">
          <cell r="A771">
            <v>948</v>
          </cell>
          <cell r="B771" t="str">
            <v xml:space="preserve">ATM Autobanco El Jaya II (SFM) </v>
          </cell>
          <cell r="C771" t="str">
            <v>NORTE</v>
          </cell>
        </row>
        <row r="772">
          <cell r="A772">
            <v>949</v>
          </cell>
          <cell r="B772" t="str">
            <v xml:space="preserve">ATM S/M Bravo San Isidro Coral Mall </v>
          </cell>
          <cell r="C772" t="str">
            <v>DISTRITO NACIONAL</v>
          </cell>
        </row>
        <row r="773">
          <cell r="A773">
            <v>950</v>
          </cell>
          <cell r="B773" t="str">
            <v xml:space="preserve">ATM Oficina Monterrico </v>
          </cell>
          <cell r="C773" t="str">
            <v>NORTE</v>
          </cell>
        </row>
        <row r="774">
          <cell r="A774">
            <v>951</v>
          </cell>
          <cell r="B774" t="str">
            <v xml:space="preserve">ATM Oficina Plaza Haché JFK </v>
          </cell>
          <cell r="C774" t="str">
            <v>DISTRITO NACIONAL</v>
          </cell>
        </row>
        <row r="775">
          <cell r="A775">
            <v>952</v>
          </cell>
          <cell r="B775" t="str">
            <v xml:space="preserve">ATM Alvarez Rivas </v>
          </cell>
          <cell r="C775" t="str">
            <v>DISTRITO NACIONAL</v>
          </cell>
        </row>
        <row r="776">
          <cell r="A776">
            <v>953</v>
          </cell>
          <cell r="B776" t="str">
            <v xml:space="preserve">ATM Estafeta Dirección General de Pasaportes/Migración </v>
          </cell>
          <cell r="C776" t="str">
            <v>DISTRITO NACIONAL</v>
          </cell>
        </row>
        <row r="777">
          <cell r="A777">
            <v>954</v>
          </cell>
          <cell r="B777" t="str">
            <v xml:space="preserve">ATM LAESA Pimentel </v>
          </cell>
          <cell r="C777" t="str">
            <v>NORTE</v>
          </cell>
        </row>
        <row r="778">
          <cell r="A778">
            <v>955</v>
          </cell>
          <cell r="B778" t="str">
            <v xml:space="preserve">ATM Oficina Americana Independencia II </v>
          </cell>
          <cell r="C778" t="str">
            <v>DISTRITO NACIONAL</v>
          </cell>
        </row>
        <row r="779">
          <cell r="A779">
            <v>956</v>
          </cell>
          <cell r="B779" t="str">
            <v xml:space="preserve">ATM Autoservicio El Jaya (SFM) </v>
          </cell>
          <cell r="C779" t="str">
            <v>NORTE</v>
          </cell>
        </row>
        <row r="780">
          <cell r="A780">
            <v>957</v>
          </cell>
          <cell r="B780" t="str">
            <v xml:space="preserve">ATM Oficina Venezuela </v>
          </cell>
          <cell r="C780" t="str">
            <v>DISTRITO NACIONAL</v>
          </cell>
        </row>
        <row r="781">
          <cell r="A781">
            <v>958</v>
          </cell>
          <cell r="B781" t="str">
            <v xml:space="preserve">ATM Olé Aut. San Isidro </v>
          </cell>
          <cell r="C781" t="str">
            <v>DISTRITO NACIONAL</v>
          </cell>
        </row>
        <row r="782">
          <cell r="A782">
            <v>959</v>
          </cell>
          <cell r="B782" t="str">
            <v>ATM Estación Next Bavaro</v>
          </cell>
          <cell r="C782" t="str">
            <v>ESTE</v>
          </cell>
        </row>
        <row r="783">
          <cell r="A783">
            <v>960</v>
          </cell>
          <cell r="B783" t="str">
            <v xml:space="preserve">ATM Oficina Villa Ofelia I (San Juan) </v>
          </cell>
          <cell r="C783" t="str">
            <v>SUR</v>
          </cell>
        </row>
        <row r="784">
          <cell r="A784">
            <v>961</v>
          </cell>
          <cell r="B784" t="str">
            <v xml:space="preserve">ATM Listín Diario </v>
          </cell>
          <cell r="C784" t="str">
            <v>DISTRITO NACIONAL</v>
          </cell>
        </row>
        <row r="785">
          <cell r="A785">
            <v>962</v>
          </cell>
          <cell r="B785" t="str">
            <v xml:space="preserve">ATM Oficina Villa Ofelia II (San Juan) </v>
          </cell>
          <cell r="C785" t="str">
            <v>SUR</v>
          </cell>
        </row>
        <row r="786">
          <cell r="A786">
            <v>963</v>
          </cell>
          <cell r="B786" t="str">
            <v xml:space="preserve">ATM Multiplaza La Romana </v>
          </cell>
          <cell r="C786" t="str">
            <v>ESTE</v>
          </cell>
        </row>
        <row r="787">
          <cell r="A787">
            <v>964</v>
          </cell>
          <cell r="B787" t="str">
            <v>ATM Hotel Sunscape (Norte)</v>
          </cell>
          <cell r="C787" t="str">
            <v>NORTE</v>
          </cell>
        </row>
        <row r="788">
          <cell r="A788">
            <v>965</v>
          </cell>
          <cell r="B788" t="str">
            <v xml:space="preserve">ATM S/M La Fuente FUN (Santiago) </v>
          </cell>
          <cell r="C788" t="str">
            <v>NORTE</v>
          </cell>
        </row>
        <row r="789">
          <cell r="A789">
            <v>966</v>
          </cell>
          <cell r="B789" t="str">
            <v>ATM Centro Medico Real</v>
          </cell>
          <cell r="C789" t="str">
            <v>DISTRITO NACIONAL</v>
          </cell>
        </row>
        <row r="790">
          <cell r="A790">
            <v>967</v>
          </cell>
          <cell r="B790" t="str">
            <v xml:space="preserve">ATM UNP Hiper Olé Autopista Duarte </v>
          </cell>
          <cell r="C790" t="str">
            <v>DISTRITO NACIONAL</v>
          </cell>
        </row>
        <row r="791">
          <cell r="A791">
            <v>968</v>
          </cell>
          <cell r="B791" t="str">
            <v xml:space="preserve">ATM UNP Mercado Baní </v>
          </cell>
          <cell r="C791" t="str">
            <v>SUR</v>
          </cell>
        </row>
        <row r="792">
          <cell r="A792">
            <v>969</v>
          </cell>
          <cell r="B792" t="str">
            <v xml:space="preserve">ATM Oficina El Sol I (Santiago) </v>
          </cell>
          <cell r="C792" t="str">
            <v>NORTE</v>
          </cell>
        </row>
        <row r="793">
          <cell r="A793">
            <v>970</v>
          </cell>
          <cell r="B793" t="str">
            <v xml:space="preserve">ATM S/M Olé Haina </v>
          </cell>
          <cell r="C793" t="str">
            <v>DISTRITO NACIONAL</v>
          </cell>
        </row>
        <row r="794">
          <cell r="A794">
            <v>971</v>
          </cell>
          <cell r="B794" t="str">
            <v xml:space="preserve">ATM Club Banreservas I </v>
          </cell>
          <cell r="C794" t="str">
            <v>DISTRITO NACIONAL</v>
          </cell>
        </row>
        <row r="795">
          <cell r="A795">
            <v>972</v>
          </cell>
          <cell r="B795" t="str">
            <v>ATM Banco Bandex I (Antiguo BNV I)</v>
          </cell>
          <cell r="C795" t="str">
            <v>DISTRITO NACIONAL</v>
          </cell>
        </row>
        <row r="796">
          <cell r="A796">
            <v>973</v>
          </cell>
          <cell r="B796" t="str">
            <v xml:space="preserve">ATM Oficina Sabana de la Mar </v>
          </cell>
          <cell r="C796" t="str">
            <v>DISTRITO NACIONAL</v>
          </cell>
        </row>
        <row r="797">
          <cell r="A797">
            <v>974</v>
          </cell>
          <cell r="B797" t="str">
            <v xml:space="preserve">ATM S/M Nacional Ave. Lope de Vega </v>
          </cell>
          <cell r="C797" t="str">
            <v>DISTRITO NACIONAL</v>
          </cell>
        </row>
        <row r="798">
          <cell r="A798">
            <v>976</v>
          </cell>
          <cell r="B798" t="str">
            <v xml:space="preserve">ATM Oficina Diamond Plaza I </v>
          </cell>
          <cell r="C798" t="str">
            <v>DISTRITO NACIONAL</v>
          </cell>
        </row>
        <row r="799">
          <cell r="A799">
            <v>977</v>
          </cell>
          <cell r="B799" t="str">
            <v>ATM Oficina Goico Castro</v>
          </cell>
          <cell r="C799" t="str">
            <v>DISTRITO NACIONAL</v>
          </cell>
        </row>
        <row r="800">
          <cell r="A800">
            <v>978</v>
          </cell>
          <cell r="B800" t="str">
            <v xml:space="preserve">ATM Restaurante Jalao </v>
          </cell>
          <cell r="C800" t="str">
            <v>DISTRITO NACIONAL</v>
          </cell>
        </row>
        <row r="801">
          <cell r="A801">
            <v>979</v>
          </cell>
          <cell r="B801" t="str">
            <v xml:space="preserve">ATM Oficina Luperón I </v>
          </cell>
          <cell r="C801" t="str">
            <v>DISTRITO NACIONAL</v>
          </cell>
        </row>
        <row r="802">
          <cell r="A802">
            <v>980</v>
          </cell>
          <cell r="B802" t="str">
            <v xml:space="preserve">ATM Oficina Bella Vista Mall II </v>
          </cell>
          <cell r="C802" t="str">
            <v>DISTRITO NACIONAL</v>
          </cell>
        </row>
        <row r="803">
          <cell r="A803">
            <v>981</v>
          </cell>
          <cell r="B803" t="str">
            <v xml:space="preserve">ATM Edificio 911 </v>
          </cell>
          <cell r="C803" t="str">
            <v>DISTRITO NACIONAL</v>
          </cell>
        </row>
        <row r="804">
          <cell r="A804">
            <v>982</v>
          </cell>
          <cell r="B804" t="str">
            <v xml:space="preserve">ATM Estación Texaco Grupo Las Canas </v>
          </cell>
          <cell r="C804" t="str">
            <v>DISTRITO NACIONAL</v>
          </cell>
        </row>
        <row r="805">
          <cell r="A805">
            <v>983</v>
          </cell>
          <cell r="B805" t="str">
            <v xml:space="preserve">ATM Bravo República de Colombia </v>
          </cell>
          <cell r="C805" t="str">
            <v>DISTRITO NACIONAL</v>
          </cell>
        </row>
        <row r="806">
          <cell r="A806">
            <v>984</v>
          </cell>
          <cell r="B806" t="str">
            <v xml:space="preserve">ATM Oficina Neiba II </v>
          </cell>
          <cell r="C806" t="str">
            <v>SUR</v>
          </cell>
        </row>
        <row r="807">
          <cell r="A807">
            <v>985</v>
          </cell>
          <cell r="B807" t="str">
            <v xml:space="preserve">ATM Oficina Dajabón II </v>
          </cell>
          <cell r="C807" t="str">
            <v>NORTE</v>
          </cell>
        </row>
        <row r="808">
          <cell r="A808">
            <v>986</v>
          </cell>
          <cell r="B808" t="str">
            <v xml:space="preserve">ATM S/M Jumbo (La Vega) </v>
          </cell>
          <cell r="C808" t="str">
            <v>NORTE</v>
          </cell>
        </row>
        <row r="809">
          <cell r="A809">
            <v>987</v>
          </cell>
          <cell r="B809" t="str">
            <v xml:space="preserve">ATM S/M Jumbo (Moca) </v>
          </cell>
          <cell r="C809" t="str">
            <v>NORTE</v>
          </cell>
        </row>
        <row r="810">
          <cell r="A810">
            <v>988</v>
          </cell>
          <cell r="B810" t="str">
            <v xml:space="preserve">ATM Estación Sigma 27 de Febrero </v>
          </cell>
          <cell r="C810" t="str">
            <v>DISTRITO NACIONAL</v>
          </cell>
        </row>
        <row r="811">
          <cell r="A811">
            <v>989</v>
          </cell>
          <cell r="B811" t="str">
            <v xml:space="preserve">ATM Ministerio de Deportes </v>
          </cell>
          <cell r="C811" t="str">
            <v>DISTRITO NACIONAL</v>
          </cell>
        </row>
        <row r="812">
          <cell r="A812">
            <v>990</v>
          </cell>
          <cell r="B812" t="str">
            <v xml:space="preserve">ATM Autoservicio Bonao II </v>
          </cell>
          <cell r="C812" t="str">
            <v>NORTE</v>
          </cell>
        </row>
        <row r="813">
          <cell r="A813">
            <v>991</v>
          </cell>
          <cell r="B813" t="str">
            <v xml:space="preserve">ATM UNP Las Matas de Santa Cruz </v>
          </cell>
          <cell r="C813" t="str">
            <v>NORTE</v>
          </cell>
        </row>
        <row r="814">
          <cell r="A814">
            <v>993</v>
          </cell>
          <cell r="B814" t="str">
            <v xml:space="preserve">ATM Centro Medico Integral II </v>
          </cell>
          <cell r="C814" t="str">
            <v>DISTRITO NACIONAL</v>
          </cell>
        </row>
        <row r="815">
          <cell r="A815">
            <v>994</v>
          </cell>
          <cell r="B815" t="str">
            <v>ATM Telemicro</v>
          </cell>
          <cell r="C815" t="str">
            <v>DISTRITO NACIONAL</v>
          </cell>
        </row>
        <row r="816">
          <cell r="A816">
            <v>995</v>
          </cell>
          <cell r="B816" t="str">
            <v xml:space="preserve">ATM Oficina San Cristobal III (Lobby) </v>
          </cell>
          <cell r="C816" t="str">
            <v>SUR</v>
          </cell>
        </row>
        <row r="817">
          <cell r="A817">
            <v>797</v>
          </cell>
          <cell r="B817" t="str">
            <v>ATM Dirección de Jubilaciones y Pensiones</v>
          </cell>
          <cell r="C817" t="str">
            <v>DISTRITO NACIONAL</v>
          </cell>
        </row>
        <row r="818">
          <cell r="A818">
            <v>996</v>
          </cell>
          <cell r="B818" t="str">
            <v xml:space="preserve">ATM Estación Texaco Charles Summer </v>
          </cell>
          <cell r="C818" t="str">
            <v>DISTRITO NACIONAL</v>
          </cell>
        </row>
        <row r="819">
          <cell r="A819">
            <v>600</v>
          </cell>
          <cell r="B819" t="str">
            <v>ATM S/M Bravo Hipica</v>
          </cell>
          <cell r="C819" t="str">
            <v>DISTRITO NACIONAL</v>
          </cell>
        </row>
        <row r="820">
          <cell r="A820">
            <v>582</v>
          </cell>
          <cell r="B820" t="str">
            <v>ATM Estación Sabana Yegua</v>
          </cell>
          <cell r="C820" t="str">
            <v>SUR</v>
          </cell>
        </row>
        <row r="821">
          <cell r="A821">
            <v>363</v>
          </cell>
          <cell r="B821" t="str">
            <v>ATM S/M Bravo Villa Mella</v>
          </cell>
          <cell r="C821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Relationship Id="rId9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javascript:do_default(0)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3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W104"/>
  <sheetViews>
    <sheetView tabSelected="1" zoomScale="85" zoomScaleNormal="85" workbookViewId="0">
      <pane ySplit="4" topLeftCell="A5" activePane="bottomLeft" state="frozen"/>
      <selection pane="bottomLeft" activeCell="A3" sqref="A3:Q3"/>
    </sheetView>
  </sheetViews>
  <sheetFormatPr baseColWidth="10" defaultColWidth="25.42578125" defaultRowHeight="15" x14ac:dyDescent="0.25"/>
  <cols>
    <col min="1" max="1" width="25.28515625" style="87" bestFit="1" customWidth="1"/>
    <col min="2" max="2" width="19.5703125" style="111" bestFit="1" customWidth="1"/>
    <col min="3" max="3" width="20.42578125" style="44" bestFit="1" customWidth="1"/>
    <col min="4" max="4" width="33.7109375" style="87" bestFit="1" customWidth="1"/>
    <col min="5" max="5" width="11.28515625" style="82" bestFit="1" customWidth="1"/>
    <col min="6" max="6" width="13.42578125" style="45" bestFit="1" customWidth="1"/>
    <col min="7" max="7" width="56" style="45" bestFit="1" customWidth="1"/>
    <col min="8" max="11" width="6.42578125" style="45" customWidth="1"/>
    <col min="12" max="12" width="51.85546875" style="45" bestFit="1" customWidth="1"/>
    <col min="13" max="13" width="19.85546875" style="87" bestFit="1" customWidth="1"/>
    <col min="14" max="14" width="20.140625" style="87" customWidth="1"/>
    <col min="15" max="15" width="42.42578125" style="87" customWidth="1"/>
    <col min="16" max="16" width="16.7109375" style="89" customWidth="1"/>
    <col min="17" max="17" width="51.85546875" style="75" bestFit="1" customWidth="1"/>
    <col min="18" max="16384" width="25.42578125" style="43"/>
  </cols>
  <sheetData>
    <row r="1" spans="1:17" ht="18" x14ac:dyDescent="0.25">
      <c r="A1" s="163" t="s">
        <v>2153</v>
      </c>
      <c r="B1" s="164"/>
      <c r="C1" s="164"/>
      <c r="D1" s="164"/>
      <c r="E1" s="164"/>
      <c r="F1" s="164"/>
      <c r="G1" s="164"/>
      <c r="H1" s="164"/>
      <c r="I1" s="164"/>
      <c r="J1" s="164"/>
      <c r="K1" s="164"/>
      <c r="L1" s="164"/>
      <c r="M1" s="164"/>
      <c r="N1" s="164"/>
      <c r="O1" s="164"/>
      <c r="P1" s="164"/>
      <c r="Q1" s="165"/>
    </row>
    <row r="2" spans="1:17" ht="18" x14ac:dyDescent="0.25">
      <c r="A2" s="160" t="s">
        <v>2150</v>
      </c>
      <c r="B2" s="161"/>
      <c r="C2" s="161"/>
      <c r="D2" s="161"/>
      <c r="E2" s="161"/>
      <c r="F2" s="161"/>
      <c r="G2" s="161"/>
      <c r="H2" s="161"/>
      <c r="I2" s="161"/>
      <c r="J2" s="161"/>
      <c r="K2" s="161"/>
      <c r="L2" s="161"/>
      <c r="M2" s="161"/>
      <c r="N2" s="161"/>
      <c r="O2" s="161"/>
      <c r="P2" s="161"/>
      <c r="Q2" s="162"/>
    </row>
    <row r="3" spans="1:17" ht="18.75" thickBot="1" x14ac:dyDescent="0.3">
      <c r="A3" s="166" t="s">
        <v>2660</v>
      </c>
      <c r="B3" s="167"/>
      <c r="C3" s="167"/>
      <c r="D3" s="167"/>
      <c r="E3" s="167"/>
      <c r="F3" s="167"/>
      <c r="G3" s="167"/>
      <c r="H3" s="167"/>
      <c r="I3" s="167"/>
      <c r="J3" s="167"/>
      <c r="K3" s="167"/>
      <c r="L3" s="167"/>
      <c r="M3" s="167"/>
      <c r="N3" s="167"/>
      <c r="O3" s="167"/>
      <c r="P3" s="167"/>
      <c r="Q3" s="168"/>
    </row>
    <row r="4" spans="1:17" s="25" customFormat="1" ht="18" x14ac:dyDescent="0.25">
      <c r="A4" s="123" t="s">
        <v>2394</v>
      </c>
      <c r="B4" s="122" t="s">
        <v>2215</v>
      </c>
      <c r="C4" s="123" t="s">
        <v>11</v>
      </c>
      <c r="D4" s="123" t="s">
        <v>12</v>
      </c>
      <c r="E4" s="124" t="s">
        <v>18</v>
      </c>
      <c r="F4" s="123"/>
      <c r="G4" s="123"/>
      <c r="H4" s="123"/>
      <c r="I4" s="123"/>
      <c r="J4" s="123"/>
      <c r="K4" s="123"/>
      <c r="L4" s="123" t="s">
        <v>2404</v>
      </c>
      <c r="M4" s="46" t="s">
        <v>14</v>
      </c>
      <c r="N4" s="46" t="s">
        <v>2419</v>
      </c>
      <c r="O4" s="70" t="s">
        <v>2461</v>
      </c>
      <c r="P4" s="70" t="s">
        <v>2484</v>
      </c>
      <c r="Q4" s="125" t="s">
        <v>2443</v>
      </c>
    </row>
    <row r="5" spans="1:17" s="96" customFormat="1" ht="18" x14ac:dyDescent="0.25">
      <c r="A5" s="137" t="str">
        <f>VLOOKUP(E5,'LISTADO ATM'!$A$2:$C$898,3,0)</f>
        <v>SUR</v>
      </c>
      <c r="B5" s="134" t="s">
        <v>2635</v>
      </c>
      <c r="C5" s="139">
        <v>44325.54960648148</v>
      </c>
      <c r="D5" s="139" t="s">
        <v>2180</v>
      </c>
      <c r="E5" s="126">
        <v>84</v>
      </c>
      <c r="F5" s="141" t="str">
        <f>VLOOKUP(E5,VIP!$A$2:$O13083,2,0)</f>
        <v>DRBR084</v>
      </c>
      <c r="G5" s="137" t="str">
        <f>VLOOKUP(E5,'LISTADO ATM'!$A$2:$B$897,2,0)</f>
        <v xml:space="preserve">ATM Oficina Multicentro Sirena San Cristóbal </v>
      </c>
      <c r="H5" s="137" t="str">
        <f>VLOOKUP(E5,VIP!$A$2:$O17959,7,FALSE)</f>
        <v>Si</v>
      </c>
      <c r="I5" s="137" t="str">
        <f>VLOOKUP(E5,VIP!$A$2:$O9924,8,FALSE)</f>
        <v>Si</v>
      </c>
      <c r="J5" s="137" t="str">
        <f>VLOOKUP(E5,VIP!$A$2:$O9874,8,FALSE)</f>
        <v>Si</v>
      </c>
      <c r="K5" s="137" t="str">
        <f>VLOOKUP(E5,VIP!$A$2:$O13448,6,0)</f>
        <v>SI</v>
      </c>
      <c r="L5" s="127" t="s">
        <v>2478</v>
      </c>
      <c r="M5" s="138" t="s">
        <v>2455</v>
      </c>
      <c r="N5" s="138" t="s">
        <v>2462</v>
      </c>
      <c r="O5" s="137" t="s">
        <v>2464</v>
      </c>
      <c r="P5" s="140"/>
      <c r="Q5" s="138" t="s">
        <v>2478</v>
      </c>
    </row>
    <row r="6" spans="1:17" s="96" customFormat="1" ht="18" x14ac:dyDescent="0.25">
      <c r="A6" s="137" t="str">
        <f>VLOOKUP(E6,'LISTADO ATM'!$A$2:$C$898,3,0)</f>
        <v>DISTRITO NACIONAL</v>
      </c>
      <c r="B6" s="134" t="s">
        <v>2685</v>
      </c>
      <c r="C6" s="139">
        <v>44326.554375</v>
      </c>
      <c r="D6" s="139" t="s">
        <v>2180</v>
      </c>
      <c r="E6" s="126">
        <v>755</v>
      </c>
      <c r="F6" s="141" t="str">
        <f>VLOOKUP(E6,VIP!$A$2:$O13044,2,0)</f>
        <v>DRBR755</v>
      </c>
      <c r="G6" s="137" t="str">
        <f>VLOOKUP(E6,'LISTADO ATM'!$A$2:$B$897,2,0)</f>
        <v xml:space="preserve">ATM Oficina Galería del Este (Plaza) </v>
      </c>
      <c r="H6" s="137" t="str">
        <f>VLOOKUP(E6,VIP!$A$2:$O17907,7,FALSE)</f>
        <v>Si</v>
      </c>
      <c r="I6" s="137" t="str">
        <f>VLOOKUP(E6,VIP!$A$2:$O9872,8,FALSE)</f>
        <v>Si</v>
      </c>
      <c r="J6" s="137" t="str">
        <f>VLOOKUP(E6,VIP!$A$2:$O9822,8,FALSE)</f>
        <v>Si</v>
      </c>
      <c r="K6" s="137" t="str">
        <f>VLOOKUP(E6,VIP!$A$2:$O13396,6,0)</f>
        <v>NO</v>
      </c>
      <c r="L6" s="127" t="s">
        <v>2478</v>
      </c>
      <c r="M6" s="138" t="s">
        <v>2455</v>
      </c>
      <c r="N6" s="138" t="s">
        <v>2580</v>
      </c>
      <c r="O6" s="137" t="s">
        <v>2464</v>
      </c>
      <c r="P6" s="140"/>
      <c r="Q6" s="138" t="s">
        <v>2478</v>
      </c>
    </row>
    <row r="7" spans="1:17" s="96" customFormat="1" ht="18" x14ac:dyDescent="0.25">
      <c r="A7" s="137" t="str">
        <f>VLOOKUP(E7,'LISTADO ATM'!$A$2:$C$898,3,0)</f>
        <v>NORTE</v>
      </c>
      <c r="B7" s="134" t="s">
        <v>2686</v>
      </c>
      <c r="C7" s="139">
        <v>44326.553020833337</v>
      </c>
      <c r="D7" s="139" t="s">
        <v>2181</v>
      </c>
      <c r="E7" s="126">
        <v>691</v>
      </c>
      <c r="F7" s="141" t="str">
        <f>VLOOKUP(E7,VIP!$A$2:$O13045,2,0)</f>
        <v>DRBR691</v>
      </c>
      <c r="G7" s="137" t="str">
        <f>VLOOKUP(E7,'LISTADO ATM'!$A$2:$B$897,2,0)</f>
        <v>ATM Eco Petroleo Manzanillo</v>
      </c>
      <c r="H7" s="137" t="str">
        <f>VLOOKUP(E7,VIP!$A$2:$O17908,7,FALSE)</f>
        <v>Si</v>
      </c>
      <c r="I7" s="137" t="str">
        <f>VLOOKUP(E7,VIP!$A$2:$O9873,8,FALSE)</f>
        <v>Si</v>
      </c>
      <c r="J7" s="137" t="str">
        <f>VLOOKUP(E7,VIP!$A$2:$O9823,8,FALSE)</f>
        <v>Si</v>
      </c>
      <c r="K7" s="137" t="str">
        <f>VLOOKUP(E7,VIP!$A$2:$O13397,6,0)</f>
        <v>NO</v>
      </c>
      <c r="L7" s="127" t="s">
        <v>2478</v>
      </c>
      <c r="M7" s="138" t="s">
        <v>2455</v>
      </c>
      <c r="N7" s="138" t="s">
        <v>2702</v>
      </c>
      <c r="O7" s="137" t="s">
        <v>2703</v>
      </c>
      <c r="P7" s="140"/>
      <c r="Q7" s="138" t="s">
        <v>2478</v>
      </c>
    </row>
    <row r="8" spans="1:17" s="96" customFormat="1" ht="18" x14ac:dyDescent="0.25">
      <c r="A8" s="137" t="str">
        <f>VLOOKUP(E8,'LISTADO ATM'!$A$2:$C$898,3,0)</f>
        <v>ESTE</v>
      </c>
      <c r="B8" s="134" t="s">
        <v>2625</v>
      </c>
      <c r="C8" s="139">
        <v>44325.603692129633</v>
      </c>
      <c r="D8" s="139" t="s">
        <v>2458</v>
      </c>
      <c r="E8" s="126">
        <v>742</v>
      </c>
      <c r="F8" s="141" t="str">
        <f>VLOOKUP(E8,VIP!$A$2:$O13072,2,0)</f>
        <v>DRBR990</v>
      </c>
      <c r="G8" s="137" t="str">
        <f>VLOOKUP(E8,'LISTADO ATM'!$A$2:$B$897,2,0)</f>
        <v xml:space="preserve">ATM Oficina Plaza del Rey (La Romana) </v>
      </c>
      <c r="H8" s="137" t="str">
        <f>VLOOKUP(E8,VIP!$A$2:$O17948,7,FALSE)</f>
        <v>Si</v>
      </c>
      <c r="I8" s="137" t="str">
        <f>VLOOKUP(E8,VIP!$A$2:$O9913,8,FALSE)</f>
        <v>Si</v>
      </c>
      <c r="J8" s="137" t="str">
        <f>VLOOKUP(E8,VIP!$A$2:$O9863,8,FALSE)</f>
        <v>Si</v>
      </c>
      <c r="K8" s="137" t="str">
        <f>VLOOKUP(E8,VIP!$A$2:$O13437,6,0)</f>
        <v>NO</v>
      </c>
      <c r="L8" s="127" t="s">
        <v>2418</v>
      </c>
      <c r="M8" s="138" t="s">
        <v>2455</v>
      </c>
      <c r="N8" s="138" t="s">
        <v>2462</v>
      </c>
      <c r="O8" s="137" t="s">
        <v>2463</v>
      </c>
      <c r="P8" s="140"/>
      <c r="Q8" s="138" t="s">
        <v>2418</v>
      </c>
    </row>
    <row r="9" spans="1:17" s="96" customFormat="1" ht="18" x14ac:dyDescent="0.25">
      <c r="A9" s="137" t="str">
        <f>VLOOKUP(E9,'LISTADO ATM'!$A$2:$C$898,3,0)</f>
        <v>SUR</v>
      </c>
      <c r="B9" s="134" t="s">
        <v>2626</v>
      </c>
      <c r="C9" s="139">
        <v>44325.601701388892</v>
      </c>
      <c r="D9" s="139" t="s">
        <v>2458</v>
      </c>
      <c r="E9" s="126">
        <v>512</v>
      </c>
      <c r="F9" s="141" t="str">
        <f>VLOOKUP(E9,VIP!$A$2:$O13075,2,0)</f>
        <v>DRBR512</v>
      </c>
      <c r="G9" s="137" t="str">
        <f>VLOOKUP(E9,'LISTADO ATM'!$A$2:$B$897,2,0)</f>
        <v>ATM Plaza Jesús Ferreira</v>
      </c>
      <c r="H9" s="137" t="str">
        <f>VLOOKUP(E9,VIP!$A$2:$O17951,7,FALSE)</f>
        <v>N/A</v>
      </c>
      <c r="I9" s="137" t="str">
        <f>VLOOKUP(E9,VIP!$A$2:$O9916,8,FALSE)</f>
        <v>N/A</v>
      </c>
      <c r="J9" s="137" t="str">
        <f>VLOOKUP(E9,VIP!$A$2:$O9866,8,FALSE)</f>
        <v>N/A</v>
      </c>
      <c r="K9" s="137" t="str">
        <f>VLOOKUP(E9,VIP!$A$2:$O13440,6,0)</f>
        <v>N/A</v>
      </c>
      <c r="L9" s="127" t="s">
        <v>2418</v>
      </c>
      <c r="M9" s="138" t="s">
        <v>2455</v>
      </c>
      <c r="N9" s="138" t="s">
        <v>2462</v>
      </c>
      <c r="O9" s="137" t="s">
        <v>2463</v>
      </c>
      <c r="P9" s="140"/>
      <c r="Q9" s="138" t="s">
        <v>2418</v>
      </c>
    </row>
    <row r="10" spans="1:17" ht="18" x14ac:dyDescent="0.25">
      <c r="A10" s="137" t="str">
        <f>VLOOKUP(E10,'LISTADO ATM'!$A$2:$C$898,3,0)</f>
        <v>DISTRITO NACIONAL</v>
      </c>
      <c r="B10" s="134" t="s">
        <v>2684</v>
      </c>
      <c r="C10" s="139">
        <v>44326.582442129627</v>
      </c>
      <c r="D10" s="139" t="s">
        <v>2482</v>
      </c>
      <c r="E10" s="126">
        <v>85</v>
      </c>
      <c r="F10" s="143" t="str">
        <f>VLOOKUP(E10,VIP!$A$2:$O13043,2,0)</f>
        <v>DRBR085</v>
      </c>
      <c r="G10" s="137" t="str">
        <f>VLOOKUP(E10,'LISTADO ATM'!$A$2:$B$897,2,0)</f>
        <v xml:space="preserve">ATM Oficina San Isidro (Fuerza Aérea) </v>
      </c>
      <c r="H10" s="137" t="str">
        <f>VLOOKUP(E10,VIP!$A$2:$O17906,7,FALSE)</f>
        <v>Si</v>
      </c>
      <c r="I10" s="137" t="str">
        <f>VLOOKUP(E10,VIP!$A$2:$O9871,8,FALSE)</f>
        <v>Si</v>
      </c>
      <c r="J10" s="137" t="str">
        <f>VLOOKUP(E10,VIP!$A$2:$O9821,8,FALSE)</f>
        <v>Si</v>
      </c>
      <c r="K10" s="137" t="str">
        <f>VLOOKUP(E10,VIP!$A$2:$O13395,6,0)</f>
        <v>NO</v>
      </c>
      <c r="L10" s="127" t="s">
        <v>2418</v>
      </c>
      <c r="M10" s="138" t="s">
        <v>2455</v>
      </c>
      <c r="N10" s="138" t="s">
        <v>2462</v>
      </c>
      <c r="O10" s="137" t="s">
        <v>2675</v>
      </c>
      <c r="P10" s="140"/>
      <c r="Q10" s="138" t="s">
        <v>2418</v>
      </c>
    </row>
    <row r="11" spans="1:17" ht="18" x14ac:dyDescent="0.25">
      <c r="A11" s="137" t="str">
        <f>VLOOKUP(E11,'LISTADO ATM'!$A$2:$C$898,3,0)</f>
        <v>SUR</v>
      </c>
      <c r="B11" s="134" t="s">
        <v>2687</v>
      </c>
      <c r="C11" s="139">
        <v>44326.540312500001</v>
      </c>
      <c r="D11" s="139" t="s">
        <v>2458</v>
      </c>
      <c r="E11" s="126">
        <v>829</v>
      </c>
      <c r="F11" s="143" t="str">
        <f>VLOOKUP(E11,VIP!$A$2:$O13046,2,0)</f>
        <v>DRBR829</v>
      </c>
      <c r="G11" s="137" t="str">
        <f>VLOOKUP(E11,'LISTADO ATM'!$A$2:$B$897,2,0)</f>
        <v xml:space="preserve">ATM UNP Multicentro Sirena Baní </v>
      </c>
      <c r="H11" s="137" t="str">
        <f>VLOOKUP(E11,VIP!$A$2:$O17909,7,FALSE)</f>
        <v>Si</v>
      </c>
      <c r="I11" s="137" t="str">
        <f>VLOOKUP(E11,VIP!$A$2:$O9874,8,FALSE)</f>
        <v>Si</v>
      </c>
      <c r="J11" s="137" t="str">
        <f>VLOOKUP(E11,VIP!$A$2:$O9824,8,FALSE)</f>
        <v>Si</v>
      </c>
      <c r="K11" s="137" t="str">
        <f>VLOOKUP(E11,VIP!$A$2:$O13398,6,0)</f>
        <v>NO</v>
      </c>
      <c r="L11" s="127" t="s">
        <v>2418</v>
      </c>
      <c r="M11" s="138" t="s">
        <v>2455</v>
      </c>
      <c r="N11" s="138" t="s">
        <v>2462</v>
      </c>
      <c r="O11" s="137" t="s">
        <v>2463</v>
      </c>
      <c r="P11" s="140"/>
      <c r="Q11" s="138" t="s">
        <v>2418</v>
      </c>
    </row>
    <row r="12" spans="1:17" ht="18" x14ac:dyDescent="0.25">
      <c r="A12" s="137" t="str">
        <f>VLOOKUP(E12,'LISTADO ATM'!$A$2:$C$898,3,0)</f>
        <v>DISTRITO NACIONAL</v>
      </c>
      <c r="B12" s="134" t="s">
        <v>2688</v>
      </c>
      <c r="C12" s="139">
        <v>44326.538715277777</v>
      </c>
      <c r="D12" s="139" t="s">
        <v>2458</v>
      </c>
      <c r="E12" s="126">
        <v>551</v>
      </c>
      <c r="F12" s="143" t="str">
        <f>VLOOKUP(E12,VIP!$A$2:$O13047,2,0)</f>
        <v>DRBR01C</v>
      </c>
      <c r="G12" s="137" t="str">
        <f>VLOOKUP(E12,'LISTADO ATM'!$A$2:$B$897,2,0)</f>
        <v xml:space="preserve">ATM Oficina Padre Castellanos </v>
      </c>
      <c r="H12" s="137" t="str">
        <f>VLOOKUP(E12,VIP!$A$2:$O17910,7,FALSE)</f>
        <v>Si</v>
      </c>
      <c r="I12" s="137" t="str">
        <f>VLOOKUP(E12,VIP!$A$2:$O9875,8,FALSE)</f>
        <v>Si</v>
      </c>
      <c r="J12" s="137" t="str">
        <f>VLOOKUP(E12,VIP!$A$2:$O9825,8,FALSE)</f>
        <v>Si</v>
      </c>
      <c r="K12" s="137" t="str">
        <f>VLOOKUP(E12,VIP!$A$2:$O13399,6,0)</f>
        <v>NO</v>
      </c>
      <c r="L12" s="127" t="s">
        <v>2418</v>
      </c>
      <c r="M12" s="138" t="s">
        <v>2455</v>
      </c>
      <c r="N12" s="138" t="s">
        <v>2462</v>
      </c>
      <c r="O12" s="137" t="s">
        <v>2463</v>
      </c>
      <c r="P12" s="140"/>
      <c r="Q12" s="138" t="s">
        <v>2418</v>
      </c>
    </row>
    <row r="13" spans="1:17" ht="18" x14ac:dyDescent="0.25">
      <c r="A13" s="137" t="str">
        <f>VLOOKUP(E13,'LISTADO ATM'!$A$2:$C$898,3,0)</f>
        <v>NORTE</v>
      </c>
      <c r="B13" s="134" t="s">
        <v>2693</v>
      </c>
      <c r="C13" s="139">
        <v>44326.480520833335</v>
      </c>
      <c r="D13" s="139" t="s">
        <v>2181</v>
      </c>
      <c r="E13" s="126">
        <v>492</v>
      </c>
      <c r="F13" s="143" t="str">
        <f>VLOOKUP(E13,VIP!$A$2:$O13052,2,0)</f>
        <v>DRBR492</v>
      </c>
      <c r="G13" s="137" t="str">
        <f>VLOOKUP(E13,'LISTADO ATM'!$A$2:$B$897,2,0)</f>
        <v>ATM S/M Nacional  El Dorado Santiago</v>
      </c>
      <c r="H13" s="137" t="str">
        <f>VLOOKUP(E13,VIP!$A$2:$O17915,7,FALSE)</f>
        <v>N/A</v>
      </c>
      <c r="I13" s="137" t="str">
        <f>VLOOKUP(E13,VIP!$A$2:$O9880,8,FALSE)</f>
        <v>N/A</v>
      </c>
      <c r="J13" s="137" t="str">
        <f>VLOOKUP(E13,VIP!$A$2:$O9830,8,FALSE)</f>
        <v>N/A</v>
      </c>
      <c r="K13" s="137" t="str">
        <f>VLOOKUP(E13,VIP!$A$2:$O13404,6,0)</f>
        <v>N/A</v>
      </c>
      <c r="L13" s="127" t="s">
        <v>2421</v>
      </c>
      <c r="M13" s="138" t="s">
        <v>2455</v>
      </c>
      <c r="N13" s="138" t="s">
        <v>2462</v>
      </c>
      <c r="O13" s="137" t="s">
        <v>2491</v>
      </c>
      <c r="P13" s="140"/>
      <c r="Q13" s="138" t="s">
        <v>2421</v>
      </c>
    </row>
    <row r="14" spans="1:17" ht="18" x14ac:dyDescent="0.25">
      <c r="A14" s="137" t="str">
        <f>VLOOKUP(E14,'LISTADO ATM'!$A$2:$C$898,3,0)</f>
        <v>SUR</v>
      </c>
      <c r="B14" s="134" t="s">
        <v>2694</v>
      </c>
      <c r="C14" s="139">
        <v>44326.477592592593</v>
      </c>
      <c r="D14" s="139" t="s">
        <v>2180</v>
      </c>
      <c r="E14" s="126">
        <v>962</v>
      </c>
      <c r="F14" s="143" t="str">
        <f>VLOOKUP(E14,VIP!$A$2:$O13053,2,0)</f>
        <v>DRBR962</v>
      </c>
      <c r="G14" s="137" t="str">
        <f>VLOOKUP(E14,'LISTADO ATM'!$A$2:$B$897,2,0)</f>
        <v xml:space="preserve">ATM Oficina Villa Ofelia II (San Juan) </v>
      </c>
      <c r="H14" s="137" t="str">
        <f>VLOOKUP(E14,VIP!$A$2:$O17916,7,FALSE)</f>
        <v>Si</v>
      </c>
      <c r="I14" s="137" t="str">
        <f>VLOOKUP(E14,VIP!$A$2:$O9881,8,FALSE)</f>
        <v>Si</v>
      </c>
      <c r="J14" s="137" t="str">
        <f>VLOOKUP(E14,VIP!$A$2:$O9831,8,FALSE)</f>
        <v>Si</v>
      </c>
      <c r="K14" s="137" t="str">
        <f>VLOOKUP(E14,VIP!$A$2:$O13405,6,0)</f>
        <v>NO</v>
      </c>
      <c r="L14" s="127" t="s">
        <v>2421</v>
      </c>
      <c r="M14" s="138" t="s">
        <v>2455</v>
      </c>
      <c r="N14" s="138" t="s">
        <v>2580</v>
      </c>
      <c r="O14" s="137" t="s">
        <v>2464</v>
      </c>
      <c r="P14" s="140"/>
      <c r="Q14" s="138" t="s">
        <v>2421</v>
      </c>
    </row>
    <row r="15" spans="1:17" ht="18" x14ac:dyDescent="0.25">
      <c r="A15" s="137" t="str">
        <f>VLOOKUP(E15,'LISTADO ATM'!$A$2:$C$898,3,0)</f>
        <v>DISTRITO NACIONAL</v>
      </c>
      <c r="B15" s="134" t="s">
        <v>2654</v>
      </c>
      <c r="C15" s="139">
        <v>44326.239525462966</v>
      </c>
      <c r="D15" s="139" t="s">
        <v>2458</v>
      </c>
      <c r="E15" s="126">
        <v>718</v>
      </c>
      <c r="F15" s="143" t="str">
        <f>VLOOKUP(E15,VIP!$A$2:$O13074,2,0)</f>
        <v>DRBR24Y</v>
      </c>
      <c r="G15" s="137" t="str">
        <f>VLOOKUP(E15,'LISTADO ATM'!$A$2:$B$897,2,0)</f>
        <v xml:space="preserve">ATM Feria Ganadera </v>
      </c>
      <c r="H15" s="137" t="str">
        <f>VLOOKUP(E15,VIP!$A$2:$O17950,7,FALSE)</f>
        <v>Si</v>
      </c>
      <c r="I15" s="137" t="str">
        <f>VLOOKUP(E15,VIP!$A$2:$O9915,8,FALSE)</f>
        <v>Si</v>
      </c>
      <c r="J15" s="137" t="str">
        <f>VLOOKUP(E15,VIP!$A$2:$O9865,8,FALSE)</f>
        <v>Si</v>
      </c>
      <c r="K15" s="137" t="str">
        <f>VLOOKUP(E15,VIP!$A$2:$O13439,6,0)</f>
        <v>NO</v>
      </c>
      <c r="L15" s="127" t="s">
        <v>2449</v>
      </c>
      <c r="M15" s="138" t="s">
        <v>2455</v>
      </c>
      <c r="N15" s="138" t="s">
        <v>2462</v>
      </c>
      <c r="O15" s="137" t="s">
        <v>2463</v>
      </c>
      <c r="P15" s="140"/>
      <c r="Q15" s="138" t="s">
        <v>2449</v>
      </c>
    </row>
    <row r="16" spans="1:17" ht="18" x14ac:dyDescent="0.25">
      <c r="A16" s="137" t="str">
        <f>VLOOKUP(E16,'LISTADO ATM'!$A$2:$C$898,3,0)</f>
        <v>ESTE</v>
      </c>
      <c r="B16" s="134" t="s">
        <v>2649</v>
      </c>
      <c r="C16" s="139">
        <v>44325.684583333335</v>
      </c>
      <c r="D16" s="139" t="s">
        <v>2482</v>
      </c>
      <c r="E16" s="126">
        <v>268</v>
      </c>
      <c r="F16" s="143" t="str">
        <f>VLOOKUP(E16,VIP!$A$2:$O13078,2,0)</f>
        <v>DRBR268</v>
      </c>
      <c r="G16" s="137" t="str">
        <f>VLOOKUP(E16,'LISTADO ATM'!$A$2:$B$897,2,0)</f>
        <v xml:space="preserve">ATM Autobanco La Altagracia (Higuey) </v>
      </c>
      <c r="H16" s="137" t="str">
        <f>VLOOKUP(E16,VIP!$A$2:$O17954,7,FALSE)</f>
        <v>Si</v>
      </c>
      <c r="I16" s="137" t="str">
        <f>VLOOKUP(E16,VIP!$A$2:$O9919,8,FALSE)</f>
        <v>Si</v>
      </c>
      <c r="J16" s="137" t="str">
        <f>VLOOKUP(E16,VIP!$A$2:$O9869,8,FALSE)</f>
        <v>Si</v>
      </c>
      <c r="K16" s="137" t="str">
        <f>VLOOKUP(E16,VIP!$A$2:$O13443,6,0)</f>
        <v>NO</v>
      </c>
      <c r="L16" s="127" t="s">
        <v>2449</v>
      </c>
      <c r="M16" s="138" t="s">
        <v>2455</v>
      </c>
      <c r="N16" s="138" t="s">
        <v>2462</v>
      </c>
      <c r="O16" s="137" t="s">
        <v>2483</v>
      </c>
      <c r="P16" s="140"/>
      <c r="Q16" s="138" t="s">
        <v>2449</v>
      </c>
    </row>
    <row r="17" spans="1:18" ht="18" x14ac:dyDescent="0.25">
      <c r="A17" s="137" t="str">
        <f>VLOOKUP(E17,'LISTADO ATM'!$A$2:$C$898,3,0)</f>
        <v>DISTRITO NACIONAL</v>
      </c>
      <c r="B17" s="134" t="s">
        <v>2623</v>
      </c>
      <c r="C17" s="139">
        <v>44325.458333333336</v>
      </c>
      <c r="D17" s="139" t="s">
        <v>2458</v>
      </c>
      <c r="E17" s="126">
        <v>577</v>
      </c>
      <c r="F17" s="143" t="str">
        <f>VLOOKUP(E17,VIP!$A$2:$O13072,2,0)</f>
        <v>DRBR173</v>
      </c>
      <c r="G17" s="137" t="str">
        <f>VLOOKUP(E17,'LISTADO ATM'!$A$2:$B$897,2,0)</f>
        <v xml:space="preserve">ATM Olé Ave. Duarte </v>
      </c>
      <c r="H17" s="137" t="str">
        <f>VLOOKUP(E17,VIP!$A$2:$O17948,7,FALSE)</f>
        <v>Si</v>
      </c>
      <c r="I17" s="137" t="str">
        <f>VLOOKUP(E17,VIP!$A$2:$O9913,8,FALSE)</f>
        <v>Si</v>
      </c>
      <c r="J17" s="137" t="str">
        <f>VLOOKUP(E17,VIP!$A$2:$O9863,8,FALSE)</f>
        <v>Si</v>
      </c>
      <c r="K17" s="137" t="str">
        <f>VLOOKUP(E17,VIP!$A$2:$O13437,6,0)</f>
        <v>SI</v>
      </c>
      <c r="L17" s="127" t="s">
        <v>2449</v>
      </c>
      <c r="M17" s="138" t="s">
        <v>2455</v>
      </c>
      <c r="N17" s="138" t="s">
        <v>2462</v>
      </c>
      <c r="O17" s="137" t="s">
        <v>2463</v>
      </c>
      <c r="P17" s="140"/>
      <c r="Q17" s="152" t="s">
        <v>2449</v>
      </c>
    </row>
    <row r="18" spans="1:18" ht="18" x14ac:dyDescent="0.25">
      <c r="A18" s="137" t="str">
        <f>VLOOKUP(E18,'LISTADO ATM'!$A$2:$C$898,3,0)</f>
        <v>DISTRITO NACIONAL</v>
      </c>
      <c r="B18" s="134" t="s">
        <v>2614</v>
      </c>
      <c r="C18" s="139">
        <v>44325.435590277775</v>
      </c>
      <c r="D18" s="139" t="s">
        <v>2180</v>
      </c>
      <c r="E18" s="126">
        <v>389</v>
      </c>
      <c r="F18" s="143" t="str">
        <f>VLOOKUP(E18,VIP!$A$2:$O13079,2,0)</f>
        <v>DRBR389</v>
      </c>
      <c r="G18" s="137" t="str">
        <f>VLOOKUP(E18,'LISTADO ATM'!$A$2:$B$897,2,0)</f>
        <v xml:space="preserve">ATM Casino Hotel Princess </v>
      </c>
      <c r="H18" s="137" t="str">
        <f>VLOOKUP(E18,VIP!$A$2:$O17955,7,FALSE)</f>
        <v>Si</v>
      </c>
      <c r="I18" s="137" t="str">
        <f>VLOOKUP(E18,VIP!$A$2:$O9920,8,FALSE)</f>
        <v>Si</v>
      </c>
      <c r="J18" s="137" t="str">
        <f>VLOOKUP(E18,VIP!$A$2:$O9870,8,FALSE)</f>
        <v>Si</v>
      </c>
      <c r="K18" s="137" t="str">
        <f>VLOOKUP(E18,VIP!$A$2:$O13444,6,0)</f>
        <v>NO</v>
      </c>
      <c r="L18" s="127" t="s">
        <v>2449</v>
      </c>
      <c r="M18" s="138" t="s">
        <v>2455</v>
      </c>
      <c r="N18" s="138" t="s">
        <v>2462</v>
      </c>
      <c r="O18" s="137" t="s">
        <v>2464</v>
      </c>
      <c r="P18" s="140"/>
      <c r="Q18" s="138" t="s">
        <v>2449</v>
      </c>
    </row>
    <row r="19" spans="1:18" ht="18" x14ac:dyDescent="0.25">
      <c r="A19" s="137" t="str">
        <f>VLOOKUP(E19,'LISTADO ATM'!$A$2:$C$898,3,0)</f>
        <v>DISTRITO NACIONAL</v>
      </c>
      <c r="B19" s="134" t="s">
        <v>2606</v>
      </c>
      <c r="C19" s="139">
        <v>44325.075682870367</v>
      </c>
      <c r="D19" s="139" t="s">
        <v>2458</v>
      </c>
      <c r="E19" s="126">
        <v>60</v>
      </c>
      <c r="F19" s="143" t="str">
        <f>VLOOKUP(E19,VIP!$A$2:$O13055,2,0)</f>
        <v>DRBR060</v>
      </c>
      <c r="G19" s="137" t="str">
        <f>VLOOKUP(E19,'LISTADO ATM'!$A$2:$B$897,2,0)</f>
        <v xml:space="preserve">ATM Autobanco 27 de Febrero </v>
      </c>
      <c r="H19" s="137" t="str">
        <f>VLOOKUP(E19,VIP!$A$2:$O17931,7,FALSE)</f>
        <v>Si</v>
      </c>
      <c r="I19" s="137" t="str">
        <f>VLOOKUP(E19,VIP!$A$2:$O9896,8,FALSE)</f>
        <v>Si</v>
      </c>
      <c r="J19" s="137" t="str">
        <f>VLOOKUP(E19,VIP!$A$2:$O9846,8,FALSE)</f>
        <v>Si</v>
      </c>
      <c r="K19" s="137" t="str">
        <f>VLOOKUP(E19,VIP!$A$2:$O13420,6,0)</f>
        <v>NO</v>
      </c>
      <c r="L19" s="127" t="s">
        <v>2449</v>
      </c>
      <c r="M19" s="138" t="s">
        <v>2455</v>
      </c>
      <c r="N19" s="138" t="s">
        <v>2462</v>
      </c>
      <c r="O19" s="137" t="s">
        <v>2463</v>
      </c>
      <c r="P19" s="140"/>
      <c r="Q19" s="138" t="s">
        <v>2449</v>
      </c>
    </row>
    <row r="20" spans="1:18" ht="18" x14ac:dyDescent="0.25">
      <c r="A20" s="137" t="str">
        <f>VLOOKUP(E20,'LISTADO ATM'!$A$2:$C$898,3,0)</f>
        <v>DISTRITO NACIONAL</v>
      </c>
      <c r="B20" s="134" t="s">
        <v>2608</v>
      </c>
      <c r="C20" s="139">
        <v>44325.069918981484</v>
      </c>
      <c r="D20" s="139" t="s">
        <v>2458</v>
      </c>
      <c r="E20" s="126">
        <v>302</v>
      </c>
      <c r="F20" s="143" t="str">
        <f>VLOOKUP(E20,VIP!$A$2:$O13057,2,0)</f>
        <v>DRBR302</v>
      </c>
      <c r="G20" s="137" t="str">
        <f>VLOOKUP(E20,'LISTADO ATM'!$A$2:$B$897,2,0)</f>
        <v xml:space="preserve">ATM S/M Aprezio Los Mameyes  </v>
      </c>
      <c r="H20" s="137" t="str">
        <f>VLOOKUP(E20,VIP!$A$2:$O17933,7,FALSE)</f>
        <v>Si</v>
      </c>
      <c r="I20" s="137" t="str">
        <f>VLOOKUP(E20,VIP!$A$2:$O9898,8,FALSE)</f>
        <v>Si</v>
      </c>
      <c r="J20" s="137" t="str">
        <f>VLOOKUP(E20,VIP!$A$2:$O9848,8,FALSE)</f>
        <v>Si</v>
      </c>
      <c r="K20" s="137" t="str">
        <f>VLOOKUP(E20,VIP!$A$2:$O13422,6,0)</f>
        <v>NO</v>
      </c>
      <c r="L20" s="127" t="s">
        <v>2449</v>
      </c>
      <c r="M20" s="138" t="s">
        <v>2455</v>
      </c>
      <c r="N20" s="138" t="s">
        <v>2462</v>
      </c>
      <c r="O20" s="137" t="s">
        <v>2463</v>
      </c>
      <c r="P20" s="140"/>
      <c r="Q20" s="138" t="s">
        <v>2449</v>
      </c>
    </row>
    <row r="21" spans="1:18" ht="18" x14ac:dyDescent="0.25">
      <c r="A21" s="137" t="str">
        <f>VLOOKUP(E21,'LISTADO ATM'!$A$2:$C$898,3,0)</f>
        <v>DISTRITO NACIONAL</v>
      </c>
      <c r="B21" s="134" t="s">
        <v>2609</v>
      </c>
      <c r="C21" s="139">
        <v>44325.060798611114</v>
      </c>
      <c r="D21" s="139" t="s">
        <v>2458</v>
      </c>
      <c r="E21" s="126">
        <v>437</v>
      </c>
      <c r="F21" s="143" t="str">
        <f>VLOOKUP(E21,VIP!$A$2:$O13058,2,0)</f>
        <v>DRBR437</v>
      </c>
      <c r="G21" s="137" t="str">
        <f>VLOOKUP(E21,'LISTADO ATM'!$A$2:$B$897,2,0)</f>
        <v xml:space="preserve">ATM Autobanco Torre III </v>
      </c>
      <c r="H21" s="137" t="str">
        <f>VLOOKUP(E21,VIP!$A$2:$O17934,7,FALSE)</f>
        <v>Si</v>
      </c>
      <c r="I21" s="137" t="str">
        <f>VLOOKUP(E21,VIP!$A$2:$O9899,8,FALSE)</f>
        <v>Si</v>
      </c>
      <c r="J21" s="137" t="str">
        <f>VLOOKUP(E21,VIP!$A$2:$O9849,8,FALSE)</f>
        <v>Si</v>
      </c>
      <c r="K21" s="137" t="str">
        <f>VLOOKUP(E21,VIP!$A$2:$O13423,6,0)</f>
        <v>SI</v>
      </c>
      <c r="L21" s="127" t="s">
        <v>2449</v>
      </c>
      <c r="M21" s="138" t="s">
        <v>2455</v>
      </c>
      <c r="N21" s="138" t="s">
        <v>2462</v>
      </c>
      <c r="O21" s="137" t="s">
        <v>2463</v>
      </c>
      <c r="P21" s="140"/>
      <c r="Q21" s="138" t="s">
        <v>2449</v>
      </c>
    </row>
    <row r="22" spans="1:18" ht="18" x14ac:dyDescent="0.25">
      <c r="A22" s="137" t="str">
        <f>VLOOKUP(E22,'LISTADO ATM'!$A$2:$C$898,3,0)</f>
        <v>DISTRITO NACIONAL</v>
      </c>
      <c r="B22" s="134" t="s">
        <v>2581</v>
      </c>
      <c r="C22" s="139">
        <v>44323.749675925923</v>
      </c>
      <c r="D22" s="139" t="s">
        <v>2458</v>
      </c>
      <c r="E22" s="126">
        <v>147</v>
      </c>
      <c r="F22" s="143" t="str">
        <f>VLOOKUP(E22,VIP!$A$2:$O13051,2,0)</f>
        <v>DRBR147</v>
      </c>
      <c r="G22" s="137" t="str">
        <f>VLOOKUP(E22,'LISTADO ATM'!$A$2:$B$897,2,0)</f>
        <v xml:space="preserve">ATM Kiosco Megacentro I </v>
      </c>
      <c r="H22" s="137" t="str">
        <f>VLOOKUP(E22,VIP!$A$2:$O17914,7,FALSE)</f>
        <v>Si</v>
      </c>
      <c r="I22" s="137" t="str">
        <f>VLOOKUP(E22,VIP!$A$2:$O9879,8,FALSE)</f>
        <v>Si</v>
      </c>
      <c r="J22" s="137" t="str">
        <f>VLOOKUP(E22,VIP!$A$2:$O9829,8,FALSE)</f>
        <v>Si</v>
      </c>
      <c r="K22" s="137" t="str">
        <f>VLOOKUP(E22,VIP!$A$2:$O13403,6,0)</f>
        <v>NO</v>
      </c>
      <c r="L22" s="127" t="s">
        <v>2449</v>
      </c>
      <c r="M22" s="138" t="s">
        <v>2455</v>
      </c>
      <c r="N22" s="138" t="s">
        <v>2462</v>
      </c>
      <c r="O22" s="137" t="s">
        <v>2463</v>
      </c>
      <c r="P22" s="140"/>
      <c r="Q22" s="138" t="s">
        <v>2449</v>
      </c>
    </row>
    <row r="23" spans="1:18" ht="18" x14ac:dyDescent="0.25">
      <c r="A23" s="137" t="str">
        <f>VLOOKUP(E23,'LISTADO ATM'!$A$2:$C$898,3,0)</f>
        <v>DISTRITO NACIONAL</v>
      </c>
      <c r="B23" s="134" t="s">
        <v>2689</v>
      </c>
      <c r="C23" s="139">
        <v>44326.521817129629</v>
      </c>
      <c r="D23" s="139" t="s">
        <v>2458</v>
      </c>
      <c r="E23" s="126">
        <v>232</v>
      </c>
      <c r="F23" s="143" t="str">
        <f>VLOOKUP(E23,VIP!$A$2:$O13048,2,0)</f>
        <v>DRBR232</v>
      </c>
      <c r="G23" s="137" t="str">
        <f>VLOOKUP(E23,'LISTADO ATM'!$A$2:$B$897,2,0)</f>
        <v xml:space="preserve">ATM S/M Nacional Charles de Gaulle </v>
      </c>
      <c r="H23" s="137" t="str">
        <f>VLOOKUP(E23,VIP!$A$2:$O17911,7,FALSE)</f>
        <v>Si</v>
      </c>
      <c r="I23" s="137" t="str">
        <f>VLOOKUP(E23,VIP!$A$2:$O9876,8,FALSE)</f>
        <v>Si</v>
      </c>
      <c r="J23" s="137" t="str">
        <f>VLOOKUP(E23,VIP!$A$2:$O9826,8,FALSE)</f>
        <v>Si</v>
      </c>
      <c r="K23" s="137" t="str">
        <f>VLOOKUP(E23,VIP!$A$2:$O13400,6,0)</f>
        <v>SI</v>
      </c>
      <c r="L23" s="127" t="s">
        <v>2449</v>
      </c>
      <c r="M23" s="138" t="s">
        <v>2455</v>
      </c>
      <c r="N23" s="138" t="s">
        <v>2462</v>
      </c>
      <c r="O23" s="137" t="s">
        <v>2463</v>
      </c>
      <c r="P23" s="140"/>
      <c r="Q23" s="138" t="s">
        <v>2449</v>
      </c>
    </row>
    <row r="24" spans="1:18" ht="18" x14ac:dyDescent="0.25">
      <c r="A24" s="137" t="str">
        <f>VLOOKUP(E24,'LISTADO ATM'!$A$2:$C$898,3,0)</f>
        <v>NORTE</v>
      </c>
      <c r="B24" s="134" t="s">
        <v>2691</v>
      </c>
      <c r="C24" s="139">
        <v>44326.498391203706</v>
      </c>
      <c r="D24" s="139" t="s">
        <v>2482</v>
      </c>
      <c r="E24" s="126">
        <v>411</v>
      </c>
      <c r="F24" s="144" t="str">
        <f>VLOOKUP(E24,VIP!$A$2:$O13050,2,0)</f>
        <v>DRBR411</v>
      </c>
      <c r="G24" s="137" t="str">
        <f>VLOOKUP(E24,'LISTADO ATM'!$A$2:$B$897,2,0)</f>
        <v xml:space="preserve">ATM UNP Piedra Blanca </v>
      </c>
      <c r="H24" s="137" t="str">
        <f>VLOOKUP(E24,VIP!$A$2:$O17913,7,FALSE)</f>
        <v>Si</v>
      </c>
      <c r="I24" s="137" t="str">
        <f>VLOOKUP(E24,VIP!$A$2:$O9878,8,FALSE)</f>
        <v>Si</v>
      </c>
      <c r="J24" s="137" t="str">
        <f>VLOOKUP(E24,VIP!$A$2:$O9828,8,FALSE)</f>
        <v>Si</v>
      </c>
      <c r="K24" s="137" t="str">
        <f>VLOOKUP(E24,VIP!$A$2:$O13402,6,0)</f>
        <v>NO</v>
      </c>
      <c r="L24" s="127" t="s">
        <v>2449</v>
      </c>
      <c r="M24" s="138" t="s">
        <v>2455</v>
      </c>
      <c r="N24" s="138" t="s">
        <v>2462</v>
      </c>
      <c r="O24" s="137" t="s">
        <v>2675</v>
      </c>
      <c r="P24" s="140"/>
      <c r="Q24" s="138" t="s">
        <v>2449</v>
      </c>
      <c r="R24" s="75"/>
    </row>
    <row r="25" spans="1:18" ht="18" x14ac:dyDescent="0.25">
      <c r="A25" s="137" t="str">
        <f>VLOOKUP(E25,'LISTADO ATM'!$A$2:$C$898,3,0)</f>
        <v>NORTE</v>
      </c>
      <c r="B25" s="134" t="s">
        <v>2695</v>
      </c>
      <c r="C25" s="139">
        <v>44326.466886574075</v>
      </c>
      <c r="D25" s="139" t="s">
        <v>2482</v>
      </c>
      <c r="E25" s="126">
        <v>282</v>
      </c>
      <c r="F25" s="144" t="str">
        <f>VLOOKUP(E25,VIP!$A$2:$O13054,2,0)</f>
        <v>DRBR282</v>
      </c>
      <c r="G25" s="137" t="str">
        <f>VLOOKUP(E25,'LISTADO ATM'!$A$2:$B$897,2,0)</f>
        <v xml:space="preserve">ATM Autobanco Nibaje </v>
      </c>
      <c r="H25" s="137" t="str">
        <f>VLOOKUP(E25,VIP!$A$2:$O17917,7,FALSE)</f>
        <v>Si</v>
      </c>
      <c r="I25" s="137" t="str">
        <f>VLOOKUP(E25,VIP!$A$2:$O9882,8,FALSE)</f>
        <v>Si</v>
      </c>
      <c r="J25" s="137" t="str">
        <f>VLOOKUP(E25,VIP!$A$2:$O9832,8,FALSE)</f>
        <v>Si</v>
      </c>
      <c r="K25" s="137" t="str">
        <f>VLOOKUP(E25,VIP!$A$2:$O13406,6,0)</f>
        <v>NO</v>
      </c>
      <c r="L25" s="127" t="s">
        <v>2449</v>
      </c>
      <c r="M25" s="138" t="s">
        <v>2455</v>
      </c>
      <c r="N25" s="138" t="s">
        <v>2462</v>
      </c>
      <c r="O25" s="137" t="s">
        <v>2675</v>
      </c>
      <c r="P25" s="140"/>
      <c r="Q25" s="138" t="s">
        <v>2449</v>
      </c>
      <c r="R25" s="75"/>
    </row>
    <row r="26" spans="1:18" ht="18" x14ac:dyDescent="0.25">
      <c r="A26" s="137" t="str">
        <f>VLOOKUP(E26,'LISTADO ATM'!$A$2:$C$898,3,0)</f>
        <v>DISTRITO NACIONAL</v>
      </c>
      <c r="B26" s="134" t="s">
        <v>2696</v>
      </c>
      <c r="C26" s="139">
        <v>44326.462164351855</v>
      </c>
      <c r="D26" s="139" t="s">
        <v>2458</v>
      </c>
      <c r="E26" s="126">
        <v>240</v>
      </c>
      <c r="F26" s="144" t="str">
        <f>VLOOKUP(E26,VIP!$A$2:$O13055,2,0)</f>
        <v>DRBR24D</v>
      </c>
      <c r="G26" s="137" t="str">
        <f>VLOOKUP(E26,'LISTADO ATM'!$A$2:$B$897,2,0)</f>
        <v xml:space="preserve">ATM Oficina Carrefour I </v>
      </c>
      <c r="H26" s="137" t="str">
        <f>VLOOKUP(E26,VIP!$A$2:$O17918,7,FALSE)</f>
        <v>Si</v>
      </c>
      <c r="I26" s="137" t="str">
        <f>VLOOKUP(E26,VIP!$A$2:$O9883,8,FALSE)</f>
        <v>Si</v>
      </c>
      <c r="J26" s="137" t="str">
        <f>VLOOKUP(E26,VIP!$A$2:$O9833,8,FALSE)</f>
        <v>Si</v>
      </c>
      <c r="K26" s="137" t="str">
        <f>VLOOKUP(E26,VIP!$A$2:$O13407,6,0)</f>
        <v>SI</v>
      </c>
      <c r="L26" s="127" t="s">
        <v>2449</v>
      </c>
      <c r="M26" s="138" t="s">
        <v>2455</v>
      </c>
      <c r="N26" s="138" t="s">
        <v>2462</v>
      </c>
      <c r="O26" s="137" t="s">
        <v>2463</v>
      </c>
      <c r="P26" s="140"/>
      <c r="Q26" s="138" t="s">
        <v>2449</v>
      </c>
      <c r="R26" s="75"/>
    </row>
    <row r="27" spans="1:18" ht="18" x14ac:dyDescent="0.25">
      <c r="A27" s="137" t="str">
        <f>VLOOKUP(E27,'LISTADO ATM'!$A$2:$C$898,3,0)</f>
        <v>SUR</v>
      </c>
      <c r="B27" s="134" t="s">
        <v>2690</v>
      </c>
      <c r="C27" s="139">
        <v>44326.511192129627</v>
      </c>
      <c r="D27" s="139" t="s">
        <v>2458</v>
      </c>
      <c r="E27" s="126">
        <v>301</v>
      </c>
      <c r="F27" s="144" t="str">
        <f>VLOOKUP(E27,VIP!$A$2:$O13049,2,0)</f>
        <v>DRBR301</v>
      </c>
      <c r="G27" s="137" t="str">
        <f>VLOOKUP(E27,'LISTADO ATM'!$A$2:$B$897,2,0)</f>
        <v xml:space="preserve">ATM UNP Alfa y Omega (Barahona) </v>
      </c>
      <c r="H27" s="137" t="str">
        <f>VLOOKUP(E27,VIP!$A$2:$O17912,7,FALSE)</f>
        <v>Si</v>
      </c>
      <c r="I27" s="137" t="str">
        <f>VLOOKUP(E27,VIP!$A$2:$O9877,8,FALSE)</f>
        <v>Si</v>
      </c>
      <c r="J27" s="137" t="str">
        <f>VLOOKUP(E27,VIP!$A$2:$O9827,8,FALSE)</f>
        <v>Si</v>
      </c>
      <c r="K27" s="137" t="str">
        <f>VLOOKUP(E27,VIP!$A$2:$O13401,6,0)</f>
        <v>NO</v>
      </c>
      <c r="L27" s="127" t="s">
        <v>2572</v>
      </c>
      <c r="M27" s="138" t="s">
        <v>2455</v>
      </c>
      <c r="N27" s="138" t="s">
        <v>2462</v>
      </c>
      <c r="O27" s="137" t="s">
        <v>2463</v>
      </c>
      <c r="P27" s="140"/>
      <c r="Q27" s="138" t="s">
        <v>2572</v>
      </c>
      <c r="R27" s="75"/>
    </row>
    <row r="28" spans="1:18" ht="18" x14ac:dyDescent="0.25">
      <c r="A28" s="137" t="str">
        <f>VLOOKUP(E28,'LISTADO ATM'!$A$2:$C$898,3,0)</f>
        <v>DISTRITO NACIONAL</v>
      </c>
      <c r="B28" s="134" t="s">
        <v>2631</v>
      </c>
      <c r="C28" s="139">
        <v>44325.552118055559</v>
      </c>
      <c r="D28" s="139" t="s">
        <v>2180</v>
      </c>
      <c r="E28" s="126">
        <v>561</v>
      </c>
      <c r="F28" s="144" t="str">
        <f>VLOOKUP(E28,VIP!$A$2:$O13080,2,0)</f>
        <v>DRBR133</v>
      </c>
      <c r="G28" s="137" t="str">
        <f>VLOOKUP(E28,'LISTADO ATM'!$A$2:$B$897,2,0)</f>
        <v xml:space="preserve">ATM Comando Regional P.N. S.D. Este </v>
      </c>
      <c r="H28" s="137" t="str">
        <f>VLOOKUP(E28,VIP!$A$2:$O17956,7,FALSE)</f>
        <v>Si</v>
      </c>
      <c r="I28" s="137" t="str">
        <f>VLOOKUP(E28,VIP!$A$2:$O9921,8,FALSE)</f>
        <v>Si</v>
      </c>
      <c r="J28" s="137" t="str">
        <f>VLOOKUP(E28,VIP!$A$2:$O9871,8,FALSE)</f>
        <v>Si</v>
      </c>
      <c r="K28" s="137" t="str">
        <f>VLOOKUP(E28,VIP!$A$2:$O13445,6,0)</f>
        <v>NO</v>
      </c>
      <c r="L28" s="127" t="s">
        <v>2245</v>
      </c>
      <c r="M28" s="138" t="s">
        <v>2455</v>
      </c>
      <c r="N28" s="138" t="s">
        <v>2462</v>
      </c>
      <c r="O28" s="137" t="s">
        <v>2464</v>
      </c>
      <c r="P28" s="140"/>
      <c r="Q28" s="138" t="s">
        <v>2245</v>
      </c>
      <c r="R28" s="75"/>
    </row>
    <row r="29" spans="1:18" ht="18" x14ac:dyDescent="0.25">
      <c r="A29" s="137" t="str">
        <f>VLOOKUP(E29,'LISTADO ATM'!$A$2:$C$898,3,0)</f>
        <v>NORTE</v>
      </c>
      <c r="B29" s="134" t="s">
        <v>2588</v>
      </c>
      <c r="C29" s="139">
        <v>44323.986203703702</v>
      </c>
      <c r="D29" s="139" t="s">
        <v>2181</v>
      </c>
      <c r="E29" s="126">
        <v>142</v>
      </c>
      <c r="F29" s="144" t="str">
        <f>VLOOKUP(E29,VIP!$A$2:$O13060,2,0)</f>
        <v>DRBR142</v>
      </c>
      <c r="G29" s="137" t="str">
        <f>VLOOKUP(E29,'LISTADO ATM'!$A$2:$B$897,2,0)</f>
        <v xml:space="preserve">ATM Centro de Caja Galerías Bonao </v>
      </c>
      <c r="H29" s="137" t="str">
        <f>VLOOKUP(E29,VIP!$A$2:$O17922,7,FALSE)</f>
        <v>Si</v>
      </c>
      <c r="I29" s="137" t="str">
        <f>VLOOKUP(E29,VIP!$A$2:$O9887,8,FALSE)</f>
        <v>Si</v>
      </c>
      <c r="J29" s="137" t="str">
        <f>VLOOKUP(E29,VIP!$A$2:$O9837,8,FALSE)</f>
        <v>Si</v>
      </c>
      <c r="K29" s="137" t="str">
        <f>VLOOKUP(E29,VIP!$A$2:$O13411,6,0)</f>
        <v>SI</v>
      </c>
      <c r="L29" s="127" t="s">
        <v>2245</v>
      </c>
      <c r="M29" s="138" t="s">
        <v>2455</v>
      </c>
      <c r="N29" s="138" t="s">
        <v>2576</v>
      </c>
      <c r="O29" s="137" t="s">
        <v>2491</v>
      </c>
      <c r="P29" s="140"/>
      <c r="Q29" s="138" t="s">
        <v>2245</v>
      </c>
      <c r="R29" s="75"/>
    </row>
    <row r="30" spans="1:18" ht="18" x14ac:dyDescent="0.25">
      <c r="A30" s="137" t="str">
        <f>VLOOKUP(E30,'LISTADO ATM'!$A$2:$C$898,3,0)</f>
        <v>NORTE</v>
      </c>
      <c r="B30" s="134">
        <v>3335878060</v>
      </c>
      <c r="C30" s="139">
        <v>44322.62777777778</v>
      </c>
      <c r="D30" s="139" t="s">
        <v>2181</v>
      </c>
      <c r="E30" s="126">
        <v>647</v>
      </c>
      <c r="F30" s="144" t="str">
        <f>VLOOKUP(E30,VIP!$A$2:$O13038,2,0)</f>
        <v>DRBR254</v>
      </c>
      <c r="G30" s="137" t="str">
        <f>VLOOKUP(E30,'LISTADO ATM'!$A$2:$B$897,2,0)</f>
        <v xml:space="preserve">ATM CORAASAN </v>
      </c>
      <c r="H30" s="137" t="str">
        <f>VLOOKUP(E30,VIP!$A$2:$O17902,7,FALSE)</f>
        <v>Si</v>
      </c>
      <c r="I30" s="137" t="str">
        <f>VLOOKUP(E30,VIP!$A$2:$O9867,8,FALSE)</f>
        <v>Si</v>
      </c>
      <c r="J30" s="137" t="str">
        <f>VLOOKUP(E30,VIP!$A$2:$O9817,8,FALSE)</f>
        <v>Si</v>
      </c>
      <c r="K30" s="137" t="str">
        <f>VLOOKUP(E30,VIP!$A$2:$O13391,6,0)</f>
        <v>NO</v>
      </c>
      <c r="L30" s="127" t="s">
        <v>2245</v>
      </c>
      <c r="M30" s="138" t="s">
        <v>2455</v>
      </c>
      <c r="N30" s="138" t="s">
        <v>2591</v>
      </c>
      <c r="O30" s="137" t="s">
        <v>2491</v>
      </c>
      <c r="P30" s="140"/>
      <c r="Q30" s="138" t="s">
        <v>2245</v>
      </c>
      <c r="R30" s="75"/>
    </row>
    <row r="31" spans="1:18" ht="18" x14ac:dyDescent="0.25">
      <c r="A31" s="137" t="str">
        <f>VLOOKUP(E31,'LISTADO ATM'!$A$2:$C$898,3,0)</f>
        <v>DISTRITO NACIONAL</v>
      </c>
      <c r="B31" s="134" t="s">
        <v>2704</v>
      </c>
      <c r="C31" s="139">
        <v>44326.614259259259</v>
      </c>
      <c r="D31" s="139" t="s">
        <v>2180</v>
      </c>
      <c r="E31" s="126">
        <v>896</v>
      </c>
      <c r="F31" s="144" t="str">
        <f>VLOOKUP(E31,VIP!$A$2:$O13038,2,0)</f>
        <v>DRBR896</v>
      </c>
      <c r="G31" s="137" t="str">
        <f>VLOOKUP(E31,'LISTADO ATM'!$A$2:$B$897,2,0)</f>
        <v xml:space="preserve">ATM Campamento Militar 16 de Agosto I </v>
      </c>
      <c r="H31" s="137" t="str">
        <f>VLOOKUP(E31,VIP!$A$2:$O17901,7,FALSE)</f>
        <v>Si</v>
      </c>
      <c r="I31" s="137" t="str">
        <f>VLOOKUP(E31,VIP!$A$2:$O9866,8,FALSE)</f>
        <v>Si</v>
      </c>
      <c r="J31" s="137" t="str">
        <f>VLOOKUP(E31,VIP!$A$2:$O9816,8,FALSE)</f>
        <v>Si</v>
      </c>
      <c r="K31" s="137" t="str">
        <f>VLOOKUP(E31,VIP!$A$2:$O13390,6,0)</f>
        <v>NO</v>
      </c>
      <c r="L31" s="127" t="s">
        <v>2245</v>
      </c>
      <c r="M31" s="138" t="s">
        <v>2455</v>
      </c>
      <c r="N31" s="138" t="s">
        <v>2462</v>
      </c>
      <c r="O31" s="137" t="s">
        <v>2464</v>
      </c>
      <c r="P31" s="140"/>
      <c r="Q31" s="138" t="s">
        <v>2245</v>
      </c>
      <c r="R31" s="75"/>
    </row>
    <row r="32" spans="1:18" ht="18" x14ac:dyDescent="0.25">
      <c r="A32" s="137" t="str">
        <f>VLOOKUP(E32,'LISTADO ATM'!$A$2:$C$898,3,0)</f>
        <v>ESTE</v>
      </c>
      <c r="B32" s="134" t="s">
        <v>2680</v>
      </c>
      <c r="C32" s="139">
        <v>44326.613206018519</v>
      </c>
      <c r="D32" s="139" t="s">
        <v>2180</v>
      </c>
      <c r="E32" s="126">
        <v>680</v>
      </c>
      <c r="F32" s="144" t="str">
        <f>VLOOKUP(E32,VIP!$A$2:$O13039,2,0)</f>
        <v>DRBR680</v>
      </c>
      <c r="G32" s="137" t="str">
        <f>VLOOKUP(E32,'LISTADO ATM'!$A$2:$B$897,2,0)</f>
        <v>ATM Hotel Royalton</v>
      </c>
      <c r="H32" s="137" t="str">
        <f>VLOOKUP(E32,VIP!$A$2:$O17902,7,FALSE)</f>
        <v>NO</v>
      </c>
      <c r="I32" s="137" t="str">
        <f>VLOOKUP(E32,VIP!$A$2:$O9867,8,FALSE)</f>
        <v>NO</v>
      </c>
      <c r="J32" s="137" t="str">
        <f>VLOOKUP(E32,VIP!$A$2:$O9817,8,FALSE)</f>
        <v>NO</v>
      </c>
      <c r="K32" s="137" t="str">
        <f>VLOOKUP(E32,VIP!$A$2:$O13391,6,0)</f>
        <v>NO</v>
      </c>
      <c r="L32" s="127" t="s">
        <v>2245</v>
      </c>
      <c r="M32" s="138" t="s">
        <v>2455</v>
      </c>
      <c r="N32" s="138" t="s">
        <v>2462</v>
      </c>
      <c r="O32" s="137" t="s">
        <v>2464</v>
      </c>
      <c r="P32" s="140"/>
      <c r="Q32" s="138" t="s">
        <v>2245</v>
      </c>
      <c r="R32" s="75"/>
    </row>
    <row r="33" spans="1:21" ht="18" x14ac:dyDescent="0.25">
      <c r="A33" s="137" t="str">
        <f>VLOOKUP(E33,'LISTADO ATM'!$A$2:$C$898,3,0)</f>
        <v>NORTE</v>
      </c>
      <c r="B33" s="134" t="s">
        <v>2681</v>
      </c>
      <c r="C33" s="139">
        <v>44326.611342592594</v>
      </c>
      <c r="D33" s="139" t="s">
        <v>2180</v>
      </c>
      <c r="E33" s="126">
        <v>679</v>
      </c>
      <c r="F33" s="144" t="str">
        <f>VLOOKUP(E33,VIP!$A$2:$O13040,2,0)</f>
        <v>DRBR679</v>
      </c>
      <c r="G33" s="137" t="str">
        <f>VLOOKUP(E33,'LISTADO ATM'!$A$2:$B$897,2,0)</f>
        <v>ATM Base Aerea Puerto Plata</v>
      </c>
      <c r="H33" s="137" t="str">
        <f>VLOOKUP(E33,VIP!$A$2:$O17903,7,FALSE)</f>
        <v>Si</v>
      </c>
      <c r="I33" s="137" t="str">
        <f>VLOOKUP(E33,VIP!$A$2:$O9868,8,FALSE)</f>
        <v>Si</v>
      </c>
      <c r="J33" s="137" t="str">
        <f>VLOOKUP(E33,VIP!$A$2:$O9818,8,FALSE)</f>
        <v>Si</v>
      </c>
      <c r="K33" s="137" t="str">
        <f>VLOOKUP(E33,VIP!$A$2:$O13392,6,0)</f>
        <v>NO</v>
      </c>
      <c r="L33" s="127" t="s">
        <v>2245</v>
      </c>
      <c r="M33" s="138" t="s">
        <v>2455</v>
      </c>
      <c r="N33" s="138" t="s">
        <v>2462</v>
      </c>
      <c r="O33" s="137" t="s">
        <v>2464</v>
      </c>
      <c r="P33" s="140"/>
      <c r="Q33" s="152" t="s">
        <v>2245</v>
      </c>
      <c r="R33" s="75"/>
    </row>
    <row r="34" spans="1:21" ht="18" x14ac:dyDescent="0.25">
      <c r="A34" s="137" t="str">
        <f>VLOOKUP(E34,'LISTADO ATM'!$A$2:$C$898,3,0)</f>
        <v>NORTE</v>
      </c>
      <c r="B34" s="134" t="s">
        <v>2697</v>
      </c>
      <c r="C34" s="139">
        <v>44326.458240740743</v>
      </c>
      <c r="D34" s="139" t="s">
        <v>2181</v>
      </c>
      <c r="E34" s="126">
        <v>142</v>
      </c>
      <c r="F34" s="144" t="str">
        <f>VLOOKUP(E34,VIP!$A$2:$O13056,2,0)</f>
        <v>DRBR142</v>
      </c>
      <c r="G34" s="137" t="str">
        <f>VLOOKUP(E34,'LISTADO ATM'!$A$2:$B$897,2,0)</f>
        <v xml:space="preserve">ATM Centro de Caja Galerías Bonao </v>
      </c>
      <c r="H34" s="137" t="str">
        <f>VLOOKUP(E34,VIP!$A$2:$O17919,7,FALSE)</f>
        <v>Si</v>
      </c>
      <c r="I34" s="137" t="str">
        <f>VLOOKUP(E34,VIP!$A$2:$O9884,8,FALSE)</f>
        <v>Si</v>
      </c>
      <c r="J34" s="137" t="str">
        <f>VLOOKUP(E34,VIP!$A$2:$O9834,8,FALSE)</f>
        <v>Si</v>
      </c>
      <c r="K34" s="137" t="str">
        <f>VLOOKUP(E34,VIP!$A$2:$O13408,6,0)</f>
        <v>SI</v>
      </c>
      <c r="L34" s="127" t="s">
        <v>2245</v>
      </c>
      <c r="M34" s="138" t="s">
        <v>2455</v>
      </c>
      <c r="N34" s="138" t="s">
        <v>2462</v>
      </c>
      <c r="O34" s="137" t="s">
        <v>2491</v>
      </c>
      <c r="P34" s="140"/>
      <c r="Q34" s="138" t="s">
        <v>2245</v>
      </c>
      <c r="R34" s="75"/>
    </row>
    <row r="35" spans="1:21" ht="18" x14ac:dyDescent="0.25">
      <c r="A35" s="137" t="str">
        <f>VLOOKUP(E35,'LISTADO ATM'!$A$2:$C$898,3,0)</f>
        <v>SUR</v>
      </c>
      <c r="B35" s="134" t="s">
        <v>2669</v>
      </c>
      <c r="C35" s="139">
        <v>44326.384756944448</v>
      </c>
      <c r="D35" s="139" t="s">
        <v>2180</v>
      </c>
      <c r="E35" s="126">
        <v>871</v>
      </c>
      <c r="F35" s="145" t="str">
        <f>VLOOKUP(E35,VIP!$A$2:$O13044,2,0)</f>
        <v>DRBR871</v>
      </c>
      <c r="G35" s="137" t="str">
        <f>VLOOKUP(E35,'LISTADO ATM'!$A$2:$B$897,2,0)</f>
        <v>ATM Plaza Cultural San Juan</v>
      </c>
      <c r="H35" s="137" t="str">
        <f>VLOOKUP(E35,VIP!$A$2:$O17907,7,FALSE)</f>
        <v>N/A</v>
      </c>
      <c r="I35" s="137" t="str">
        <f>VLOOKUP(E35,VIP!$A$2:$O9872,8,FALSE)</f>
        <v>N/A</v>
      </c>
      <c r="J35" s="137" t="str">
        <f>VLOOKUP(E35,VIP!$A$2:$O9822,8,FALSE)</f>
        <v>N/A</v>
      </c>
      <c r="K35" s="137" t="str">
        <f>VLOOKUP(E35,VIP!$A$2:$O13396,6,0)</f>
        <v>N/A</v>
      </c>
      <c r="L35" s="127" t="s">
        <v>2219</v>
      </c>
      <c r="M35" s="138" t="s">
        <v>2455</v>
      </c>
      <c r="N35" s="138" t="s">
        <v>2462</v>
      </c>
      <c r="O35" s="137" t="s">
        <v>2464</v>
      </c>
      <c r="P35" s="140"/>
      <c r="Q35" s="138" t="s">
        <v>2219</v>
      </c>
      <c r="R35" s="75"/>
    </row>
    <row r="36" spans="1:21" ht="18" x14ac:dyDescent="0.25">
      <c r="A36" s="137" t="str">
        <f>VLOOKUP(E36,'LISTADO ATM'!$A$2:$C$898,3,0)</f>
        <v>SUR</v>
      </c>
      <c r="B36" s="134" t="s">
        <v>2638</v>
      </c>
      <c r="C36" s="139">
        <v>44325.528009259258</v>
      </c>
      <c r="D36" s="139" t="s">
        <v>2180</v>
      </c>
      <c r="E36" s="126">
        <v>5</v>
      </c>
      <c r="F36" s="145" t="str">
        <f>VLOOKUP(E36,VIP!$A$2:$O13088,2,0)</f>
        <v>DRBR005</v>
      </c>
      <c r="G36" s="137" t="str">
        <f>VLOOKUP(E36,'LISTADO ATM'!$A$2:$B$897,2,0)</f>
        <v>ATM Oficina Autoservicio Villa Ofelia (San Juan)</v>
      </c>
      <c r="H36" s="137" t="str">
        <f>VLOOKUP(E36,VIP!$A$2:$O17964,7,FALSE)</f>
        <v>Si</v>
      </c>
      <c r="I36" s="137" t="str">
        <f>VLOOKUP(E36,VIP!$A$2:$O9929,8,FALSE)</f>
        <v>Si</v>
      </c>
      <c r="J36" s="137" t="str">
        <f>VLOOKUP(E36,VIP!$A$2:$O9879,8,FALSE)</f>
        <v>Si</v>
      </c>
      <c r="K36" s="137" t="str">
        <f>VLOOKUP(E36,VIP!$A$2:$O13453,6,0)</f>
        <v>NO</v>
      </c>
      <c r="L36" s="127" t="s">
        <v>2219</v>
      </c>
      <c r="M36" s="138" t="s">
        <v>2455</v>
      </c>
      <c r="N36" s="138" t="s">
        <v>2462</v>
      </c>
      <c r="O36" s="137" t="s">
        <v>2464</v>
      </c>
      <c r="P36" s="140"/>
      <c r="Q36" s="138" t="s">
        <v>2219</v>
      </c>
      <c r="R36" s="75"/>
    </row>
    <row r="37" spans="1:21" ht="18" x14ac:dyDescent="0.25">
      <c r="A37" s="137" t="str">
        <f>VLOOKUP(E37,'LISTADO ATM'!$A$2:$C$898,3,0)</f>
        <v>DISTRITO NACIONAL</v>
      </c>
      <c r="B37" s="134" t="s">
        <v>2617</v>
      </c>
      <c r="C37" s="139">
        <v>44325.360856481479</v>
      </c>
      <c r="D37" s="139" t="s">
        <v>2180</v>
      </c>
      <c r="E37" s="126">
        <v>237</v>
      </c>
      <c r="F37" s="146" t="str">
        <f>VLOOKUP(E37,VIP!$A$2:$O13086,2,0)</f>
        <v>DRBR237</v>
      </c>
      <c r="G37" s="137" t="str">
        <f>VLOOKUP(E37,'LISTADO ATM'!$A$2:$B$897,2,0)</f>
        <v xml:space="preserve">ATM UNP Plaza Vásquez </v>
      </c>
      <c r="H37" s="137" t="str">
        <f>VLOOKUP(E37,VIP!$A$2:$O17962,7,FALSE)</f>
        <v>Si</v>
      </c>
      <c r="I37" s="137" t="str">
        <f>VLOOKUP(E37,VIP!$A$2:$O9927,8,FALSE)</f>
        <v>Si</v>
      </c>
      <c r="J37" s="137" t="str">
        <f>VLOOKUP(E37,VIP!$A$2:$O9877,8,FALSE)</f>
        <v>Si</v>
      </c>
      <c r="K37" s="137" t="str">
        <f>VLOOKUP(E37,VIP!$A$2:$O13451,6,0)</f>
        <v>SI</v>
      </c>
      <c r="L37" s="127" t="s">
        <v>2219</v>
      </c>
      <c r="M37" s="138" t="s">
        <v>2455</v>
      </c>
      <c r="N37" s="138" t="s">
        <v>2462</v>
      </c>
      <c r="O37" s="137" t="s">
        <v>2464</v>
      </c>
      <c r="P37" s="140"/>
      <c r="Q37" s="138" t="s">
        <v>2219</v>
      </c>
      <c r="R37" s="87"/>
      <c r="S37" s="87"/>
      <c r="T37" s="89"/>
      <c r="U37" s="75"/>
    </row>
    <row r="38" spans="1:21" ht="18" x14ac:dyDescent="0.25">
      <c r="A38" s="137" t="str">
        <f>VLOOKUP(E38,'LISTADO ATM'!$A$2:$C$898,3,0)</f>
        <v>SUR</v>
      </c>
      <c r="B38" s="134" t="s">
        <v>2618</v>
      </c>
      <c r="C38" s="139">
        <v>44325.360081018516</v>
      </c>
      <c r="D38" s="139" t="s">
        <v>2181</v>
      </c>
      <c r="E38" s="126">
        <v>7</v>
      </c>
      <c r="F38" s="146" t="str">
        <f>VLOOKUP(E38,VIP!$A$2:$O13087,2,0)</f>
        <v>DRBR007</v>
      </c>
      <c r="G38" s="137" t="str">
        <f>VLOOKUP(E38,'LISTADO ATM'!$A$2:$B$897,2,0)</f>
        <v>ATM Isla San Juan (RETIRADO)</v>
      </c>
      <c r="H38" s="137" t="str">
        <f>VLOOKUP(E38,VIP!$A$2:$O17963,7,FALSE)</f>
        <v>Si</v>
      </c>
      <c r="I38" s="137" t="str">
        <f>VLOOKUP(E38,VIP!$A$2:$O9928,8,FALSE)</f>
        <v>Si</v>
      </c>
      <c r="J38" s="137" t="str">
        <f>VLOOKUP(E38,VIP!$A$2:$O9878,8,FALSE)</f>
        <v>Si</v>
      </c>
      <c r="K38" s="137" t="str">
        <f>VLOOKUP(E38,VIP!$A$2:$O13452,6,0)</f>
        <v/>
      </c>
      <c r="L38" s="127" t="s">
        <v>2219</v>
      </c>
      <c r="M38" s="138" t="s">
        <v>2455</v>
      </c>
      <c r="N38" s="138" t="s">
        <v>2462</v>
      </c>
      <c r="O38" s="137" t="s">
        <v>2620</v>
      </c>
      <c r="P38" s="140"/>
      <c r="Q38" s="138" t="s">
        <v>2219</v>
      </c>
      <c r="R38" s="87"/>
      <c r="S38" s="87"/>
      <c r="T38" s="89"/>
      <c r="U38" s="75"/>
    </row>
    <row r="39" spans="1:21" ht="18" x14ac:dyDescent="0.25">
      <c r="A39" s="137" t="str">
        <f>VLOOKUP(E39,'LISTADO ATM'!$A$2:$C$898,3,0)</f>
        <v>ESTE</v>
      </c>
      <c r="B39" s="134" t="s">
        <v>2610</v>
      </c>
      <c r="C39" s="139">
        <v>44325.172523148147</v>
      </c>
      <c r="D39" s="139" t="s">
        <v>2180</v>
      </c>
      <c r="E39" s="126">
        <v>68</v>
      </c>
      <c r="F39" s="146" t="str">
        <f>VLOOKUP(E39,VIP!$A$2:$O13050,2,0)</f>
        <v>DRBR068</v>
      </c>
      <c r="G39" s="137" t="str">
        <f>VLOOKUP(E39,'LISTADO ATM'!$A$2:$B$897,2,0)</f>
        <v xml:space="preserve">ATM Hotel Nickelodeon (Punta Cana) </v>
      </c>
      <c r="H39" s="137" t="str">
        <f>VLOOKUP(E39,VIP!$A$2:$O17926,7,FALSE)</f>
        <v>Si</v>
      </c>
      <c r="I39" s="137" t="str">
        <f>VLOOKUP(E39,VIP!$A$2:$O9891,8,FALSE)</f>
        <v>Si</v>
      </c>
      <c r="J39" s="137" t="str">
        <f>VLOOKUP(E39,VIP!$A$2:$O9841,8,FALSE)</f>
        <v>Si</v>
      </c>
      <c r="K39" s="137" t="str">
        <f>VLOOKUP(E39,VIP!$A$2:$O13415,6,0)</f>
        <v>NO</v>
      </c>
      <c r="L39" s="127" t="s">
        <v>2219</v>
      </c>
      <c r="M39" s="138" t="s">
        <v>2455</v>
      </c>
      <c r="N39" s="138" t="s">
        <v>2462</v>
      </c>
      <c r="O39" s="137" t="s">
        <v>2464</v>
      </c>
      <c r="P39" s="140"/>
      <c r="Q39" s="138" t="s">
        <v>2219</v>
      </c>
      <c r="R39" s="87"/>
      <c r="S39" s="89"/>
      <c r="T39" s="75"/>
    </row>
    <row r="40" spans="1:21" ht="18" x14ac:dyDescent="0.25">
      <c r="A40" s="137" t="str">
        <f>VLOOKUP(E40,'LISTADO ATM'!$A$2:$C$898,3,0)</f>
        <v>DISTRITO NACIONAL</v>
      </c>
      <c r="B40" s="134" t="s">
        <v>2611</v>
      </c>
      <c r="C40" s="139">
        <v>44325.170752314814</v>
      </c>
      <c r="D40" s="139" t="s">
        <v>2180</v>
      </c>
      <c r="E40" s="126">
        <v>516</v>
      </c>
      <c r="F40" s="146" t="str">
        <f>VLOOKUP(E40,VIP!$A$2:$O13051,2,0)</f>
        <v>DRBR516</v>
      </c>
      <c r="G40" s="137" t="str">
        <f>VLOOKUP(E40,'LISTADO ATM'!$A$2:$B$897,2,0)</f>
        <v xml:space="preserve">ATM Oficina Gascue </v>
      </c>
      <c r="H40" s="137" t="str">
        <f>VLOOKUP(E40,VIP!$A$2:$O17927,7,FALSE)</f>
        <v>Si</v>
      </c>
      <c r="I40" s="137" t="str">
        <f>VLOOKUP(E40,VIP!$A$2:$O9892,8,FALSE)</f>
        <v>Si</v>
      </c>
      <c r="J40" s="137" t="str">
        <f>VLOOKUP(E40,VIP!$A$2:$O9842,8,FALSE)</f>
        <v>Si</v>
      </c>
      <c r="K40" s="137" t="str">
        <f>VLOOKUP(E40,VIP!$A$2:$O13416,6,0)</f>
        <v>SI</v>
      </c>
      <c r="L40" s="127" t="s">
        <v>2219</v>
      </c>
      <c r="M40" s="138" t="s">
        <v>2455</v>
      </c>
      <c r="N40" s="138" t="s">
        <v>2462</v>
      </c>
      <c r="O40" s="137" t="s">
        <v>2464</v>
      </c>
      <c r="P40" s="140"/>
      <c r="Q40" s="138" t="s">
        <v>2219</v>
      </c>
      <c r="R40" s="87"/>
      <c r="S40" s="89"/>
      <c r="T40" s="75"/>
    </row>
    <row r="41" spans="1:21" ht="18" x14ac:dyDescent="0.25">
      <c r="A41" s="137" t="str">
        <f>VLOOKUP(E41,'LISTADO ATM'!$A$2:$C$898,3,0)</f>
        <v>DISTRITO NACIONAL</v>
      </c>
      <c r="B41" s="134" t="s">
        <v>2612</v>
      </c>
      <c r="C41" s="139">
        <v>44325.167557870373</v>
      </c>
      <c r="D41" s="139" t="s">
        <v>2180</v>
      </c>
      <c r="E41" s="126">
        <v>812</v>
      </c>
      <c r="F41" s="146" t="str">
        <f>VLOOKUP(E41,VIP!$A$2:$O13052,2,0)</f>
        <v>DRBR812</v>
      </c>
      <c r="G41" s="137" t="str">
        <f>VLOOKUP(E41,'LISTADO ATM'!$A$2:$B$897,2,0)</f>
        <v xml:space="preserve">ATM Canasta del Pueblo </v>
      </c>
      <c r="H41" s="137" t="str">
        <f>VLOOKUP(E41,VIP!$A$2:$O17928,7,FALSE)</f>
        <v>Si</v>
      </c>
      <c r="I41" s="137" t="str">
        <f>VLOOKUP(E41,VIP!$A$2:$O9893,8,FALSE)</f>
        <v>Si</v>
      </c>
      <c r="J41" s="137" t="str">
        <f>VLOOKUP(E41,VIP!$A$2:$O9843,8,FALSE)</f>
        <v>Si</v>
      </c>
      <c r="K41" s="137" t="str">
        <f>VLOOKUP(E41,VIP!$A$2:$O13417,6,0)</f>
        <v>NO</v>
      </c>
      <c r="L41" s="127" t="s">
        <v>2219</v>
      </c>
      <c r="M41" s="138" t="s">
        <v>2455</v>
      </c>
      <c r="N41" s="138" t="s">
        <v>2462</v>
      </c>
      <c r="O41" s="137" t="s">
        <v>2464</v>
      </c>
      <c r="P41" s="140"/>
      <c r="Q41" s="138" t="s">
        <v>2219</v>
      </c>
      <c r="R41" s="87"/>
      <c r="S41" s="89"/>
      <c r="T41" s="75"/>
    </row>
    <row r="42" spans="1:21" ht="18" x14ac:dyDescent="0.25">
      <c r="A42" s="137" t="str">
        <f>VLOOKUP(E42,'LISTADO ATM'!$A$2:$C$898,3,0)</f>
        <v>SUR</v>
      </c>
      <c r="B42" s="134" t="s">
        <v>2598</v>
      </c>
      <c r="C42" s="139">
        <v>44324.58898148148</v>
      </c>
      <c r="D42" s="139" t="s">
        <v>2180</v>
      </c>
      <c r="E42" s="126">
        <v>45</v>
      </c>
      <c r="F42" s="146" t="str">
        <f>VLOOKUP(E42,VIP!$A$2:$O13083,2,0)</f>
        <v>DRBR045</v>
      </c>
      <c r="G42" s="137" t="str">
        <f>VLOOKUP(E42,'LISTADO ATM'!$A$2:$B$897,2,0)</f>
        <v xml:space="preserve">ATM Oficina Tamayo </v>
      </c>
      <c r="H42" s="137" t="str">
        <f>VLOOKUP(E42,VIP!$A$2:$O17922,7,FALSE)</f>
        <v>Si</v>
      </c>
      <c r="I42" s="137" t="str">
        <f>VLOOKUP(E42,VIP!$A$2:$O9887,8,FALSE)</f>
        <v>Si</v>
      </c>
      <c r="J42" s="137" t="str">
        <f>VLOOKUP(E42,VIP!$A$2:$O9837,8,FALSE)</f>
        <v>Si</v>
      </c>
      <c r="K42" s="137" t="str">
        <f>VLOOKUP(E42,VIP!$A$2:$O13411,6,0)</f>
        <v>SI</v>
      </c>
      <c r="L42" s="127" t="s">
        <v>2219</v>
      </c>
      <c r="M42" s="138" t="s">
        <v>2455</v>
      </c>
      <c r="N42" s="138" t="s">
        <v>2462</v>
      </c>
      <c r="O42" s="137" t="s">
        <v>2464</v>
      </c>
      <c r="P42" s="140"/>
      <c r="Q42" s="138" t="s">
        <v>2219</v>
      </c>
      <c r="R42" s="87"/>
      <c r="S42" s="89"/>
      <c r="T42" s="75"/>
    </row>
    <row r="43" spans="1:21" ht="18" x14ac:dyDescent="0.25">
      <c r="A43" s="137" t="str">
        <f>VLOOKUP(E43,'LISTADO ATM'!$A$2:$C$898,3,0)</f>
        <v>DISTRITO NACIONAL</v>
      </c>
      <c r="B43" s="134" t="s">
        <v>2585</v>
      </c>
      <c r="C43" s="139">
        <v>44324.022199074076</v>
      </c>
      <c r="D43" s="139" t="s">
        <v>2180</v>
      </c>
      <c r="E43" s="126">
        <v>487</v>
      </c>
      <c r="F43" s="146" t="str">
        <f>VLOOKUP(E43,VIP!$A$2:$O13102,2,0)</f>
        <v>DRBR487</v>
      </c>
      <c r="G43" s="137" t="str">
        <f>VLOOKUP(E43,'LISTADO ATM'!$A$2:$B$897,2,0)</f>
        <v xml:space="preserve">ATM Olé Hainamosa </v>
      </c>
      <c r="H43" s="137" t="str">
        <f>VLOOKUP(E43,VIP!$A$2:$O17978,7,FALSE)</f>
        <v>Si</v>
      </c>
      <c r="I43" s="137" t="str">
        <f>VLOOKUP(E43,VIP!$A$2:$O9943,8,FALSE)</f>
        <v>Si</v>
      </c>
      <c r="J43" s="137" t="str">
        <f>VLOOKUP(E43,VIP!$A$2:$O9893,8,FALSE)</f>
        <v>Si</v>
      </c>
      <c r="K43" s="137" t="str">
        <f>VLOOKUP(E43,VIP!$A$2:$O13467,6,0)</f>
        <v>SI</v>
      </c>
      <c r="L43" s="127" t="s">
        <v>2219</v>
      </c>
      <c r="M43" s="138" t="s">
        <v>2455</v>
      </c>
      <c r="N43" s="138" t="s">
        <v>2462</v>
      </c>
      <c r="O43" s="137" t="s">
        <v>2464</v>
      </c>
      <c r="P43" s="140"/>
      <c r="Q43" s="138" t="s">
        <v>2219</v>
      </c>
      <c r="R43" s="87"/>
      <c r="S43" s="89"/>
      <c r="T43" s="75"/>
    </row>
    <row r="44" spans="1:21" ht="18" x14ac:dyDescent="0.25">
      <c r="A44" s="137" t="str">
        <f>VLOOKUP(E44,'LISTADO ATM'!$A$2:$C$898,3,0)</f>
        <v>ESTE</v>
      </c>
      <c r="B44" s="134" t="s">
        <v>2582</v>
      </c>
      <c r="C44" s="139">
        <v>44323.742291666669</v>
      </c>
      <c r="D44" s="139" t="s">
        <v>2180</v>
      </c>
      <c r="E44" s="126">
        <v>899</v>
      </c>
      <c r="F44" s="146" t="str">
        <f>VLOOKUP(E44,VIP!$A$2:$O13050,2,0)</f>
        <v>DRBR899</v>
      </c>
      <c r="G44" s="137" t="str">
        <f>VLOOKUP(E44,'LISTADO ATM'!$A$2:$B$897,2,0)</f>
        <v xml:space="preserve">ATM Oficina Punta Cana </v>
      </c>
      <c r="H44" s="137" t="str">
        <f>VLOOKUP(E44,VIP!$A$2:$O17918,7,FALSE)</f>
        <v>Si</v>
      </c>
      <c r="I44" s="137" t="str">
        <f>VLOOKUP(E44,VIP!$A$2:$O9883,8,FALSE)</f>
        <v>Si</v>
      </c>
      <c r="J44" s="137" t="str">
        <f>VLOOKUP(E44,VIP!$A$2:$O9833,8,FALSE)</f>
        <v>Si</v>
      </c>
      <c r="K44" s="137" t="str">
        <f>VLOOKUP(E44,VIP!$A$2:$O13407,6,0)</f>
        <v>NO</v>
      </c>
      <c r="L44" s="127" t="s">
        <v>2219</v>
      </c>
      <c r="M44" s="138" t="s">
        <v>2455</v>
      </c>
      <c r="N44" s="138" t="s">
        <v>2462</v>
      </c>
      <c r="O44" s="137" t="s">
        <v>2464</v>
      </c>
      <c r="P44" s="140"/>
      <c r="Q44" s="138" t="s">
        <v>2219</v>
      </c>
      <c r="R44" s="87"/>
      <c r="S44" s="89"/>
      <c r="T44" s="75"/>
    </row>
    <row r="45" spans="1:21" ht="18" x14ac:dyDescent="0.25">
      <c r="A45" s="137" t="str">
        <f>VLOOKUP(E45,'LISTADO ATM'!$A$2:$C$898,3,0)</f>
        <v>DISTRITO NACIONAL</v>
      </c>
      <c r="B45" s="134" t="s">
        <v>2583</v>
      </c>
      <c r="C45" s="139">
        <v>44323.737905092596</v>
      </c>
      <c r="D45" s="139" t="s">
        <v>2180</v>
      </c>
      <c r="E45" s="126">
        <v>517</v>
      </c>
      <c r="F45" s="146" t="str">
        <f>VLOOKUP(E45,VIP!$A$2:$O13049,2,0)</f>
        <v>DRBR517</v>
      </c>
      <c r="G45" s="137" t="str">
        <f>VLOOKUP(E45,'LISTADO ATM'!$A$2:$B$897,2,0)</f>
        <v xml:space="preserve">ATM Autobanco Oficina Sans Soucí </v>
      </c>
      <c r="H45" s="137" t="str">
        <f>VLOOKUP(E45,VIP!$A$2:$O17920,7,FALSE)</f>
        <v>Si</v>
      </c>
      <c r="I45" s="137" t="str">
        <f>VLOOKUP(E45,VIP!$A$2:$O9885,8,FALSE)</f>
        <v>Si</v>
      </c>
      <c r="J45" s="137" t="str">
        <f>VLOOKUP(E45,VIP!$A$2:$O9835,8,FALSE)</f>
        <v>Si</v>
      </c>
      <c r="K45" s="137" t="str">
        <f>VLOOKUP(E45,VIP!$A$2:$O13409,6,0)</f>
        <v>SI</v>
      </c>
      <c r="L45" s="127" t="s">
        <v>2219</v>
      </c>
      <c r="M45" s="138" t="s">
        <v>2455</v>
      </c>
      <c r="N45" s="138" t="s">
        <v>2462</v>
      </c>
      <c r="O45" s="137" t="s">
        <v>2464</v>
      </c>
      <c r="P45" s="140"/>
      <c r="Q45" s="138" t="s">
        <v>2219</v>
      </c>
      <c r="R45" s="87"/>
      <c r="S45" s="89"/>
      <c r="T45" s="75"/>
    </row>
    <row r="46" spans="1:21" ht="18" x14ac:dyDescent="0.25">
      <c r="A46" s="137" t="str">
        <f>VLOOKUP(E46,'LISTADO ATM'!$A$2:$C$898,3,0)</f>
        <v>DISTRITO NACIONAL</v>
      </c>
      <c r="B46" s="134" t="s">
        <v>2577</v>
      </c>
      <c r="C46" s="139">
        <v>44322.51190972222</v>
      </c>
      <c r="D46" s="139" t="s">
        <v>2180</v>
      </c>
      <c r="E46" s="126">
        <v>493</v>
      </c>
      <c r="F46" s="146" t="str">
        <f>VLOOKUP(E46,VIP!$A$2:$O13037,2,0)</f>
        <v>DRBR493</v>
      </c>
      <c r="G46" s="137" t="str">
        <f>VLOOKUP(E46,'LISTADO ATM'!$A$2:$B$897,2,0)</f>
        <v xml:space="preserve">ATM Oficina Haina Occidental II </v>
      </c>
      <c r="H46" s="137" t="str">
        <f>VLOOKUP(E46,VIP!$A$2:$O17900,7,FALSE)</f>
        <v>Si</v>
      </c>
      <c r="I46" s="137" t="str">
        <f>VLOOKUP(E46,VIP!$A$2:$O9865,8,FALSE)</f>
        <v>Si</v>
      </c>
      <c r="J46" s="137" t="str">
        <f>VLOOKUP(E46,VIP!$A$2:$O9815,8,FALSE)</f>
        <v>Si</v>
      </c>
      <c r="K46" s="137" t="str">
        <f>VLOOKUP(E46,VIP!$A$2:$O13389,6,0)</f>
        <v>NO</v>
      </c>
      <c r="L46" s="127" t="s">
        <v>2219</v>
      </c>
      <c r="M46" s="138" t="s">
        <v>2455</v>
      </c>
      <c r="N46" s="138" t="s">
        <v>2580</v>
      </c>
      <c r="O46" s="137" t="s">
        <v>2464</v>
      </c>
      <c r="P46" s="140"/>
      <c r="Q46" s="138" t="s">
        <v>2219</v>
      </c>
      <c r="R46" s="87"/>
      <c r="S46" s="89"/>
      <c r="T46" s="75"/>
    </row>
    <row r="47" spans="1:21" ht="18" x14ac:dyDescent="0.25">
      <c r="A47" s="137" t="str">
        <f>VLOOKUP(E47,'LISTADO ATM'!$A$2:$C$898,3,0)</f>
        <v>DISTRITO NACIONAL</v>
      </c>
      <c r="B47" s="134" t="s">
        <v>2682</v>
      </c>
      <c r="C47" s="139">
        <v>44326.610127314816</v>
      </c>
      <c r="D47" s="139" t="s">
        <v>2180</v>
      </c>
      <c r="E47" s="126">
        <v>951</v>
      </c>
      <c r="F47" s="146" t="str">
        <f>VLOOKUP(E47,VIP!$A$2:$O13041,2,0)</f>
        <v>DRBR203</v>
      </c>
      <c r="G47" s="137" t="str">
        <f>VLOOKUP(E47,'LISTADO ATM'!$A$2:$B$897,2,0)</f>
        <v xml:space="preserve">ATM Oficina Plaza Haché JFK </v>
      </c>
      <c r="H47" s="137" t="str">
        <f>VLOOKUP(E47,VIP!$A$2:$O17904,7,FALSE)</f>
        <v>Si</v>
      </c>
      <c r="I47" s="137" t="str">
        <f>VLOOKUP(E47,VIP!$A$2:$O9869,8,FALSE)</f>
        <v>Si</v>
      </c>
      <c r="J47" s="137" t="str">
        <f>VLOOKUP(E47,VIP!$A$2:$O9819,8,FALSE)</f>
        <v>Si</v>
      </c>
      <c r="K47" s="137" t="str">
        <f>VLOOKUP(E47,VIP!$A$2:$O13393,6,0)</f>
        <v>NO</v>
      </c>
      <c r="L47" s="127" t="s">
        <v>2219</v>
      </c>
      <c r="M47" s="138" t="s">
        <v>2455</v>
      </c>
      <c r="N47" s="138" t="s">
        <v>2462</v>
      </c>
      <c r="O47" s="137" t="s">
        <v>2464</v>
      </c>
      <c r="P47" s="140"/>
      <c r="Q47" s="138" t="s">
        <v>2219</v>
      </c>
      <c r="R47" s="87"/>
      <c r="S47" s="89"/>
      <c r="T47" s="75"/>
    </row>
    <row r="48" spans="1:21" ht="18" x14ac:dyDescent="0.25">
      <c r="A48" s="137" t="str">
        <f>VLOOKUP(E48,'LISTADO ATM'!$A$2:$C$898,3,0)</f>
        <v>DISTRITO NACIONAL</v>
      </c>
      <c r="B48" s="134" t="s">
        <v>2683</v>
      </c>
      <c r="C48" s="139">
        <v>44326.608969907407</v>
      </c>
      <c r="D48" s="139" t="s">
        <v>2180</v>
      </c>
      <c r="E48" s="126">
        <v>476</v>
      </c>
      <c r="F48" s="146" t="str">
        <f>VLOOKUP(E48,VIP!$A$2:$O13042,2,0)</f>
        <v>DRBR476</v>
      </c>
      <c r="G48" s="137" t="str">
        <f>VLOOKUP(E48,'LISTADO ATM'!$A$2:$B$897,2,0)</f>
        <v xml:space="preserve">ATM Multicentro La Sirena Las Caobas </v>
      </c>
      <c r="H48" s="137" t="str">
        <f>VLOOKUP(E48,VIP!$A$2:$O17905,7,FALSE)</f>
        <v>Si</v>
      </c>
      <c r="I48" s="137" t="str">
        <f>VLOOKUP(E48,VIP!$A$2:$O9870,8,FALSE)</f>
        <v>Si</v>
      </c>
      <c r="J48" s="137" t="str">
        <f>VLOOKUP(E48,VIP!$A$2:$O9820,8,FALSE)</f>
        <v>Si</v>
      </c>
      <c r="K48" s="137" t="str">
        <f>VLOOKUP(E48,VIP!$A$2:$O13394,6,0)</f>
        <v>SI</v>
      </c>
      <c r="L48" s="127" t="s">
        <v>2219</v>
      </c>
      <c r="M48" s="138" t="s">
        <v>2455</v>
      </c>
      <c r="N48" s="138" t="s">
        <v>2462</v>
      </c>
      <c r="O48" s="137" t="s">
        <v>2464</v>
      </c>
      <c r="P48" s="140"/>
      <c r="Q48" s="138" t="s">
        <v>2219</v>
      </c>
      <c r="R48" s="87"/>
      <c r="S48" s="89"/>
      <c r="T48" s="75"/>
    </row>
    <row r="49" spans="1:23" ht="18" x14ac:dyDescent="0.25">
      <c r="A49" s="137" t="str">
        <f>VLOOKUP(E49,'LISTADO ATM'!$A$2:$C$898,3,0)</f>
        <v>NORTE</v>
      </c>
      <c r="B49" s="134" t="s">
        <v>2692</v>
      </c>
      <c r="C49" s="139">
        <v>44326.491875</v>
      </c>
      <c r="D49" s="139" t="s">
        <v>2181</v>
      </c>
      <c r="E49" s="126">
        <v>937</v>
      </c>
      <c r="F49" s="146" t="str">
        <f>VLOOKUP(E49,VIP!$A$2:$O13051,2,0)</f>
        <v>DRBR937</v>
      </c>
      <c r="G49" s="137" t="str">
        <f>VLOOKUP(E49,'LISTADO ATM'!$A$2:$B$897,2,0)</f>
        <v xml:space="preserve">ATM Autobanco Oficina La Vega II </v>
      </c>
      <c r="H49" s="137" t="str">
        <f>VLOOKUP(E49,VIP!$A$2:$O17914,7,FALSE)</f>
        <v>Si</v>
      </c>
      <c r="I49" s="137" t="str">
        <f>VLOOKUP(E49,VIP!$A$2:$O9879,8,FALSE)</f>
        <v>Si</v>
      </c>
      <c r="J49" s="137" t="str">
        <f>VLOOKUP(E49,VIP!$A$2:$O9829,8,FALSE)</f>
        <v>Si</v>
      </c>
      <c r="K49" s="137" t="str">
        <f>VLOOKUP(E49,VIP!$A$2:$O13403,6,0)</f>
        <v>NO</v>
      </c>
      <c r="L49" s="127" t="s">
        <v>2219</v>
      </c>
      <c r="M49" s="138" t="s">
        <v>2455</v>
      </c>
      <c r="N49" s="138" t="s">
        <v>2462</v>
      </c>
      <c r="O49" s="137" t="s">
        <v>2491</v>
      </c>
      <c r="P49" s="140"/>
      <c r="Q49" s="138" t="s">
        <v>2219</v>
      </c>
      <c r="R49" s="87"/>
      <c r="S49" s="89"/>
      <c r="T49" s="75"/>
    </row>
    <row r="50" spans="1:23" ht="18" x14ac:dyDescent="0.25">
      <c r="A50" s="137" t="str">
        <f>VLOOKUP(E50,'LISTADO ATM'!$A$2:$C$898,3,0)</f>
        <v>SUR</v>
      </c>
      <c r="B50" s="134" t="s">
        <v>2698</v>
      </c>
      <c r="C50" s="139">
        <v>44326.457314814812</v>
      </c>
      <c r="D50" s="139" t="s">
        <v>2180</v>
      </c>
      <c r="E50" s="126">
        <v>885</v>
      </c>
      <c r="F50" s="146" t="str">
        <f>VLOOKUP(E50,VIP!$A$2:$O13057,2,0)</f>
        <v>DRBR885</v>
      </c>
      <c r="G50" s="137" t="str">
        <f>VLOOKUP(E50,'LISTADO ATM'!$A$2:$B$897,2,0)</f>
        <v xml:space="preserve">ATM UNP Rancho Arriba </v>
      </c>
      <c r="H50" s="137" t="str">
        <f>VLOOKUP(E50,VIP!$A$2:$O17920,7,FALSE)</f>
        <v>Si</v>
      </c>
      <c r="I50" s="137" t="str">
        <f>VLOOKUP(E50,VIP!$A$2:$O9885,8,FALSE)</f>
        <v>Si</v>
      </c>
      <c r="J50" s="137" t="str">
        <f>VLOOKUP(E50,VIP!$A$2:$O9835,8,FALSE)</f>
        <v>Si</v>
      </c>
      <c r="K50" s="137" t="str">
        <f>VLOOKUP(E50,VIP!$A$2:$O13409,6,0)</f>
        <v>NO</v>
      </c>
      <c r="L50" s="127" t="s">
        <v>2219</v>
      </c>
      <c r="M50" s="138" t="s">
        <v>2455</v>
      </c>
      <c r="N50" s="138" t="s">
        <v>2580</v>
      </c>
      <c r="O50" s="137" t="s">
        <v>2464</v>
      </c>
      <c r="P50" s="140"/>
      <c r="Q50" s="138" t="s">
        <v>2219</v>
      </c>
      <c r="R50" s="87"/>
      <c r="S50" s="89"/>
      <c r="T50" s="75"/>
    </row>
    <row r="51" spans="1:23" ht="18" x14ac:dyDescent="0.25">
      <c r="A51" s="137" t="str">
        <f>VLOOKUP(E51,'LISTADO ATM'!$A$2:$C$898,3,0)</f>
        <v>DISTRITO NACIONAL</v>
      </c>
      <c r="B51" s="134" t="s">
        <v>2699</v>
      </c>
      <c r="C51" s="139">
        <v>44326.444814814815</v>
      </c>
      <c r="D51" s="139" t="s">
        <v>2180</v>
      </c>
      <c r="E51" s="126">
        <v>180</v>
      </c>
      <c r="F51" s="146" t="str">
        <f>VLOOKUP(E51,VIP!$A$2:$O13058,2,0)</f>
        <v>DRBR180</v>
      </c>
      <c r="G51" s="137" t="str">
        <f>VLOOKUP(E51,'LISTADO ATM'!$A$2:$B$897,2,0)</f>
        <v xml:space="preserve">ATM Megacentro II </v>
      </c>
      <c r="H51" s="137" t="str">
        <f>VLOOKUP(E51,VIP!$A$2:$O17921,7,FALSE)</f>
        <v>Si</v>
      </c>
      <c r="I51" s="137" t="str">
        <f>VLOOKUP(E51,VIP!$A$2:$O9886,8,FALSE)</f>
        <v>Si</v>
      </c>
      <c r="J51" s="137" t="str">
        <f>VLOOKUP(E51,VIP!$A$2:$O9836,8,FALSE)</f>
        <v>Si</v>
      </c>
      <c r="K51" s="137" t="str">
        <f>VLOOKUP(E51,VIP!$A$2:$O13410,6,0)</f>
        <v>SI</v>
      </c>
      <c r="L51" s="127" t="s">
        <v>2219</v>
      </c>
      <c r="M51" s="138" t="s">
        <v>2455</v>
      </c>
      <c r="N51" s="138" t="s">
        <v>2580</v>
      </c>
      <c r="O51" s="137" t="s">
        <v>2464</v>
      </c>
      <c r="P51" s="140"/>
      <c r="Q51" s="138" t="s">
        <v>2219</v>
      </c>
      <c r="R51" s="87"/>
      <c r="S51" s="89"/>
      <c r="T51" s="75"/>
    </row>
    <row r="52" spans="1:23" ht="18" x14ac:dyDescent="0.25">
      <c r="A52" s="137" t="str">
        <f>VLOOKUP(E52,'LISTADO ATM'!$A$2:$C$898,3,0)</f>
        <v>DISTRITO NACIONAL</v>
      </c>
      <c r="B52" s="134" t="s">
        <v>2700</v>
      </c>
      <c r="C52" s="139">
        <v>44326.443969907406</v>
      </c>
      <c r="D52" s="139" t="s">
        <v>2180</v>
      </c>
      <c r="E52" s="126">
        <v>961</v>
      </c>
      <c r="F52" s="146" t="str">
        <f>VLOOKUP(E52,VIP!$A$2:$O13059,2,0)</f>
        <v>DRBR03H</v>
      </c>
      <c r="G52" s="137" t="str">
        <f>VLOOKUP(E52,'LISTADO ATM'!$A$2:$B$897,2,0)</f>
        <v xml:space="preserve">ATM Listín Diario </v>
      </c>
      <c r="H52" s="137" t="str">
        <f>VLOOKUP(E52,VIP!$A$2:$O17922,7,FALSE)</f>
        <v>Si</v>
      </c>
      <c r="I52" s="137" t="str">
        <f>VLOOKUP(E52,VIP!$A$2:$O9887,8,FALSE)</f>
        <v>Si</v>
      </c>
      <c r="J52" s="137" t="str">
        <f>VLOOKUP(E52,VIP!$A$2:$O9837,8,FALSE)</f>
        <v>Si</v>
      </c>
      <c r="K52" s="137" t="str">
        <f>VLOOKUP(E52,VIP!$A$2:$O13411,6,0)</f>
        <v>NO</v>
      </c>
      <c r="L52" s="127" t="s">
        <v>2219</v>
      </c>
      <c r="M52" s="138" t="s">
        <v>2455</v>
      </c>
      <c r="N52" s="138" t="s">
        <v>2580</v>
      </c>
      <c r="O52" s="137" t="s">
        <v>2464</v>
      </c>
      <c r="P52" s="140"/>
      <c r="Q52" s="138" t="s">
        <v>2219</v>
      </c>
      <c r="R52" s="87"/>
      <c r="S52" s="89"/>
      <c r="T52" s="75"/>
    </row>
    <row r="53" spans="1:23" ht="17.25" customHeight="1" x14ac:dyDescent="0.25">
      <c r="A53" s="137" t="str">
        <f>VLOOKUP(E53,'LISTADO ATM'!$A$2:$C$898,3,0)</f>
        <v>NORTE</v>
      </c>
      <c r="B53" s="134" t="s">
        <v>2701</v>
      </c>
      <c r="C53" s="139">
        <v>44326.441793981481</v>
      </c>
      <c r="D53" s="139" t="s">
        <v>2181</v>
      </c>
      <c r="E53" s="126">
        <v>405</v>
      </c>
      <c r="F53" s="146" t="str">
        <f>VLOOKUP(E53,VIP!$A$2:$O13060,2,0)</f>
        <v>DRBR405</v>
      </c>
      <c r="G53" s="137" t="str">
        <f>VLOOKUP(E53,'LISTADO ATM'!$A$2:$B$897,2,0)</f>
        <v xml:space="preserve">ATM UNP Loma de Cabrera </v>
      </c>
      <c r="H53" s="137" t="str">
        <f>VLOOKUP(E53,VIP!$A$2:$O17923,7,FALSE)</f>
        <v>Si</v>
      </c>
      <c r="I53" s="137" t="str">
        <f>VLOOKUP(E53,VIP!$A$2:$O9888,8,FALSE)</f>
        <v>Si</v>
      </c>
      <c r="J53" s="137" t="str">
        <f>VLOOKUP(E53,VIP!$A$2:$O9838,8,FALSE)</f>
        <v>Si</v>
      </c>
      <c r="K53" s="137" t="str">
        <f>VLOOKUP(E53,VIP!$A$2:$O13412,6,0)</f>
        <v>NO</v>
      </c>
      <c r="L53" s="127" t="s">
        <v>2219</v>
      </c>
      <c r="M53" s="138" t="s">
        <v>2455</v>
      </c>
      <c r="N53" s="138" t="s">
        <v>2462</v>
      </c>
      <c r="O53" s="137" t="s">
        <v>2703</v>
      </c>
      <c r="P53" s="140"/>
      <c r="Q53" s="138" t="s">
        <v>2219</v>
      </c>
      <c r="R53" s="87"/>
      <c r="S53" s="89"/>
      <c r="T53" s="75"/>
    </row>
    <row r="54" spans="1:23" ht="18" hidden="1" x14ac:dyDescent="0.25">
      <c r="A54" s="137" t="str">
        <f>VLOOKUP(E54,'LISTADO ATM'!$A$2:$C$898,3,0)</f>
        <v>DISTRITO NACIONAL</v>
      </c>
      <c r="B54" s="134" t="s">
        <v>2657</v>
      </c>
      <c r="C54" s="139">
        <v>44325.984212962961</v>
      </c>
      <c r="D54" s="139" t="s">
        <v>2180</v>
      </c>
      <c r="E54" s="126">
        <v>678</v>
      </c>
      <c r="F54" s="147" t="str">
        <f>VLOOKUP(E54,VIP!$A$2:$O13078,2,0)</f>
        <v>DRBR678</v>
      </c>
      <c r="G54" s="137" t="str">
        <f>VLOOKUP(E54,'LISTADO ATM'!$A$2:$B$897,2,0)</f>
        <v>ATM Eco Petroleo San Isidro</v>
      </c>
      <c r="H54" s="137" t="str">
        <f>VLOOKUP(E54,VIP!$A$2:$O17954,7,FALSE)</f>
        <v>Si</v>
      </c>
      <c r="I54" s="137" t="str">
        <f>VLOOKUP(E54,VIP!$A$2:$O9919,8,FALSE)</f>
        <v>Si</v>
      </c>
      <c r="J54" s="137" t="str">
        <f>VLOOKUP(E54,VIP!$A$2:$O9869,8,FALSE)</f>
        <v>Si</v>
      </c>
      <c r="K54" s="137" t="str">
        <f>VLOOKUP(E54,VIP!$A$2:$O13443,6,0)</f>
        <v>NO</v>
      </c>
      <c r="L54" s="127" t="s">
        <v>2478</v>
      </c>
      <c r="M54" s="208" t="s">
        <v>2676</v>
      </c>
      <c r="N54" s="138" t="s">
        <v>2462</v>
      </c>
      <c r="O54" s="137" t="s">
        <v>2464</v>
      </c>
      <c r="P54" s="140"/>
      <c r="Q54" s="209">
        <v>44326.561886574076</v>
      </c>
      <c r="R54" s="45"/>
      <c r="S54" s="87"/>
      <c r="T54" s="87"/>
      <c r="U54" s="87"/>
      <c r="V54" s="89"/>
      <c r="W54" s="75"/>
    </row>
    <row r="55" spans="1:23" ht="18" hidden="1" x14ac:dyDescent="0.25">
      <c r="A55" s="137" t="str">
        <f>VLOOKUP(E55,'LISTADO ATM'!$A$2:$C$898,3,0)</f>
        <v>DISTRITO NACIONAL</v>
      </c>
      <c r="B55" s="134" t="s">
        <v>2645</v>
      </c>
      <c r="C55" s="139">
        <v>44325.756122685183</v>
      </c>
      <c r="D55" s="139" t="s">
        <v>2180</v>
      </c>
      <c r="E55" s="126">
        <v>540</v>
      </c>
      <c r="F55" s="147" t="str">
        <f>VLOOKUP(E55,VIP!$A$2:$O13073,2,0)</f>
        <v>DRBR540</v>
      </c>
      <c r="G55" s="137" t="str">
        <f>VLOOKUP(E55,'LISTADO ATM'!$A$2:$B$897,2,0)</f>
        <v xml:space="preserve">ATM Autoservicio Sambil I </v>
      </c>
      <c r="H55" s="137" t="str">
        <f>VLOOKUP(E55,VIP!$A$2:$O17949,7,FALSE)</f>
        <v>Si</v>
      </c>
      <c r="I55" s="137" t="str">
        <f>VLOOKUP(E55,VIP!$A$2:$O9914,8,FALSE)</f>
        <v>Si</v>
      </c>
      <c r="J55" s="137" t="str">
        <f>VLOOKUP(E55,VIP!$A$2:$O9864,8,FALSE)</f>
        <v>Si</v>
      </c>
      <c r="K55" s="137" t="str">
        <f>VLOOKUP(E55,VIP!$A$2:$O13438,6,0)</f>
        <v>NO</v>
      </c>
      <c r="L55" s="127" t="s">
        <v>2478</v>
      </c>
      <c r="M55" s="208" t="s">
        <v>2676</v>
      </c>
      <c r="N55" s="138" t="s">
        <v>2462</v>
      </c>
      <c r="O55" s="137" t="s">
        <v>2464</v>
      </c>
      <c r="P55" s="140"/>
      <c r="Q55" s="209">
        <v>44326.545023148145</v>
      </c>
    </row>
    <row r="56" spans="1:23" ht="18" hidden="1" x14ac:dyDescent="0.25">
      <c r="A56" s="137" t="str">
        <f>VLOOKUP(E56,'LISTADO ATM'!$A$2:$C$898,3,0)</f>
        <v>NORTE</v>
      </c>
      <c r="B56" s="134" t="s">
        <v>2646</v>
      </c>
      <c r="C56" s="139">
        <v>44325.751469907409</v>
      </c>
      <c r="D56" s="139" t="s">
        <v>2181</v>
      </c>
      <c r="E56" s="126">
        <v>315</v>
      </c>
      <c r="F56" s="147" t="str">
        <f>VLOOKUP(E56,VIP!$A$2:$O13074,2,0)</f>
        <v>DRBR315</v>
      </c>
      <c r="G56" s="137" t="str">
        <f>VLOOKUP(E56,'LISTADO ATM'!$A$2:$B$897,2,0)</f>
        <v xml:space="preserve">ATM Oficina Estrella Sadalá </v>
      </c>
      <c r="H56" s="137" t="str">
        <f>VLOOKUP(E56,VIP!$A$2:$O17950,7,FALSE)</f>
        <v>Si</v>
      </c>
      <c r="I56" s="137" t="str">
        <f>VLOOKUP(E56,VIP!$A$2:$O9915,8,FALSE)</f>
        <v>Si</v>
      </c>
      <c r="J56" s="137" t="str">
        <f>VLOOKUP(E56,VIP!$A$2:$O9865,8,FALSE)</f>
        <v>Si</v>
      </c>
      <c r="K56" s="137" t="str">
        <f>VLOOKUP(E56,VIP!$A$2:$O13439,6,0)</f>
        <v>NO</v>
      </c>
      <c r="L56" s="127" t="s">
        <v>2478</v>
      </c>
      <c r="M56" s="208" t="s">
        <v>2676</v>
      </c>
      <c r="N56" s="138" t="s">
        <v>2462</v>
      </c>
      <c r="O56" s="137" t="s">
        <v>2491</v>
      </c>
      <c r="P56" s="140"/>
      <c r="Q56" s="209">
        <v>44326.567939814813</v>
      </c>
    </row>
    <row r="57" spans="1:23" ht="18" hidden="1" x14ac:dyDescent="0.25">
      <c r="A57" s="137" t="str">
        <f>VLOOKUP(E57,'LISTADO ATM'!$A$2:$C$898,3,0)</f>
        <v>NORTE</v>
      </c>
      <c r="B57" s="134" t="s">
        <v>2632</v>
      </c>
      <c r="C57" s="139">
        <v>44325.550729166665</v>
      </c>
      <c r="D57" s="139" t="s">
        <v>2181</v>
      </c>
      <c r="E57" s="126">
        <v>332</v>
      </c>
      <c r="F57" s="147" t="str">
        <f>VLOOKUP(E57,VIP!$A$2:$O13081,2,0)</f>
        <v>DRBR332</v>
      </c>
      <c r="G57" s="137" t="str">
        <f>VLOOKUP(E57,'LISTADO ATM'!$A$2:$B$897,2,0)</f>
        <v>ATM Estación Sigma (Cotuí)</v>
      </c>
      <c r="H57" s="137" t="str">
        <f>VLOOKUP(E57,VIP!$A$2:$O17957,7,FALSE)</f>
        <v>Si</v>
      </c>
      <c r="I57" s="137" t="str">
        <f>VLOOKUP(E57,VIP!$A$2:$O9922,8,FALSE)</f>
        <v>Si</v>
      </c>
      <c r="J57" s="137" t="str">
        <f>VLOOKUP(E57,VIP!$A$2:$O9872,8,FALSE)</f>
        <v>Si</v>
      </c>
      <c r="K57" s="137" t="str">
        <f>VLOOKUP(E57,VIP!$A$2:$O13446,6,0)</f>
        <v>NO</v>
      </c>
      <c r="L57" s="127" t="s">
        <v>2478</v>
      </c>
      <c r="M57" s="208" t="s">
        <v>2676</v>
      </c>
      <c r="N57" s="138" t="s">
        <v>2462</v>
      </c>
      <c r="O57" s="137" t="s">
        <v>2633</v>
      </c>
      <c r="P57" s="140"/>
      <c r="Q57" s="209">
        <v>44326.394641203704</v>
      </c>
    </row>
    <row r="58" spans="1:23" ht="18" hidden="1" x14ac:dyDescent="0.25">
      <c r="A58" s="137" t="str">
        <f>VLOOKUP(E58,'LISTADO ATM'!$A$2:$C$898,3,0)</f>
        <v>NORTE</v>
      </c>
      <c r="B58" s="134" t="s">
        <v>2634</v>
      </c>
      <c r="C58" s="139">
        <v>44325.550115740742</v>
      </c>
      <c r="D58" s="139" t="s">
        <v>2181</v>
      </c>
      <c r="E58" s="126">
        <v>306</v>
      </c>
      <c r="F58" s="147" t="str">
        <f>VLOOKUP(E58,VIP!$A$2:$O13082,2,0)</f>
        <v>DRBR306</v>
      </c>
      <c r="G58" s="137" t="str">
        <f>VLOOKUP(E58,'LISTADO ATM'!$A$2:$B$897,2,0)</f>
        <v>ATM Hospital Dr. Toribio</v>
      </c>
      <c r="H58" s="137" t="str">
        <f>VLOOKUP(E58,VIP!$A$2:$O17958,7,FALSE)</f>
        <v>Si</v>
      </c>
      <c r="I58" s="137" t="str">
        <f>VLOOKUP(E58,VIP!$A$2:$O9923,8,FALSE)</f>
        <v>Si</v>
      </c>
      <c r="J58" s="137" t="str">
        <f>VLOOKUP(E58,VIP!$A$2:$O9873,8,FALSE)</f>
        <v>Si</v>
      </c>
      <c r="K58" s="137" t="str">
        <f>VLOOKUP(E58,VIP!$A$2:$O13447,6,0)</f>
        <v>NO</v>
      </c>
      <c r="L58" s="127" t="s">
        <v>2478</v>
      </c>
      <c r="M58" s="208" t="s">
        <v>2676</v>
      </c>
      <c r="N58" s="138" t="s">
        <v>2462</v>
      </c>
      <c r="O58" s="137" t="s">
        <v>2491</v>
      </c>
      <c r="P58" s="140"/>
      <c r="Q58" s="209">
        <v>44326.394594907404</v>
      </c>
    </row>
    <row r="59" spans="1:23" ht="18" hidden="1" x14ac:dyDescent="0.25">
      <c r="A59" s="137" t="str">
        <f>VLOOKUP(E59,'LISTADO ATM'!$A$2:$C$898,3,0)</f>
        <v>DISTRITO NACIONAL</v>
      </c>
      <c r="B59" s="134" t="s">
        <v>2636</v>
      </c>
      <c r="C59" s="139">
        <v>44325.549004629633</v>
      </c>
      <c r="D59" s="139" t="s">
        <v>2180</v>
      </c>
      <c r="E59" s="126">
        <v>979</v>
      </c>
      <c r="F59" s="147" t="str">
        <f>VLOOKUP(E59,VIP!$A$2:$O13084,2,0)</f>
        <v>DRBR979</v>
      </c>
      <c r="G59" s="137" t="str">
        <f>VLOOKUP(E59,'LISTADO ATM'!$A$2:$B$897,2,0)</f>
        <v xml:space="preserve">ATM Oficina Luperón I </v>
      </c>
      <c r="H59" s="137" t="str">
        <f>VLOOKUP(E59,VIP!$A$2:$O17960,7,FALSE)</f>
        <v>Si</v>
      </c>
      <c r="I59" s="137" t="str">
        <f>VLOOKUP(E59,VIP!$A$2:$O9925,8,FALSE)</f>
        <v>Si</v>
      </c>
      <c r="J59" s="137" t="str">
        <f>VLOOKUP(E59,VIP!$A$2:$O9875,8,FALSE)</f>
        <v>Si</v>
      </c>
      <c r="K59" s="137" t="str">
        <f>VLOOKUP(E59,VIP!$A$2:$O13449,6,0)</f>
        <v>NO</v>
      </c>
      <c r="L59" s="127" t="s">
        <v>2478</v>
      </c>
      <c r="M59" s="208" t="s">
        <v>2676</v>
      </c>
      <c r="N59" s="138" t="s">
        <v>2462</v>
      </c>
      <c r="O59" s="137" t="s">
        <v>2464</v>
      </c>
      <c r="P59" s="140"/>
      <c r="Q59" s="209">
        <v>44326.428900462961</v>
      </c>
    </row>
    <row r="60" spans="1:23" ht="18" hidden="1" x14ac:dyDescent="0.25">
      <c r="A60" s="137" t="str">
        <f>VLOOKUP(E60,'LISTADO ATM'!$A$2:$C$898,3,0)</f>
        <v>DISTRITO NACIONAL</v>
      </c>
      <c r="B60" s="134" t="s">
        <v>2601</v>
      </c>
      <c r="C60" s="139">
        <v>44324.632974537039</v>
      </c>
      <c r="D60" s="139" t="s">
        <v>2180</v>
      </c>
      <c r="E60" s="126">
        <v>889</v>
      </c>
      <c r="F60" s="151" t="str">
        <f>VLOOKUP(E60,VIP!$A$2:$O13070,2,0)</f>
        <v>DRBR889</v>
      </c>
      <c r="G60" s="137" t="str">
        <f>VLOOKUP(E60,'LISTADO ATM'!$A$2:$B$897,2,0)</f>
        <v>ATM Oficina Plaza Lama Máximo Gómez II</v>
      </c>
      <c r="H60" s="137" t="str">
        <f>VLOOKUP(E60,VIP!$A$2:$O17946,7,FALSE)</f>
        <v>Si</v>
      </c>
      <c r="I60" s="137" t="str">
        <f>VLOOKUP(E60,VIP!$A$2:$O9911,8,FALSE)</f>
        <v>Si</v>
      </c>
      <c r="J60" s="137" t="str">
        <f>VLOOKUP(E60,VIP!$A$2:$O9861,8,FALSE)</f>
        <v>Si</v>
      </c>
      <c r="K60" s="137" t="str">
        <f>VLOOKUP(E60,VIP!$A$2:$O13435,6,0)</f>
        <v>NO</v>
      </c>
      <c r="L60" s="127" t="s">
        <v>2478</v>
      </c>
      <c r="M60" s="208" t="s">
        <v>2676</v>
      </c>
      <c r="N60" s="138" t="s">
        <v>2462</v>
      </c>
      <c r="O60" s="137" t="s">
        <v>2464</v>
      </c>
      <c r="P60" s="140"/>
      <c r="Q60" s="209">
        <v>44326.570347222223</v>
      </c>
    </row>
    <row r="61" spans="1:23" ht="18" hidden="1" x14ac:dyDescent="0.25">
      <c r="A61" s="137" t="str">
        <f>VLOOKUP(E61,'LISTADO ATM'!$A$2:$C$898,3,0)</f>
        <v>DISTRITO NACIONAL</v>
      </c>
      <c r="B61" s="134" t="s">
        <v>2664</v>
      </c>
      <c r="C61" s="139">
        <v>44326.42050925926</v>
      </c>
      <c r="D61" s="139" t="s">
        <v>2458</v>
      </c>
      <c r="E61" s="126">
        <v>507</v>
      </c>
      <c r="F61" s="151" t="str">
        <f>VLOOKUP(E61,VIP!$A$2:$O13039,2,0)</f>
        <v>DRBR507</v>
      </c>
      <c r="G61" s="137" t="str">
        <f>VLOOKUP(E61,'LISTADO ATM'!$A$2:$B$897,2,0)</f>
        <v>ATM Estación Sigma Boca Chica</v>
      </c>
      <c r="H61" s="137" t="str">
        <f>VLOOKUP(E61,VIP!$A$2:$O17902,7,FALSE)</f>
        <v>Si</v>
      </c>
      <c r="I61" s="137" t="str">
        <f>VLOOKUP(E61,VIP!$A$2:$O9867,8,FALSE)</f>
        <v>Si</v>
      </c>
      <c r="J61" s="137" t="str">
        <f>VLOOKUP(E61,VIP!$A$2:$O9817,8,FALSE)</f>
        <v>Si</v>
      </c>
      <c r="K61" s="137" t="str">
        <f>VLOOKUP(E61,VIP!$A$2:$O13391,6,0)</f>
        <v>NO</v>
      </c>
      <c r="L61" s="127" t="s">
        <v>2418</v>
      </c>
      <c r="M61" s="208" t="s">
        <v>2676</v>
      </c>
      <c r="N61" s="138" t="s">
        <v>2462</v>
      </c>
      <c r="O61" s="137" t="s">
        <v>2463</v>
      </c>
      <c r="P61" s="140"/>
      <c r="Q61" s="209">
        <v>44326.59480324074</v>
      </c>
    </row>
    <row r="62" spans="1:23" ht="18" hidden="1" x14ac:dyDescent="0.25">
      <c r="A62" s="137" t="str">
        <f>VLOOKUP(E62,'LISTADO ATM'!$A$2:$C$898,3,0)</f>
        <v>DISTRITO NACIONAL</v>
      </c>
      <c r="B62" s="134" t="s">
        <v>2666</v>
      </c>
      <c r="C62" s="139">
        <v>44326.404062499998</v>
      </c>
      <c r="D62" s="139" t="s">
        <v>2458</v>
      </c>
      <c r="E62" s="126">
        <v>26</v>
      </c>
      <c r="F62" s="151" t="str">
        <f>VLOOKUP(E62,VIP!$A$2:$O13041,2,0)</f>
        <v>DRBR221</v>
      </c>
      <c r="G62" s="137" t="str">
        <f>VLOOKUP(E62,'LISTADO ATM'!$A$2:$B$897,2,0)</f>
        <v>ATM S/M Jumbo San Isidro</v>
      </c>
      <c r="H62" s="137" t="str">
        <f>VLOOKUP(E62,VIP!$A$2:$O17904,7,FALSE)</f>
        <v>Si</v>
      </c>
      <c r="I62" s="137" t="str">
        <f>VLOOKUP(E62,VIP!$A$2:$O9869,8,FALSE)</f>
        <v>Si</v>
      </c>
      <c r="J62" s="137" t="str">
        <f>VLOOKUP(E62,VIP!$A$2:$O9819,8,FALSE)</f>
        <v>Si</v>
      </c>
      <c r="K62" s="137" t="str">
        <f>VLOOKUP(E62,VIP!$A$2:$O13393,6,0)</f>
        <v>NO</v>
      </c>
      <c r="L62" s="127" t="s">
        <v>2418</v>
      </c>
      <c r="M62" s="208" t="s">
        <v>2676</v>
      </c>
      <c r="N62" s="138" t="s">
        <v>2462</v>
      </c>
      <c r="O62" s="137" t="s">
        <v>2463</v>
      </c>
      <c r="P62" s="140"/>
      <c r="Q62" s="209">
        <v>44326.449178240742</v>
      </c>
    </row>
    <row r="63" spans="1:23" ht="18" hidden="1" x14ac:dyDescent="0.25">
      <c r="A63" s="137" t="str">
        <f>VLOOKUP(E63,'LISTADO ATM'!$A$2:$C$898,3,0)</f>
        <v>DISTRITO NACIONAL</v>
      </c>
      <c r="B63" s="134" t="s">
        <v>2670</v>
      </c>
      <c r="C63" s="139">
        <v>44326.378252314818</v>
      </c>
      <c r="D63" s="139" t="s">
        <v>2458</v>
      </c>
      <c r="E63" s="126">
        <v>541</v>
      </c>
      <c r="F63" s="151" t="str">
        <f>VLOOKUP(E63,VIP!$A$2:$O13045,2,0)</f>
        <v>DRBR541</v>
      </c>
      <c r="G63" s="137" t="str">
        <f>VLOOKUP(E63,'LISTADO ATM'!$A$2:$B$897,2,0)</f>
        <v xml:space="preserve">ATM Oficina Sambil II </v>
      </c>
      <c r="H63" s="137" t="str">
        <f>VLOOKUP(E63,VIP!$A$2:$O17908,7,FALSE)</f>
        <v>Si</v>
      </c>
      <c r="I63" s="137" t="str">
        <f>VLOOKUP(E63,VIP!$A$2:$O9873,8,FALSE)</f>
        <v>Si</v>
      </c>
      <c r="J63" s="137" t="str">
        <f>VLOOKUP(E63,VIP!$A$2:$O9823,8,FALSE)</f>
        <v>Si</v>
      </c>
      <c r="K63" s="137" t="str">
        <f>VLOOKUP(E63,VIP!$A$2:$O13397,6,0)</f>
        <v>SI</v>
      </c>
      <c r="L63" s="127" t="s">
        <v>2418</v>
      </c>
      <c r="M63" s="208" t="s">
        <v>2676</v>
      </c>
      <c r="N63" s="138" t="s">
        <v>2462</v>
      </c>
      <c r="O63" s="137" t="s">
        <v>2463</v>
      </c>
      <c r="P63" s="140"/>
      <c r="Q63" s="209">
        <v>44326.450173611112</v>
      </c>
    </row>
    <row r="64" spans="1:23" ht="18" hidden="1" x14ac:dyDescent="0.25">
      <c r="A64" s="137" t="str">
        <f>VLOOKUP(E64,'LISTADO ATM'!$A$2:$C$898,3,0)</f>
        <v>DISTRITO NACIONAL</v>
      </c>
      <c r="B64" s="134" t="s">
        <v>2671</v>
      </c>
      <c r="C64" s="139">
        <v>44326.363564814812</v>
      </c>
      <c r="D64" s="139" t="s">
        <v>2482</v>
      </c>
      <c r="E64" s="126">
        <v>347</v>
      </c>
      <c r="F64" s="151" t="str">
        <f>VLOOKUP(E64,VIP!$A$2:$O13046,2,0)</f>
        <v>DRBR347</v>
      </c>
      <c r="G64" s="137" t="str">
        <f>VLOOKUP(E64,'LISTADO ATM'!$A$2:$B$897,2,0)</f>
        <v>ATM Patio de Colombia</v>
      </c>
      <c r="H64" s="137" t="str">
        <f>VLOOKUP(E64,VIP!$A$2:$O17909,7,FALSE)</f>
        <v>N/A</v>
      </c>
      <c r="I64" s="137" t="str">
        <f>VLOOKUP(E64,VIP!$A$2:$O9874,8,FALSE)</f>
        <v>N/A</v>
      </c>
      <c r="J64" s="137" t="str">
        <f>VLOOKUP(E64,VIP!$A$2:$O9824,8,FALSE)</f>
        <v>N/A</v>
      </c>
      <c r="K64" s="137" t="str">
        <f>VLOOKUP(E64,VIP!$A$2:$O13398,6,0)</f>
        <v>N/A</v>
      </c>
      <c r="L64" s="127" t="s">
        <v>2418</v>
      </c>
      <c r="M64" s="208" t="s">
        <v>2676</v>
      </c>
      <c r="N64" s="138" t="s">
        <v>2462</v>
      </c>
      <c r="O64" s="137" t="s">
        <v>2675</v>
      </c>
      <c r="P64" s="140"/>
      <c r="Q64" s="209">
        <v>44326.556539351855</v>
      </c>
    </row>
    <row r="65" spans="1:17" ht="18" hidden="1" x14ac:dyDescent="0.25">
      <c r="A65" s="137" t="str">
        <f>VLOOKUP(E65,'LISTADO ATM'!$A$2:$C$898,3,0)</f>
        <v>ESTE</v>
      </c>
      <c r="B65" s="134" t="s">
        <v>2673</v>
      </c>
      <c r="C65" s="139">
        <v>44326.35560185185</v>
      </c>
      <c r="D65" s="139" t="s">
        <v>2458</v>
      </c>
      <c r="E65" s="126">
        <v>660</v>
      </c>
      <c r="F65" s="151" t="str">
        <f>VLOOKUP(E65,VIP!$A$2:$O13048,2,0)</f>
        <v>DRBR660</v>
      </c>
      <c r="G65" s="137" t="str">
        <f>VLOOKUP(E65,'LISTADO ATM'!$A$2:$B$897,2,0)</f>
        <v>ATM Romana Norte II</v>
      </c>
      <c r="H65" s="137" t="str">
        <f>VLOOKUP(E65,VIP!$A$2:$O17911,7,FALSE)</f>
        <v>N/A</v>
      </c>
      <c r="I65" s="137" t="str">
        <f>VLOOKUP(E65,VIP!$A$2:$O9876,8,FALSE)</f>
        <v>N/A</v>
      </c>
      <c r="J65" s="137" t="str">
        <f>VLOOKUP(E65,VIP!$A$2:$O9826,8,FALSE)</f>
        <v>N/A</v>
      </c>
      <c r="K65" s="137" t="str">
        <f>VLOOKUP(E65,VIP!$A$2:$O13400,6,0)</f>
        <v>N/A</v>
      </c>
      <c r="L65" s="127" t="s">
        <v>2418</v>
      </c>
      <c r="M65" s="208" t="s">
        <v>2676</v>
      </c>
      <c r="N65" s="138" t="s">
        <v>2462</v>
      </c>
      <c r="O65" s="137" t="s">
        <v>2463</v>
      </c>
      <c r="P65" s="140"/>
      <c r="Q65" s="209">
        <v>44326.557083333333</v>
      </c>
    </row>
    <row r="66" spans="1:17" s="96" customFormat="1" ht="18" hidden="1" x14ac:dyDescent="0.25">
      <c r="A66" s="137" t="str">
        <f>VLOOKUP(E66,'LISTADO ATM'!$A$2:$C$898,3,0)</f>
        <v>DISTRITO NACIONAL</v>
      </c>
      <c r="B66" s="134" t="s">
        <v>2644</v>
      </c>
      <c r="C66" s="139">
        <v>44325.775613425925</v>
      </c>
      <c r="D66" s="139" t="s">
        <v>2458</v>
      </c>
      <c r="E66" s="126">
        <v>387</v>
      </c>
      <c r="F66" s="159" t="str">
        <f>VLOOKUP(E66,VIP!$A$2:$O13072,2,0)</f>
        <v>DRBR387</v>
      </c>
      <c r="G66" s="137" t="str">
        <f>VLOOKUP(E66,'LISTADO ATM'!$A$2:$B$897,2,0)</f>
        <v xml:space="preserve">ATM S/M La Cadena San Vicente de Paul </v>
      </c>
      <c r="H66" s="137" t="str">
        <f>VLOOKUP(E66,VIP!$A$2:$O17948,7,FALSE)</f>
        <v>Si</v>
      </c>
      <c r="I66" s="137" t="str">
        <f>VLOOKUP(E66,VIP!$A$2:$O9913,8,FALSE)</f>
        <v>Si</v>
      </c>
      <c r="J66" s="137" t="str">
        <f>VLOOKUP(E66,VIP!$A$2:$O9863,8,FALSE)</f>
        <v>Si</v>
      </c>
      <c r="K66" s="137" t="str">
        <f>VLOOKUP(E66,VIP!$A$2:$O13437,6,0)</f>
        <v>NO</v>
      </c>
      <c r="L66" s="127" t="s">
        <v>2418</v>
      </c>
      <c r="M66" s="208" t="s">
        <v>2676</v>
      </c>
      <c r="N66" s="138" t="s">
        <v>2462</v>
      </c>
      <c r="O66" s="137" t="s">
        <v>2463</v>
      </c>
      <c r="P66" s="140"/>
      <c r="Q66" s="209">
        <v>44326.550358796296</v>
      </c>
    </row>
    <row r="67" spans="1:17" s="96" customFormat="1" ht="18" hidden="1" x14ac:dyDescent="0.25">
      <c r="A67" s="137" t="str">
        <f>VLOOKUP(E67,'LISTADO ATM'!$A$2:$C$898,3,0)</f>
        <v>NORTE</v>
      </c>
      <c r="B67" s="134" t="s">
        <v>2648</v>
      </c>
      <c r="C67" s="139">
        <v>44325.689432870371</v>
      </c>
      <c r="D67" s="139" t="s">
        <v>2651</v>
      </c>
      <c r="E67" s="126">
        <v>716</v>
      </c>
      <c r="F67" s="159" t="str">
        <f>VLOOKUP(E67,VIP!$A$2:$O13077,2,0)</f>
        <v>DRBR340</v>
      </c>
      <c r="G67" s="137" t="str">
        <f>VLOOKUP(E67,'LISTADO ATM'!$A$2:$B$897,2,0)</f>
        <v xml:space="preserve">ATM Oficina Zona Franca (Santiago) </v>
      </c>
      <c r="H67" s="137" t="str">
        <f>VLOOKUP(E67,VIP!$A$2:$O17953,7,FALSE)</f>
        <v>Si</v>
      </c>
      <c r="I67" s="137" t="str">
        <f>VLOOKUP(E67,VIP!$A$2:$O9918,8,FALSE)</f>
        <v>Si</v>
      </c>
      <c r="J67" s="137" t="str">
        <f>VLOOKUP(E67,VIP!$A$2:$O9868,8,FALSE)</f>
        <v>Si</v>
      </c>
      <c r="K67" s="137" t="str">
        <f>VLOOKUP(E67,VIP!$A$2:$O13442,6,0)</f>
        <v>SI</v>
      </c>
      <c r="L67" s="127" t="s">
        <v>2418</v>
      </c>
      <c r="M67" s="208" t="s">
        <v>2676</v>
      </c>
      <c r="N67" s="138" t="s">
        <v>2462</v>
      </c>
      <c r="O67" s="137" t="s">
        <v>2650</v>
      </c>
      <c r="P67" s="140"/>
      <c r="Q67" s="209">
        <v>44326.428587962961</v>
      </c>
    </row>
    <row r="68" spans="1:17" s="96" customFormat="1" ht="18" hidden="1" x14ac:dyDescent="0.25">
      <c r="A68" s="137" t="str">
        <f>VLOOKUP(E68,'LISTADO ATM'!$A$2:$C$898,3,0)</f>
        <v>SUR</v>
      </c>
      <c r="B68" s="134" t="s">
        <v>2627</v>
      </c>
      <c r="C68" s="139">
        <v>44325.597615740742</v>
      </c>
      <c r="D68" s="139" t="s">
        <v>2458</v>
      </c>
      <c r="E68" s="126">
        <v>592</v>
      </c>
      <c r="F68" s="159" t="str">
        <f>VLOOKUP(E68,VIP!$A$2:$O13076,2,0)</f>
        <v>DRBR081</v>
      </c>
      <c r="G68" s="137" t="str">
        <f>VLOOKUP(E68,'LISTADO ATM'!$A$2:$B$897,2,0)</f>
        <v xml:space="preserve">ATM Centro de Caja San Cristóbal I </v>
      </c>
      <c r="H68" s="137" t="str">
        <f>VLOOKUP(E68,VIP!$A$2:$O17952,7,FALSE)</f>
        <v>Si</v>
      </c>
      <c r="I68" s="137" t="str">
        <f>VLOOKUP(E68,VIP!$A$2:$O9917,8,FALSE)</f>
        <v>Si</v>
      </c>
      <c r="J68" s="137" t="str">
        <f>VLOOKUP(E68,VIP!$A$2:$O9867,8,FALSE)</f>
        <v>Si</v>
      </c>
      <c r="K68" s="137" t="str">
        <f>VLOOKUP(E68,VIP!$A$2:$O13441,6,0)</f>
        <v>SI</v>
      </c>
      <c r="L68" s="127" t="s">
        <v>2418</v>
      </c>
      <c r="M68" s="208" t="s">
        <v>2676</v>
      </c>
      <c r="N68" s="138" t="s">
        <v>2462</v>
      </c>
      <c r="O68" s="137" t="s">
        <v>2463</v>
      </c>
      <c r="P68" s="140"/>
      <c r="Q68" s="209">
        <v>44326.56013888889</v>
      </c>
    </row>
    <row r="69" spans="1:17" s="96" customFormat="1" ht="18" hidden="1" x14ac:dyDescent="0.25">
      <c r="A69" s="137" t="str">
        <f>VLOOKUP(E69,'LISTADO ATM'!$A$2:$C$898,3,0)</f>
        <v>DISTRITO NACIONAL</v>
      </c>
      <c r="B69" s="134" t="s">
        <v>2628</v>
      </c>
      <c r="C69" s="139">
        <v>44325.596550925926</v>
      </c>
      <c r="D69" s="139" t="s">
        <v>2458</v>
      </c>
      <c r="E69" s="126">
        <v>717</v>
      </c>
      <c r="F69" s="159" t="str">
        <f>VLOOKUP(E69,VIP!$A$2:$O13077,2,0)</f>
        <v>DRBR24K</v>
      </c>
      <c r="G69" s="137" t="str">
        <f>VLOOKUP(E69,'LISTADO ATM'!$A$2:$B$897,2,0)</f>
        <v xml:space="preserve">ATM Oficina Los Alcarrizos </v>
      </c>
      <c r="H69" s="137" t="str">
        <f>VLOOKUP(E69,VIP!$A$2:$O17953,7,FALSE)</f>
        <v>Si</v>
      </c>
      <c r="I69" s="137" t="str">
        <f>VLOOKUP(E69,VIP!$A$2:$O9918,8,FALSE)</f>
        <v>Si</v>
      </c>
      <c r="J69" s="137" t="str">
        <f>VLOOKUP(E69,VIP!$A$2:$O9868,8,FALSE)</f>
        <v>Si</v>
      </c>
      <c r="K69" s="137" t="str">
        <f>VLOOKUP(E69,VIP!$A$2:$O13442,6,0)</f>
        <v>SI</v>
      </c>
      <c r="L69" s="127" t="s">
        <v>2418</v>
      </c>
      <c r="M69" s="208" t="s">
        <v>2676</v>
      </c>
      <c r="N69" s="138" t="s">
        <v>2462</v>
      </c>
      <c r="O69" s="137" t="s">
        <v>2463</v>
      </c>
      <c r="P69" s="140"/>
      <c r="Q69" s="209">
        <v>44326.556180555555</v>
      </c>
    </row>
    <row r="70" spans="1:17" s="96" customFormat="1" ht="18" hidden="1" x14ac:dyDescent="0.25">
      <c r="A70" s="137" t="str">
        <f>VLOOKUP(E70,'LISTADO ATM'!$A$2:$C$898,3,0)</f>
        <v>SUR</v>
      </c>
      <c r="B70" s="134" t="s">
        <v>2629</v>
      </c>
      <c r="C70" s="139">
        <v>44325.595173611109</v>
      </c>
      <c r="D70" s="139" t="s">
        <v>2458</v>
      </c>
      <c r="E70" s="126">
        <v>182</v>
      </c>
      <c r="F70" s="159" t="str">
        <f>VLOOKUP(E70,VIP!$A$2:$O13078,2,0)</f>
        <v>DRBR182</v>
      </c>
      <c r="G70" s="137" t="str">
        <f>VLOOKUP(E70,'LISTADO ATM'!$A$2:$B$897,2,0)</f>
        <v xml:space="preserve">ATM Barahona Comb </v>
      </c>
      <c r="H70" s="137" t="str">
        <f>VLOOKUP(E70,VIP!$A$2:$O17954,7,FALSE)</f>
        <v>Si</v>
      </c>
      <c r="I70" s="137" t="str">
        <f>VLOOKUP(E70,VIP!$A$2:$O9919,8,FALSE)</f>
        <v>Si</v>
      </c>
      <c r="J70" s="137" t="str">
        <f>VLOOKUP(E70,VIP!$A$2:$O9869,8,FALSE)</f>
        <v>Si</v>
      </c>
      <c r="K70" s="137" t="str">
        <f>VLOOKUP(E70,VIP!$A$2:$O13443,6,0)</f>
        <v>NO</v>
      </c>
      <c r="L70" s="127" t="s">
        <v>2418</v>
      </c>
      <c r="M70" s="208" t="s">
        <v>2676</v>
      </c>
      <c r="N70" s="138" t="s">
        <v>2462</v>
      </c>
      <c r="O70" s="137" t="s">
        <v>2463</v>
      </c>
      <c r="P70" s="140"/>
      <c r="Q70" s="209">
        <v>44326.431435185186</v>
      </c>
    </row>
    <row r="71" spans="1:17" s="96" customFormat="1" ht="18" hidden="1" x14ac:dyDescent="0.25">
      <c r="A71" s="137" t="str">
        <f>VLOOKUP(E71,'LISTADO ATM'!$A$2:$C$898,3,0)</f>
        <v>DISTRITO NACIONAL</v>
      </c>
      <c r="B71" s="134" t="s">
        <v>2622</v>
      </c>
      <c r="C71" s="139">
        <v>44325.458333333336</v>
      </c>
      <c r="D71" s="139" t="s">
        <v>2458</v>
      </c>
      <c r="E71" s="126">
        <v>967</v>
      </c>
      <c r="F71" s="159" t="str">
        <f>VLOOKUP(E71,VIP!$A$2:$O13071,2,0)</f>
        <v>DRBR967</v>
      </c>
      <c r="G71" s="137" t="str">
        <f>VLOOKUP(E71,'LISTADO ATM'!$A$2:$B$897,2,0)</f>
        <v xml:space="preserve">ATM UNP Hiper Olé Autopista Duarte </v>
      </c>
      <c r="H71" s="137" t="str">
        <f>VLOOKUP(E71,VIP!$A$2:$O17947,7,FALSE)</f>
        <v>Si</v>
      </c>
      <c r="I71" s="137" t="str">
        <f>VLOOKUP(E71,VIP!$A$2:$O9912,8,FALSE)</f>
        <v>Si</v>
      </c>
      <c r="J71" s="137" t="str">
        <f>VLOOKUP(E71,VIP!$A$2:$O9862,8,FALSE)</f>
        <v>Si</v>
      </c>
      <c r="K71" s="137" t="str">
        <f>VLOOKUP(E71,VIP!$A$2:$O13436,6,0)</f>
        <v>NO</v>
      </c>
      <c r="L71" s="127" t="s">
        <v>2418</v>
      </c>
      <c r="M71" s="208" t="s">
        <v>2676</v>
      </c>
      <c r="N71" s="138" t="s">
        <v>2462</v>
      </c>
      <c r="O71" s="137" t="s">
        <v>2463</v>
      </c>
      <c r="P71" s="140"/>
      <c r="Q71" s="209">
        <v>44326.59584490741</v>
      </c>
    </row>
    <row r="72" spans="1:17" s="96" customFormat="1" ht="18" hidden="1" x14ac:dyDescent="0.25">
      <c r="A72" s="137" t="str">
        <f>VLOOKUP(E72,'LISTADO ATM'!$A$2:$C$898,3,0)</f>
        <v>DISTRITO NACIONAL</v>
      </c>
      <c r="B72" s="134" t="s">
        <v>2615</v>
      </c>
      <c r="C72" s="139">
        <v>44325.428680555553</v>
      </c>
      <c r="D72" s="139" t="s">
        <v>2458</v>
      </c>
      <c r="E72" s="126">
        <v>407</v>
      </c>
      <c r="F72" s="159" t="str">
        <f>VLOOKUP(E72,VIP!$A$2:$O13083,2,0)</f>
        <v>DRBR407</v>
      </c>
      <c r="G72" s="137" t="str">
        <f>VLOOKUP(E72,'LISTADO ATM'!$A$2:$B$897,2,0)</f>
        <v xml:space="preserve">ATM Multicentro La Sirena Villa Mella </v>
      </c>
      <c r="H72" s="137" t="str">
        <f>VLOOKUP(E72,VIP!$A$2:$O17959,7,FALSE)</f>
        <v>Si</v>
      </c>
      <c r="I72" s="137" t="str">
        <f>VLOOKUP(E72,VIP!$A$2:$O9924,8,FALSE)</f>
        <v>Si</v>
      </c>
      <c r="J72" s="137" t="str">
        <f>VLOOKUP(E72,VIP!$A$2:$O9874,8,FALSE)</f>
        <v>Si</v>
      </c>
      <c r="K72" s="137" t="str">
        <f>VLOOKUP(E72,VIP!$A$2:$O13448,6,0)</f>
        <v>NO</v>
      </c>
      <c r="L72" s="127" t="s">
        <v>2418</v>
      </c>
      <c r="M72" s="208" t="s">
        <v>2676</v>
      </c>
      <c r="N72" s="138" t="s">
        <v>2462</v>
      </c>
      <c r="O72" s="137" t="s">
        <v>2463</v>
      </c>
      <c r="P72" s="140"/>
      <c r="Q72" s="209">
        <v>44326.562372685185</v>
      </c>
    </row>
    <row r="73" spans="1:17" s="96" customFormat="1" ht="18" hidden="1" x14ac:dyDescent="0.25">
      <c r="A73" s="137" t="str">
        <f>VLOOKUP(E73,'LISTADO ATM'!$A$2:$C$898,3,0)</f>
        <v>DISTRITO NACIONAL</v>
      </c>
      <c r="B73" s="134" t="s">
        <v>2592</v>
      </c>
      <c r="C73" s="139">
        <v>44324.352303240739</v>
      </c>
      <c r="D73" s="139" t="s">
        <v>2458</v>
      </c>
      <c r="E73" s="126">
        <v>593</v>
      </c>
      <c r="F73" s="159" t="str">
        <f>VLOOKUP(E73,VIP!$A$2:$O13096,2,0)</f>
        <v>DRBR242</v>
      </c>
      <c r="G73" s="137" t="str">
        <f>VLOOKUP(E73,'LISTADO ATM'!$A$2:$B$897,2,0)</f>
        <v xml:space="preserve">ATM Ministerio Fuerzas Armadas II </v>
      </c>
      <c r="H73" s="137" t="str">
        <f>VLOOKUP(E73,VIP!$A$2:$O17972,7,FALSE)</f>
        <v>Si</v>
      </c>
      <c r="I73" s="137" t="str">
        <f>VLOOKUP(E73,VIP!$A$2:$O9937,8,FALSE)</f>
        <v>Si</v>
      </c>
      <c r="J73" s="137" t="str">
        <f>VLOOKUP(E73,VIP!$A$2:$O9887,8,FALSE)</f>
        <v>Si</v>
      </c>
      <c r="K73" s="137" t="str">
        <f>VLOOKUP(E73,VIP!$A$2:$O13461,6,0)</f>
        <v>NO</v>
      </c>
      <c r="L73" s="127" t="s">
        <v>2418</v>
      </c>
      <c r="M73" s="208" t="s">
        <v>2676</v>
      </c>
      <c r="N73" s="138" t="s">
        <v>2462</v>
      </c>
      <c r="O73" s="137" t="s">
        <v>2463</v>
      </c>
      <c r="P73" s="140"/>
      <c r="Q73" s="209">
        <v>44326.516041666669</v>
      </c>
    </row>
    <row r="74" spans="1:17" s="96" customFormat="1" ht="18" hidden="1" x14ac:dyDescent="0.25">
      <c r="A74" s="137" t="str">
        <f>VLOOKUP(E74,'LISTADO ATM'!$A$2:$C$898,3,0)</f>
        <v>DISTRITO NACIONAL</v>
      </c>
      <c r="B74" s="134" t="s">
        <v>2584</v>
      </c>
      <c r="C74" s="139">
        <v>44323.890069444446</v>
      </c>
      <c r="D74" s="139" t="s">
        <v>2458</v>
      </c>
      <c r="E74" s="126">
        <v>486</v>
      </c>
      <c r="F74" s="159" t="str">
        <f>VLOOKUP(E74,VIP!$A$2:$O13052,2,0)</f>
        <v>DRBR486</v>
      </c>
      <c r="G74" s="137" t="str">
        <f>VLOOKUP(E74,'LISTADO ATM'!$A$2:$B$897,2,0)</f>
        <v xml:space="preserve">ATM Olé La Caleta </v>
      </c>
      <c r="H74" s="137" t="str">
        <f>VLOOKUP(E74,VIP!$A$2:$O17925,7,FALSE)</f>
        <v>Si</v>
      </c>
      <c r="I74" s="137" t="str">
        <f>VLOOKUP(E74,VIP!$A$2:$O9890,8,FALSE)</f>
        <v>Si</v>
      </c>
      <c r="J74" s="137" t="str">
        <f>VLOOKUP(E74,VIP!$A$2:$O9840,8,FALSE)</f>
        <v>Si</v>
      </c>
      <c r="K74" s="137" t="str">
        <f>VLOOKUP(E74,VIP!$A$2:$O13414,6,0)</f>
        <v>NO</v>
      </c>
      <c r="L74" s="127" t="s">
        <v>2418</v>
      </c>
      <c r="M74" s="208" t="s">
        <v>2676</v>
      </c>
      <c r="N74" s="138" t="s">
        <v>2462</v>
      </c>
      <c r="O74" s="137" t="s">
        <v>2463</v>
      </c>
      <c r="P74" s="140"/>
      <c r="Q74" s="209">
        <v>44326.564398148148</v>
      </c>
    </row>
    <row r="75" spans="1:17" s="96" customFormat="1" ht="18" hidden="1" x14ac:dyDescent="0.25">
      <c r="A75" s="137" t="str">
        <f>VLOOKUP(E75,'LISTADO ATM'!$A$2:$C$898,3,0)</f>
        <v>NORTE</v>
      </c>
      <c r="B75" s="134" t="s">
        <v>2665</v>
      </c>
      <c r="C75" s="139">
        <v>44326.419710648152</v>
      </c>
      <c r="D75" s="139" t="s">
        <v>2180</v>
      </c>
      <c r="E75" s="126">
        <v>144</v>
      </c>
      <c r="F75" s="159" t="str">
        <f>VLOOKUP(E75,VIP!$A$2:$O13040,2,0)</f>
        <v>DRBR144</v>
      </c>
      <c r="G75" s="137" t="str">
        <f>VLOOKUP(E75,'LISTADO ATM'!$A$2:$B$897,2,0)</f>
        <v xml:space="preserve">ATM Oficina Villa Altagracia </v>
      </c>
      <c r="H75" s="137" t="str">
        <f>VLOOKUP(E75,VIP!$A$2:$O17903,7,FALSE)</f>
        <v>Si</v>
      </c>
      <c r="I75" s="137" t="str">
        <f>VLOOKUP(E75,VIP!$A$2:$O9868,8,FALSE)</f>
        <v>Si</v>
      </c>
      <c r="J75" s="137" t="str">
        <f>VLOOKUP(E75,VIP!$A$2:$O9818,8,FALSE)</f>
        <v>Si</v>
      </c>
      <c r="K75" s="137" t="str">
        <f>VLOOKUP(E75,VIP!$A$2:$O13392,6,0)</f>
        <v>SI</v>
      </c>
      <c r="L75" s="127" t="s">
        <v>2421</v>
      </c>
      <c r="M75" s="208" t="s">
        <v>2676</v>
      </c>
      <c r="N75" s="138" t="s">
        <v>2462</v>
      </c>
      <c r="O75" s="137" t="s">
        <v>2464</v>
      </c>
      <c r="P75" s="140"/>
      <c r="Q75" s="209">
        <v>44326.59101851852</v>
      </c>
    </row>
    <row r="76" spans="1:17" s="96" customFormat="1" ht="18" hidden="1" x14ac:dyDescent="0.25">
      <c r="A76" s="137" t="str">
        <f>VLOOKUP(E76,'LISTADO ATM'!$A$2:$C$898,3,0)</f>
        <v>ESTE</v>
      </c>
      <c r="B76" s="134" t="s">
        <v>2661</v>
      </c>
      <c r="C76" s="139">
        <v>44326.347372685188</v>
      </c>
      <c r="D76" s="139" t="s">
        <v>2180</v>
      </c>
      <c r="E76" s="126">
        <v>117</v>
      </c>
      <c r="F76" s="159" t="str">
        <f>VLOOKUP(E76,VIP!$A$2:$O13074,2,0)</f>
        <v>DRBR117</v>
      </c>
      <c r="G76" s="137" t="str">
        <f>VLOOKUP(E76,'LISTADO ATM'!$A$2:$B$897,2,0)</f>
        <v xml:space="preserve">ATM Oficina El Seybo </v>
      </c>
      <c r="H76" s="137" t="str">
        <f>VLOOKUP(E76,VIP!$A$2:$O17950,7,FALSE)</f>
        <v>Si</v>
      </c>
      <c r="I76" s="137" t="str">
        <f>VLOOKUP(E76,VIP!$A$2:$O9915,8,FALSE)</f>
        <v>Si</v>
      </c>
      <c r="J76" s="137" t="str">
        <f>VLOOKUP(E76,VIP!$A$2:$O9865,8,FALSE)</f>
        <v>Si</v>
      </c>
      <c r="K76" s="137" t="str">
        <f>VLOOKUP(E76,VIP!$A$2:$O13439,6,0)</f>
        <v>SI</v>
      </c>
      <c r="L76" s="127" t="s">
        <v>2421</v>
      </c>
      <c r="M76" s="208" t="s">
        <v>2676</v>
      </c>
      <c r="N76" s="138" t="s">
        <v>2462</v>
      </c>
      <c r="O76" s="137" t="s">
        <v>2464</v>
      </c>
      <c r="P76" s="140"/>
      <c r="Q76" s="209">
        <v>44326.590289351851</v>
      </c>
    </row>
    <row r="77" spans="1:17" s="96" customFormat="1" ht="18" hidden="1" x14ac:dyDescent="0.25">
      <c r="A77" s="137" t="str">
        <f>VLOOKUP(E77,'LISTADO ATM'!$A$2:$C$898,3,0)</f>
        <v>NORTE</v>
      </c>
      <c r="B77" s="134" t="s">
        <v>2662</v>
      </c>
      <c r="C77" s="139">
        <v>44326.300694444442</v>
      </c>
      <c r="D77" s="139" t="s">
        <v>2181</v>
      </c>
      <c r="E77" s="126">
        <v>854</v>
      </c>
      <c r="F77" s="159" t="str">
        <f>VLOOKUP(E77,VIP!$A$2:$O13075,2,0)</f>
        <v>DRBR854</v>
      </c>
      <c r="G77" s="137" t="str">
        <f>VLOOKUP(E77,'LISTADO ATM'!$A$2:$B$897,2,0)</f>
        <v xml:space="preserve">ATM Centro Comercial Blanco Batista </v>
      </c>
      <c r="H77" s="137" t="str">
        <f>VLOOKUP(E77,VIP!$A$2:$O17951,7,FALSE)</f>
        <v>Si</v>
      </c>
      <c r="I77" s="137" t="str">
        <f>VLOOKUP(E77,VIP!$A$2:$O9916,8,FALSE)</f>
        <v>Si</v>
      </c>
      <c r="J77" s="137" t="str">
        <f>VLOOKUP(E77,VIP!$A$2:$O9866,8,FALSE)</f>
        <v>Si</v>
      </c>
      <c r="K77" s="137" t="str">
        <f>VLOOKUP(E77,VIP!$A$2:$O13440,6,0)</f>
        <v>NO</v>
      </c>
      <c r="L77" s="127" t="s">
        <v>2421</v>
      </c>
      <c r="M77" s="208" t="s">
        <v>2676</v>
      </c>
      <c r="N77" s="138" t="s">
        <v>2462</v>
      </c>
      <c r="O77" s="137" t="s">
        <v>2633</v>
      </c>
      <c r="P77" s="140"/>
      <c r="Q77" s="209">
        <v>44326.424560185187</v>
      </c>
    </row>
    <row r="78" spans="1:17" s="96" customFormat="1" ht="18" hidden="1" x14ac:dyDescent="0.25">
      <c r="A78" s="137" t="str">
        <f>VLOOKUP(E78,'LISTADO ATM'!$A$2:$C$898,3,0)</f>
        <v>NORTE</v>
      </c>
      <c r="B78" s="134" t="s">
        <v>2616</v>
      </c>
      <c r="C78" s="139">
        <v>44325.37840277778</v>
      </c>
      <c r="D78" s="139" t="s">
        <v>2181</v>
      </c>
      <c r="E78" s="126">
        <v>731</v>
      </c>
      <c r="F78" s="159" t="str">
        <f>VLOOKUP(E78,VIP!$A$2:$O13084,2,0)</f>
        <v>DRBR311</v>
      </c>
      <c r="G78" s="137" t="str">
        <f>VLOOKUP(E78,'LISTADO ATM'!$A$2:$B$897,2,0)</f>
        <v xml:space="preserve">ATM UNP Villa González </v>
      </c>
      <c r="H78" s="137" t="str">
        <f>VLOOKUP(E78,VIP!$A$2:$O17960,7,FALSE)</f>
        <v>Si</v>
      </c>
      <c r="I78" s="137" t="str">
        <f>VLOOKUP(E78,VIP!$A$2:$O9925,8,FALSE)</f>
        <v>Si</v>
      </c>
      <c r="J78" s="137" t="str">
        <f>VLOOKUP(E78,VIP!$A$2:$O9875,8,FALSE)</f>
        <v>Si</v>
      </c>
      <c r="K78" s="137" t="str">
        <f>VLOOKUP(E78,VIP!$A$2:$O13449,6,0)</f>
        <v>NO</v>
      </c>
      <c r="L78" s="127" t="s">
        <v>2421</v>
      </c>
      <c r="M78" s="208" t="s">
        <v>2676</v>
      </c>
      <c r="N78" s="138" t="s">
        <v>2462</v>
      </c>
      <c r="O78" s="137" t="s">
        <v>2620</v>
      </c>
      <c r="P78" s="140"/>
      <c r="Q78" s="209">
        <v>44326.590289351851</v>
      </c>
    </row>
    <row r="79" spans="1:17" s="96" customFormat="1" ht="18" hidden="1" x14ac:dyDescent="0.25">
      <c r="A79" s="137" t="str">
        <f>VLOOKUP(E79,'LISTADO ATM'!$A$2:$C$898,3,0)</f>
        <v>DISTRITO NACIONAL</v>
      </c>
      <c r="B79" s="134" t="s">
        <v>2579</v>
      </c>
      <c r="C79" s="139">
        <v>44323.375034722223</v>
      </c>
      <c r="D79" s="139" t="s">
        <v>2180</v>
      </c>
      <c r="E79" s="126">
        <v>314</v>
      </c>
      <c r="F79" s="159" t="str">
        <f>VLOOKUP(E79,VIP!$A$2:$O13046,2,0)</f>
        <v>DRBR314</v>
      </c>
      <c r="G79" s="137" t="str">
        <f>VLOOKUP(E79,'LISTADO ATM'!$A$2:$B$897,2,0)</f>
        <v xml:space="preserve">ATM UNP Cambita Garabito (San Cristóbal) </v>
      </c>
      <c r="H79" s="137" t="str">
        <f>VLOOKUP(E79,VIP!$A$2:$O17928,7,FALSE)</f>
        <v>Si</v>
      </c>
      <c r="I79" s="137" t="str">
        <f>VLOOKUP(E79,VIP!$A$2:$O9893,8,FALSE)</f>
        <v>Si</v>
      </c>
      <c r="J79" s="137" t="str">
        <f>VLOOKUP(E79,VIP!$A$2:$O9843,8,FALSE)</f>
        <v>Si</v>
      </c>
      <c r="K79" s="137" t="str">
        <f>VLOOKUP(E79,VIP!$A$2:$O13417,6,0)</f>
        <v>NO</v>
      </c>
      <c r="L79" s="127" t="s">
        <v>2421</v>
      </c>
      <c r="M79" s="208" t="s">
        <v>2676</v>
      </c>
      <c r="N79" s="138" t="s">
        <v>2580</v>
      </c>
      <c r="O79" s="137" t="s">
        <v>2464</v>
      </c>
      <c r="P79" s="140"/>
      <c r="Q79" s="209">
        <v>44326.59480324074</v>
      </c>
    </row>
    <row r="80" spans="1:17" s="96" customFormat="1" ht="18" hidden="1" x14ac:dyDescent="0.25">
      <c r="A80" s="137" t="str">
        <f>VLOOKUP(E80,'LISTADO ATM'!$A$2:$C$898,3,0)</f>
        <v>ESTE</v>
      </c>
      <c r="B80" s="134" t="s">
        <v>2653</v>
      </c>
      <c r="C80" s="139">
        <v>44326.24082175926</v>
      </c>
      <c r="D80" s="139" t="s">
        <v>2482</v>
      </c>
      <c r="E80" s="126">
        <v>945</v>
      </c>
      <c r="F80" s="159" t="str">
        <f>VLOOKUP(E80,VIP!$A$2:$O13073,2,0)</f>
        <v>DRBR945</v>
      </c>
      <c r="G80" s="137" t="str">
        <f>VLOOKUP(E80,'LISTADO ATM'!$A$2:$B$897,2,0)</f>
        <v xml:space="preserve">ATM UNP El Valle (Hato Mayor) </v>
      </c>
      <c r="H80" s="137" t="str">
        <f>VLOOKUP(E80,VIP!$A$2:$O17949,7,FALSE)</f>
        <v>Si</v>
      </c>
      <c r="I80" s="137" t="str">
        <f>VLOOKUP(E80,VIP!$A$2:$O9914,8,FALSE)</f>
        <v>Si</v>
      </c>
      <c r="J80" s="137" t="str">
        <f>VLOOKUP(E80,VIP!$A$2:$O9864,8,FALSE)</f>
        <v>Si</v>
      </c>
      <c r="K80" s="137" t="str">
        <f>VLOOKUP(E80,VIP!$A$2:$O13438,6,0)</f>
        <v>NO</v>
      </c>
      <c r="L80" s="127" t="s">
        <v>2449</v>
      </c>
      <c r="M80" s="208" t="s">
        <v>2676</v>
      </c>
      <c r="N80" s="138" t="s">
        <v>2462</v>
      </c>
      <c r="O80" s="137" t="s">
        <v>2483</v>
      </c>
      <c r="P80" s="140"/>
      <c r="Q80" s="209">
        <v>44326.559363425928</v>
      </c>
    </row>
    <row r="81" spans="1:17" s="96" customFormat="1" ht="18" hidden="1" x14ac:dyDescent="0.25">
      <c r="A81" s="137" t="str">
        <f>VLOOKUP(E81,'LISTADO ATM'!$A$2:$C$898,3,0)</f>
        <v>DISTRITO NACIONAL</v>
      </c>
      <c r="B81" s="134" t="s">
        <v>2607</v>
      </c>
      <c r="C81" s="139">
        <v>44325.073055555556</v>
      </c>
      <c r="D81" s="139" t="s">
        <v>2482</v>
      </c>
      <c r="E81" s="126">
        <v>911</v>
      </c>
      <c r="F81" s="159" t="str">
        <f>VLOOKUP(E81,VIP!$A$2:$O13056,2,0)</f>
        <v>DRBR911</v>
      </c>
      <c r="G81" s="137" t="str">
        <f>VLOOKUP(E81,'LISTADO ATM'!$A$2:$B$897,2,0)</f>
        <v xml:space="preserve">ATM Oficina Venezuela II </v>
      </c>
      <c r="H81" s="137" t="str">
        <f>VLOOKUP(E81,VIP!$A$2:$O17932,7,FALSE)</f>
        <v>Si</v>
      </c>
      <c r="I81" s="137" t="str">
        <f>VLOOKUP(E81,VIP!$A$2:$O9897,8,FALSE)</f>
        <v>Si</v>
      </c>
      <c r="J81" s="137" t="str">
        <f>VLOOKUP(E81,VIP!$A$2:$O9847,8,FALSE)</f>
        <v>Si</v>
      </c>
      <c r="K81" s="137" t="str">
        <f>VLOOKUP(E81,VIP!$A$2:$O13421,6,0)</f>
        <v>SI</v>
      </c>
      <c r="L81" s="127" t="s">
        <v>2449</v>
      </c>
      <c r="M81" s="208" t="s">
        <v>2676</v>
      </c>
      <c r="N81" s="138" t="s">
        <v>2462</v>
      </c>
      <c r="O81" s="137" t="s">
        <v>2483</v>
      </c>
      <c r="P81" s="140"/>
      <c r="Q81" s="209">
        <v>44326.439305555556</v>
      </c>
    </row>
    <row r="82" spans="1:17" s="96" customFormat="1" ht="18" hidden="1" x14ac:dyDescent="0.25">
      <c r="A82" s="137" t="str">
        <f>VLOOKUP(E82,'LISTADO ATM'!$A$2:$C$898,3,0)</f>
        <v>SUR</v>
      </c>
      <c r="B82" s="134" t="s">
        <v>2597</v>
      </c>
      <c r="C82" s="139">
        <v>44324.442314814813</v>
      </c>
      <c r="D82" s="139" t="s">
        <v>2458</v>
      </c>
      <c r="E82" s="126">
        <v>873</v>
      </c>
      <c r="F82" s="159" t="str">
        <f>VLOOKUP(E82,VIP!$A$2:$O13086,2,0)</f>
        <v>DRBR873</v>
      </c>
      <c r="G82" s="137" t="str">
        <f>VLOOKUP(E82,'LISTADO ATM'!$A$2:$B$897,2,0)</f>
        <v xml:space="preserve">ATM Centro de Caja San Cristóbal II </v>
      </c>
      <c r="H82" s="137" t="str">
        <f>VLOOKUP(E82,VIP!$A$2:$O17962,7,FALSE)</f>
        <v>Si</v>
      </c>
      <c r="I82" s="137" t="str">
        <f>VLOOKUP(E82,VIP!$A$2:$O9927,8,FALSE)</f>
        <v>Si</v>
      </c>
      <c r="J82" s="137" t="str">
        <f>VLOOKUP(E82,VIP!$A$2:$O9877,8,FALSE)</f>
        <v>Si</v>
      </c>
      <c r="K82" s="137" t="str">
        <f>VLOOKUP(E82,VIP!$A$2:$O13451,6,0)</f>
        <v>SI</v>
      </c>
      <c r="L82" s="127" t="s">
        <v>2449</v>
      </c>
      <c r="M82" s="208" t="s">
        <v>2676</v>
      </c>
      <c r="N82" s="138" t="s">
        <v>2462</v>
      </c>
      <c r="O82" s="137" t="s">
        <v>2463</v>
      </c>
      <c r="P82" s="140"/>
      <c r="Q82" s="209">
        <v>44326.557870370372</v>
      </c>
    </row>
    <row r="83" spans="1:17" s="96" customFormat="1" ht="18" hidden="1" x14ac:dyDescent="0.25">
      <c r="A83" s="137" t="str">
        <f>VLOOKUP(E83,'LISTADO ATM'!$A$2:$C$898,3,0)</f>
        <v>DISTRITO NACIONAL</v>
      </c>
      <c r="B83" s="134" t="s">
        <v>2672</v>
      </c>
      <c r="C83" s="139">
        <v>44326.360972222225</v>
      </c>
      <c r="D83" s="139" t="s">
        <v>2458</v>
      </c>
      <c r="E83" s="126">
        <v>566</v>
      </c>
      <c r="F83" s="159" t="str">
        <f>VLOOKUP(E83,VIP!$A$2:$O13047,2,0)</f>
        <v>DRBR508</v>
      </c>
      <c r="G83" s="137" t="str">
        <f>VLOOKUP(E83,'LISTADO ATM'!$A$2:$B$897,2,0)</f>
        <v xml:space="preserve">ATM Hiper Olé Aut. Duarte </v>
      </c>
      <c r="H83" s="137" t="str">
        <f>VLOOKUP(E83,VIP!$A$2:$O17910,7,FALSE)</f>
        <v>Si</v>
      </c>
      <c r="I83" s="137" t="str">
        <f>VLOOKUP(E83,VIP!$A$2:$O9875,8,FALSE)</f>
        <v>Si</v>
      </c>
      <c r="J83" s="137" t="str">
        <f>VLOOKUP(E83,VIP!$A$2:$O9825,8,FALSE)</f>
        <v>Si</v>
      </c>
      <c r="K83" s="137" t="str">
        <f>VLOOKUP(E83,VIP!$A$2:$O13399,6,0)</f>
        <v>NO</v>
      </c>
      <c r="L83" s="127" t="s">
        <v>2674</v>
      </c>
      <c r="M83" s="208" t="s">
        <v>2676</v>
      </c>
      <c r="N83" s="138" t="s">
        <v>2462</v>
      </c>
      <c r="O83" s="137" t="s">
        <v>2463</v>
      </c>
      <c r="P83" s="140"/>
      <c r="Q83" s="209">
        <v>44326.573530092595</v>
      </c>
    </row>
    <row r="84" spans="1:17" s="96" customFormat="1" ht="18" hidden="1" x14ac:dyDescent="0.25">
      <c r="A84" s="137" t="str">
        <f>VLOOKUP(E84,'LISTADO ATM'!$A$2:$C$898,3,0)</f>
        <v>NORTE</v>
      </c>
      <c r="B84" s="134" t="s">
        <v>2647</v>
      </c>
      <c r="C84" s="139">
        <v>44325.712384259263</v>
      </c>
      <c r="D84" s="139" t="s">
        <v>2180</v>
      </c>
      <c r="E84" s="126">
        <v>910</v>
      </c>
      <c r="F84" s="159" t="str">
        <f>VLOOKUP(E84,VIP!$A$2:$O13076,2,0)</f>
        <v>DRBR12A</v>
      </c>
      <c r="G84" s="137" t="str">
        <f>VLOOKUP(E84,'LISTADO ATM'!$A$2:$B$897,2,0)</f>
        <v xml:space="preserve">ATM Oficina El Sol II (Santiago) </v>
      </c>
      <c r="H84" s="137" t="str">
        <f>VLOOKUP(E84,VIP!$A$2:$O17952,7,FALSE)</f>
        <v>Si</v>
      </c>
      <c r="I84" s="137" t="str">
        <f>VLOOKUP(E84,VIP!$A$2:$O9917,8,FALSE)</f>
        <v>Si</v>
      </c>
      <c r="J84" s="137" t="str">
        <f>VLOOKUP(E84,VIP!$A$2:$O9867,8,FALSE)</f>
        <v>Si</v>
      </c>
      <c r="K84" s="137" t="str">
        <f>VLOOKUP(E84,VIP!$A$2:$O13441,6,0)</f>
        <v>SI</v>
      </c>
      <c r="L84" s="127" t="s">
        <v>2652</v>
      </c>
      <c r="M84" s="208" t="s">
        <v>2676</v>
      </c>
      <c r="N84" s="138" t="s">
        <v>2462</v>
      </c>
      <c r="O84" s="137" t="s">
        <v>2491</v>
      </c>
      <c r="P84" s="140"/>
      <c r="Q84" s="209">
        <v>44326.42559027778</v>
      </c>
    </row>
    <row r="85" spans="1:17" s="96" customFormat="1" ht="18" hidden="1" x14ac:dyDescent="0.25">
      <c r="A85" s="137" t="str">
        <f>VLOOKUP(E85,'LISTADO ATM'!$A$2:$C$898,3,0)</f>
        <v>NORTE</v>
      </c>
      <c r="B85" s="134" t="s">
        <v>2677</v>
      </c>
      <c r="C85" s="139">
        <v>44326.459988425922</v>
      </c>
      <c r="D85" s="139" t="s">
        <v>2678</v>
      </c>
      <c r="E85" s="126">
        <v>276</v>
      </c>
      <c r="F85" s="159" t="str">
        <f>VLOOKUP(E85,VIP!$A$2:$O13038,2,0)</f>
        <v>DRBR276</v>
      </c>
      <c r="G85" s="137" t="str">
        <f>VLOOKUP(E85,'LISTADO ATM'!$A$2:$B$897,2,0)</f>
        <v xml:space="preserve">ATM UNP Las Guáranas (San Francisco) </v>
      </c>
      <c r="H85" s="137" t="str">
        <f>VLOOKUP(E85,VIP!$A$2:$O17901,7,FALSE)</f>
        <v>Si</v>
      </c>
      <c r="I85" s="137" t="str">
        <f>VLOOKUP(E85,VIP!$A$2:$O9866,8,FALSE)</f>
        <v>Si</v>
      </c>
      <c r="J85" s="137" t="str">
        <f>VLOOKUP(E85,VIP!$A$2:$O9816,8,FALSE)</f>
        <v>Si</v>
      </c>
      <c r="K85" s="137" t="str">
        <f>VLOOKUP(E85,VIP!$A$2:$O13390,6,0)</f>
        <v>NO</v>
      </c>
      <c r="L85" s="127" t="s">
        <v>2467</v>
      </c>
      <c r="M85" s="208" t="s">
        <v>2676</v>
      </c>
      <c r="N85" s="208" t="s">
        <v>2576</v>
      </c>
      <c r="O85" s="137" t="s">
        <v>2678</v>
      </c>
      <c r="P85" s="140"/>
      <c r="Q85" s="209">
        <v>44326.567997685182</v>
      </c>
    </row>
    <row r="86" spans="1:17" s="96" customFormat="1" ht="18" hidden="1" x14ac:dyDescent="0.25">
      <c r="A86" s="137" t="str">
        <f>VLOOKUP(E86,'LISTADO ATM'!$A$2:$C$898,3,0)</f>
        <v>DISTRITO NACIONAL</v>
      </c>
      <c r="B86" s="134" t="s">
        <v>2679</v>
      </c>
      <c r="C86" s="139">
        <v>44326.452835648146</v>
      </c>
      <c r="D86" s="139" t="s">
        <v>2678</v>
      </c>
      <c r="E86" s="126">
        <v>234</v>
      </c>
      <c r="F86" s="159" t="str">
        <f>VLOOKUP(E86,VIP!$A$2:$O13039,2,0)</f>
        <v>DRBR234</v>
      </c>
      <c r="G86" s="137" t="str">
        <f>VLOOKUP(E86,'LISTADO ATM'!$A$2:$B$897,2,0)</f>
        <v xml:space="preserve">ATM Oficina Boca Chica I </v>
      </c>
      <c r="H86" s="137" t="str">
        <f>VLOOKUP(E86,VIP!$A$2:$O17902,7,FALSE)</f>
        <v>Si</v>
      </c>
      <c r="I86" s="137" t="str">
        <f>VLOOKUP(E86,VIP!$A$2:$O9867,8,FALSE)</f>
        <v>Si</v>
      </c>
      <c r="J86" s="137" t="str">
        <f>VLOOKUP(E86,VIP!$A$2:$O9817,8,FALSE)</f>
        <v>Si</v>
      </c>
      <c r="K86" s="137" t="str">
        <f>VLOOKUP(E86,VIP!$A$2:$O13391,6,0)</f>
        <v>NO</v>
      </c>
      <c r="L86" s="127" t="s">
        <v>2467</v>
      </c>
      <c r="M86" s="208" t="s">
        <v>2676</v>
      </c>
      <c r="N86" s="208" t="s">
        <v>2576</v>
      </c>
      <c r="O86" s="137" t="s">
        <v>2678</v>
      </c>
      <c r="P86" s="140"/>
      <c r="Q86" s="209">
        <v>44326.582094907404</v>
      </c>
    </row>
    <row r="87" spans="1:17" s="96" customFormat="1" ht="18" hidden="1" x14ac:dyDescent="0.25">
      <c r="A87" s="137" t="str">
        <f>VLOOKUP(E87,'LISTADO ATM'!$A$2:$C$898,3,0)</f>
        <v>ESTE</v>
      </c>
      <c r="B87" s="134" t="s">
        <v>2663</v>
      </c>
      <c r="C87" s="139">
        <v>44326.420787037037</v>
      </c>
      <c r="D87" s="139" t="s">
        <v>2180</v>
      </c>
      <c r="E87" s="126">
        <v>330</v>
      </c>
      <c r="F87" s="159" t="str">
        <f>VLOOKUP(E87,VIP!$A$2:$O13038,2,0)</f>
        <v>DRBR330</v>
      </c>
      <c r="G87" s="137" t="str">
        <f>VLOOKUP(E87,'LISTADO ATM'!$A$2:$B$897,2,0)</f>
        <v xml:space="preserve">ATM Oficina Boulevard (Higuey) </v>
      </c>
      <c r="H87" s="137" t="str">
        <f>VLOOKUP(E87,VIP!$A$2:$O17901,7,FALSE)</f>
        <v>Si</v>
      </c>
      <c r="I87" s="137" t="str">
        <f>VLOOKUP(E87,VIP!$A$2:$O9866,8,FALSE)</f>
        <v>Si</v>
      </c>
      <c r="J87" s="137" t="str">
        <f>VLOOKUP(E87,VIP!$A$2:$O9816,8,FALSE)</f>
        <v>Si</v>
      </c>
      <c r="K87" s="137" t="str">
        <f>VLOOKUP(E87,VIP!$A$2:$O13390,6,0)</f>
        <v>SI</v>
      </c>
      <c r="L87" s="127" t="s">
        <v>2245</v>
      </c>
      <c r="M87" s="208" t="s">
        <v>2676</v>
      </c>
      <c r="N87" s="138" t="s">
        <v>2462</v>
      </c>
      <c r="O87" s="137" t="s">
        <v>2464</v>
      </c>
      <c r="P87" s="140"/>
      <c r="Q87" s="209">
        <v>44326.578449074077</v>
      </c>
    </row>
    <row r="88" spans="1:17" s="96" customFormat="1" ht="18" hidden="1" x14ac:dyDescent="0.25">
      <c r="A88" s="137" t="str">
        <f>VLOOKUP(E88,'LISTADO ATM'!$A$2:$C$898,3,0)</f>
        <v>ESTE</v>
      </c>
      <c r="B88" s="134" t="s">
        <v>2668</v>
      </c>
      <c r="C88" s="139">
        <v>44326.384918981479</v>
      </c>
      <c r="D88" s="139" t="s">
        <v>2180</v>
      </c>
      <c r="E88" s="126">
        <v>429</v>
      </c>
      <c r="F88" s="159" t="str">
        <f>VLOOKUP(E88,VIP!$A$2:$O13043,2,0)</f>
        <v>DRBR429</v>
      </c>
      <c r="G88" s="137" t="str">
        <f>VLOOKUP(E88,'LISTADO ATM'!$A$2:$B$897,2,0)</f>
        <v xml:space="preserve">ATM Oficina Jumbo La Romana </v>
      </c>
      <c r="H88" s="137" t="str">
        <f>VLOOKUP(E88,VIP!$A$2:$O17906,7,FALSE)</f>
        <v>Si</v>
      </c>
      <c r="I88" s="137" t="str">
        <f>VLOOKUP(E88,VIP!$A$2:$O9871,8,FALSE)</f>
        <v>Si</v>
      </c>
      <c r="J88" s="137" t="str">
        <f>VLOOKUP(E88,VIP!$A$2:$O9821,8,FALSE)</f>
        <v>Si</v>
      </c>
      <c r="K88" s="137" t="str">
        <f>VLOOKUP(E88,VIP!$A$2:$O13395,6,0)</f>
        <v>NO</v>
      </c>
      <c r="L88" s="127" t="s">
        <v>2245</v>
      </c>
      <c r="M88" s="208" t="s">
        <v>2676</v>
      </c>
      <c r="N88" s="138" t="s">
        <v>2462</v>
      </c>
      <c r="O88" s="137" t="s">
        <v>2464</v>
      </c>
      <c r="P88" s="140"/>
      <c r="Q88" s="209">
        <v>44326.44667824074</v>
      </c>
    </row>
    <row r="89" spans="1:17" s="96" customFormat="1" ht="18" hidden="1" x14ac:dyDescent="0.25">
      <c r="A89" s="137" t="str">
        <f>VLOOKUP(E89,'LISTADO ATM'!$A$2:$C$898,3,0)</f>
        <v>DISTRITO NACIONAL</v>
      </c>
      <c r="B89" s="134" t="s">
        <v>2655</v>
      </c>
      <c r="C89" s="139">
        <v>44326.034756944442</v>
      </c>
      <c r="D89" s="139" t="s">
        <v>2180</v>
      </c>
      <c r="E89" s="126">
        <v>571</v>
      </c>
      <c r="F89" s="159" t="str">
        <f>VLOOKUP(E89,VIP!$A$2:$O13076,2,0)</f>
        <v>DRBR16C</v>
      </c>
      <c r="G89" s="137" t="str">
        <f>VLOOKUP(E89,'LISTADO ATM'!$A$2:$B$897,2,0)</f>
        <v xml:space="preserve">ATM Hospital Central FF. AA. </v>
      </c>
      <c r="H89" s="137" t="str">
        <f>VLOOKUP(E89,VIP!$A$2:$O17952,7,FALSE)</f>
        <v>Si</v>
      </c>
      <c r="I89" s="137" t="str">
        <f>VLOOKUP(E89,VIP!$A$2:$O9917,8,FALSE)</f>
        <v>Si</v>
      </c>
      <c r="J89" s="137" t="str">
        <f>VLOOKUP(E89,VIP!$A$2:$O9867,8,FALSE)</f>
        <v>Si</v>
      </c>
      <c r="K89" s="137" t="str">
        <f>VLOOKUP(E89,VIP!$A$2:$O13441,6,0)</f>
        <v>NO</v>
      </c>
      <c r="L89" s="127" t="s">
        <v>2245</v>
      </c>
      <c r="M89" s="208" t="s">
        <v>2676</v>
      </c>
      <c r="N89" s="138" t="s">
        <v>2462</v>
      </c>
      <c r="O89" s="137" t="s">
        <v>2464</v>
      </c>
      <c r="P89" s="140"/>
      <c r="Q89" s="209">
        <v>44326.42732638889</v>
      </c>
    </row>
    <row r="90" spans="1:17" s="96" customFormat="1" ht="18" hidden="1" x14ac:dyDescent="0.25">
      <c r="A90" s="137" t="str">
        <f>VLOOKUP(E90,'LISTADO ATM'!$A$2:$C$898,3,0)</f>
        <v>DISTRITO NACIONAL</v>
      </c>
      <c r="B90" s="134" t="s">
        <v>2656</v>
      </c>
      <c r="C90" s="139">
        <v>44326.034097222226</v>
      </c>
      <c r="D90" s="139" t="s">
        <v>2180</v>
      </c>
      <c r="E90" s="126">
        <v>811</v>
      </c>
      <c r="F90" s="159" t="str">
        <f>VLOOKUP(E90,VIP!$A$2:$O13077,2,0)</f>
        <v>DRBR811</v>
      </c>
      <c r="G90" s="137" t="str">
        <f>VLOOKUP(E90,'LISTADO ATM'!$A$2:$B$897,2,0)</f>
        <v xml:space="preserve">ATM Almacenes Unidos </v>
      </c>
      <c r="H90" s="137" t="str">
        <f>VLOOKUP(E90,VIP!$A$2:$O17953,7,FALSE)</f>
        <v>Si</v>
      </c>
      <c r="I90" s="137" t="str">
        <f>VLOOKUP(E90,VIP!$A$2:$O9918,8,FALSE)</f>
        <v>Si</v>
      </c>
      <c r="J90" s="137" t="str">
        <f>VLOOKUP(E90,VIP!$A$2:$O9868,8,FALSE)</f>
        <v>Si</v>
      </c>
      <c r="K90" s="137" t="str">
        <f>VLOOKUP(E90,VIP!$A$2:$O13442,6,0)</f>
        <v>NO</v>
      </c>
      <c r="L90" s="127" t="s">
        <v>2245</v>
      </c>
      <c r="M90" s="208" t="s">
        <v>2676</v>
      </c>
      <c r="N90" s="138" t="s">
        <v>2462</v>
      </c>
      <c r="O90" s="137" t="s">
        <v>2464</v>
      </c>
      <c r="P90" s="140"/>
      <c r="Q90" s="209">
        <v>44326.424687500003</v>
      </c>
    </row>
    <row r="91" spans="1:17" s="96" customFormat="1" ht="18" hidden="1" x14ac:dyDescent="0.25">
      <c r="A91" s="137" t="str">
        <f>VLOOKUP(E91,'LISTADO ATM'!$A$2:$C$898,3,0)</f>
        <v>DISTRITO NACIONAL</v>
      </c>
      <c r="B91" s="134" t="s">
        <v>2605</v>
      </c>
      <c r="C91" s="139">
        <v>44324.873518518521</v>
      </c>
      <c r="D91" s="139" t="s">
        <v>2180</v>
      </c>
      <c r="E91" s="126">
        <v>735</v>
      </c>
      <c r="F91" s="159" t="str">
        <f>VLOOKUP(E91,VIP!$A$2:$O13064,2,0)</f>
        <v>DRBR179</v>
      </c>
      <c r="G91" s="137" t="str">
        <f>VLOOKUP(E91,'LISTADO ATM'!$A$2:$B$897,2,0)</f>
        <v xml:space="preserve">ATM Oficina Independencia II  </v>
      </c>
      <c r="H91" s="137" t="str">
        <f>VLOOKUP(E91,VIP!$A$2:$O17940,7,FALSE)</f>
        <v>Si</v>
      </c>
      <c r="I91" s="137" t="str">
        <f>VLOOKUP(E91,VIP!$A$2:$O9905,8,FALSE)</f>
        <v>Si</v>
      </c>
      <c r="J91" s="137" t="str">
        <f>VLOOKUP(E91,VIP!$A$2:$O9855,8,FALSE)</f>
        <v>Si</v>
      </c>
      <c r="K91" s="137" t="str">
        <f>VLOOKUP(E91,VIP!$A$2:$O13429,6,0)</f>
        <v>NO</v>
      </c>
      <c r="L91" s="127" t="s">
        <v>2613</v>
      </c>
      <c r="M91" s="208" t="s">
        <v>2676</v>
      </c>
      <c r="N91" s="138" t="s">
        <v>2462</v>
      </c>
      <c r="O91" s="137" t="s">
        <v>2464</v>
      </c>
      <c r="P91" s="140"/>
      <c r="Q91" s="209">
        <v>44326.578969907408</v>
      </c>
    </row>
    <row r="92" spans="1:17" s="96" customFormat="1" ht="18" hidden="1" x14ac:dyDescent="0.25">
      <c r="A92" s="137" t="str">
        <f>VLOOKUP(E92,'LISTADO ATM'!$A$2:$C$898,3,0)</f>
        <v>DISTRITO NACIONAL</v>
      </c>
      <c r="B92" s="134" t="s">
        <v>2658</v>
      </c>
      <c r="C92" s="139">
        <v>44325.84820601852</v>
      </c>
      <c r="D92" s="139" t="s">
        <v>2180</v>
      </c>
      <c r="E92" s="126">
        <v>416</v>
      </c>
      <c r="F92" s="159" t="str">
        <f>VLOOKUP(E92,VIP!$A$2:$O13079,2,0)</f>
        <v>DRBR416</v>
      </c>
      <c r="G92" s="137" t="str">
        <f>VLOOKUP(E92,'LISTADO ATM'!$A$2:$B$897,2,0)</f>
        <v xml:space="preserve">ATM Autobanco San Martín II </v>
      </c>
      <c r="H92" s="137" t="str">
        <f>VLOOKUP(E92,VIP!$A$2:$O17955,7,FALSE)</f>
        <v>Si</v>
      </c>
      <c r="I92" s="137" t="str">
        <f>VLOOKUP(E92,VIP!$A$2:$O9920,8,FALSE)</f>
        <v>Si</v>
      </c>
      <c r="J92" s="137" t="str">
        <f>VLOOKUP(E92,VIP!$A$2:$O9870,8,FALSE)</f>
        <v>Si</v>
      </c>
      <c r="K92" s="137" t="str">
        <f>VLOOKUP(E92,VIP!$A$2:$O13444,6,0)</f>
        <v>NO</v>
      </c>
      <c r="L92" s="127" t="s">
        <v>2659</v>
      </c>
      <c r="M92" s="208" t="s">
        <v>2676</v>
      </c>
      <c r="N92" s="138" t="s">
        <v>2462</v>
      </c>
      <c r="O92" s="137" t="s">
        <v>2464</v>
      </c>
      <c r="P92" s="140"/>
      <c r="Q92" s="209">
        <v>44326.569699074076</v>
      </c>
    </row>
    <row r="93" spans="1:17" s="96" customFormat="1" ht="18" hidden="1" x14ac:dyDescent="0.25">
      <c r="A93" s="137" t="str">
        <f>VLOOKUP(E93,'LISTADO ATM'!$A$2:$C$898,3,0)</f>
        <v>ESTE</v>
      </c>
      <c r="B93" s="134" t="s">
        <v>2667</v>
      </c>
      <c r="C93" s="139">
        <v>44326.385324074072</v>
      </c>
      <c r="D93" s="139" t="s">
        <v>2180</v>
      </c>
      <c r="E93" s="126">
        <v>114</v>
      </c>
      <c r="F93" s="159" t="str">
        <f>VLOOKUP(E93,VIP!$A$2:$O13042,2,0)</f>
        <v>DRBR114</v>
      </c>
      <c r="G93" s="137" t="str">
        <f>VLOOKUP(E93,'LISTADO ATM'!$A$2:$B$897,2,0)</f>
        <v xml:space="preserve">ATM Oficina Hato Mayor </v>
      </c>
      <c r="H93" s="137" t="str">
        <f>VLOOKUP(E93,VIP!$A$2:$O17905,7,FALSE)</f>
        <v>Si</v>
      </c>
      <c r="I93" s="137" t="str">
        <f>VLOOKUP(E93,VIP!$A$2:$O9870,8,FALSE)</f>
        <v>Si</v>
      </c>
      <c r="J93" s="137" t="str">
        <f>VLOOKUP(E93,VIP!$A$2:$O9820,8,FALSE)</f>
        <v>Si</v>
      </c>
      <c r="K93" s="137" t="str">
        <f>VLOOKUP(E93,VIP!$A$2:$O13394,6,0)</f>
        <v>NO</v>
      </c>
      <c r="L93" s="127" t="s">
        <v>2219</v>
      </c>
      <c r="M93" s="208" t="s">
        <v>2676</v>
      </c>
      <c r="N93" s="138" t="s">
        <v>2462</v>
      </c>
      <c r="O93" s="137" t="s">
        <v>2464</v>
      </c>
      <c r="P93" s="140"/>
      <c r="Q93" s="209">
        <v>44326.45</v>
      </c>
    </row>
    <row r="94" spans="1:17" s="96" customFormat="1" ht="18" hidden="1" x14ac:dyDescent="0.25">
      <c r="A94" s="137" t="str">
        <f>VLOOKUP(E94,'LISTADO ATM'!$A$2:$C$898,3,0)</f>
        <v>SUR</v>
      </c>
      <c r="B94" s="134" t="s">
        <v>2630</v>
      </c>
      <c r="C94" s="139">
        <v>44325.58258101852</v>
      </c>
      <c r="D94" s="139" t="s">
        <v>2180</v>
      </c>
      <c r="E94" s="126">
        <v>252</v>
      </c>
      <c r="F94" s="159" t="str">
        <f>VLOOKUP(E94,VIP!$A$2:$O13079,2,0)</f>
        <v>DRBR252</v>
      </c>
      <c r="G94" s="137" t="str">
        <f>VLOOKUP(E94,'LISTADO ATM'!$A$2:$B$897,2,0)</f>
        <v xml:space="preserve">ATM Banco Agrícola (Barahona) </v>
      </c>
      <c r="H94" s="137" t="str">
        <f>VLOOKUP(E94,VIP!$A$2:$O17955,7,FALSE)</f>
        <v>Si</v>
      </c>
      <c r="I94" s="137" t="str">
        <f>VLOOKUP(E94,VIP!$A$2:$O9920,8,FALSE)</f>
        <v>Si</v>
      </c>
      <c r="J94" s="137" t="str">
        <f>VLOOKUP(E94,VIP!$A$2:$O9870,8,FALSE)</f>
        <v>Si</v>
      </c>
      <c r="K94" s="137" t="str">
        <f>VLOOKUP(E94,VIP!$A$2:$O13444,6,0)</f>
        <v>NO</v>
      </c>
      <c r="L94" s="127" t="s">
        <v>2219</v>
      </c>
      <c r="M94" s="208" t="s">
        <v>2676</v>
      </c>
      <c r="N94" s="138" t="s">
        <v>2462</v>
      </c>
      <c r="O94" s="137" t="s">
        <v>2464</v>
      </c>
      <c r="P94" s="140"/>
      <c r="Q94" s="209">
        <v>44326.56653935185</v>
      </c>
    </row>
    <row r="95" spans="1:17" s="96" customFormat="1" ht="18" hidden="1" x14ac:dyDescent="0.25">
      <c r="A95" s="137" t="str">
        <f>VLOOKUP(E95,'LISTADO ATM'!$A$2:$C$898,3,0)</f>
        <v>DISTRITO NACIONAL</v>
      </c>
      <c r="B95" s="134" t="s">
        <v>2637</v>
      </c>
      <c r="C95" s="139">
        <v>44325.528599537036</v>
      </c>
      <c r="D95" s="139" t="s">
        <v>2180</v>
      </c>
      <c r="E95" s="126">
        <v>325</v>
      </c>
      <c r="F95" s="159" t="str">
        <f>VLOOKUP(E95,VIP!$A$2:$O13087,2,0)</f>
        <v>DRBR325</v>
      </c>
      <c r="G95" s="137" t="str">
        <f>VLOOKUP(E95,'LISTADO ATM'!$A$2:$B$897,2,0)</f>
        <v>ATM Casa Edwin</v>
      </c>
      <c r="H95" s="137" t="str">
        <f>VLOOKUP(E95,VIP!$A$2:$O17963,7,FALSE)</f>
        <v>Si</v>
      </c>
      <c r="I95" s="137" t="str">
        <f>VLOOKUP(E95,VIP!$A$2:$O9928,8,FALSE)</f>
        <v>Si</v>
      </c>
      <c r="J95" s="137" t="str">
        <f>VLOOKUP(E95,VIP!$A$2:$O9878,8,FALSE)</f>
        <v>Si</v>
      </c>
      <c r="K95" s="137" t="str">
        <f>VLOOKUP(E95,VIP!$A$2:$O13452,6,0)</f>
        <v>NO</v>
      </c>
      <c r="L95" s="127" t="s">
        <v>2219</v>
      </c>
      <c r="M95" s="208" t="s">
        <v>2676</v>
      </c>
      <c r="N95" s="138" t="s">
        <v>2462</v>
      </c>
      <c r="O95" s="137" t="s">
        <v>2464</v>
      </c>
      <c r="P95" s="140"/>
      <c r="Q95" s="209">
        <v>44326.573344907411</v>
      </c>
    </row>
    <row r="96" spans="1:17" s="96" customFormat="1" ht="18" hidden="1" x14ac:dyDescent="0.25">
      <c r="A96" s="137" t="str">
        <f>VLOOKUP(E96,'LISTADO ATM'!$A$2:$C$898,3,0)</f>
        <v>NORTE</v>
      </c>
      <c r="B96" s="134" t="s">
        <v>2619</v>
      </c>
      <c r="C96" s="139">
        <v>44325.343472222223</v>
      </c>
      <c r="D96" s="139" t="s">
        <v>2181</v>
      </c>
      <c r="E96" s="126">
        <v>937</v>
      </c>
      <c r="F96" s="159" t="str">
        <f>VLOOKUP(E96,VIP!$A$2:$O13088,2,0)</f>
        <v>DRBR937</v>
      </c>
      <c r="G96" s="137" t="str">
        <f>VLOOKUP(E96,'LISTADO ATM'!$A$2:$B$897,2,0)</f>
        <v xml:space="preserve">ATM Autobanco Oficina La Vega II </v>
      </c>
      <c r="H96" s="137" t="str">
        <f>VLOOKUP(E96,VIP!$A$2:$O17964,7,FALSE)</f>
        <v>Si</v>
      </c>
      <c r="I96" s="137" t="str">
        <f>VLOOKUP(E96,VIP!$A$2:$O9929,8,FALSE)</f>
        <v>Si</v>
      </c>
      <c r="J96" s="137" t="str">
        <f>VLOOKUP(E96,VIP!$A$2:$O9879,8,FALSE)</f>
        <v>Si</v>
      </c>
      <c r="K96" s="137" t="str">
        <f>VLOOKUP(E96,VIP!$A$2:$O13453,6,0)</f>
        <v>NO</v>
      </c>
      <c r="L96" s="127" t="s">
        <v>2219</v>
      </c>
      <c r="M96" s="208" t="s">
        <v>2676</v>
      </c>
      <c r="N96" s="138" t="s">
        <v>2462</v>
      </c>
      <c r="O96" s="137" t="s">
        <v>2620</v>
      </c>
      <c r="P96" s="140"/>
      <c r="Q96" s="209">
        <v>44326.573229166665</v>
      </c>
    </row>
    <row r="97" spans="1:17" s="96" customFormat="1" ht="18" hidden="1" x14ac:dyDescent="0.25">
      <c r="A97" s="137" t="str">
        <f>VLOOKUP(E97,'LISTADO ATM'!$A$2:$C$898,3,0)</f>
        <v>ESTE</v>
      </c>
      <c r="B97" s="134" t="s">
        <v>2602</v>
      </c>
      <c r="C97" s="139">
        <v>44324.631724537037</v>
      </c>
      <c r="D97" s="139" t="s">
        <v>2180</v>
      </c>
      <c r="E97" s="126">
        <v>211</v>
      </c>
      <c r="F97" s="159" t="str">
        <f>VLOOKUP(E97,VIP!$A$2:$O13071,2,0)</f>
        <v>DRBR211</v>
      </c>
      <c r="G97" s="137" t="str">
        <f>VLOOKUP(E97,'LISTADO ATM'!$A$2:$B$897,2,0)</f>
        <v xml:space="preserve">ATM Oficina La Romana I </v>
      </c>
      <c r="H97" s="137" t="str">
        <f>VLOOKUP(E97,VIP!$A$2:$O17947,7,FALSE)</f>
        <v>Si</v>
      </c>
      <c r="I97" s="137" t="str">
        <f>VLOOKUP(E97,VIP!$A$2:$O9912,8,FALSE)</f>
        <v>Si</v>
      </c>
      <c r="J97" s="137" t="str">
        <f>VLOOKUP(E97,VIP!$A$2:$O9862,8,FALSE)</f>
        <v>Si</v>
      </c>
      <c r="K97" s="137" t="str">
        <f>VLOOKUP(E97,VIP!$A$2:$O13436,6,0)</f>
        <v>NO</v>
      </c>
      <c r="L97" s="127" t="s">
        <v>2219</v>
      </c>
      <c r="M97" s="208" t="s">
        <v>2676</v>
      </c>
      <c r="N97" s="138" t="s">
        <v>2462</v>
      </c>
      <c r="O97" s="137" t="s">
        <v>2464</v>
      </c>
      <c r="P97" s="140"/>
      <c r="Q97" s="209">
        <v>44326.43990740741</v>
      </c>
    </row>
    <row r="98" spans="1:17" s="96" customFormat="1" ht="18" hidden="1" x14ac:dyDescent="0.25">
      <c r="A98" s="137" t="str">
        <f>VLOOKUP(E98,'LISTADO ATM'!$A$2:$C$898,3,0)</f>
        <v>DISTRITO NACIONAL</v>
      </c>
      <c r="B98" s="134" t="s">
        <v>2599</v>
      </c>
      <c r="C98" s="139">
        <v>44324.587708333333</v>
      </c>
      <c r="D98" s="139" t="s">
        <v>2180</v>
      </c>
      <c r="E98" s="126">
        <v>904</v>
      </c>
      <c r="F98" s="159" t="str">
        <f>VLOOKUP(E98,VIP!$A$2:$O13074,2,0)</f>
        <v>DRBR24B</v>
      </c>
      <c r="G98" s="137" t="str">
        <f>VLOOKUP(E98,'LISTADO ATM'!$A$2:$B$897,2,0)</f>
        <v xml:space="preserve">ATM Oficina Multicentro La Sirena Churchill </v>
      </c>
      <c r="H98" s="137" t="str">
        <f>VLOOKUP(E98,VIP!$A$2:$O17950,7,FALSE)</f>
        <v>Si</v>
      </c>
      <c r="I98" s="137" t="str">
        <f>VLOOKUP(E98,VIP!$A$2:$O9915,8,FALSE)</f>
        <v>Si</v>
      </c>
      <c r="J98" s="137" t="str">
        <f>VLOOKUP(E98,VIP!$A$2:$O9865,8,FALSE)</f>
        <v>Si</v>
      </c>
      <c r="K98" s="137" t="str">
        <f>VLOOKUP(E98,VIP!$A$2:$O13439,6,0)</f>
        <v>SI</v>
      </c>
      <c r="L98" s="127" t="s">
        <v>2219</v>
      </c>
      <c r="M98" s="208" t="s">
        <v>2676</v>
      </c>
      <c r="N98" s="138" t="s">
        <v>2462</v>
      </c>
      <c r="O98" s="137" t="s">
        <v>2464</v>
      </c>
      <c r="P98" s="140"/>
      <c r="Q98" s="209">
        <v>44326.576527777775</v>
      </c>
    </row>
    <row r="99" spans="1:17" s="96" customFormat="1" ht="18" hidden="1" x14ac:dyDescent="0.25">
      <c r="A99" s="137" t="str">
        <f>VLOOKUP(E99,'LISTADO ATM'!$A$2:$C$898,3,0)</f>
        <v>DISTRITO NACIONAL</v>
      </c>
      <c r="B99" s="134" t="s">
        <v>2586</v>
      </c>
      <c r="C99" s="139">
        <v>44324.008738425924</v>
      </c>
      <c r="D99" s="139" t="s">
        <v>2180</v>
      </c>
      <c r="E99" s="126">
        <v>917</v>
      </c>
      <c r="F99" s="159" t="str">
        <f>VLOOKUP(E99,VIP!$A$2:$O13104,2,0)</f>
        <v>DRBR01B</v>
      </c>
      <c r="G99" s="137" t="str">
        <f>VLOOKUP(E99,'LISTADO ATM'!$A$2:$B$897,2,0)</f>
        <v xml:space="preserve">ATM Oficina Los Mina </v>
      </c>
      <c r="H99" s="137" t="str">
        <f>VLOOKUP(E99,VIP!$A$2:$O17980,7,FALSE)</f>
        <v>Si</v>
      </c>
      <c r="I99" s="137" t="str">
        <f>VLOOKUP(E99,VIP!$A$2:$O9945,8,FALSE)</f>
        <v>Si</v>
      </c>
      <c r="J99" s="137" t="str">
        <f>VLOOKUP(E99,VIP!$A$2:$O9895,8,FALSE)</f>
        <v>Si</v>
      </c>
      <c r="K99" s="137" t="str">
        <f>VLOOKUP(E99,VIP!$A$2:$O13469,6,0)</f>
        <v>NO</v>
      </c>
      <c r="L99" s="127" t="s">
        <v>2219</v>
      </c>
      <c r="M99" s="208" t="s">
        <v>2676</v>
      </c>
      <c r="N99" s="138" t="s">
        <v>2462</v>
      </c>
      <c r="O99" s="137" t="s">
        <v>2464</v>
      </c>
      <c r="P99" s="140"/>
      <c r="Q99" s="209">
        <v>44326.442928240744</v>
      </c>
    </row>
    <row r="100" spans="1:17" s="96" customFormat="1" ht="18" hidden="1" x14ac:dyDescent="0.25">
      <c r="A100" s="137" t="str">
        <f>VLOOKUP(E100,'LISTADO ATM'!$A$2:$C$898,3,0)</f>
        <v>DISTRITO NACIONAL</v>
      </c>
      <c r="B100" s="134" t="s">
        <v>2587</v>
      </c>
      <c r="C100" s="139">
        <v>44323.987222222226</v>
      </c>
      <c r="D100" s="139" t="s">
        <v>2180</v>
      </c>
      <c r="E100" s="126">
        <v>194</v>
      </c>
      <c r="F100" s="159" t="str">
        <f>VLOOKUP(E100,VIP!$A$2:$O13061,2,0)</f>
        <v>DRBR194</v>
      </c>
      <c r="G100" s="137" t="str">
        <f>VLOOKUP(E100,'LISTADO ATM'!$A$2:$B$897,2,0)</f>
        <v xml:space="preserve">ATM UNP Pantoja </v>
      </c>
      <c r="H100" s="137" t="str">
        <f>VLOOKUP(E100,VIP!$A$2:$O17921,7,FALSE)</f>
        <v>Si</v>
      </c>
      <c r="I100" s="137" t="str">
        <f>VLOOKUP(E100,VIP!$A$2:$O9886,8,FALSE)</f>
        <v>No</v>
      </c>
      <c r="J100" s="137" t="str">
        <f>VLOOKUP(E100,VIP!$A$2:$O9836,8,FALSE)</f>
        <v>No</v>
      </c>
      <c r="K100" s="137" t="str">
        <f>VLOOKUP(E100,VIP!$A$2:$O13410,6,0)</f>
        <v>NO</v>
      </c>
      <c r="L100" s="127" t="s">
        <v>2219</v>
      </c>
      <c r="M100" s="208" t="s">
        <v>2676</v>
      </c>
      <c r="N100" s="138" t="s">
        <v>2462</v>
      </c>
      <c r="O100" s="137" t="s">
        <v>2464</v>
      </c>
      <c r="P100" s="140"/>
      <c r="Q100" s="209">
        <v>44326.576458333337</v>
      </c>
    </row>
    <row r="101" spans="1:17" s="96" customFormat="1" ht="18" hidden="1" x14ac:dyDescent="0.25">
      <c r="A101" s="137" t="str">
        <f>VLOOKUP(E101,'LISTADO ATM'!$A$2:$C$898,3,0)</f>
        <v>DISTRITO NACIONAL</v>
      </c>
      <c r="B101" s="134" t="s">
        <v>2589</v>
      </c>
      <c r="C101" s="139">
        <v>44323.983634259261</v>
      </c>
      <c r="D101" s="139" t="s">
        <v>2180</v>
      </c>
      <c r="E101" s="126">
        <v>160</v>
      </c>
      <c r="F101" s="159" t="str">
        <f>VLOOKUP(E101,VIP!$A$2:$O13058,2,0)</f>
        <v>DRBR160</v>
      </c>
      <c r="G101" s="137" t="str">
        <f>VLOOKUP(E101,'LISTADO ATM'!$A$2:$B$897,2,0)</f>
        <v xml:space="preserve">ATM Oficina Herrera </v>
      </c>
      <c r="H101" s="137" t="str">
        <f>VLOOKUP(E101,VIP!$A$2:$O17924,7,FALSE)</f>
        <v>Si</v>
      </c>
      <c r="I101" s="137" t="str">
        <f>VLOOKUP(E101,VIP!$A$2:$O9889,8,FALSE)</f>
        <v>Si</v>
      </c>
      <c r="J101" s="137" t="str">
        <f>VLOOKUP(E101,VIP!$A$2:$O9839,8,FALSE)</f>
        <v>Si</v>
      </c>
      <c r="K101" s="137" t="str">
        <f>VLOOKUP(E101,VIP!$A$2:$O13413,6,0)</f>
        <v>NO</v>
      </c>
      <c r="L101" s="127" t="s">
        <v>2219</v>
      </c>
      <c r="M101" s="208" t="s">
        <v>2676</v>
      </c>
      <c r="N101" s="138" t="s">
        <v>2462</v>
      </c>
      <c r="O101" s="137" t="s">
        <v>2464</v>
      </c>
      <c r="P101" s="140"/>
      <c r="Q101" s="209">
        <v>44326.433472222219</v>
      </c>
    </row>
    <row r="102" spans="1:17" s="96" customFormat="1" ht="18" hidden="1" x14ac:dyDescent="0.25">
      <c r="A102" s="137" t="str">
        <f>VLOOKUP(E102,'LISTADO ATM'!$A$2:$C$898,3,0)</f>
        <v>DISTRITO NACIONAL</v>
      </c>
      <c r="B102" s="134" t="s">
        <v>2590</v>
      </c>
      <c r="C102" s="139">
        <v>44323.981770833336</v>
      </c>
      <c r="D102" s="139" t="s">
        <v>2180</v>
      </c>
      <c r="E102" s="126">
        <v>818</v>
      </c>
      <c r="F102" s="159" t="str">
        <f>VLOOKUP(E102,VIP!$A$2:$O13057,2,0)</f>
        <v>DRBR818</v>
      </c>
      <c r="G102" s="137" t="str">
        <f>VLOOKUP(E102,'LISTADO ATM'!$A$2:$B$897,2,0)</f>
        <v xml:space="preserve">ATM Juridicción Inmobiliaria </v>
      </c>
      <c r="H102" s="137" t="str">
        <f>VLOOKUP(E102,VIP!$A$2:$O17925,7,FALSE)</f>
        <v>No</v>
      </c>
      <c r="I102" s="137" t="str">
        <f>VLOOKUP(E102,VIP!$A$2:$O9890,8,FALSE)</f>
        <v>No</v>
      </c>
      <c r="J102" s="137" t="str">
        <f>VLOOKUP(E102,VIP!$A$2:$O9840,8,FALSE)</f>
        <v>No</v>
      </c>
      <c r="K102" s="137" t="str">
        <f>VLOOKUP(E102,VIP!$A$2:$O13414,6,0)</f>
        <v>NO</v>
      </c>
      <c r="L102" s="127" t="s">
        <v>2219</v>
      </c>
      <c r="M102" s="208" t="s">
        <v>2676</v>
      </c>
      <c r="N102" s="138" t="s">
        <v>2462</v>
      </c>
      <c r="O102" s="137" t="s">
        <v>2464</v>
      </c>
      <c r="P102" s="140"/>
      <c r="Q102" s="209">
        <v>44326.575277777774</v>
      </c>
    </row>
    <row r="103" spans="1:17" s="96" customFormat="1" ht="18" hidden="1" x14ac:dyDescent="0.25">
      <c r="A103" s="137" t="str">
        <f>VLOOKUP(E103,'LISTADO ATM'!$A$2:$C$898,3,0)</f>
        <v>DISTRITO NACIONAL</v>
      </c>
      <c r="B103" s="134" t="s">
        <v>2578</v>
      </c>
      <c r="C103" s="139">
        <v>44322.71943287037</v>
      </c>
      <c r="D103" s="139" t="s">
        <v>2180</v>
      </c>
      <c r="E103" s="126">
        <v>672</v>
      </c>
      <c r="F103" s="159" t="str">
        <f>VLOOKUP(E103,VIP!$A$2:$O13039,2,0)</f>
        <v>DRBR672</v>
      </c>
      <c r="G103" s="137" t="str">
        <f>VLOOKUP(E103,'LISTADO ATM'!$A$2:$B$897,2,0)</f>
        <v>ATM Destacamento Policía Nacional La Victoria</v>
      </c>
      <c r="H103" s="137" t="str">
        <f>VLOOKUP(E103,VIP!$A$2:$O17923,7,FALSE)</f>
        <v>Si</v>
      </c>
      <c r="I103" s="137" t="str">
        <f>VLOOKUP(E103,VIP!$A$2:$O9888,8,FALSE)</f>
        <v>Si</v>
      </c>
      <c r="J103" s="137" t="str">
        <f>VLOOKUP(E103,VIP!$A$2:$O9838,8,FALSE)</f>
        <v>Si</v>
      </c>
      <c r="K103" s="137" t="str">
        <f>VLOOKUP(E103,VIP!$A$2:$O13412,6,0)</f>
        <v>SI</v>
      </c>
      <c r="L103" s="127" t="s">
        <v>2219</v>
      </c>
      <c r="M103" s="208" t="s">
        <v>2676</v>
      </c>
      <c r="N103" s="138" t="s">
        <v>2580</v>
      </c>
      <c r="O103" s="137" t="s">
        <v>2464</v>
      </c>
      <c r="P103" s="140"/>
      <c r="Q103" s="209">
        <v>44326.575821759259</v>
      </c>
    </row>
    <row r="104" spans="1:17" s="96" customFormat="1" ht="18" hidden="1" x14ac:dyDescent="0.25">
      <c r="A104" s="137" t="str">
        <f>VLOOKUP(E104,'LISTADO ATM'!$A$2:$C$898,3,0)</f>
        <v>NORTE</v>
      </c>
      <c r="B104" s="134" t="s">
        <v>2705</v>
      </c>
      <c r="C104" s="139">
        <v>44326.473796296297</v>
      </c>
      <c r="D104" s="139" t="s">
        <v>2482</v>
      </c>
      <c r="E104" s="126">
        <v>53</v>
      </c>
      <c r="F104" s="159" t="str">
        <f>VLOOKUP(E104,VIP!$A$2:$O13061,2,0)</f>
        <v>DRBR053</v>
      </c>
      <c r="G104" s="137" t="str">
        <f>VLOOKUP(E104,'LISTADO ATM'!$A$2:$B$897,2,0)</f>
        <v xml:space="preserve">ATM Oficina Constanza </v>
      </c>
      <c r="H104" s="137" t="str">
        <f>VLOOKUP(E104,VIP!$A$2:$O17924,7,FALSE)</f>
        <v>Si</v>
      </c>
      <c r="I104" s="137" t="str">
        <f>VLOOKUP(E104,VIP!$A$2:$O9889,8,FALSE)</f>
        <v>Si</v>
      </c>
      <c r="J104" s="137" t="str">
        <f>VLOOKUP(E104,VIP!$A$2:$O9839,8,FALSE)</f>
        <v>Si</v>
      </c>
      <c r="K104" s="137" t="str">
        <f>VLOOKUP(E104,VIP!$A$2:$O13413,6,0)</f>
        <v>NO</v>
      </c>
      <c r="L104" s="127" t="s">
        <v>2467</v>
      </c>
      <c r="M104" s="208" t="s">
        <v>2706</v>
      </c>
      <c r="N104" s="208" t="s">
        <v>2576</v>
      </c>
      <c r="O104" s="137" t="s">
        <v>2675</v>
      </c>
      <c r="P104" s="140"/>
      <c r="Q104" s="208" t="s">
        <v>2676</v>
      </c>
    </row>
  </sheetData>
  <autoFilter ref="A4:Q33">
    <sortState ref="A5:Q104">
      <sortCondition descending="1" ref="M4:M33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105:E1048576 E1:E4">
    <cfRule type="duplicateValues" dxfId="237" priority="128143"/>
  </conditionalFormatting>
  <conditionalFormatting sqref="E105:E1048576">
    <cfRule type="duplicateValues" dxfId="236" priority="128147"/>
  </conditionalFormatting>
  <conditionalFormatting sqref="E105:E1048576 E1:E4">
    <cfRule type="duplicateValues" dxfId="235" priority="128150"/>
    <cfRule type="duplicateValues" dxfId="234" priority="128151"/>
  </conditionalFormatting>
  <conditionalFormatting sqref="E105:E1048576 E1:E4">
    <cfRule type="duplicateValues" dxfId="233" priority="128158"/>
    <cfRule type="duplicateValues" dxfId="232" priority="128159"/>
    <cfRule type="duplicateValues" dxfId="231" priority="128160"/>
    <cfRule type="duplicateValues" dxfId="230" priority="128161"/>
  </conditionalFormatting>
  <conditionalFormatting sqref="E105:E1048576">
    <cfRule type="duplicateValues" dxfId="229" priority="128174"/>
    <cfRule type="duplicateValues" dxfId="228" priority="128175"/>
  </conditionalFormatting>
  <conditionalFormatting sqref="B105:B1048576 B1:B4">
    <cfRule type="duplicateValues" dxfId="227" priority="131894"/>
  </conditionalFormatting>
  <conditionalFormatting sqref="B105:B1048576">
    <cfRule type="duplicateValues" dxfId="226" priority="131898"/>
  </conditionalFormatting>
  <conditionalFormatting sqref="B105:B1048576 B1:B4">
    <cfRule type="duplicateValues" dxfId="225" priority="131901"/>
    <cfRule type="duplicateValues" dxfId="224" priority="131902"/>
  </conditionalFormatting>
  <conditionalFormatting sqref="B105:B1048576 B1:B5">
    <cfRule type="duplicateValues" dxfId="223" priority="131938"/>
    <cfRule type="duplicateValues" dxfId="222" priority="131939"/>
  </conditionalFormatting>
  <conditionalFormatting sqref="B34">
    <cfRule type="duplicateValues" dxfId="221" priority="117"/>
  </conditionalFormatting>
  <conditionalFormatting sqref="E35:E36">
    <cfRule type="duplicateValues" dxfId="220" priority="112"/>
  </conditionalFormatting>
  <conditionalFormatting sqref="E35:E36">
    <cfRule type="duplicateValues" dxfId="219" priority="105"/>
  </conditionalFormatting>
  <conditionalFormatting sqref="E35:E36">
    <cfRule type="duplicateValues" dxfId="218" priority="103"/>
    <cfRule type="duplicateValues" dxfId="217" priority="104"/>
  </conditionalFormatting>
  <conditionalFormatting sqref="E35:E36">
    <cfRule type="duplicateValues" dxfId="216" priority="99"/>
    <cfRule type="duplicateValues" dxfId="215" priority="100"/>
    <cfRule type="duplicateValues" dxfId="214" priority="101"/>
    <cfRule type="duplicateValues" dxfId="213" priority="102"/>
  </conditionalFormatting>
  <conditionalFormatting sqref="E105:E1048576 E1:E36">
    <cfRule type="duplicateValues" dxfId="212" priority="131961"/>
  </conditionalFormatting>
  <conditionalFormatting sqref="B35:B36">
    <cfRule type="duplicateValues" dxfId="211" priority="98"/>
  </conditionalFormatting>
  <conditionalFormatting sqref="E105:E1048576 E1:E59">
    <cfRule type="duplicateValues" dxfId="210" priority="65"/>
  </conditionalFormatting>
  <conditionalFormatting sqref="B5">
    <cfRule type="duplicateValues" dxfId="209" priority="132110"/>
  </conditionalFormatting>
  <conditionalFormatting sqref="B5">
    <cfRule type="duplicateValues" dxfId="208" priority="132111"/>
    <cfRule type="duplicateValues" dxfId="207" priority="132112"/>
  </conditionalFormatting>
  <conditionalFormatting sqref="E5">
    <cfRule type="duplicateValues" dxfId="206" priority="132113"/>
  </conditionalFormatting>
  <conditionalFormatting sqref="E5">
    <cfRule type="duplicateValues" dxfId="205" priority="132114"/>
    <cfRule type="duplicateValues" dxfId="204" priority="132115"/>
  </conditionalFormatting>
  <conditionalFormatting sqref="E5">
    <cfRule type="duplicateValues" dxfId="203" priority="132116"/>
    <cfRule type="duplicateValues" dxfId="202" priority="132117"/>
    <cfRule type="duplicateValues" dxfId="201" priority="132118"/>
    <cfRule type="duplicateValues" dxfId="200" priority="132119"/>
  </conditionalFormatting>
  <conditionalFormatting sqref="E105:E1048576 E1:E65">
    <cfRule type="duplicateValues" dxfId="199" priority="55"/>
  </conditionalFormatting>
  <conditionalFormatting sqref="B10:B23">
    <cfRule type="duplicateValues" dxfId="198" priority="132302"/>
  </conditionalFormatting>
  <conditionalFormatting sqref="B10:B23">
    <cfRule type="duplicateValues" dxfId="197" priority="132303"/>
    <cfRule type="duplicateValues" dxfId="196" priority="132304"/>
  </conditionalFormatting>
  <conditionalFormatting sqref="E10:E23">
    <cfRule type="duplicateValues" dxfId="195" priority="132305"/>
  </conditionalFormatting>
  <conditionalFormatting sqref="E10:E23">
    <cfRule type="duplicateValues" dxfId="194" priority="132306"/>
    <cfRule type="duplicateValues" dxfId="193" priority="132307"/>
  </conditionalFormatting>
  <conditionalFormatting sqref="E10:E23">
    <cfRule type="duplicateValues" dxfId="192" priority="132308"/>
    <cfRule type="duplicateValues" dxfId="191" priority="132309"/>
    <cfRule type="duplicateValues" dxfId="190" priority="132310"/>
    <cfRule type="duplicateValues" dxfId="189" priority="132311"/>
  </conditionalFormatting>
  <conditionalFormatting sqref="E37:E53">
    <cfRule type="duplicateValues" dxfId="188" priority="132368"/>
  </conditionalFormatting>
  <conditionalFormatting sqref="E37:E53">
    <cfRule type="duplicateValues" dxfId="187" priority="132370"/>
    <cfRule type="duplicateValues" dxfId="186" priority="132371"/>
  </conditionalFormatting>
  <conditionalFormatting sqref="E37:E53">
    <cfRule type="duplicateValues" dxfId="185" priority="132374"/>
    <cfRule type="duplicateValues" dxfId="184" priority="132375"/>
    <cfRule type="duplicateValues" dxfId="183" priority="132376"/>
    <cfRule type="duplicateValues" dxfId="182" priority="132377"/>
  </conditionalFormatting>
  <conditionalFormatting sqref="B37:B53">
    <cfRule type="duplicateValues" dxfId="181" priority="132382"/>
  </conditionalFormatting>
  <conditionalFormatting sqref="B60:B65">
    <cfRule type="duplicateValues" dxfId="180" priority="132397"/>
  </conditionalFormatting>
  <conditionalFormatting sqref="E60:E65">
    <cfRule type="duplicateValues" dxfId="179" priority="132399"/>
  </conditionalFormatting>
  <conditionalFormatting sqref="E60:E65">
    <cfRule type="duplicateValues" dxfId="178" priority="132401"/>
    <cfRule type="duplicateValues" dxfId="177" priority="132402"/>
  </conditionalFormatting>
  <conditionalFormatting sqref="E60:E65">
    <cfRule type="duplicateValues" dxfId="176" priority="132405"/>
    <cfRule type="duplicateValues" dxfId="175" priority="132406"/>
    <cfRule type="duplicateValues" dxfId="174" priority="132407"/>
    <cfRule type="duplicateValues" dxfId="173" priority="132408"/>
  </conditionalFormatting>
  <conditionalFormatting sqref="E66:E67">
    <cfRule type="duplicateValues" dxfId="172" priority="54"/>
  </conditionalFormatting>
  <conditionalFormatting sqref="B66:B67">
    <cfRule type="duplicateValues" dxfId="171" priority="53"/>
  </conditionalFormatting>
  <conditionalFormatting sqref="E66:E67">
    <cfRule type="duplicateValues" dxfId="170" priority="52"/>
  </conditionalFormatting>
  <conditionalFormatting sqref="E66:E67">
    <cfRule type="duplicateValues" dxfId="169" priority="50"/>
    <cfRule type="duplicateValues" dxfId="168" priority="51"/>
  </conditionalFormatting>
  <conditionalFormatting sqref="E66:E67">
    <cfRule type="duplicateValues" dxfId="167" priority="46"/>
    <cfRule type="duplicateValues" dxfId="166" priority="47"/>
    <cfRule type="duplicateValues" dxfId="165" priority="48"/>
    <cfRule type="duplicateValues" dxfId="164" priority="49"/>
  </conditionalFormatting>
  <conditionalFormatting sqref="E68:E78">
    <cfRule type="duplicateValues" dxfId="163" priority="45"/>
  </conditionalFormatting>
  <conditionalFormatting sqref="B68:B78">
    <cfRule type="duplicateValues" dxfId="162" priority="44"/>
  </conditionalFormatting>
  <conditionalFormatting sqref="E68:E78">
    <cfRule type="duplicateValues" dxfId="161" priority="43"/>
  </conditionalFormatting>
  <conditionalFormatting sqref="E68:E78">
    <cfRule type="duplicateValues" dxfId="160" priority="41"/>
    <cfRule type="duplicateValues" dxfId="159" priority="42"/>
  </conditionalFormatting>
  <conditionalFormatting sqref="E68:E78">
    <cfRule type="duplicateValues" dxfId="158" priority="37"/>
    <cfRule type="duplicateValues" dxfId="157" priority="38"/>
    <cfRule type="duplicateValues" dxfId="156" priority="39"/>
    <cfRule type="duplicateValues" dxfId="155" priority="40"/>
  </conditionalFormatting>
  <conditionalFormatting sqref="E79:E80">
    <cfRule type="duplicateValues" dxfId="154" priority="36"/>
  </conditionalFormatting>
  <conditionalFormatting sqref="B79:B80">
    <cfRule type="duplicateValues" dxfId="153" priority="35"/>
  </conditionalFormatting>
  <conditionalFormatting sqref="E79:E80">
    <cfRule type="duplicateValues" dxfId="152" priority="34"/>
  </conditionalFormatting>
  <conditionalFormatting sqref="E79:E80">
    <cfRule type="duplicateValues" dxfId="151" priority="32"/>
    <cfRule type="duplicateValues" dxfId="150" priority="33"/>
  </conditionalFormatting>
  <conditionalFormatting sqref="E79:E80">
    <cfRule type="duplicateValues" dxfId="149" priority="28"/>
    <cfRule type="duplicateValues" dxfId="148" priority="29"/>
    <cfRule type="duplicateValues" dxfId="147" priority="30"/>
    <cfRule type="duplicateValues" dxfId="146" priority="31"/>
  </conditionalFormatting>
  <conditionalFormatting sqref="B24:B33">
    <cfRule type="duplicateValues" dxfId="145" priority="132425"/>
  </conditionalFormatting>
  <conditionalFormatting sqref="B24:B33">
    <cfRule type="duplicateValues" dxfId="144" priority="132427"/>
    <cfRule type="duplicateValues" dxfId="143" priority="132428"/>
  </conditionalFormatting>
  <conditionalFormatting sqref="E24:E36">
    <cfRule type="duplicateValues" dxfId="142" priority="132431"/>
  </conditionalFormatting>
  <conditionalFormatting sqref="E24:E36">
    <cfRule type="duplicateValues" dxfId="141" priority="132433"/>
    <cfRule type="duplicateValues" dxfId="140" priority="132434"/>
  </conditionalFormatting>
  <conditionalFormatting sqref="E24:E36">
    <cfRule type="duplicateValues" dxfId="139" priority="132437"/>
    <cfRule type="duplicateValues" dxfId="138" priority="132438"/>
    <cfRule type="duplicateValues" dxfId="137" priority="132439"/>
    <cfRule type="duplicateValues" dxfId="136" priority="132440"/>
  </conditionalFormatting>
  <conditionalFormatting sqref="B54:B59">
    <cfRule type="duplicateValues" dxfId="135" priority="132470"/>
  </conditionalFormatting>
  <conditionalFormatting sqref="E54:E59">
    <cfRule type="duplicateValues" dxfId="134" priority="132472"/>
  </conditionalFormatting>
  <conditionalFormatting sqref="E54:E59">
    <cfRule type="duplicateValues" dxfId="133" priority="132474"/>
    <cfRule type="duplicateValues" dxfId="132" priority="132475"/>
  </conditionalFormatting>
  <conditionalFormatting sqref="E54:E59">
    <cfRule type="duplicateValues" dxfId="131" priority="132478"/>
    <cfRule type="duplicateValues" dxfId="130" priority="132479"/>
    <cfRule type="duplicateValues" dxfId="129" priority="132480"/>
    <cfRule type="duplicateValues" dxfId="128" priority="132481"/>
  </conditionalFormatting>
  <conditionalFormatting sqref="B6:B9">
    <cfRule type="duplicateValues" dxfId="127" priority="132489"/>
  </conditionalFormatting>
  <conditionalFormatting sqref="B6:B9">
    <cfRule type="duplicateValues" dxfId="126" priority="132491"/>
    <cfRule type="duplicateValues" dxfId="125" priority="132492"/>
  </conditionalFormatting>
  <conditionalFormatting sqref="E6:E9">
    <cfRule type="duplicateValues" dxfId="124" priority="132495"/>
  </conditionalFormatting>
  <conditionalFormatting sqref="E6:E9">
    <cfRule type="duplicateValues" dxfId="123" priority="132497"/>
    <cfRule type="duplicateValues" dxfId="122" priority="132498"/>
  </conditionalFormatting>
  <conditionalFormatting sqref="E6:E9">
    <cfRule type="duplicateValues" dxfId="121" priority="132501"/>
    <cfRule type="duplicateValues" dxfId="120" priority="132502"/>
    <cfRule type="duplicateValues" dxfId="119" priority="132503"/>
    <cfRule type="duplicateValues" dxfId="118" priority="132504"/>
  </conditionalFormatting>
  <conditionalFormatting sqref="E5:E36">
    <cfRule type="duplicateValues" dxfId="117" priority="132520"/>
  </conditionalFormatting>
  <conditionalFormatting sqref="E5:E36">
    <cfRule type="duplicateValues" dxfId="116" priority="132522"/>
    <cfRule type="duplicateValues" dxfId="115" priority="132523"/>
  </conditionalFormatting>
  <conditionalFormatting sqref="E5:E36">
    <cfRule type="duplicateValues" dxfId="114" priority="132526"/>
    <cfRule type="duplicateValues" dxfId="113" priority="132527"/>
    <cfRule type="duplicateValues" dxfId="112" priority="132528"/>
    <cfRule type="duplicateValues" dxfId="111" priority="132529"/>
  </conditionalFormatting>
  <conditionalFormatting sqref="E81:E103">
    <cfRule type="duplicateValues" dxfId="17" priority="18"/>
  </conditionalFormatting>
  <conditionalFormatting sqref="B81:B103">
    <cfRule type="duplicateValues" dxfId="16" priority="17"/>
  </conditionalFormatting>
  <conditionalFormatting sqref="E81:E103">
    <cfRule type="duplicateValues" dxfId="15" priority="16"/>
  </conditionalFormatting>
  <conditionalFormatting sqref="E81:E103">
    <cfRule type="duplicateValues" dxfId="14" priority="14"/>
    <cfRule type="duplicateValues" dxfId="13" priority="15"/>
  </conditionalFormatting>
  <conditionalFormatting sqref="E81:E103">
    <cfRule type="duplicateValues" dxfId="12" priority="10"/>
    <cfRule type="duplicateValues" dxfId="11" priority="11"/>
    <cfRule type="duplicateValues" dxfId="10" priority="12"/>
    <cfRule type="duplicateValues" dxfId="9" priority="13"/>
  </conditionalFormatting>
  <conditionalFormatting sqref="E104">
    <cfRule type="duplicateValues" dxfId="8" priority="9"/>
  </conditionalFormatting>
  <conditionalFormatting sqref="B104">
    <cfRule type="duplicateValues" dxfId="7" priority="8"/>
  </conditionalFormatting>
  <conditionalFormatting sqref="E104">
    <cfRule type="duplicateValues" dxfId="6" priority="7"/>
  </conditionalFormatting>
  <conditionalFormatting sqref="E104">
    <cfRule type="duplicateValues" dxfId="5" priority="5"/>
    <cfRule type="duplicateValues" dxfId="4" priority="6"/>
  </conditionalFormatting>
  <conditionalFormatting sqref="E104">
    <cfRule type="duplicateValues" dxfId="3" priority="1"/>
    <cfRule type="duplicateValues" dxfId="2" priority="2"/>
    <cfRule type="duplicateValues" dxfId="1" priority="3"/>
    <cfRule type="duplicateValues" dxfId="0" priority="4"/>
  </conditionalFormatting>
  <pageMargins left="0.7" right="0.7" top="0.75" bottom="0.75" header="0.3" footer="0.3"/>
  <pageSetup scale="60" orientation="landscape" r:id="rId7"/>
  <legacyDrawing r:id="rId8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02" t="s">
        <v>0</v>
      </c>
      <c r="B1" s="203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04" t="s">
        <v>8</v>
      </c>
      <c r="B9" s="205"/>
    </row>
    <row r="10" spans="1:9" x14ac:dyDescent="0.35">
      <c r="A10" s="8" t="s">
        <v>2010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06" t="s">
        <v>9</v>
      </c>
      <c r="B14" s="207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2301</v>
      </c>
      <c r="C70" s="3" t="s">
        <v>2302</v>
      </c>
      <c r="D70" s="3" t="s">
        <v>2303</v>
      </c>
    </row>
    <row r="71" spans="1:5" x14ac:dyDescent="0.35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35">
      <c r="A72" s="3" t="s">
        <v>2308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2"/>
  <sheetViews>
    <sheetView zoomScale="85" zoomScaleNormal="85" workbookViewId="0">
      <selection activeCell="I63" sqref="I63"/>
    </sheetView>
  </sheetViews>
  <sheetFormatPr baseColWidth="10" defaultColWidth="23.42578125" defaultRowHeight="15" x14ac:dyDescent="0.25"/>
  <cols>
    <col min="1" max="1" width="27.140625" style="96" bestFit="1" customWidth="1"/>
    <col min="2" max="2" width="20.42578125" style="96" customWidth="1"/>
    <col min="3" max="3" width="54.7109375" style="96" bestFit="1" customWidth="1"/>
    <col min="4" max="4" width="37.85546875" style="96" bestFit="1" customWidth="1"/>
    <col min="5" max="5" width="18.5703125" style="96" bestFit="1" customWidth="1"/>
    <col min="6" max="6" width="24.7109375" style="96" customWidth="1"/>
    <col min="7" max="16384" width="23.42578125" style="96"/>
  </cols>
  <sheetData>
    <row r="1" spans="1:5" ht="26.45" customHeight="1" x14ac:dyDescent="0.25">
      <c r="A1" s="178" t="s">
        <v>2150</v>
      </c>
      <c r="B1" s="179"/>
      <c r="C1" s="179"/>
      <c r="D1" s="179"/>
      <c r="E1" s="180"/>
    </row>
    <row r="2" spans="1:5" ht="25.5" customHeight="1" x14ac:dyDescent="0.25">
      <c r="A2" s="181" t="s">
        <v>2460</v>
      </c>
      <c r="B2" s="182"/>
      <c r="C2" s="182"/>
      <c r="D2" s="182"/>
      <c r="E2" s="183"/>
    </row>
    <row r="3" spans="1:5" ht="18" x14ac:dyDescent="0.25">
      <c r="B3" s="98"/>
      <c r="C3" s="98"/>
      <c r="D3" s="98"/>
      <c r="E3" s="106"/>
    </row>
    <row r="4" spans="1:5" ht="18.75" thickBot="1" x14ac:dyDescent="0.3">
      <c r="A4" s="104" t="s">
        <v>2413</v>
      </c>
      <c r="B4" s="128">
        <v>44325.25</v>
      </c>
      <c r="C4" s="98"/>
      <c r="D4" s="98"/>
      <c r="E4" s="107"/>
    </row>
    <row r="5" spans="1:5" ht="18.75" thickBot="1" x14ac:dyDescent="0.3">
      <c r="A5" s="104" t="s">
        <v>2414</v>
      </c>
      <c r="B5" s="128">
        <v>44325.708333333336</v>
      </c>
      <c r="C5" s="105"/>
      <c r="D5" s="98"/>
      <c r="E5" s="107"/>
    </row>
    <row r="6" spans="1:5" ht="17.45" customHeight="1" x14ac:dyDescent="0.25">
      <c r="B6" s="98"/>
      <c r="C6" s="98"/>
      <c r="D6" s="98"/>
      <c r="E6" s="109"/>
    </row>
    <row r="7" spans="1:5" ht="17.45" customHeight="1" x14ac:dyDescent="0.25">
      <c r="A7" s="169" t="s">
        <v>2415</v>
      </c>
      <c r="B7" s="170"/>
      <c r="C7" s="170"/>
      <c r="D7" s="170"/>
      <c r="E7" s="171"/>
    </row>
    <row r="8" spans="1:5" ht="18.75" customHeight="1" x14ac:dyDescent="0.25">
      <c r="A8" s="99" t="s">
        <v>15</v>
      </c>
      <c r="B8" s="99" t="s">
        <v>2416</v>
      </c>
      <c r="C8" s="99" t="s">
        <v>46</v>
      </c>
      <c r="D8" s="108" t="s">
        <v>2419</v>
      </c>
      <c r="E8" s="108" t="s">
        <v>2417</v>
      </c>
    </row>
    <row r="9" spans="1:5" ht="18.75" customHeight="1" thickBot="1" x14ac:dyDescent="0.3">
      <c r="A9" s="97" t="str">
        <f>VLOOKUP(B9,'[1]LISTADO ATM'!$A$2:$C$821,3,0)</f>
        <v>NORTE</v>
      </c>
      <c r="B9" s="129">
        <v>256</v>
      </c>
      <c r="C9" s="132" t="str">
        <f>VLOOKUP(B9,'[1]LISTADO ATM'!$A$2:$B$821,2,0)</f>
        <v xml:space="preserve">ATM Oficina Licey Al Medio </v>
      </c>
      <c r="D9" s="131" t="s">
        <v>2574</v>
      </c>
      <c r="E9" s="134" t="s">
        <v>2624</v>
      </c>
    </row>
    <row r="10" spans="1:5" ht="18.75" customHeight="1" thickBot="1" x14ac:dyDescent="0.3">
      <c r="A10" s="100" t="s">
        <v>2485</v>
      </c>
      <c r="B10" s="150">
        <f>COUNT(B9:B9)</f>
        <v>1</v>
      </c>
      <c r="C10" s="195"/>
      <c r="D10" s="196"/>
      <c r="E10" s="197"/>
    </row>
    <row r="11" spans="1:5" ht="18.75" customHeight="1" x14ac:dyDescent="0.25">
      <c r="B11" s="102"/>
      <c r="E11" s="102"/>
    </row>
    <row r="12" spans="1:5" ht="18.75" customHeight="1" x14ac:dyDescent="0.25">
      <c r="A12" s="169" t="s">
        <v>2486</v>
      </c>
      <c r="B12" s="170"/>
      <c r="C12" s="170"/>
      <c r="D12" s="170"/>
      <c r="E12" s="171"/>
    </row>
    <row r="13" spans="1:5" ht="18.75" customHeight="1" x14ac:dyDescent="0.25">
      <c r="A13" s="99" t="s">
        <v>15</v>
      </c>
      <c r="B13" s="99" t="s">
        <v>2416</v>
      </c>
      <c r="C13" s="99" t="s">
        <v>46</v>
      </c>
      <c r="D13" s="99" t="s">
        <v>2419</v>
      </c>
      <c r="E13" s="108" t="s">
        <v>2417</v>
      </c>
    </row>
    <row r="14" spans="1:5" ht="18.75" customHeight="1" thickBot="1" x14ac:dyDescent="0.3">
      <c r="A14" s="97" t="e">
        <f>VLOOKUP(B14,'[1]LISTADO ATM'!$A$2:$C$821,3,0)</f>
        <v>#N/A</v>
      </c>
      <c r="B14" s="129"/>
      <c r="C14" s="130" t="e">
        <f>VLOOKUP(B14,'[1]LISTADO ATM'!$A$2:$B$821,2,0)</f>
        <v>#N/A</v>
      </c>
      <c r="D14" s="131" t="s">
        <v>2575</v>
      </c>
      <c r="E14" s="134"/>
    </row>
    <row r="15" spans="1:5" ht="18.75" customHeight="1" thickBot="1" x14ac:dyDescent="0.3">
      <c r="A15" s="100" t="s">
        <v>2485</v>
      </c>
      <c r="B15" s="150">
        <f>COUNT(B14:B14)</f>
        <v>0</v>
      </c>
      <c r="C15" s="172"/>
      <c r="D15" s="173"/>
      <c r="E15" s="174"/>
    </row>
    <row r="16" spans="1:5" ht="18.75" customHeight="1" thickBot="1" x14ac:dyDescent="0.3">
      <c r="B16" s="102"/>
      <c r="E16" s="102"/>
    </row>
    <row r="17" spans="1:5" ht="18.75" customHeight="1" thickBot="1" x14ac:dyDescent="0.3">
      <c r="A17" s="175" t="s">
        <v>2487</v>
      </c>
      <c r="B17" s="176"/>
      <c r="C17" s="176"/>
      <c r="D17" s="176"/>
      <c r="E17" s="177"/>
    </row>
    <row r="18" spans="1:5" ht="18.75" customHeight="1" x14ac:dyDescent="0.25">
      <c r="A18" s="99" t="s">
        <v>15</v>
      </c>
      <c r="B18" s="99" t="s">
        <v>2416</v>
      </c>
      <c r="C18" s="99" t="s">
        <v>46</v>
      </c>
      <c r="D18" s="99" t="s">
        <v>2419</v>
      </c>
      <c r="E18" s="108" t="s">
        <v>2417</v>
      </c>
    </row>
    <row r="19" spans="1:5" ht="18.75" customHeight="1" x14ac:dyDescent="0.25">
      <c r="A19" s="97" t="str">
        <f>VLOOKUP(B19,'[1]LISTADO ATM'!$A$2:$C$821,3,0)</f>
        <v>DISTRITO NACIONAL</v>
      </c>
      <c r="B19" s="129">
        <v>486</v>
      </c>
      <c r="C19" s="132" t="str">
        <f>VLOOKUP(B19,'[1]LISTADO ATM'!$A$2:$B$821,2,0)</f>
        <v xml:space="preserve">ATM Olé La Caleta </v>
      </c>
      <c r="D19" s="133" t="s">
        <v>2441</v>
      </c>
      <c r="E19" s="134">
        <v>3335879851</v>
      </c>
    </row>
    <row r="20" spans="1:5" ht="18.75" customHeight="1" x14ac:dyDescent="0.25">
      <c r="A20" s="97" t="str">
        <f>VLOOKUP(B20,'[1]LISTADO ATM'!$A$2:$C$821,3,0)</f>
        <v>DISTRITO NACIONAL</v>
      </c>
      <c r="B20" s="129">
        <v>593</v>
      </c>
      <c r="C20" s="132" t="str">
        <f>VLOOKUP(B20,'[1]LISTADO ATM'!$A$2:$B$821,2,0)</f>
        <v xml:space="preserve">ATM Ministerio Fuerzas Armadas II </v>
      </c>
      <c r="D20" s="133" t="s">
        <v>2441</v>
      </c>
      <c r="E20" s="134" t="s">
        <v>2593</v>
      </c>
    </row>
    <row r="21" spans="1:5" ht="18" x14ac:dyDescent="0.25">
      <c r="A21" s="97" t="str">
        <f>VLOOKUP(B21,'[1]LISTADO ATM'!$A$2:$C$821,3,0)</f>
        <v>DISTRITO NACIONAL</v>
      </c>
      <c r="B21" s="129">
        <v>407</v>
      </c>
      <c r="C21" s="132" t="str">
        <f>VLOOKUP(B21,'[1]LISTADO ATM'!$A$2:$B$821,2,0)</f>
        <v xml:space="preserve">ATM Multicentro La Sirena Villa Mella </v>
      </c>
      <c r="D21" s="133" t="s">
        <v>2441</v>
      </c>
      <c r="E21" s="134" t="s">
        <v>2621</v>
      </c>
    </row>
    <row r="22" spans="1:5" ht="18" x14ac:dyDescent="0.25">
      <c r="A22" s="97" t="str">
        <f>VLOOKUP(B22,'[1]LISTADO ATM'!$A$2:$C$821,3,0)</f>
        <v>DISTRITO NACIONAL</v>
      </c>
      <c r="B22" s="129">
        <v>967</v>
      </c>
      <c r="C22" s="132" t="str">
        <f>VLOOKUP(B22,'[1]LISTADO ATM'!$A$2:$B$821,2,0)</f>
        <v xml:space="preserve">ATM UNP Hiper Olé Autopista Duarte </v>
      </c>
      <c r="D22" s="133" t="s">
        <v>2441</v>
      </c>
      <c r="E22" s="134" t="s">
        <v>2622</v>
      </c>
    </row>
    <row r="23" spans="1:5" ht="17.45" customHeight="1" x14ac:dyDescent="0.25">
      <c r="A23" s="97" t="str">
        <f>VLOOKUP(B23,'[1]LISTADO ATM'!$A$2:$C$821,3,0)</f>
        <v>SUR</v>
      </c>
      <c r="B23" s="129">
        <v>182</v>
      </c>
      <c r="C23" s="132" t="str">
        <f>VLOOKUP(B23,'[1]LISTADO ATM'!$A$2:$B$821,2,0)</f>
        <v xml:space="preserve">ATM Barahona Comb </v>
      </c>
      <c r="D23" s="133" t="s">
        <v>2441</v>
      </c>
      <c r="E23" s="134" t="s">
        <v>2639</v>
      </c>
    </row>
    <row r="24" spans="1:5" ht="17.45" customHeight="1" x14ac:dyDescent="0.25">
      <c r="A24" s="97" t="str">
        <f>VLOOKUP(B24,'[1]LISTADO ATM'!$A$2:$C$821,3,0)</f>
        <v>DISTRITO NACIONAL</v>
      </c>
      <c r="B24" s="129">
        <v>717</v>
      </c>
      <c r="C24" s="132" t="str">
        <f>VLOOKUP(B24,'[1]LISTADO ATM'!$A$2:$B$821,2,0)</f>
        <v xml:space="preserve">ATM Oficina Los Alcarrizos </v>
      </c>
      <c r="D24" s="133" t="s">
        <v>2441</v>
      </c>
      <c r="E24" s="134" t="s">
        <v>2640</v>
      </c>
    </row>
    <row r="25" spans="1:5" ht="18" customHeight="1" x14ac:dyDescent="0.25">
      <c r="A25" s="97" t="str">
        <f>VLOOKUP(B25,'[1]LISTADO ATM'!$A$2:$C$821,3,0)</f>
        <v>SUR</v>
      </c>
      <c r="B25" s="129">
        <v>592</v>
      </c>
      <c r="C25" s="132" t="str">
        <f>VLOOKUP(B25,'[1]LISTADO ATM'!$A$2:$B$821,2,0)</f>
        <v xml:space="preserve">ATM Centro de Caja San Cristóbal I </v>
      </c>
      <c r="D25" s="133" t="s">
        <v>2441</v>
      </c>
      <c r="E25" s="134" t="s">
        <v>2641</v>
      </c>
    </row>
    <row r="26" spans="1:5" ht="18" customHeight="1" x14ac:dyDescent="0.25">
      <c r="A26" s="97" t="str">
        <f>VLOOKUP(B26,'[1]LISTADO ATM'!$A$2:$C$821,3,0)</f>
        <v>ESTE</v>
      </c>
      <c r="B26" s="129">
        <v>742</v>
      </c>
      <c r="C26" s="132" t="str">
        <f>VLOOKUP(B26,'[1]LISTADO ATM'!$A$2:$B$821,2,0)</f>
        <v xml:space="preserve">ATM Oficina Plaza del Rey (La Romana) </v>
      </c>
      <c r="D26" s="133" t="s">
        <v>2441</v>
      </c>
      <c r="E26" s="134" t="s">
        <v>2642</v>
      </c>
    </row>
    <row r="27" spans="1:5" ht="18" customHeight="1" x14ac:dyDescent="0.25">
      <c r="A27" s="97" t="str">
        <f>VLOOKUP(B27,'[1]LISTADO ATM'!$A$2:$C$821,3,0)</f>
        <v>SUR</v>
      </c>
      <c r="B27" s="129">
        <v>512</v>
      </c>
      <c r="C27" s="132" t="str">
        <f>VLOOKUP(B27,'[1]LISTADO ATM'!$A$2:$B$821,2,0)</f>
        <v>ATM Plaza Jesús Ferreira</v>
      </c>
      <c r="D27" s="133" t="s">
        <v>2441</v>
      </c>
      <c r="E27" s="134" t="s">
        <v>2643</v>
      </c>
    </row>
    <row r="28" spans="1:5" ht="18" customHeight="1" x14ac:dyDescent="0.25">
      <c r="A28" s="97" t="str">
        <f>VLOOKUP(B28,'[1]LISTADO ATM'!$A$2:$C$821,3,0)</f>
        <v>NORTE</v>
      </c>
      <c r="B28" s="129">
        <v>716</v>
      </c>
      <c r="C28" s="132" t="str">
        <f>VLOOKUP(B28,'[1]LISTADO ATM'!$A$2:$B$821,2,0)</f>
        <v xml:space="preserve">ATM Oficina Zona Franca (Santiago) </v>
      </c>
      <c r="D28" s="133" t="s">
        <v>2441</v>
      </c>
      <c r="E28" s="134">
        <v>3335880218</v>
      </c>
    </row>
    <row r="29" spans="1:5" ht="18" customHeight="1" x14ac:dyDescent="0.25">
      <c r="A29" s="97" t="str">
        <f>VLOOKUP(B29,'[1]LISTADO ATM'!$A$2:$C$821,3,0)</f>
        <v>DISTRITO NACIONAL</v>
      </c>
      <c r="B29" s="129">
        <v>387</v>
      </c>
      <c r="C29" s="132" t="str">
        <f>VLOOKUP(B29,'[1]LISTADO ATM'!$A$2:$B$821,2,0)</f>
        <v xml:space="preserve">ATM S/M La Cadena San Vicente de Paul </v>
      </c>
      <c r="D29" s="133" t="s">
        <v>2441</v>
      </c>
      <c r="E29" s="134">
        <v>3335880228</v>
      </c>
    </row>
    <row r="30" spans="1:5" ht="18" customHeight="1" x14ac:dyDescent="0.25">
      <c r="A30" s="97" t="e">
        <f>VLOOKUP(B30,'[1]LISTADO ATM'!$A$2:$C$821,3,0)</f>
        <v>#N/A</v>
      </c>
      <c r="B30" s="129"/>
      <c r="C30" s="132" t="e">
        <f>VLOOKUP(B30,'[1]LISTADO ATM'!$A$2:$B$821,2,0)</f>
        <v>#N/A</v>
      </c>
      <c r="D30" s="153"/>
      <c r="E30" s="154"/>
    </row>
    <row r="31" spans="1:5" ht="18" customHeight="1" thickBot="1" x14ac:dyDescent="0.3">
      <c r="A31" s="121" t="s">
        <v>2485</v>
      </c>
      <c r="B31" s="155">
        <f>COUNT(B19:B29)</f>
        <v>11</v>
      </c>
      <c r="C31" s="110"/>
      <c r="D31" s="110"/>
      <c r="E31" s="110"/>
    </row>
    <row r="32" spans="1:5" ht="18" customHeight="1" thickBot="1" x14ac:dyDescent="0.3">
      <c r="B32" s="102"/>
      <c r="E32" s="102"/>
    </row>
    <row r="33" spans="1:5" ht="17.45" customHeight="1" thickBot="1" x14ac:dyDescent="0.3">
      <c r="A33" s="175" t="s">
        <v>2564</v>
      </c>
      <c r="B33" s="176"/>
      <c r="C33" s="176"/>
      <c r="D33" s="176"/>
      <c r="E33" s="177"/>
    </row>
    <row r="34" spans="1:5" ht="18" x14ac:dyDescent="0.25">
      <c r="A34" s="99" t="s">
        <v>15</v>
      </c>
      <c r="B34" s="99" t="s">
        <v>2416</v>
      </c>
      <c r="C34" s="99" t="s">
        <v>46</v>
      </c>
      <c r="D34" s="99" t="s">
        <v>2419</v>
      </c>
      <c r="E34" s="108" t="s">
        <v>2417</v>
      </c>
    </row>
    <row r="35" spans="1:5" ht="18.75" customHeight="1" x14ac:dyDescent="0.25">
      <c r="A35" s="97" t="str">
        <f>VLOOKUP(B35,'[1]LISTADO ATM'!$A$2:$C$821,3,0)</f>
        <v>DISTRITO NACIONAL</v>
      </c>
      <c r="B35" s="129">
        <v>147</v>
      </c>
      <c r="C35" s="132" t="str">
        <f>VLOOKUP(B35,'[1]LISTADO ATM'!$A$2:$B$821,2,0)</f>
        <v xml:space="preserve">ATM Kiosco Megacentro I </v>
      </c>
      <c r="D35" s="129" t="s">
        <v>2511</v>
      </c>
      <c r="E35" s="134" t="s">
        <v>2594</v>
      </c>
    </row>
    <row r="36" spans="1:5" ht="18" x14ac:dyDescent="0.25">
      <c r="A36" s="97" t="str">
        <f>VLOOKUP(B36,'[1]LISTADO ATM'!$A$2:$C$821,3,0)</f>
        <v>SUR</v>
      </c>
      <c r="B36" s="129">
        <v>873</v>
      </c>
      <c r="C36" s="132" t="str">
        <f>VLOOKUP(B36,'[1]LISTADO ATM'!$A$2:$B$821,2,0)</f>
        <v xml:space="preserve">ATM Centro de Caja San Cristóbal II </v>
      </c>
      <c r="D36" s="129" t="s">
        <v>2511</v>
      </c>
      <c r="E36" s="134" t="s">
        <v>2595</v>
      </c>
    </row>
    <row r="37" spans="1:5" ht="18" x14ac:dyDescent="0.25">
      <c r="A37" s="97" t="str">
        <f>VLOOKUP(B37,'[1]LISTADO ATM'!$A$2:$C$821,3,0)</f>
        <v>DISTRITO NACIONAL</v>
      </c>
      <c r="B37" s="129">
        <v>437</v>
      </c>
      <c r="C37" s="132" t="str">
        <f>VLOOKUP(B37,'[1]LISTADO ATM'!$A$2:$B$821,2,0)</f>
        <v xml:space="preserve">ATM Autobanco Torre III </v>
      </c>
      <c r="D37" s="129" t="s">
        <v>2511</v>
      </c>
      <c r="E37" s="134">
        <v>3335880153</v>
      </c>
    </row>
    <row r="38" spans="1:5" ht="18" x14ac:dyDescent="0.25">
      <c r="A38" s="97" t="str">
        <f>VLOOKUP(B38,'[1]LISTADO ATM'!$A$2:$C$821,3,0)</f>
        <v>DISTRITO NACIONAL</v>
      </c>
      <c r="B38" s="129">
        <v>302</v>
      </c>
      <c r="C38" s="132" t="str">
        <f>VLOOKUP(B38,'[1]LISTADO ATM'!$A$2:$B$821,2,0)</f>
        <v xml:space="preserve">ATM S/M Aprezio Los Mameyes  </v>
      </c>
      <c r="D38" s="129" t="s">
        <v>2511</v>
      </c>
      <c r="E38" s="134">
        <v>3335880154</v>
      </c>
    </row>
    <row r="39" spans="1:5" ht="18" x14ac:dyDescent="0.25">
      <c r="A39" s="97" t="str">
        <f>VLOOKUP(B39,'[1]LISTADO ATM'!$A$2:$C$821,3,0)</f>
        <v>DISTRITO NACIONAL</v>
      </c>
      <c r="B39" s="129">
        <v>911</v>
      </c>
      <c r="C39" s="132" t="str">
        <f>VLOOKUP(B39,'[1]LISTADO ATM'!$A$2:$B$821,2,0)</f>
        <v xml:space="preserve">ATM Oficina Venezuela II </v>
      </c>
      <c r="D39" s="129" t="s">
        <v>2511</v>
      </c>
      <c r="E39" s="134">
        <v>3335880155</v>
      </c>
    </row>
    <row r="40" spans="1:5" ht="18" x14ac:dyDescent="0.25">
      <c r="A40" s="97" t="str">
        <f>VLOOKUP(B40,'[1]LISTADO ATM'!$A$2:$C$821,3,0)</f>
        <v>DISTRITO NACIONAL</v>
      </c>
      <c r="B40" s="129">
        <v>60</v>
      </c>
      <c r="C40" s="132" t="str">
        <f>VLOOKUP(B40,'[1]LISTADO ATM'!$A$2:$B$821,2,0)</f>
        <v xml:space="preserve">ATM Autobanco 27 de Febrero </v>
      </c>
      <c r="D40" s="129" t="s">
        <v>2511</v>
      </c>
      <c r="E40" s="134">
        <v>3335880156</v>
      </c>
    </row>
    <row r="41" spans="1:5" ht="18" x14ac:dyDescent="0.25">
      <c r="A41" s="97" t="str">
        <f>VLOOKUP(B41,'[1]LISTADO ATM'!$A$2:$C$821,3,0)</f>
        <v>DISTRITO NACIONAL</v>
      </c>
      <c r="B41" s="129">
        <v>577</v>
      </c>
      <c r="C41" s="132" t="str">
        <f>VLOOKUP(B41,'[1]LISTADO ATM'!$A$2:$B$821,2,0)</f>
        <v xml:space="preserve">ATM Olé Ave. Duarte </v>
      </c>
      <c r="D41" s="129" t="s">
        <v>2511</v>
      </c>
      <c r="E41" s="134" t="s">
        <v>2623</v>
      </c>
    </row>
    <row r="42" spans="1:5" ht="18" x14ac:dyDescent="0.25">
      <c r="A42" s="97" t="str">
        <f>VLOOKUP(B42,'[1]LISTADO ATM'!$A$2:$C$821,3,0)</f>
        <v>ESTE</v>
      </c>
      <c r="B42" s="129">
        <v>268</v>
      </c>
      <c r="C42" s="132" t="str">
        <f>VLOOKUP(B42,'[1]LISTADO ATM'!$A$2:$B$821,2,0)</f>
        <v xml:space="preserve">ATM Autobanco La Altagracia (Higuey) </v>
      </c>
      <c r="D42" s="129" t="s">
        <v>2511</v>
      </c>
      <c r="E42" s="134">
        <v>3335880217</v>
      </c>
    </row>
    <row r="43" spans="1:5" ht="18" x14ac:dyDescent="0.25">
      <c r="A43" s="97" t="str">
        <f>VLOOKUP(B43,'[1]LISTADO ATM'!$A$2:$C$821,3,0)</f>
        <v>DISTRITO NACIONAL</v>
      </c>
      <c r="B43" s="156">
        <v>389</v>
      </c>
      <c r="C43" s="132" t="str">
        <f>VLOOKUP(B43,'[1]LISTADO ATM'!$A$2:$B$821,2,0)</f>
        <v xml:space="preserve">ATM Casino Hotel Princess </v>
      </c>
      <c r="D43" s="129" t="s">
        <v>2511</v>
      </c>
      <c r="E43" s="132">
        <v>3335880182</v>
      </c>
    </row>
    <row r="44" spans="1:5" ht="18.75" thickBot="1" x14ac:dyDescent="0.3">
      <c r="A44" s="97"/>
      <c r="B44" s="156"/>
      <c r="C44" s="157"/>
      <c r="D44" s="129"/>
      <c r="E44" s="132"/>
    </row>
    <row r="45" spans="1:5" ht="18.75" thickBot="1" x14ac:dyDescent="0.3">
      <c r="A45" s="100"/>
      <c r="B45" s="150">
        <f>COUNT(B35:B43)</f>
        <v>9</v>
      </c>
      <c r="C45" s="110"/>
      <c r="D45" s="148"/>
      <c r="E45" s="149"/>
    </row>
    <row r="46" spans="1:5" ht="15.75" thickBot="1" x14ac:dyDescent="0.3">
      <c r="B46" s="102"/>
      <c r="E46" s="102"/>
    </row>
    <row r="47" spans="1:5" ht="18" x14ac:dyDescent="0.25">
      <c r="A47" s="186" t="s">
        <v>2488</v>
      </c>
      <c r="B47" s="187"/>
      <c r="C47" s="187"/>
      <c r="D47" s="187"/>
      <c r="E47" s="188"/>
    </row>
    <row r="48" spans="1:5" ht="17.45" customHeight="1" x14ac:dyDescent="0.25">
      <c r="A48" s="99" t="s">
        <v>15</v>
      </c>
      <c r="B48" s="99" t="s">
        <v>2416</v>
      </c>
      <c r="C48" s="101" t="s">
        <v>46</v>
      </c>
      <c r="D48" s="135" t="s">
        <v>2419</v>
      </c>
      <c r="E48" s="108" t="s">
        <v>2417</v>
      </c>
    </row>
    <row r="49" spans="1:5" ht="18" customHeight="1" x14ac:dyDescent="0.25">
      <c r="A49" s="97" t="str">
        <f>VLOOKUP(B49,'[1]LISTADO ATM'!$A$2:$C$821,3,0)</f>
        <v>DISTRITO NACIONAL</v>
      </c>
      <c r="B49" s="129">
        <v>743</v>
      </c>
      <c r="C49" s="132" t="str">
        <f>VLOOKUP(B49,'[1]LISTADO ATM'!$A$2:$B$821,2,0)</f>
        <v xml:space="preserve">ATM Oficina Los Frailes </v>
      </c>
      <c r="D49" s="127" t="s">
        <v>2572</v>
      </c>
      <c r="E49" s="132" t="s">
        <v>2600</v>
      </c>
    </row>
    <row r="50" spans="1:5" ht="19.5" customHeight="1" thickBot="1" x14ac:dyDescent="0.3">
      <c r="A50" s="97" t="str">
        <f>VLOOKUP(B50,'[1]LISTADO ATM'!$A$2:$C$821,3,0)</f>
        <v>NORTE</v>
      </c>
      <c r="B50" s="129">
        <v>910</v>
      </c>
      <c r="C50" s="132" t="str">
        <f>VLOOKUP(B50,'[1]LISTADO ATM'!$A$2:$B$821,2,0)</f>
        <v xml:space="preserve">ATM Oficina El Sol II (Santiago) </v>
      </c>
      <c r="D50" s="158" t="s">
        <v>2652</v>
      </c>
      <c r="E50" s="132">
        <v>3335880224</v>
      </c>
    </row>
    <row r="51" spans="1:5" ht="19.5" customHeight="1" thickBot="1" x14ac:dyDescent="0.3">
      <c r="A51" s="100" t="s">
        <v>2485</v>
      </c>
      <c r="B51" s="150">
        <f>COUNT(B49:B50)</f>
        <v>2</v>
      </c>
      <c r="C51" s="110"/>
      <c r="D51" s="136"/>
      <c r="E51" s="136"/>
    </row>
    <row r="52" spans="1:5" ht="19.5" customHeight="1" thickBot="1" x14ac:dyDescent="0.3">
      <c r="B52" s="102"/>
      <c r="E52" s="102"/>
    </row>
    <row r="53" spans="1:5" ht="18.75" thickBot="1" x14ac:dyDescent="0.3">
      <c r="A53" s="189" t="s">
        <v>2489</v>
      </c>
      <c r="B53" s="190"/>
      <c r="C53" s="96" t="s">
        <v>2412</v>
      </c>
      <c r="D53" s="102"/>
      <c r="E53" s="102"/>
    </row>
    <row r="54" spans="1:5" ht="19.5" customHeight="1" thickBot="1" x14ac:dyDescent="0.3">
      <c r="A54" s="191">
        <f>+B31+B45+B51</f>
        <v>22</v>
      </c>
      <c r="B54" s="192"/>
    </row>
    <row r="55" spans="1:5" ht="19.5" customHeight="1" thickBot="1" x14ac:dyDescent="0.3">
      <c r="B55" s="102"/>
      <c r="E55" s="102"/>
    </row>
    <row r="56" spans="1:5" ht="19.5" customHeight="1" thickBot="1" x14ac:dyDescent="0.3">
      <c r="A56" s="175" t="s">
        <v>2490</v>
      </c>
      <c r="B56" s="176"/>
      <c r="C56" s="176"/>
      <c r="D56" s="176"/>
      <c r="E56" s="177"/>
    </row>
    <row r="57" spans="1:5" ht="18" x14ac:dyDescent="0.25">
      <c r="A57" s="103" t="s">
        <v>15</v>
      </c>
      <c r="B57" s="108" t="s">
        <v>2416</v>
      </c>
      <c r="C57" s="101" t="s">
        <v>46</v>
      </c>
      <c r="D57" s="193" t="s">
        <v>2419</v>
      </c>
      <c r="E57" s="194"/>
    </row>
    <row r="58" spans="1:5" ht="18" x14ac:dyDescent="0.25">
      <c r="A58" s="129" t="str">
        <f>VLOOKUP(B58,'[1]LISTADO ATM'!$A$2:$C$821,3,0)</f>
        <v>ESTE</v>
      </c>
      <c r="B58" s="129">
        <v>802</v>
      </c>
      <c r="C58" s="129" t="str">
        <f>VLOOKUP(B58,'[1]LISTADO ATM'!$A$2:$B$821,2,0)</f>
        <v xml:space="preserve">ATM UNP Aeropuerto La Romana </v>
      </c>
      <c r="D58" s="184" t="s">
        <v>2492</v>
      </c>
      <c r="E58" s="185"/>
    </row>
    <row r="59" spans="1:5" ht="18" x14ac:dyDescent="0.25">
      <c r="A59" s="129" t="str">
        <f>VLOOKUP(B59,'[1]LISTADO ATM'!$A$2:$C$821,3,0)</f>
        <v>ESTE</v>
      </c>
      <c r="B59" s="129">
        <v>630</v>
      </c>
      <c r="C59" s="129" t="str">
        <f>VLOOKUP(B59,'[1]LISTADO ATM'!$A$2:$B$821,2,0)</f>
        <v xml:space="preserve">ATM Oficina Plaza Zaglul (SPM) </v>
      </c>
      <c r="D59" s="184" t="s">
        <v>2492</v>
      </c>
      <c r="E59" s="185"/>
    </row>
    <row r="60" spans="1:5" ht="18" x14ac:dyDescent="0.25">
      <c r="A60" s="129" t="str">
        <f>VLOOKUP(B60,'[1]LISTADO ATM'!$A$2:$C$821,3,0)</f>
        <v>DISTRITO NACIONAL</v>
      </c>
      <c r="B60" s="129">
        <v>561</v>
      </c>
      <c r="C60" s="129" t="str">
        <f>VLOOKUP(B60,'[1]LISTADO ATM'!$A$2:$B$821,2,0)</f>
        <v xml:space="preserve">ATM Comando Regional P.N. S.D. Este </v>
      </c>
      <c r="D60" s="184" t="s">
        <v>2596</v>
      </c>
      <c r="E60" s="185"/>
    </row>
    <row r="61" spans="1:5" ht="18" x14ac:dyDescent="0.25">
      <c r="A61" s="129" t="str">
        <f>VLOOKUP(B61,'[1]LISTADO ATM'!$A$2:$C$821,3,0)</f>
        <v>DISTRITO NACIONAL</v>
      </c>
      <c r="B61" s="129">
        <v>471</v>
      </c>
      <c r="C61" s="129" t="str">
        <f>VLOOKUP(B61,'[1]LISTADO ATM'!$A$2:$B$821,2,0)</f>
        <v>ATM Autoservicio DGT I</v>
      </c>
      <c r="D61" s="184" t="s">
        <v>2492</v>
      </c>
      <c r="E61" s="185"/>
    </row>
    <row r="62" spans="1:5" ht="18" x14ac:dyDescent="0.25">
      <c r="A62" s="129" t="str">
        <f>VLOOKUP(B62,'[1]LISTADO ATM'!$A$2:$C$821,3,0)</f>
        <v>DISTRITO NACIONAL</v>
      </c>
      <c r="B62" s="129">
        <v>567</v>
      </c>
      <c r="C62" s="129" t="str">
        <f>VLOOKUP(B62,'[1]LISTADO ATM'!$A$2:$B$821,2,0)</f>
        <v xml:space="preserve">ATM Oficina Máximo Gómez </v>
      </c>
      <c r="D62" s="184" t="s">
        <v>2596</v>
      </c>
      <c r="E62" s="185"/>
    </row>
    <row r="63" spans="1:5" ht="18" x14ac:dyDescent="0.25">
      <c r="A63" s="129" t="str">
        <f>VLOOKUP(B63,'[1]LISTADO ATM'!$A$2:$C$821,3,0)</f>
        <v>ESTE</v>
      </c>
      <c r="B63" s="129">
        <v>945</v>
      </c>
      <c r="C63" s="129" t="str">
        <f>VLOOKUP(B63,'[1]LISTADO ATM'!$A$2:$B$821,2,0)</f>
        <v xml:space="preserve">ATM UNP El Valle (Hato Mayor) </v>
      </c>
      <c r="D63" s="184" t="s">
        <v>2596</v>
      </c>
      <c r="E63" s="185"/>
    </row>
    <row r="64" spans="1:5" ht="18" x14ac:dyDescent="0.25">
      <c r="A64" s="129" t="str">
        <f>VLOOKUP(B64,'[1]LISTADO ATM'!$A$2:$C$821,3,0)</f>
        <v>ESTE</v>
      </c>
      <c r="B64" s="129">
        <v>673</v>
      </c>
      <c r="C64" s="129" t="str">
        <f>VLOOKUP(B64,'[1]LISTADO ATM'!$A$2:$B$821,2,0)</f>
        <v>ATM Clínica Dr. Cruz Jiminián</v>
      </c>
      <c r="D64" s="184" t="s">
        <v>2596</v>
      </c>
      <c r="E64" s="185"/>
    </row>
    <row r="65" spans="1:5" ht="18" customHeight="1" x14ac:dyDescent="0.25">
      <c r="A65" s="129" t="str">
        <f>VLOOKUP(B65,'[1]LISTADO ATM'!$A$2:$C$821,3,0)</f>
        <v>ESTE</v>
      </c>
      <c r="B65" s="129">
        <v>660</v>
      </c>
      <c r="C65" s="129" t="str">
        <f>VLOOKUP(B65,'[1]LISTADO ATM'!$A$2:$B$821,2,0)</f>
        <v>ATM Oficina Romana Norte II</v>
      </c>
      <c r="D65" s="184" t="s">
        <v>2492</v>
      </c>
      <c r="E65" s="185"/>
    </row>
    <row r="66" spans="1:5" ht="18" x14ac:dyDescent="0.25">
      <c r="A66" s="129" t="str">
        <f>VLOOKUP(B66,'[1]LISTADO ATM'!$A$2:$C$821,3,0)</f>
        <v>NORTE</v>
      </c>
      <c r="B66" s="129">
        <v>894</v>
      </c>
      <c r="C66" s="129" t="str">
        <f>VLOOKUP(B66,'[1]LISTADO ATM'!$A$2:$B$821,2,0)</f>
        <v>ATM Eco Petroleo Estero Hondo</v>
      </c>
      <c r="D66" s="184" t="s">
        <v>2596</v>
      </c>
      <c r="E66" s="185"/>
    </row>
    <row r="67" spans="1:5" ht="19.5" customHeight="1" x14ac:dyDescent="0.25">
      <c r="A67" s="129" t="str">
        <f>VLOOKUP(B67,'[1]LISTADO ATM'!$A$2:$C$821,3,0)</f>
        <v>SUR</v>
      </c>
      <c r="B67" s="129">
        <v>249</v>
      </c>
      <c r="C67" s="129" t="str">
        <f>VLOOKUP(B67,'[1]LISTADO ATM'!$A$2:$B$821,2,0)</f>
        <v xml:space="preserve">ATM Banco Agrícola Neiba </v>
      </c>
      <c r="D67" s="184" t="s">
        <v>2492</v>
      </c>
      <c r="E67" s="185"/>
    </row>
    <row r="68" spans="1:5" ht="18" x14ac:dyDescent="0.25">
      <c r="A68" s="129" t="str">
        <f>VLOOKUP(B68,'[1]LISTADO ATM'!$A$2:$C$821,3,0)</f>
        <v>NORTE</v>
      </c>
      <c r="B68" s="129">
        <v>411</v>
      </c>
      <c r="C68" s="129" t="str">
        <f>VLOOKUP(B68,'[1]LISTADO ATM'!$A$2:$B$821,2,0)</f>
        <v xml:space="preserve">ATM UNP Piedra Blanca </v>
      </c>
      <c r="D68" s="184" t="s">
        <v>2492</v>
      </c>
      <c r="E68" s="185"/>
    </row>
    <row r="69" spans="1:5" ht="18" x14ac:dyDescent="0.25">
      <c r="A69" s="129" t="str">
        <f>VLOOKUP(B69,'[1]LISTADO ATM'!$A$2:$C$821,3,0)</f>
        <v>ESTE</v>
      </c>
      <c r="B69" s="129">
        <v>608</v>
      </c>
      <c r="C69" s="129" t="str">
        <f>VLOOKUP(B69,'[1]LISTADO ATM'!$A$2:$B$821,2,0)</f>
        <v xml:space="preserve">ATM Oficina Jumbo (San Pedro) </v>
      </c>
      <c r="D69" s="184" t="s">
        <v>2492</v>
      </c>
      <c r="E69" s="185"/>
    </row>
    <row r="70" spans="1:5" ht="18.75" customHeight="1" x14ac:dyDescent="0.25">
      <c r="A70" s="129" t="str">
        <f>VLOOKUP(B70,'[1]LISTADO ATM'!$A$2:$C$821,3,0)</f>
        <v>DISTRITO NACIONAL</v>
      </c>
      <c r="B70" s="129">
        <v>718</v>
      </c>
      <c r="C70" s="129" t="str">
        <f>VLOOKUP(B70,'[1]LISTADO ATM'!$A$2:$B$821,2,0)</f>
        <v xml:space="preserve">ATM Feria Ganadera </v>
      </c>
      <c r="D70" s="184" t="s">
        <v>2492</v>
      </c>
      <c r="E70" s="185"/>
    </row>
    <row r="71" spans="1:5" ht="18.75" customHeight="1" thickBot="1" x14ac:dyDescent="0.3">
      <c r="A71" s="129" t="str">
        <f>VLOOKUP(B71,'[1]LISTADO ATM'!$A$2:$C$821,3,0)</f>
        <v>SUR</v>
      </c>
      <c r="B71" s="129">
        <v>783</v>
      </c>
      <c r="C71" s="129" t="str">
        <f>VLOOKUP(B71,'[1]LISTADO ATM'!$A$2:$B$821,2,0)</f>
        <v xml:space="preserve">ATM Autobanco Alfa y Omega (Barahona) </v>
      </c>
      <c r="D71" s="184" t="s">
        <v>2492</v>
      </c>
      <c r="E71" s="185"/>
    </row>
    <row r="72" spans="1:5" ht="18.75" customHeight="1" thickBot="1" x14ac:dyDescent="0.3">
      <c r="A72" s="100"/>
      <c r="B72" s="150">
        <f>COUNT(B58:B71)</f>
        <v>14</v>
      </c>
      <c r="C72" s="112"/>
      <c r="D72" s="112"/>
      <c r="E72" s="113"/>
    </row>
  </sheetData>
  <mergeCells count="27">
    <mergeCell ref="D70:E70"/>
    <mergeCell ref="D71:E71"/>
    <mergeCell ref="D65:E65"/>
    <mergeCell ref="D66:E66"/>
    <mergeCell ref="D67:E67"/>
    <mergeCell ref="D68:E68"/>
    <mergeCell ref="D69:E69"/>
    <mergeCell ref="A47:E47"/>
    <mergeCell ref="A53:B53"/>
    <mergeCell ref="A54:B54"/>
    <mergeCell ref="A56:E56"/>
    <mergeCell ref="D57:E57"/>
    <mergeCell ref="D63:E63"/>
    <mergeCell ref="D64:E64"/>
    <mergeCell ref="D58:E58"/>
    <mergeCell ref="D59:E59"/>
    <mergeCell ref="D60:E60"/>
    <mergeCell ref="D61:E61"/>
    <mergeCell ref="D62:E62"/>
    <mergeCell ref="A12:E12"/>
    <mergeCell ref="C15:E15"/>
    <mergeCell ref="A17:E17"/>
    <mergeCell ref="A33:E33"/>
    <mergeCell ref="A1:E1"/>
    <mergeCell ref="A2:E2"/>
    <mergeCell ref="A7:E7"/>
    <mergeCell ref="C10:E10"/>
  </mergeCells>
  <phoneticPr fontId="46" type="noConversion"/>
  <conditionalFormatting sqref="B73:B1048576">
    <cfRule type="duplicateValues" dxfId="110" priority="32"/>
    <cfRule type="duplicateValues" dxfId="109" priority="40"/>
  </conditionalFormatting>
  <conditionalFormatting sqref="E58">
    <cfRule type="duplicateValues" dxfId="108" priority="19"/>
  </conditionalFormatting>
  <conditionalFormatting sqref="E59">
    <cfRule type="duplicateValues" dxfId="107" priority="18"/>
  </conditionalFormatting>
  <conditionalFormatting sqref="E72 E51:E57 E31:E33 E45:E47 E1:E7 E10:E12 E15:E17">
    <cfRule type="duplicateValues" dxfId="106" priority="17"/>
  </conditionalFormatting>
  <conditionalFormatting sqref="E60">
    <cfRule type="duplicateValues" dxfId="105" priority="16"/>
  </conditionalFormatting>
  <conditionalFormatting sqref="E35">
    <cfRule type="duplicateValues" dxfId="104" priority="15"/>
  </conditionalFormatting>
  <conditionalFormatting sqref="B49:B72 B35:B47 B1:B7 B9:B12 B14:B17 B19:B33">
    <cfRule type="duplicateValues" dxfId="103" priority="6"/>
    <cfRule type="duplicateValues" dxfId="102" priority="9"/>
    <cfRule type="duplicateValues" dxfId="101" priority="14"/>
  </conditionalFormatting>
  <conditionalFormatting sqref="E61">
    <cfRule type="duplicateValues" dxfId="100" priority="13"/>
  </conditionalFormatting>
  <conditionalFormatting sqref="E62">
    <cfRule type="duplicateValues" dxfId="99" priority="12"/>
  </conditionalFormatting>
  <conditionalFormatting sqref="E63">
    <cfRule type="duplicateValues" dxfId="98" priority="11"/>
  </conditionalFormatting>
  <conditionalFormatting sqref="E64">
    <cfRule type="duplicateValues" dxfId="97" priority="10"/>
  </conditionalFormatting>
  <conditionalFormatting sqref="E65">
    <cfRule type="duplicateValues" dxfId="96" priority="8"/>
  </conditionalFormatting>
  <conditionalFormatting sqref="E9">
    <cfRule type="duplicateValues" dxfId="95" priority="7"/>
  </conditionalFormatting>
  <conditionalFormatting sqref="E42">
    <cfRule type="duplicateValues" dxfId="94" priority="5"/>
  </conditionalFormatting>
  <conditionalFormatting sqref="E28">
    <cfRule type="duplicateValues" dxfId="93" priority="4"/>
  </conditionalFormatting>
  <conditionalFormatting sqref="E50">
    <cfRule type="duplicateValues" dxfId="92" priority="3"/>
  </conditionalFormatting>
  <conditionalFormatting sqref="E66">
    <cfRule type="duplicateValues" dxfId="91" priority="20"/>
  </conditionalFormatting>
  <conditionalFormatting sqref="E36:E41">
    <cfRule type="duplicateValues" dxfId="90" priority="21"/>
  </conditionalFormatting>
  <conditionalFormatting sqref="E49">
    <cfRule type="duplicateValues" dxfId="89" priority="22"/>
  </conditionalFormatting>
  <conditionalFormatting sqref="E19:E27">
    <cfRule type="duplicateValues" dxfId="88" priority="23"/>
  </conditionalFormatting>
  <conditionalFormatting sqref="E14">
    <cfRule type="duplicateValues" dxfId="87" priority="24"/>
  </conditionalFormatting>
  <conditionalFormatting sqref="E67:E71">
    <cfRule type="duplicateValues" dxfId="86" priority="25"/>
  </conditionalFormatting>
  <conditionalFormatting sqref="B1:B7 B9:B12 B14:B17 B19:B33 B35:B47 B49:B72">
    <cfRule type="duplicateValues" dxfId="85" priority="26"/>
  </conditionalFormatting>
  <conditionalFormatting sqref="E29">
    <cfRule type="duplicateValues" dxfId="84" priority="2"/>
  </conditionalFormatting>
  <conditionalFormatting sqref="E43:E44">
    <cfRule type="duplicateValues" dxfId="83" priority="1"/>
  </conditionalFormatting>
  <hyperlinks>
    <hyperlink ref="E113" r:id="rId1" display="javascript:do_default(0)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2" workbookViewId="0">
      <selection activeCell="G22" sqref="G22"/>
    </sheetView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27"/>
  <sheetViews>
    <sheetView zoomScale="110" zoomScaleNormal="110" workbookViewId="0">
      <pane ySplit="1" topLeftCell="A815" activePane="bottomLeft" state="frozen"/>
      <selection pane="bottomLeft" activeCell="A827" sqref="A827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2363</v>
      </c>
      <c r="C2" s="38" t="s">
        <v>1274</v>
      </c>
    </row>
    <row r="3" spans="1:3" x14ac:dyDescent="0.25">
      <c r="A3" s="38">
        <v>2</v>
      </c>
      <c r="B3" s="38" t="s">
        <v>2133</v>
      </c>
      <c r="C3" s="38" t="s">
        <v>1273</v>
      </c>
    </row>
    <row r="4" spans="1:3" x14ac:dyDescent="0.25">
      <c r="A4" s="38">
        <v>3</v>
      </c>
      <c r="B4" s="38" t="s">
        <v>2137</v>
      </c>
      <c r="C4" s="38" t="s">
        <v>1276</v>
      </c>
    </row>
    <row r="5" spans="1:3" x14ac:dyDescent="0.25">
      <c r="A5" s="38">
        <v>4</v>
      </c>
      <c r="B5" s="38" t="s">
        <v>2160</v>
      </c>
      <c r="C5" s="38" t="s">
        <v>1276</v>
      </c>
    </row>
    <row r="6" spans="1:3" x14ac:dyDescent="0.25">
      <c r="A6" s="38">
        <v>5</v>
      </c>
      <c r="B6" s="38" t="s">
        <v>2003</v>
      </c>
      <c r="C6" s="38" t="s">
        <v>1275</v>
      </c>
    </row>
    <row r="7" spans="1:3" x14ac:dyDescent="0.25">
      <c r="A7" s="38">
        <v>6</v>
      </c>
      <c r="B7" s="38" t="s">
        <v>2004</v>
      </c>
      <c r="C7" s="38" t="s">
        <v>1275</v>
      </c>
    </row>
    <row r="8" spans="1:3" x14ac:dyDescent="0.25">
      <c r="A8" s="38">
        <v>7</v>
      </c>
      <c r="B8" s="38" t="s">
        <v>2569</v>
      </c>
      <c r="C8" s="38" t="s">
        <v>1275</v>
      </c>
    </row>
    <row r="9" spans="1:3" x14ac:dyDescent="0.25">
      <c r="A9" s="38">
        <v>8</v>
      </c>
      <c r="B9" s="38" t="s">
        <v>2009</v>
      </c>
      <c r="C9" s="38" t="s">
        <v>1276</v>
      </c>
    </row>
    <row r="10" spans="1:3" x14ac:dyDescent="0.25">
      <c r="A10" s="38">
        <v>9</v>
      </c>
      <c r="B10" s="38" t="s">
        <v>2002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2135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2134</v>
      </c>
      <c r="C16" s="38" t="s">
        <v>1273</v>
      </c>
    </row>
    <row r="17" spans="1:3" x14ac:dyDescent="0.25">
      <c r="A17" s="38">
        <v>16</v>
      </c>
      <c r="B17" s="38" t="s">
        <v>2138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2335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2382</v>
      </c>
      <c r="C23" s="38" t="s">
        <v>1276</v>
      </c>
    </row>
    <row r="24" spans="1:3" x14ac:dyDescent="0.25">
      <c r="A24" s="38">
        <v>23</v>
      </c>
      <c r="B24" s="38" t="s">
        <v>2364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2141</v>
      </c>
      <c r="C26" s="38" t="s">
        <v>1273</v>
      </c>
    </row>
    <row r="27" spans="1:3" x14ac:dyDescent="0.25">
      <c r="A27" s="38">
        <v>27</v>
      </c>
      <c r="B27" s="38" t="s">
        <v>2146</v>
      </c>
      <c r="C27" s="38" t="s">
        <v>1274</v>
      </c>
    </row>
    <row r="28" spans="1:3" x14ac:dyDescent="0.25">
      <c r="A28" s="38">
        <v>28</v>
      </c>
      <c r="B28" s="38" t="s">
        <v>2182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2397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2318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2321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2327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1891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2372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2247</v>
      </c>
      <c r="C93" s="38" t="s">
        <v>1273</v>
      </c>
    </row>
    <row r="94" spans="1:3" x14ac:dyDescent="0.25">
      <c r="A94" s="38">
        <v>119</v>
      </c>
      <c r="B94" s="38" t="s">
        <v>2223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2384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2183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2262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1907</v>
      </c>
      <c r="C121" s="38" t="s">
        <v>1273</v>
      </c>
    </row>
    <row r="122" spans="1:3" x14ac:dyDescent="0.25">
      <c r="A122" s="38">
        <v>165</v>
      </c>
      <c r="B122" s="38" t="s">
        <v>2313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2260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2340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1894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2360</v>
      </c>
      <c r="C155" s="38" t="s">
        <v>1273</v>
      </c>
    </row>
    <row r="156" spans="1:3" x14ac:dyDescent="0.25">
      <c r="A156" s="38">
        <v>225</v>
      </c>
      <c r="B156" s="38" t="s">
        <v>2359</v>
      </c>
      <c r="C156" s="38" t="s">
        <v>1273</v>
      </c>
    </row>
    <row r="157" spans="1:3" x14ac:dyDescent="0.25">
      <c r="A157" s="38">
        <v>227</v>
      </c>
      <c r="B157" s="38" t="s">
        <v>2343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2320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2142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2329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2383</v>
      </c>
      <c r="C178" s="38" t="s">
        <v>1276</v>
      </c>
    </row>
    <row r="179" spans="1:3" x14ac:dyDescent="0.25">
      <c r="A179" s="38">
        <v>259</v>
      </c>
      <c r="B179" s="38" t="s">
        <v>2338</v>
      </c>
      <c r="C179" s="38" t="s">
        <v>1273</v>
      </c>
    </row>
    <row r="180" spans="1:3" x14ac:dyDescent="0.25">
      <c r="A180" s="38">
        <v>261</v>
      </c>
      <c r="B180" s="38" t="s">
        <v>2387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1997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2316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2298</v>
      </c>
      <c r="C197" s="38" t="s">
        <v>1276</v>
      </c>
    </row>
    <row r="198" spans="1:3" x14ac:dyDescent="0.25">
      <c r="A198" s="38">
        <v>289</v>
      </c>
      <c r="B198" s="38" t="s">
        <v>2259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2352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2361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1892</v>
      </c>
      <c r="C213" s="38" t="s">
        <v>1276</v>
      </c>
    </row>
    <row r="214" spans="1:3" x14ac:dyDescent="0.25">
      <c r="A214" s="38">
        <v>307</v>
      </c>
      <c r="B214" s="38" t="s">
        <v>2184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2185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2385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1937</v>
      </c>
      <c r="C222" s="38" t="s">
        <v>1276</v>
      </c>
    </row>
    <row r="223" spans="1:3" x14ac:dyDescent="0.25">
      <c r="A223" s="38">
        <v>318</v>
      </c>
      <c r="B223" s="38" t="s">
        <v>2312</v>
      </c>
      <c r="C223" s="38" t="s">
        <v>1273</v>
      </c>
    </row>
    <row r="224" spans="1:3" x14ac:dyDescent="0.25">
      <c r="A224" s="38">
        <v>319</v>
      </c>
      <c r="B224" s="38" t="s">
        <v>1944</v>
      </c>
      <c r="C224" s="38" t="s">
        <v>1273</v>
      </c>
    </row>
    <row r="225" spans="1:3" x14ac:dyDescent="0.25">
      <c r="A225" s="38">
        <v>320</v>
      </c>
      <c r="B225" s="38" t="s">
        <v>1982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1925</v>
      </c>
      <c r="C227" s="38" t="s">
        <v>1273</v>
      </c>
    </row>
    <row r="228" spans="1:3" x14ac:dyDescent="0.25">
      <c r="A228" s="38">
        <v>326</v>
      </c>
      <c r="B228" s="38" t="s">
        <v>2319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2324</v>
      </c>
      <c r="C231" s="38" t="s">
        <v>1273</v>
      </c>
    </row>
    <row r="232" spans="1:3" x14ac:dyDescent="0.25">
      <c r="A232" s="38">
        <v>332</v>
      </c>
      <c r="B232" s="38" t="s">
        <v>2272</v>
      </c>
      <c r="C232" s="38" t="s">
        <v>1276</v>
      </c>
    </row>
    <row r="233" spans="1:3" x14ac:dyDescent="0.25">
      <c r="A233" s="38">
        <v>333</v>
      </c>
      <c r="B233" s="38" t="s">
        <v>2273</v>
      </c>
      <c r="C233" s="38" t="s">
        <v>1276</v>
      </c>
    </row>
    <row r="234" spans="1:3" x14ac:dyDescent="0.25">
      <c r="A234" s="38">
        <v>334</v>
      </c>
      <c r="B234" s="38" t="s">
        <v>1968</v>
      </c>
      <c r="C234" s="38" t="s">
        <v>1276</v>
      </c>
    </row>
    <row r="235" spans="1:3" x14ac:dyDescent="0.25">
      <c r="A235" s="38">
        <v>335</v>
      </c>
      <c r="B235" s="38" t="s">
        <v>1919</v>
      </c>
      <c r="C235" s="38" t="s">
        <v>1273</v>
      </c>
    </row>
    <row r="236" spans="1:3" x14ac:dyDescent="0.25">
      <c r="A236" s="38">
        <v>336</v>
      </c>
      <c r="B236" s="38" t="s">
        <v>2145</v>
      </c>
      <c r="C236" s="38" t="s">
        <v>1273</v>
      </c>
    </row>
    <row r="237" spans="1:3" x14ac:dyDescent="0.25">
      <c r="A237" s="38">
        <v>337</v>
      </c>
      <c r="B237" s="38" t="s">
        <v>1933</v>
      </c>
      <c r="C237" s="38" t="s">
        <v>1276</v>
      </c>
    </row>
    <row r="238" spans="1:3" x14ac:dyDescent="0.25">
      <c r="A238" s="38">
        <v>338</v>
      </c>
      <c r="B238" s="38" t="s">
        <v>2339</v>
      </c>
      <c r="C238" s="38" t="s">
        <v>1273</v>
      </c>
    </row>
    <row r="239" spans="1:3" x14ac:dyDescent="0.25">
      <c r="A239" s="38">
        <v>339</v>
      </c>
      <c r="B239" s="38" t="s">
        <v>2341</v>
      </c>
      <c r="C239" s="38" t="s">
        <v>1273</v>
      </c>
    </row>
    <row r="240" spans="1:3" x14ac:dyDescent="0.25">
      <c r="A240" s="38">
        <v>342</v>
      </c>
      <c r="B240" s="38" t="s">
        <v>2265</v>
      </c>
      <c r="C240" s="38" t="s">
        <v>1275</v>
      </c>
    </row>
    <row r="241" spans="1:3" x14ac:dyDescent="0.25">
      <c r="A241" s="38">
        <v>345</v>
      </c>
      <c r="B241" s="38" t="s">
        <v>2456</v>
      </c>
      <c r="C241" s="38" t="s">
        <v>1274</v>
      </c>
    </row>
    <row r="242" spans="1:3" x14ac:dyDescent="0.25">
      <c r="A242" s="38">
        <v>346</v>
      </c>
      <c r="B242" s="38" t="s">
        <v>2220</v>
      </c>
      <c r="C242" s="38" t="s">
        <v>1273</v>
      </c>
    </row>
    <row r="243" spans="1:3" x14ac:dyDescent="0.25">
      <c r="A243" s="38">
        <v>347</v>
      </c>
      <c r="B243" s="38" t="s">
        <v>2264</v>
      </c>
      <c r="C243" s="38" t="s">
        <v>1273</v>
      </c>
    </row>
    <row r="244" spans="1:3" x14ac:dyDescent="0.25">
      <c r="A244" s="38">
        <v>348</v>
      </c>
      <c r="B244" s="38" t="s">
        <v>2465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2222</v>
      </c>
      <c r="C253" s="38" t="s">
        <v>1276</v>
      </c>
    </row>
    <row r="254" spans="1:3" x14ac:dyDescent="0.25">
      <c r="A254" s="38">
        <v>359</v>
      </c>
      <c r="B254" s="38" t="s">
        <v>2347</v>
      </c>
      <c r="C254" s="38" t="s">
        <v>1273</v>
      </c>
    </row>
    <row r="255" spans="1:3" x14ac:dyDescent="0.25">
      <c r="A255" s="38">
        <v>360</v>
      </c>
      <c r="B255" s="38" t="s">
        <v>2512</v>
      </c>
      <c r="C255" s="38" t="s">
        <v>1275</v>
      </c>
    </row>
    <row r="256" spans="1:3" s="75" customFormat="1" x14ac:dyDescent="0.25">
      <c r="A256" s="83">
        <v>363</v>
      </c>
      <c r="B256" s="83" t="s">
        <v>2481</v>
      </c>
      <c r="C256" s="83" t="s">
        <v>1273</v>
      </c>
    </row>
    <row r="257" spans="1:3" x14ac:dyDescent="0.25">
      <c r="A257" s="38">
        <v>364</v>
      </c>
      <c r="B257" s="38" t="s">
        <v>2409</v>
      </c>
      <c r="C257" s="38" t="s">
        <v>1276</v>
      </c>
    </row>
    <row r="258" spans="1:3" s="75" customFormat="1" x14ac:dyDescent="0.25">
      <c r="A258" s="83">
        <v>365</v>
      </c>
      <c r="B258" s="83" t="s">
        <v>2479</v>
      </c>
      <c r="C258" s="83" t="s">
        <v>1273</v>
      </c>
    </row>
    <row r="259" spans="1:3" x14ac:dyDescent="0.25">
      <c r="A259" s="38">
        <v>366</v>
      </c>
      <c r="B259" s="38" t="s">
        <v>2233</v>
      </c>
      <c r="C259" s="38" t="s">
        <v>1274</v>
      </c>
    </row>
    <row r="260" spans="1:3" s="75" customFormat="1" x14ac:dyDescent="0.25">
      <c r="A260" s="118">
        <v>368</v>
      </c>
      <c r="B260" s="118" t="s">
        <v>2565</v>
      </c>
      <c r="C260" s="118" t="s">
        <v>1274</v>
      </c>
    </row>
    <row r="261" spans="1:3" s="75" customFormat="1" x14ac:dyDescent="0.25">
      <c r="A261" s="83">
        <v>369</v>
      </c>
      <c r="B261" s="83" t="s">
        <v>2480</v>
      </c>
      <c r="C261" s="83" t="s">
        <v>1273</v>
      </c>
    </row>
    <row r="262" spans="1:3" x14ac:dyDescent="0.25">
      <c r="A262" s="38">
        <v>370</v>
      </c>
      <c r="B262" s="38" t="s">
        <v>2232</v>
      </c>
      <c r="C262" s="38" t="s">
        <v>1276</v>
      </c>
    </row>
    <row r="263" spans="1:3" x14ac:dyDescent="0.25">
      <c r="A263" s="38">
        <v>372</v>
      </c>
      <c r="B263" s="38" t="s">
        <v>2246</v>
      </c>
      <c r="C263" s="38" t="s">
        <v>1276</v>
      </c>
    </row>
    <row r="264" spans="1:3" x14ac:dyDescent="0.25">
      <c r="A264" s="38">
        <v>373</v>
      </c>
      <c r="B264" s="38" t="s">
        <v>2227</v>
      </c>
      <c r="C264" s="38" t="s">
        <v>1276</v>
      </c>
    </row>
    <row r="265" spans="1:3" x14ac:dyDescent="0.25">
      <c r="A265" s="38">
        <v>377</v>
      </c>
      <c r="B265" s="38" t="s">
        <v>2263</v>
      </c>
      <c r="C265" s="38" t="s">
        <v>1273</v>
      </c>
    </row>
    <row r="266" spans="1:3" x14ac:dyDescent="0.25">
      <c r="A266" s="38">
        <v>378</v>
      </c>
      <c r="B266" s="38" t="s">
        <v>2226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2447</v>
      </c>
      <c r="C268" s="38" t="s">
        <v>1273</v>
      </c>
    </row>
    <row r="269" spans="1:3" x14ac:dyDescent="0.25">
      <c r="A269" s="38">
        <v>383</v>
      </c>
      <c r="B269" s="38" t="s">
        <v>2266</v>
      </c>
      <c r="C269" s="38" t="s">
        <v>1276</v>
      </c>
    </row>
    <row r="270" spans="1:3" s="75" customFormat="1" x14ac:dyDescent="0.25">
      <c r="A270" s="81">
        <v>384</v>
      </c>
      <c r="B270" s="81" t="s">
        <v>2473</v>
      </c>
      <c r="C270" s="81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2311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2315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1921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2374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1946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1951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2334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2336</v>
      </c>
      <c r="C326" s="38" t="s">
        <v>1273</v>
      </c>
    </row>
    <row r="327" spans="1:3" x14ac:dyDescent="0.25">
      <c r="A327" s="38">
        <v>458</v>
      </c>
      <c r="B327" s="38" t="s">
        <v>2309</v>
      </c>
      <c r="C327" s="38" t="s">
        <v>1273</v>
      </c>
    </row>
    <row r="328" spans="1:3" x14ac:dyDescent="0.25">
      <c r="A328" s="38">
        <v>459</v>
      </c>
      <c r="B328" s="38" t="s">
        <v>2228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1909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2330</v>
      </c>
      <c r="C332" s="38" t="s">
        <v>1273</v>
      </c>
    </row>
    <row r="333" spans="1:3" x14ac:dyDescent="0.25">
      <c r="A333" s="38">
        <v>466</v>
      </c>
      <c r="B333" s="38" t="s">
        <v>1916</v>
      </c>
      <c r="C333" s="38" t="s">
        <v>1273</v>
      </c>
    </row>
    <row r="334" spans="1:3" x14ac:dyDescent="0.25">
      <c r="A334" s="38">
        <v>467</v>
      </c>
      <c r="B334" s="38" t="s">
        <v>1917</v>
      </c>
      <c r="C334" s="38" t="s">
        <v>1276</v>
      </c>
    </row>
    <row r="335" spans="1:3" x14ac:dyDescent="0.25">
      <c r="A335" s="38">
        <v>468</v>
      </c>
      <c r="B335" s="38" t="s">
        <v>2177</v>
      </c>
      <c r="C335" s="38" t="s">
        <v>1273</v>
      </c>
    </row>
    <row r="336" spans="1:3" x14ac:dyDescent="0.25">
      <c r="A336" s="38">
        <v>469</v>
      </c>
      <c r="B336" s="38" t="s">
        <v>2251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1931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2187</v>
      </c>
      <c r="C342" s="38" t="s">
        <v>1274</v>
      </c>
    </row>
    <row r="343" spans="1:3" x14ac:dyDescent="0.25">
      <c r="A343" s="38">
        <v>482</v>
      </c>
      <c r="B343" s="38" t="s">
        <v>2369</v>
      </c>
      <c r="C343" s="38" t="s">
        <v>1276</v>
      </c>
    </row>
    <row r="344" spans="1:3" x14ac:dyDescent="0.25">
      <c r="A344" s="38">
        <v>483</v>
      </c>
      <c r="B344" s="38" t="s">
        <v>2353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62" customFormat="1" x14ac:dyDescent="0.25">
      <c r="A351" s="72">
        <v>491</v>
      </c>
      <c r="B351" s="72" t="s">
        <v>2310</v>
      </c>
      <c r="C351" s="38" t="s">
        <v>1274</v>
      </c>
    </row>
    <row r="352" spans="1:3" x14ac:dyDescent="0.25">
      <c r="A352" s="38">
        <v>492</v>
      </c>
      <c r="B352" s="38" t="s">
        <v>2457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2459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2452</v>
      </c>
      <c r="C357" s="38" t="s">
        <v>1276</v>
      </c>
    </row>
    <row r="358" spans="1:3" x14ac:dyDescent="0.25">
      <c r="A358" s="38">
        <v>498</v>
      </c>
      <c r="B358" s="38" t="s">
        <v>2331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2377</v>
      </c>
      <c r="C362" s="38" t="s">
        <v>1276</v>
      </c>
    </row>
    <row r="363" spans="1:3" x14ac:dyDescent="0.25">
      <c r="A363" s="38">
        <v>504</v>
      </c>
      <c r="B363" s="38" t="s">
        <v>2258</v>
      </c>
      <c r="C363" s="38" t="s">
        <v>1276</v>
      </c>
    </row>
    <row r="364" spans="1:3" x14ac:dyDescent="0.25">
      <c r="A364" s="38">
        <v>507</v>
      </c>
      <c r="B364" s="38" t="s">
        <v>1972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2261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2317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2346</v>
      </c>
      <c r="C379" s="38" t="s">
        <v>1273</v>
      </c>
    </row>
    <row r="380" spans="1:3" x14ac:dyDescent="0.25">
      <c r="A380" s="38">
        <v>527</v>
      </c>
      <c r="B380" s="38" t="s">
        <v>1955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1947</v>
      </c>
      <c r="C386" s="38" t="s">
        <v>1273</v>
      </c>
    </row>
    <row r="387" spans="1:3" x14ac:dyDescent="0.25">
      <c r="A387" s="38">
        <v>534</v>
      </c>
      <c r="B387" s="38" t="s">
        <v>1565</v>
      </c>
      <c r="C387" s="38" t="s">
        <v>1273</v>
      </c>
    </row>
    <row r="388" spans="1:3" x14ac:dyDescent="0.25">
      <c r="A388" s="38">
        <v>535</v>
      </c>
      <c r="B388" s="38" t="s">
        <v>2323</v>
      </c>
      <c r="C388" s="38" t="s">
        <v>1273</v>
      </c>
    </row>
    <row r="389" spans="1:3" x14ac:dyDescent="0.25">
      <c r="A389" s="38">
        <v>536</v>
      </c>
      <c r="B389" s="38" t="s">
        <v>1566</v>
      </c>
      <c r="C389" s="38" t="s">
        <v>1273</v>
      </c>
    </row>
    <row r="390" spans="1:3" x14ac:dyDescent="0.25">
      <c r="A390" s="38">
        <v>537</v>
      </c>
      <c r="B390" s="38" t="s">
        <v>1567</v>
      </c>
      <c r="C390" s="38" t="s">
        <v>1275</v>
      </c>
    </row>
    <row r="391" spans="1:3" x14ac:dyDescent="0.25">
      <c r="A391" s="38">
        <v>538</v>
      </c>
      <c r="B391" s="38" t="s">
        <v>2395</v>
      </c>
      <c r="C391" s="38" t="s">
        <v>1276</v>
      </c>
    </row>
    <row r="392" spans="1:3" x14ac:dyDescent="0.25">
      <c r="A392" s="38">
        <v>539</v>
      </c>
      <c r="B392" s="38" t="s">
        <v>2337</v>
      </c>
      <c r="C392" s="38" t="s">
        <v>1273</v>
      </c>
    </row>
    <row r="393" spans="1:3" x14ac:dyDescent="0.25">
      <c r="A393" s="38">
        <v>540</v>
      </c>
      <c r="B393" s="38" t="s">
        <v>2401</v>
      </c>
      <c r="C393" s="38" t="s">
        <v>1273</v>
      </c>
    </row>
    <row r="394" spans="1:3" x14ac:dyDescent="0.25">
      <c r="A394" s="38">
        <v>541</v>
      </c>
      <c r="B394" s="38" t="s">
        <v>1568</v>
      </c>
      <c r="C394" s="38" t="s">
        <v>1273</v>
      </c>
    </row>
    <row r="395" spans="1:3" x14ac:dyDescent="0.25">
      <c r="A395" s="38">
        <v>542</v>
      </c>
      <c r="B395" s="38" t="s">
        <v>2354</v>
      </c>
      <c r="C395" s="38" t="s">
        <v>1273</v>
      </c>
    </row>
    <row r="396" spans="1:3" x14ac:dyDescent="0.25">
      <c r="A396" s="38">
        <v>544</v>
      </c>
      <c r="B396" s="38" t="s">
        <v>1569</v>
      </c>
      <c r="C396" s="38" t="s">
        <v>1273</v>
      </c>
    </row>
    <row r="397" spans="1:3" x14ac:dyDescent="0.25">
      <c r="A397" s="38">
        <v>545</v>
      </c>
      <c r="B397" s="38" t="s">
        <v>1570</v>
      </c>
      <c r="C397" s="38" t="s">
        <v>1273</v>
      </c>
    </row>
    <row r="398" spans="1:3" x14ac:dyDescent="0.25">
      <c r="A398" s="38">
        <v>546</v>
      </c>
      <c r="B398" s="38" t="s">
        <v>1571</v>
      </c>
      <c r="C398" s="38" t="s">
        <v>1273</v>
      </c>
    </row>
    <row r="399" spans="1:3" x14ac:dyDescent="0.25">
      <c r="A399" s="38">
        <v>547</v>
      </c>
      <c r="B399" s="38" t="s">
        <v>1572</v>
      </c>
      <c r="C399" s="38" t="s">
        <v>1273</v>
      </c>
    </row>
    <row r="400" spans="1:3" x14ac:dyDescent="0.25">
      <c r="A400" s="38">
        <v>548</v>
      </c>
      <c r="B400" s="38" t="s">
        <v>1573</v>
      </c>
      <c r="C400" s="38" t="s">
        <v>1273</v>
      </c>
    </row>
    <row r="401" spans="1:3" x14ac:dyDescent="0.25">
      <c r="A401" s="38">
        <v>549</v>
      </c>
      <c r="B401" s="38" t="s">
        <v>1574</v>
      </c>
      <c r="C401" s="38" t="s">
        <v>1273</v>
      </c>
    </row>
    <row r="402" spans="1:3" x14ac:dyDescent="0.25">
      <c r="A402" s="38">
        <v>551</v>
      </c>
      <c r="B402" s="38" t="s">
        <v>1575</v>
      </c>
      <c r="C402" s="38" t="s">
        <v>1273</v>
      </c>
    </row>
    <row r="403" spans="1:3" x14ac:dyDescent="0.25">
      <c r="A403" s="38">
        <v>552</v>
      </c>
      <c r="B403" s="38" t="s">
        <v>1576</v>
      </c>
      <c r="C403" s="38" t="s">
        <v>1273</v>
      </c>
    </row>
    <row r="404" spans="1:3" x14ac:dyDescent="0.25">
      <c r="A404" s="38">
        <v>553</v>
      </c>
      <c r="B404" s="38" t="s">
        <v>2571</v>
      </c>
      <c r="C404" s="38" t="s">
        <v>1273</v>
      </c>
    </row>
    <row r="405" spans="1:3" x14ac:dyDescent="0.25">
      <c r="A405" s="38">
        <v>554</v>
      </c>
      <c r="B405" s="38" t="s">
        <v>1577</v>
      </c>
      <c r="C405" s="38" t="s">
        <v>1273</v>
      </c>
    </row>
    <row r="406" spans="1:3" x14ac:dyDescent="0.25">
      <c r="A406" s="38">
        <v>555</v>
      </c>
      <c r="B406" s="38" t="s">
        <v>1578</v>
      </c>
      <c r="C406" s="38" t="s">
        <v>1273</v>
      </c>
    </row>
    <row r="407" spans="1:3" x14ac:dyDescent="0.25">
      <c r="A407" s="38">
        <v>556</v>
      </c>
      <c r="B407" s="38" t="s">
        <v>1579</v>
      </c>
      <c r="C407" s="38" t="s">
        <v>1273</v>
      </c>
    </row>
    <row r="408" spans="1:3" x14ac:dyDescent="0.25">
      <c r="A408" s="38">
        <v>557</v>
      </c>
      <c r="B408" s="38" t="s">
        <v>1580</v>
      </c>
      <c r="C408" s="38" t="s">
        <v>1273</v>
      </c>
    </row>
    <row r="409" spans="1:3" x14ac:dyDescent="0.25">
      <c r="A409" s="38">
        <v>558</v>
      </c>
      <c r="B409" s="38" t="s">
        <v>2326</v>
      </c>
      <c r="C409" s="38" t="s">
        <v>1273</v>
      </c>
    </row>
    <row r="410" spans="1:3" x14ac:dyDescent="0.25">
      <c r="A410" s="38">
        <v>559</v>
      </c>
      <c r="B410" s="38" t="s">
        <v>1581</v>
      </c>
      <c r="C410" s="38" t="s">
        <v>1273</v>
      </c>
    </row>
    <row r="411" spans="1:3" x14ac:dyDescent="0.25">
      <c r="A411" s="38">
        <v>560</v>
      </c>
      <c r="B411" s="38" t="s">
        <v>1582</v>
      </c>
      <c r="C411" s="38" t="s">
        <v>1273</v>
      </c>
    </row>
    <row r="412" spans="1:3" x14ac:dyDescent="0.25">
      <c r="A412" s="38">
        <v>561</v>
      </c>
      <c r="B412" s="38" t="s">
        <v>1583</v>
      </c>
      <c r="C412" s="38" t="s">
        <v>1273</v>
      </c>
    </row>
    <row r="413" spans="1:3" x14ac:dyDescent="0.25">
      <c r="A413" s="38">
        <v>562</v>
      </c>
      <c r="B413" s="38" t="s">
        <v>1584</v>
      </c>
      <c r="C413" s="38" t="s">
        <v>1273</v>
      </c>
    </row>
    <row r="414" spans="1:3" x14ac:dyDescent="0.25">
      <c r="A414" s="38">
        <v>563</v>
      </c>
      <c r="B414" s="38" t="s">
        <v>1585</v>
      </c>
      <c r="C414" s="38" t="s">
        <v>1273</v>
      </c>
    </row>
    <row r="415" spans="1:3" x14ac:dyDescent="0.25">
      <c r="A415" s="38">
        <v>564</v>
      </c>
      <c r="B415" s="38" t="s">
        <v>1586</v>
      </c>
      <c r="C415" s="38" t="s">
        <v>1273</v>
      </c>
    </row>
    <row r="416" spans="1:3" x14ac:dyDescent="0.25">
      <c r="A416" s="38">
        <v>565</v>
      </c>
      <c r="B416" s="38" t="s">
        <v>1587</v>
      </c>
      <c r="C416" s="38" t="s">
        <v>1273</v>
      </c>
    </row>
    <row r="417" spans="1:3" x14ac:dyDescent="0.25">
      <c r="A417" s="38">
        <v>566</v>
      </c>
      <c r="B417" s="38" t="s">
        <v>1588</v>
      </c>
      <c r="C417" s="38" t="s">
        <v>1273</v>
      </c>
    </row>
    <row r="418" spans="1:3" x14ac:dyDescent="0.25">
      <c r="A418" s="38">
        <v>567</v>
      </c>
      <c r="B418" s="38" t="s">
        <v>1589</v>
      </c>
      <c r="C418" s="38" t="s">
        <v>1273</v>
      </c>
    </row>
    <row r="419" spans="1:3" x14ac:dyDescent="0.25">
      <c r="A419" s="38">
        <v>568</v>
      </c>
      <c r="B419" s="38" t="s">
        <v>1590</v>
      </c>
      <c r="C419" s="38" t="s">
        <v>1273</v>
      </c>
    </row>
    <row r="420" spans="1:3" x14ac:dyDescent="0.25">
      <c r="A420" s="38">
        <v>569</v>
      </c>
      <c r="B420" s="38" t="s">
        <v>1591</v>
      </c>
      <c r="C420" s="38" t="s">
        <v>1273</v>
      </c>
    </row>
    <row r="421" spans="1:3" x14ac:dyDescent="0.25">
      <c r="A421" s="38">
        <v>570</v>
      </c>
      <c r="B421" s="38" t="s">
        <v>1592</v>
      </c>
      <c r="C421" s="38" t="s">
        <v>1273</v>
      </c>
    </row>
    <row r="422" spans="1:3" x14ac:dyDescent="0.25">
      <c r="A422" s="38">
        <v>571</v>
      </c>
      <c r="B422" s="38" t="s">
        <v>1593</v>
      </c>
      <c r="C422" s="38" t="s">
        <v>1273</v>
      </c>
    </row>
    <row r="423" spans="1:3" x14ac:dyDescent="0.25">
      <c r="A423" s="38">
        <v>572</v>
      </c>
      <c r="B423" s="38" t="s">
        <v>1594</v>
      </c>
      <c r="C423" s="38" t="s">
        <v>1273</v>
      </c>
    </row>
    <row r="424" spans="1:3" x14ac:dyDescent="0.25">
      <c r="A424" s="38">
        <v>573</v>
      </c>
      <c r="B424" s="38" t="s">
        <v>1595</v>
      </c>
      <c r="C424" s="38" t="s">
        <v>1273</v>
      </c>
    </row>
    <row r="425" spans="1:3" x14ac:dyDescent="0.25">
      <c r="A425" s="38">
        <v>574</v>
      </c>
      <c r="B425" s="38" t="s">
        <v>1596</v>
      </c>
      <c r="C425" s="38" t="s">
        <v>1273</v>
      </c>
    </row>
    <row r="426" spans="1:3" x14ac:dyDescent="0.25">
      <c r="A426" s="38">
        <v>575</v>
      </c>
      <c r="B426" s="38" t="s">
        <v>1597</v>
      </c>
      <c r="C426" s="38" t="s">
        <v>1273</v>
      </c>
    </row>
    <row r="427" spans="1:3" x14ac:dyDescent="0.25">
      <c r="A427" s="38">
        <v>576</v>
      </c>
      <c r="B427" s="38" t="s">
        <v>2470</v>
      </c>
      <c r="C427" s="38" t="s">
        <v>1275</v>
      </c>
    </row>
    <row r="428" spans="1:3" x14ac:dyDescent="0.25">
      <c r="A428" s="38">
        <v>577</v>
      </c>
      <c r="B428" s="38" t="s">
        <v>1598</v>
      </c>
      <c r="C428" s="38" t="s">
        <v>1273</v>
      </c>
    </row>
    <row r="429" spans="1:3" x14ac:dyDescent="0.25">
      <c r="A429" s="38">
        <v>578</v>
      </c>
      <c r="B429" s="38" t="s">
        <v>1599</v>
      </c>
      <c r="C429" s="38" t="s">
        <v>1273</v>
      </c>
    </row>
    <row r="430" spans="1:3" x14ac:dyDescent="0.25">
      <c r="A430" s="38">
        <v>579</v>
      </c>
      <c r="B430" s="38" t="s">
        <v>1600</v>
      </c>
      <c r="C430" s="38" t="s">
        <v>1274</v>
      </c>
    </row>
    <row r="431" spans="1:3" x14ac:dyDescent="0.25">
      <c r="A431" s="38">
        <v>580</v>
      </c>
      <c r="B431" s="38" t="s">
        <v>1601</v>
      </c>
      <c r="C431" s="38" t="s">
        <v>1273</v>
      </c>
    </row>
    <row r="432" spans="1:3" s="75" customFormat="1" x14ac:dyDescent="0.25">
      <c r="A432" s="77">
        <v>581</v>
      </c>
      <c r="B432" s="77" t="s">
        <v>1602</v>
      </c>
      <c r="C432" s="77" t="s">
        <v>1273</v>
      </c>
    </row>
    <row r="433" spans="1:3" x14ac:dyDescent="0.25">
      <c r="A433" s="38">
        <v>582</v>
      </c>
      <c r="B433" s="38" t="s">
        <v>2466</v>
      </c>
      <c r="C433" s="38" t="s">
        <v>1275</v>
      </c>
    </row>
    <row r="434" spans="1:3" x14ac:dyDescent="0.25">
      <c r="A434" s="38">
        <v>583</v>
      </c>
      <c r="B434" s="38" t="s">
        <v>1603</v>
      </c>
      <c r="C434" s="38" t="s">
        <v>1273</v>
      </c>
    </row>
    <row r="435" spans="1:3" x14ac:dyDescent="0.25">
      <c r="A435" s="38">
        <v>584</v>
      </c>
      <c r="B435" s="38" t="s">
        <v>1604</v>
      </c>
      <c r="C435" s="38" t="s">
        <v>1275</v>
      </c>
    </row>
    <row r="436" spans="1:3" x14ac:dyDescent="0.25">
      <c r="A436" s="38">
        <v>585</v>
      </c>
      <c r="B436" s="38" t="s">
        <v>1605</v>
      </c>
      <c r="C436" s="38" t="s">
        <v>1273</v>
      </c>
    </row>
    <row r="437" spans="1:3" x14ac:dyDescent="0.25">
      <c r="A437" s="38">
        <v>586</v>
      </c>
      <c r="B437" s="38" t="s">
        <v>1606</v>
      </c>
      <c r="C437" s="38" t="s">
        <v>1273</v>
      </c>
    </row>
    <row r="438" spans="1:3" x14ac:dyDescent="0.25">
      <c r="A438" s="38">
        <v>587</v>
      </c>
      <c r="B438" s="38" t="s">
        <v>1607</v>
      </c>
      <c r="C438" s="38" t="s">
        <v>1273</v>
      </c>
    </row>
    <row r="439" spans="1:3" x14ac:dyDescent="0.25">
      <c r="A439" s="38">
        <v>588</v>
      </c>
      <c r="B439" s="38" t="s">
        <v>1608</v>
      </c>
      <c r="C439" s="38" t="s">
        <v>1273</v>
      </c>
    </row>
    <row r="440" spans="1:3" x14ac:dyDescent="0.25">
      <c r="A440" s="38">
        <v>589</v>
      </c>
      <c r="B440" s="38" t="s">
        <v>1609</v>
      </c>
      <c r="C440" s="38" t="s">
        <v>1273</v>
      </c>
    </row>
    <row r="441" spans="1:3" x14ac:dyDescent="0.25">
      <c r="A441" s="38">
        <v>590</v>
      </c>
      <c r="B441" s="38" t="s">
        <v>1610</v>
      </c>
      <c r="C441" s="38" t="s">
        <v>1273</v>
      </c>
    </row>
    <row r="442" spans="1:3" x14ac:dyDescent="0.25">
      <c r="A442" s="38">
        <v>591</v>
      </c>
      <c r="B442" s="38" t="s">
        <v>2570</v>
      </c>
      <c r="C442" s="38" t="s">
        <v>1273</v>
      </c>
    </row>
    <row r="443" spans="1:3" x14ac:dyDescent="0.25">
      <c r="A443" s="38">
        <v>592</v>
      </c>
      <c r="B443" s="38" t="s">
        <v>1611</v>
      </c>
      <c r="C443" s="38" t="s">
        <v>1275</v>
      </c>
    </row>
    <row r="444" spans="1:3" x14ac:dyDescent="0.25">
      <c r="A444" s="38">
        <v>593</v>
      </c>
      <c r="B444" s="38" t="s">
        <v>1612</v>
      </c>
      <c r="C444" s="38" t="s">
        <v>1273</v>
      </c>
    </row>
    <row r="445" spans="1:3" x14ac:dyDescent="0.25">
      <c r="A445" s="38">
        <v>594</v>
      </c>
      <c r="B445" s="38" t="s">
        <v>1613</v>
      </c>
      <c r="C445" s="38" t="s">
        <v>1276</v>
      </c>
    </row>
    <row r="446" spans="1:3" x14ac:dyDescent="0.25">
      <c r="A446" s="38">
        <v>595</v>
      </c>
      <c r="B446" s="38" t="s">
        <v>2284</v>
      </c>
      <c r="C446" s="38" t="s">
        <v>1276</v>
      </c>
    </row>
    <row r="447" spans="1:3" x14ac:dyDescent="0.25">
      <c r="A447" s="38">
        <v>596</v>
      </c>
      <c r="B447" s="38" t="s">
        <v>2285</v>
      </c>
      <c r="C447" s="38" t="s">
        <v>1273</v>
      </c>
    </row>
    <row r="448" spans="1:3" x14ac:dyDescent="0.25">
      <c r="A448" s="38">
        <v>597</v>
      </c>
      <c r="B448" s="38" t="s">
        <v>2371</v>
      </c>
      <c r="C448" s="38" t="s">
        <v>1276</v>
      </c>
    </row>
    <row r="449" spans="1:3" x14ac:dyDescent="0.25">
      <c r="A449" s="38">
        <v>598</v>
      </c>
      <c r="B449" s="38" t="s">
        <v>2375</v>
      </c>
      <c r="C449" s="38" t="s">
        <v>1276</v>
      </c>
    </row>
    <row r="450" spans="1:3" x14ac:dyDescent="0.25">
      <c r="A450" s="38">
        <v>599</v>
      </c>
      <c r="B450" s="38" t="s">
        <v>1614</v>
      </c>
      <c r="C450" s="38" t="s">
        <v>1276</v>
      </c>
    </row>
    <row r="451" spans="1:3" s="75" customFormat="1" x14ac:dyDescent="0.25">
      <c r="A451" s="83">
        <v>600</v>
      </c>
      <c r="B451" s="83" t="s">
        <v>2474</v>
      </c>
      <c r="C451" s="83" t="s">
        <v>1273</v>
      </c>
    </row>
    <row r="452" spans="1:3" x14ac:dyDescent="0.25">
      <c r="A452" s="38">
        <v>601</v>
      </c>
      <c r="B452" s="38" t="s">
        <v>2379</v>
      </c>
      <c r="C452" s="38" t="s">
        <v>1276</v>
      </c>
    </row>
    <row r="453" spans="1:3" x14ac:dyDescent="0.25">
      <c r="A453" s="38">
        <v>602</v>
      </c>
      <c r="B453" s="38" t="s">
        <v>2391</v>
      </c>
      <c r="C453" s="38" t="s">
        <v>1276</v>
      </c>
    </row>
    <row r="454" spans="1:3" x14ac:dyDescent="0.25">
      <c r="A454" s="38">
        <v>603</v>
      </c>
      <c r="B454" s="38" t="s">
        <v>2392</v>
      </c>
      <c r="C454" s="38" t="s">
        <v>1276</v>
      </c>
    </row>
    <row r="455" spans="1:3" x14ac:dyDescent="0.25">
      <c r="A455" s="38">
        <v>604</v>
      </c>
      <c r="B455" s="38" t="s">
        <v>1615</v>
      </c>
      <c r="C455" s="38" t="s">
        <v>1276</v>
      </c>
    </row>
    <row r="456" spans="1:3" x14ac:dyDescent="0.25">
      <c r="A456" s="38">
        <v>605</v>
      </c>
      <c r="B456" s="38" t="s">
        <v>1616</v>
      </c>
      <c r="C456" s="38" t="s">
        <v>1276</v>
      </c>
    </row>
    <row r="457" spans="1:3" x14ac:dyDescent="0.25">
      <c r="A457" s="38">
        <v>606</v>
      </c>
      <c r="B457" s="38" t="s">
        <v>1617</v>
      </c>
      <c r="C457" s="38" t="s">
        <v>1276</v>
      </c>
    </row>
    <row r="458" spans="1:3" x14ac:dyDescent="0.25">
      <c r="A458" s="38">
        <v>607</v>
      </c>
      <c r="B458" s="38" t="s">
        <v>1618</v>
      </c>
      <c r="C458" s="38" t="s">
        <v>1273</v>
      </c>
    </row>
    <row r="459" spans="1:3" x14ac:dyDescent="0.25">
      <c r="A459" s="38">
        <v>608</v>
      </c>
      <c r="B459" s="38" t="s">
        <v>1619</v>
      </c>
      <c r="C459" s="38" t="s">
        <v>1274</v>
      </c>
    </row>
    <row r="460" spans="1:3" x14ac:dyDescent="0.25">
      <c r="A460" s="38">
        <v>609</v>
      </c>
      <c r="B460" s="38" t="s">
        <v>1620</v>
      </c>
      <c r="C460" s="38" t="s">
        <v>1274</v>
      </c>
    </row>
    <row r="461" spans="1:3" x14ac:dyDescent="0.25">
      <c r="A461" s="38">
        <v>610</v>
      </c>
      <c r="B461" s="38" t="s">
        <v>1621</v>
      </c>
      <c r="C461" s="38" t="s">
        <v>1273</v>
      </c>
    </row>
    <row r="462" spans="1:3" x14ac:dyDescent="0.25">
      <c r="A462" s="38">
        <v>611</v>
      </c>
      <c r="B462" s="38" t="s">
        <v>1622</v>
      </c>
      <c r="C462" s="38" t="s">
        <v>1273</v>
      </c>
    </row>
    <row r="463" spans="1:3" x14ac:dyDescent="0.25">
      <c r="A463" s="38">
        <v>612</v>
      </c>
      <c r="B463" s="38" t="s">
        <v>1623</v>
      </c>
      <c r="C463" s="38" t="s">
        <v>1274</v>
      </c>
    </row>
    <row r="464" spans="1:3" x14ac:dyDescent="0.25">
      <c r="A464" s="38">
        <v>613</v>
      </c>
      <c r="B464" s="38" t="s">
        <v>1624</v>
      </c>
      <c r="C464" s="38" t="s">
        <v>1274</v>
      </c>
    </row>
    <row r="465" spans="1:3" s="75" customFormat="1" x14ac:dyDescent="0.25">
      <c r="A465" s="83">
        <v>614</v>
      </c>
      <c r="B465" s="83" t="s">
        <v>2477</v>
      </c>
      <c r="C465" s="83" t="s">
        <v>1273</v>
      </c>
    </row>
    <row r="466" spans="1:3" x14ac:dyDescent="0.25">
      <c r="A466" s="38">
        <v>615</v>
      </c>
      <c r="B466" s="38" t="s">
        <v>1625</v>
      </c>
      <c r="C466" s="38" t="s">
        <v>1275</v>
      </c>
    </row>
    <row r="467" spans="1:3" x14ac:dyDescent="0.25">
      <c r="A467" s="38">
        <v>616</v>
      </c>
      <c r="B467" s="38" t="s">
        <v>1626</v>
      </c>
      <c r="C467" s="38" t="s">
        <v>1275</v>
      </c>
    </row>
    <row r="468" spans="1:3" x14ac:dyDescent="0.25">
      <c r="A468" s="38">
        <v>617</v>
      </c>
      <c r="B468" s="38" t="s">
        <v>1627</v>
      </c>
      <c r="C468" s="38" t="s">
        <v>1273</v>
      </c>
    </row>
    <row r="469" spans="1:3" x14ac:dyDescent="0.25">
      <c r="A469" s="38">
        <v>618</v>
      </c>
      <c r="B469" s="38" t="s">
        <v>1628</v>
      </c>
      <c r="C469" s="38" t="s">
        <v>1273</v>
      </c>
    </row>
    <row r="470" spans="1:3" x14ac:dyDescent="0.25">
      <c r="A470" s="38">
        <v>619</v>
      </c>
      <c r="B470" s="38" t="s">
        <v>1629</v>
      </c>
      <c r="C470" s="38" t="s">
        <v>1275</v>
      </c>
    </row>
    <row r="471" spans="1:3" x14ac:dyDescent="0.25">
      <c r="A471" s="38">
        <v>620</v>
      </c>
      <c r="B471" s="38" t="s">
        <v>1630</v>
      </c>
      <c r="C471" s="38" t="s">
        <v>1273</v>
      </c>
    </row>
    <row r="472" spans="1:3" x14ac:dyDescent="0.25">
      <c r="A472" s="38">
        <v>621</v>
      </c>
      <c r="B472" s="38" t="s">
        <v>2257</v>
      </c>
      <c r="C472" s="38" t="s">
        <v>1273</v>
      </c>
    </row>
    <row r="473" spans="1:3" x14ac:dyDescent="0.25">
      <c r="A473" s="38">
        <v>622</v>
      </c>
      <c r="B473" s="38" t="s">
        <v>1631</v>
      </c>
      <c r="C473" s="38" t="s">
        <v>1273</v>
      </c>
    </row>
    <row r="474" spans="1:3" x14ac:dyDescent="0.25">
      <c r="A474" s="38">
        <v>623</v>
      </c>
      <c r="B474" s="38" t="s">
        <v>1632</v>
      </c>
      <c r="C474" s="38" t="s">
        <v>1273</v>
      </c>
    </row>
    <row r="475" spans="1:3" x14ac:dyDescent="0.25">
      <c r="A475" s="38">
        <v>624</v>
      </c>
      <c r="B475" s="38" t="s">
        <v>2281</v>
      </c>
      <c r="C475" s="38" t="s">
        <v>1273</v>
      </c>
    </row>
    <row r="476" spans="1:3" x14ac:dyDescent="0.25">
      <c r="A476" s="38">
        <v>625</v>
      </c>
      <c r="B476" s="38" t="s">
        <v>2282</v>
      </c>
      <c r="C476" s="38" t="s">
        <v>1273</v>
      </c>
    </row>
    <row r="477" spans="1:3" x14ac:dyDescent="0.25">
      <c r="A477" s="38">
        <v>626</v>
      </c>
      <c r="B477" s="38" t="s">
        <v>1633</v>
      </c>
      <c r="C477" s="38" t="s">
        <v>1273</v>
      </c>
    </row>
    <row r="478" spans="1:3" x14ac:dyDescent="0.25">
      <c r="A478" s="38">
        <v>627</v>
      </c>
      <c r="B478" s="38" t="s">
        <v>1634</v>
      </c>
      <c r="C478" s="38" t="s">
        <v>1273</v>
      </c>
    </row>
    <row r="479" spans="1:3" x14ac:dyDescent="0.25">
      <c r="A479" s="38">
        <v>628</v>
      </c>
      <c r="B479" s="38" t="s">
        <v>1635</v>
      </c>
      <c r="C479" s="38" t="s">
        <v>1273</v>
      </c>
    </row>
    <row r="480" spans="1:3" x14ac:dyDescent="0.25">
      <c r="A480" s="38">
        <v>629</v>
      </c>
      <c r="B480" s="38" t="s">
        <v>1636</v>
      </c>
      <c r="C480" s="38" t="s">
        <v>1273</v>
      </c>
    </row>
    <row r="481" spans="1:3" x14ac:dyDescent="0.25">
      <c r="A481" s="38">
        <v>630</v>
      </c>
      <c r="B481" s="38" t="s">
        <v>1637</v>
      </c>
      <c r="C481" s="38" t="s">
        <v>1274</v>
      </c>
    </row>
    <row r="482" spans="1:3" x14ac:dyDescent="0.25">
      <c r="A482" s="38">
        <v>631</v>
      </c>
      <c r="B482" s="38" t="s">
        <v>1638</v>
      </c>
      <c r="C482" s="38" t="s">
        <v>1274</v>
      </c>
    </row>
    <row r="483" spans="1:3" x14ac:dyDescent="0.25">
      <c r="A483" s="38">
        <v>632</v>
      </c>
      <c r="B483" s="38" t="s">
        <v>1639</v>
      </c>
      <c r="C483" s="38" t="s">
        <v>1276</v>
      </c>
    </row>
    <row r="484" spans="1:3" x14ac:dyDescent="0.25">
      <c r="A484" s="38">
        <v>633</v>
      </c>
      <c r="B484" s="38" t="s">
        <v>1640</v>
      </c>
      <c r="C484" s="38" t="s">
        <v>1276</v>
      </c>
    </row>
    <row r="485" spans="1:3" x14ac:dyDescent="0.25">
      <c r="A485" s="38">
        <v>634</v>
      </c>
      <c r="B485" s="38" t="s">
        <v>1641</v>
      </c>
      <c r="C485" s="38" t="s">
        <v>1274</v>
      </c>
    </row>
    <row r="486" spans="1:3" x14ac:dyDescent="0.25">
      <c r="A486" s="38">
        <v>635</v>
      </c>
      <c r="B486" s="38" t="s">
        <v>1642</v>
      </c>
      <c r="C486" s="38" t="s">
        <v>1276</v>
      </c>
    </row>
    <row r="487" spans="1:3" x14ac:dyDescent="0.25">
      <c r="A487" s="38">
        <v>636</v>
      </c>
      <c r="B487" s="38" t="s">
        <v>2280</v>
      </c>
      <c r="C487" s="38" t="s">
        <v>1276</v>
      </c>
    </row>
    <row r="488" spans="1:3" x14ac:dyDescent="0.25">
      <c r="A488" s="38">
        <v>637</v>
      </c>
      <c r="B488" s="38" t="s">
        <v>1643</v>
      </c>
      <c r="C488" s="38" t="s">
        <v>1276</v>
      </c>
    </row>
    <row r="489" spans="1:3" x14ac:dyDescent="0.25">
      <c r="A489" s="38">
        <v>638</v>
      </c>
      <c r="B489" s="38" t="s">
        <v>2365</v>
      </c>
      <c r="C489" s="38" t="s">
        <v>1276</v>
      </c>
    </row>
    <row r="490" spans="1:3" x14ac:dyDescent="0.25">
      <c r="A490" s="38">
        <v>639</v>
      </c>
      <c r="B490" s="38" t="s">
        <v>1644</v>
      </c>
      <c r="C490" s="38" t="s">
        <v>1273</v>
      </c>
    </row>
    <row r="491" spans="1:3" x14ac:dyDescent="0.25">
      <c r="A491" s="38">
        <v>640</v>
      </c>
      <c r="B491" s="38" t="s">
        <v>1645</v>
      </c>
      <c r="C491" s="38" t="s">
        <v>1273</v>
      </c>
    </row>
    <row r="492" spans="1:3" x14ac:dyDescent="0.25">
      <c r="A492" s="38">
        <v>641</v>
      </c>
      <c r="B492" s="38" t="s">
        <v>1646</v>
      </c>
      <c r="C492" s="38" t="s">
        <v>1273</v>
      </c>
    </row>
    <row r="493" spans="1:3" x14ac:dyDescent="0.25">
      <c r="A493" s="38">
        <v>642</v>
      </c>
      <c r="B493" s="38" t="s">
        <v>1647</v>
      </c>
      <c r="C493" s="38" t="s">
        <v>1273</v>
      </c>
    </row>
    <row r="494" spans="1:3" x14ac:dyDescent="0.25">
      <c r="A494" s="38">
        <v>643</v>
      </c>
      <c r="B494" s="38" t="s">
        <v>1648</v>
      </c>
      <c r="C494" s="38" t="s">
        <v>1276</v>
      </c>
    </row>
    <row r="495" spans="1:3" x14ac:dyDescent="0.25">
      <c r="A495" s="38">
        <v>644</v>
      </c>
      <c r="B495" s="38" t="s">
        <v>2390</v>
      </c>
      <c r="C495" s="38" t="s">
        <v>1276</v>
      </c>
    </row>
    <row r="496" spans="1:3" x14ac:dyDescent="0.25">
      <c r="A496" s="38">
        <v>645</v>
      </c>
      <c r="B496" s="38" t="s">
        <v>1649</v>
      </c>
      <c r="C496" s="38" t="s">
        <v>1276</v>
      </c>
    </row>
    <row r="497" spans="1:3" x14ac:dyDescent="0.25">
      <c r="A497" s="38">
        <v>646</v>
      </c>
      <c r="B497" s="38" t="s">
        <v>1650</v>
      </c>
      <c r="C497" s="38" t="s">
        <v>1276</v>
      </c>
    </row>
    <row r="498" spans="1:3" x14ac:dyDescent="0.25">
      <c r="A498" s="38">
        <v>647</v>
      </c>
      <c r="B498" s="38" t="s">
        <v>1651</v>
      </c>
      <c r="C498" s="38" t="s">
        <v>1276</v>
      </c>
    </row>
    <row r="499" spans="1:3" x14ac:dyDescent="0.25">
      <c r="A499" s="38">
        <v>648</v>
      </c>
      <c r="B499" s="38" t="s">
        <v>1652</v>
      </c>
      <c r="C499" s="38" t="s">
        <v>1273</v>
      </c>
    </row>
    <row r="500" spans="1:3" x14ac:dyDescent="0.25">
      <c r="A500" s="38">
        <v>649</v>
      </c>
      <c r="B500" s="38" t="s">
        <v>1653</v>
      </c>
      <c r="C500" s="38" t="s">
        <v>1276</v>
      </c>
    </row>
    <row r="501" spans="1:3" x14ac:dyDescent="0.25">
      <c r="A501" s="38">
        <v>650</v>
      </c>
      <c r="B501" s="38" t="s">
        <v>2373</v>
      </c>
      <c r="C501" s="38" t="s">
        <v>1276</v>
      </c>
    </row>
    <row r="502" spans="1:3" x14ac:dyDescent="0.25">
      <c r="A502" s="38">
        <v>651</v>
      </c>
      <c r="B502" s="38" t="s">
        <v>2274</v>
      </c>
      <c r="C502" s="38" t="s">
        <v>1274</v>
      </c>
    </row>
    <row r="503" spans="1:3" x14ac:dyDescent="0.25">
      <c r="A503" s="38">
        <v>653</v>
      </c>
      <c r="B503" s="38" t="s">
        <v>2279</v>
      </c>
      <c r="C503" s="38" t="s">
        <v>1276</v>
      </c>
    </row>
    <row r="504" spans="1:3" x14ac:dyDescent="0.25">
      <c r="A504" s="38">
        <v>654</v>
      </c>
      <c r="B504" s="38" t="s">
        <v>2396</v>
      </c>
      <c r="C504" s="38" t="s">
        <v>1276</v>
      </c>
    </row>
    <row r="505" spans="1:3" x14ac:dyDescent="0.25">
      <c r="A505" s="38">
        <v>655</v>
      </c>
      <c r="B505" s="38" t="s">
        <v>1985</v>
      </c>
      <c r="C505" s="38" t="s">
        <v>1273</v>
      </c>
    </row>
    <row r="506" spans="1:3" x14ac:dyDescent="0.25">
      <c r="A506" s="38">
        <v>658</v>
      </c>
      <c r="B506" s="38" t="s">
        <v>2278</v>
      </c>
      <c r="C506" s="38" t="s">
        <v>1273</v>
      </c>
    </row>
    <row r="507" spans="1:3" x14ac:dyDescent="0.25">
      <c r="A507" s="38">
        <v>659</v>
      </c>
      <c r="B507" s="38" t="s">
        <v>1977</v>
      </c>
      <c r="C507" s="38" t="s">
        <v>1273</v>
      </c>
    </row>
    <row r="508" spans="1:3" x14ac:dyDescent="0.25">
      <c r="A508" s="38">
        <v>660</v>
      </c>
      <c r="B508" s="38" t="s">
        <v>2188</v>
      </c>
      <c r="C508" s="38" t="s">
        <v>1274</v>
      </c>
    </row>
    <row r="509" spans="1:3" x14ac:dyDescent="0.25">
      <c r="A509" s="38">
        <v>661</v>
      </c>
      <c r="B509" s="38" t="s">
        <v>1368</v>
      </c>
      <c r="C509" s="38" t="s">
        <v>1274</v>
      </c>
    </row>
    <row r="510" spans="1:3" x14ac:dyDescent="0.25">
      <c r="A510" s="38">
        <v>662</v>
      </c>
      <c r="B510" s="38" t="s">
        <v>2388</v>
      </c>
      <c r="C510" s="38" t="s">
        <v>1276</v>
      </c>
    </row>
    <row r="511" spans="1:3" s="75" customFormat="1" x14ac:dyDescent="0.25">
      <c r="A511" s="118">
        <v>663</v>
      </c>
      <c r="B511" s="118" t="s">
        <v>2573</v>
      </c>
      <c r="C511" s="118" t="s">
        <v>1273</v>
      </c>
    </row>
    <row r="512" spans="1:3" x14ac:dyDescent="0.25">
      <c r="A512" s="38">
        <v>664</v>
      </c>
      <c r="B512" s="38" t="s">
        <v>2342</v>
      </c>
      <c r="C512" s="38" t="s">
        <v>1276</v>
      </c>
    </row>
    <row r="513" spans="1:3" x14ac:dyDescent="0.25">
      <c r="A513" s="38">
        <v>665</v>
      </c>
      <c r="B513" s="38" t="s">
        <v>2376</v>
      </c>
      <c r="C513" s="38" t="s">
        <v>1276</v>
      </c>
    </row>
    <row r="514" spans="1:3" x14ac:dyDescent="0.25">
      <c r="A514" s="38">
        <v>666</v>
      </c>
      <c r="B514" s="38" t="s">
        <v>2350</v>
      </c>
      <c r="C514" s="38" t="s">
        <v>1276</v>
      </c>
    </row>
    <row r="515" spans="1:3" x14ac:dyDescent="0.25">
      <c r="A515" s="38">
        <v>667</v>
      </c>
      <c r="B515" s="38" t="s">
        <v>2389</v>
      </c>
      <c r="C515" s="38" t="s">
        <v>1276</v>
      </c>
    </row>
    <row r="516" spans="1:3" x14ac:dyDescent="0.25">
      <c r="A516" s="38">
        <v>668</v>
      </c>
      <c r="B516" s="38" t="s">
        <v>2293</v>
      </c>
      <c r="C516" s="38" t="s">
        <v>1276</v>
      </c>
    </row>
    <row r="517" spans="1:3" x14ac:dyDescent="0.25">
      <c r="A517" s="38">
        <v>669</v>
      </c>
      <c r="B517" s="38" t="s">
        <v>2256</v>
      </c>
      <c r="C517" s="38" t="s">
        <v>1273</v>
      </c>
    </row>
    <row r="518" spans="1:3" x14ac:dyDescent="0.25">
      <c r="A518" s="38">
        <v>670</v>
      </c>
      <c r="B518" s="38" t="s">
        <v>2277</v>
      </c>
      <c r="C518" s="38" t="s">
        <v>1273</v>
      </c>
    </row>
    <row r="519" spans="1:3" x14ac:dyDescent="0.25">
      <c r="A519" s="38">
        <v>671</v>
      </c>
      <c r="B519" s="38" t="s">
        <v>2256</v>
      </c>
      <c r="C519" s="38" t="s">
        <v>1273</v>
      </c>
    </row>
    <row r="520" spans="1:3" x14ac:dyDescent="0.25">
      <c r="A520" s="38">
        <v>672</v>
      </c>
      <c r="B520" s="38" t="s">
        <v>2328</v>
      </c>
      <c r="C520" s="38" t="s">
        <v>1273</v>
      </c>
    </row>
    <row r="521" spans="1:3" x14ac:dyDescent="0.25">
      <c r="A521" s="38">
        <v>673</v>
      </c>
      <c r="B521" s="38" t="s">
        <v>2275</v>
      </c>
      <c r="C521" s="38" t="s">
        <v>1274</v>
      </c>
    </row>
    <row r="522" spans="1:3" x14ac:dyDescent="0.25">
      <c r="A522" s="38">
        <v>676</v>
      </c>
      <c r="B522" s="38" t="s">
        <v>2345</v>
      </c>
      <c r="C522" s="38" t="s">
        <v>1273</v>
      </c>
    </row>
    <row r="523" spans="1:3" x14ac:dyDescent="0.25">
      <c r="A523" s="38">
        <v>677</v>
      </c>
      <c r="B523" s="38" t="s">
        <v>1976</v>
      </c>
      <c r="C523" s="38" t="s">
        <v>1275</v>
      </c>
    </row>
    <row r="524" spans="1:3" x14ac:dyDescent="0.25">
      <c r="A524" s="38">
        <v>678</v>
      </c>
      <c r="B524" s="38" t="s">
        <v>2403</v>
      </c>
      <c r="C524" s="38" t="s">
        <v>1273</v>
      </c>
    </row>
    <row r="525" spans="1:3" x14ac:dyDescent="0.25">
      <c r="A525" s="38">
        <v>679</v>
      </c>
      <c r="B525" s="38" t="s">
        <v>1983</v>
      </c>
      <c r="C525" s="38" t="s">
        <v>1276</v>
      </c>
    </row>
    <row r="526" spans="1:3" x14ac:dyDescent="0.25">
      <c r="A526" s="38">
        <v>680</v>
      </c>
      <c r="B526" s="38" t="s">
        <v>1991</v>
      </c>
      <c r="C526" s="38" t="s">
        <v>1274</v>
      </c>
    </row>
    <row r="527" spans="1:3" x14ac:dyDescent="0.25">
      <c r="A527" s="38">
        <v>681</v>
      </c>
      <c r="B527" s="38" t="s">
        <v>2006</v>
      </c>
      <c r="C527" s="38" t="s">
        <v>1274</v>
      </c>
    </row>
    <row r="528" spans="1:3" x14ac:dyDescent="0.25">
      <c r="A528" s="38">
        <v>682</v>
      </c>
      <c r="B528" s="38" t="s">
        <v>1993</v>
      </c>
      <c r="C528" s="38" t="s">
        <v>1274</v>
      </c>
    </row>
    <row r="529" spans="1:3" x14ac:dyDescent="0.25">
      <c r="A529" s="38">
        <v>683</v>
      </c>
      <c r="B529" s="38" t="s">
        <v>2276</v>
      </c>
      <c r="C529" s="38" t="s">
        <v>1276</v>
      </c>
    </row>
    <row r="530" spans="1:3" x14ac:dyDescent="0.25">
      <c r="A530" s="38">
        <v>684</v>
      </c>
      <c r="B530" s="38" t="s">
        <v>1992</v>
      </c>
      <c r="C530" s="38" t="s">
        <v>1273</v>
      </c>
    </row>
    <row r="531" spans="1:3" x14ac:dyDescent="0.25">
      <c r="A531" s="38">
        <v>685</v>
      </c>
      <c r="B531" s="38" t="s">
        <v>2255</v>
      </c>
      <c r="C531" s="38" t="s">
        <v>1273</v>
      </c>
    </row>
    <row r="532" spans="1:3" x14ac:dyDescent="0.25">
      <c r="A532" s="38">
        <v>686</v>
      </c>
      <c r="B532" s="38" t="s">
        <v>2314</v>
      </c>
      <c r="C532" s="38" t="s">
        <v>1273</v>
      </c>
    </row>
    <row r="533" spans="1:3" x14ac:dyDescent="0.25">
      <c r="A533" s="38">
        <v>687</v>
      </c>
      <c r="B533" s="38" t="s">
        <v>1995</v>
      </c>
      <c r="C533" s="38" t="s">
        <v>1276</v>
      </c>
    </row>
    <row r="534" spans="1:3" x14ac:dyDescent="0.25">
      <c r="A534" s="38">
        <v>688</v>
      </c>
      <c r="B534" s="38" t="s">
        <v>2005</v>
      </c>
      <c r="C534" s="38" t="s">
        <v>1273</v>
      </c>
    </row>
    <row r="535" spans="1:3" x14ac:dyDescent="0.25">
      <c r="A535" s="38">
        <v>689</v>
      </c>
      <c r="B535" s="38" t="s">
        <v>1990</v>
      </c>
      <c r="C535" s="38" t="s">
        <v>1276</v>
      </c>
    </row>
    <row r="536" spans="1:3" x14ac:dyDescent="0.25">
      <c r="A536" s="38">
        <v>690</v>
      </c>
      <c r="B536" s="38" t="s">
        <v>1989</v>
      </c>
      <c r="C536" s="38" t="s">
        <v>1273</v>
      </c>
    </row>
    <row r="537" spans="1:3" x14ac:dyDescent="0.25">
      <c r="A537" s="38">
        <v>691</v>
      </c>
      <c r="B537" s="38" t="s">
        <v>1994</v>
      </c>
      <c r="C537" s="38" t="s">
        <v>1276</v>
      </c>
    </row>
    <row r="538" spans="1:3" x14ac:dyDescent="0.25">
      <c r="A538" s="38">
        <v>693</v>
      </c>
      <c r="B538" s="38" t="s">
        <v>2008</v>
      </c>
      <c r="C538" s="38" t="s">
        <v>1274</v>
      </c>
    </row>
    <row r="539" spans="1:3" x14ac:dyDescent="0.25">
      <c r="A539" s="38">
        <v>694</v>
      </c>
      <c r="B539" s="38" t="s">
        <v>1996</v>
      </c>
      <c r="C539" s="38" t="s">
        <v>1273</v>
      </c>
    </row>
    <row r="540" spans="1:3" x14ac:dyDescent="0.25">
      <c r="A540" s="38">
        <v>695</v>
      </c>
      <c r="B540" s="38" t="s">
        <v>2001</v>
      </c>
      <c r="C540" s="38" t="s">
        <v>1273</v>
      </c>
    </row>
    <row r="541" spans="1:3" x14ac:dyDescent="0.25">
      <c r="A541" s="38">
        <v>696</v>
      </c>
      <c r="B541" s="38" t="s">
        <v>2007</v>
      </c>
      <c r="C541" s="38" t="s">
        <v>1273</v>
      </c>
    </row>
    <row r="542" spans="1:3" x14ac:dyDescent="0.25">
      <c r="A542" s="38">
        <v>697</v>
      </c>
      <c r="B542" s="38" t="s">
        <v>2000</v>
      </c>
      <c r="C542" s="38" t="s">
        <v>1273</v>
      </c>
    </row>
    <row r="543" spans="1:3" x14ac:dyDescent="0.25">
      <c r="A543" s="38">
        <v>698</v>
      </c>
      <c r="B543" s="38" t="s">
        <v>1998</v>
      </c>
      <c r="C543" s="38" t="s">
        <v>1273</v>
      </c>
    </row>
    <row r="544" spans="1:3" x14ac:dyDescent="0.25">
      <c r="A544" s="38">
        <v>699</v>
      </c>
      <c r="B544" s="38" t="s">
        <v>2344</v>
      </c>
      <c r="C544" s="38" t="s">
        <v>1275</v>
      </c>
    </row>
    <row r="545" spans="1:3" x14ac:dyDescent="0.25">
      <c r="A545" s="38">
        <v>701</v>
      </c>
      <c r="B545" s="38" t="s">
        <v>1999</v>
      </c>
      <c r="C545" s="38" t="s">
        <v>1273</v>
      </c>
    </row>
    <row r="546" spans="1:3" x14ac:dyDescent="0.25">
      <c r="A546" s="38">
        <v>703</v>
      </c>
      <c r="B546" s="38" t="s">
        <v>1654</v>
      </c>
      <c r="C546" s="38" t="s">
        <v>1276</v>
      </c>
    </row>
    <row r="547" spans="1:3" x14ac:dyDescent="0.25">
      <c r="A547" s="38">
        <v>705</v>
      </c>
      <c r="B547" s="38" t="s">
        <v>1655</v>
      </c>
      <c r="C547" s="38" t="s">
        <v>1276</v>
      </c>
    </row>
    <row r="548" spans="1:3" x14ac:dyDescent="0.25">
      <c r="A548" s="38">
        <v>706</v>
      </c>
      <c r="B548" s="38" t="s">
        <v>2362</v>
      </c>
      <c r="C548" s="38" t="s">
        <v>1273</v>
      </c>
    </row>
    <row r="549" spans="1:3" x14ac:dyDescent="0.25">
      <c r="A549" s="38">
        <v>707</v>
      </c>
      <c r="B549" s="38" t="s">
        <v>1656</v>
      </c>
      <c r="C549" s="38" t="s">
        <v>1273</v>
      </c>
    </row>
    <row r="550" spans="1:3" x14ac:dyDescent="0.25">
      <c r="A550" s="38">
        <v>708</v>
      </c>
      <c r="B550" s="38" t="s">
        <v>1657</v>
      </c>
      <c r="C550" s="38" t="s">
        <v>1273</v>
      </c>
    </row>
    <row r="551" spans="1:3" x14ac:dyDescent="0.25">
      <c r="A551" s="38">
        <v>709</v>
      </c>
      <c r="B551" s="38" t="s">
        <v>1658</v>
      </c>
      <c r="C551" s="38" t="s">
        <v>1273</v>
      </c>
    </row>
    <row r="552" spans="1:3" x14ac:dyDescent="0.25">
      <c r="A552" s="38">
        <v>710</v>
      </c>
      <c r="B552" s="38" t="s">
        <v>1659</v>
      </c>
      <c r="C552" s="38" t="s">
        <v>1273</v>
      </c>
    </row>
    <row r="553" spans="1:3" x14ac:dyDescent="0.25">
      <c r="A553" s="38">
        <v>712</v>
      </c>
      <c r="B553" s="38" t="s">
        <v>1660</v>
      </c>
      <c r="C553" s="38" t="s">
        <v>1276</v>
      </c>
    </row>
    <row r="554" spans="1:3" x14ac:dyDescent="0.25">
      <c r="A554" s="38">
        <v>713</v>
      </c>
      <c r="B554" s="38" t="s">
        <v>1661</v>
      </c>
      <c r="C554" s="38" t="s">
        <v>1273</v>
      </c>
    </row>
    <row r="555" spans="1:3" x14ac:dyDescent="0.25">
      <c r="A555" s="38">
        <v>714</v>
      </c>
      <c r="B555" s="38" t="s">
        <v>1662</v>
      </c>
      <c r="C555" s="38" t="s">
        <v>1273</v>
      </c>
    </row>
    <row r="556" spans="1:3" x14ac:dyDescent="0.25">
      <c r="A556" s="38">
        <v>715</v>
      </c>
      <c r="B556" s="38" t="s">
        <v>1663</v>
      </c>
      <c r="C556" s="38" t="s">
        <v>1273</v>
      </c>
    </row>
    <row r="557" spans="1:3" x14ac:dyDescent="0.25">
      <c r="A557" s="38">
        <v>716</v>
      </c>
      <c r="B557" s="38" t="s">
        <v>1664</v>
      </c>
      <c r="C557" s="38" t="s">
        <v>1276</v>
      </c>
    </row>
    <row r="558" spans="1:3" x14ac:dyDescent="0.25">
      <c r="A558" s="38">
        <v>717</v>
      </c>
      <c r="B558" s="38" t="s">
        <v>1665</v>
      </c>
      <c r="C558" s="38" t="s">
        <v>1273</v>
      </c>
    </row>
    <row r="559" spans="1:3" x14ac:dyDescent="0.25">
      <c r="A559" s="38">
        <v>718</v>
      </c>
      <c r="B559" s="38" t="s">
        <v>1666</v>
      </c>
      <c r="C559" s="38" t="s">
        <v>1273</v>
      </c>
    </row>
    <row r="560" spans="1:3" x14ac:dyDescent="0.25">
      <c r="A560" s="38">
        <v>719</v>
      </c>
      <c r="B560" s="38" t="s">
        <v>1667</v>
      </c>
      <c r="C560" s="38" t="s">
        <v>1273</v>
      </c>
    </row>
    <row r="561" spans="1:3" x14ac:dyDescent="0.25">
      <c r="A561" s="38">
        <v>720</v>
      </c>
      <c r="B561" s="38" t="s">
        <v>1668</v>
      </c>
      <c r="C561" s="38" t="s">
        <v>1276</v>
      </c>
    </row>
    <row r="562" spans="1:3" x14ac:dyDescent="0.25">
      <c r="A562" s="38">
        <v>721</v>
      </c>
      <c r="B562" s="38" t="s">
        <v>1669</v>
      </c>
      <c r="C562" s="38" t="s">
        <v>1273</v>
      </c>
    </row>
    <row r="563" spans="1:3" x14ac:dyDescent="0.25">
      <c r="A563" s="38">
        <v>722</v>
      </c>
      <c r="B563" s="38" t="s">
        <v>1670</v>
      </c>
      <c r="C563" s="38" t="s">
        <v>1273</v>
      </c>
    </row>
    <row r="564" spans="1:3" x14ac:dyDescent="0.25">
      <c r="A564" s="38">
        <v>723</v>
      </c>
      <c r="B564" s="38" t="s">
        <v>1671</v>
      </c>
      <c r="C564" s="38" t="s">
        <v>1273</v>
      </c>
    </row>
    <row r="565" spans="1:3" x14ac:dyDescent="0.25">
      <c r="A565" s="38">
        <v>724</v>
      </c>
      <c r="B565" s="38" t="s">
        <v>1672</v>
      </c>
      <c r="C565" s="38" t="s">
        <v>1273</v>
      </c>
    </row>
    <row r="566" spans="1:3" x14ac:dyDescent="0.25">
      <c r="A566" s="38">
        <v>725</v>
      </c>
      <c r="B566" s="38" t="s">
        <v>1673</v>
      </c>
      <c r="C566" s="38" t="s">
        <v>1273</v>
      </c>
    </row>
    <row r="567" spans="1:3" x14ac:dyDescent="0.25">
      <c r="A567" s="38">
        <v>726</v>
      </c>
      <c r="B567" s="38" t="s">
        <v>1674</v>
      </c>
      <c r="C567" s="38" t="s">
        <v>1273</v>
      </c>
    </row>
    <row r="568" spans="1:3" x14ac:dyDescent="0.25">
      <c r="A568" s="38">
        <v>727</v>
      </c>
      <c r="B568" s="38" t="s">
        <v>1675</v>
      </c>
      <c r="C568" s="38" t="s">
        <v>1276</v>
      </c>
    </row>
    <row r="569" spans="1:3" x14ac:dyDescent="0.25">
      <c r="A569" s="38">
        <v>728</v>
      </c>
      <c r="B569" s="38" t="s">
        <v>1676</v>
      </c>
      <c r="C569" s="38" t="s">
        <v>1276</v>
      </c>
    </row>
    <row r="570" spans="1:3" x14ac:dyDescent="0.25">
      <c r="A570" s="38">
        <v>729</v>
      </c>
      <c r="B570" s="38" t="s">
        <v>1677</v>
      </c>
      <c r="C570" s="38" t="s">
        <v>1276</v>
      </c>
    </row>
    <row r="571" spans="1:3" x14ac:dyDescent="0.25">
      <c r="A571" s="38">
        <v>730</v>
      </c>
      <c r="B571" s="38" t="s">
        <v>1678</v>
      </c>
      <c r="C571" s="38" t="s">
        <v>1275</v>
      </c>
    </row>
    <row r="572" spans="1:3" x14ac:dyDescent="0.25">
      <c r="A572" s="38">
        <v>731</v>
      </c>
      <c r="B572" s="38" t="s">
        <v>1679</v>
      </c>
      <c r="C572" s="38" t="s">
        <v>1276</v>
      </c>
    </row>
    <row r="573" spans="1:3" x14ac:dyDescent="0.25">
      <c r="A573" s="38">
        <v>732</v>
      </c>
      <c r="B573" s="38" t="s">
        <v>1680</v>
      </c>
      <c r="C573" s="38" t="s">
        <v>1276</v>
      </c>
    </row>
    <row r="574" spans="1:3" x14ac:dyDescent="0.25">
      <c r="A574" s="38">
        <v>733</v>
      </c>
      <c r="B574" s="38" t="s">
        <v>1681</v>
      </c>
      <c r="C574" s="38" t="s">
        <v>1275</v>
      </c>
    </row>
    <row r="575" spans="1:3" x14ac:dyDescent="0.25">
      <c r="A575" s="38">
        <v>734</v>
      </c>
      <c r="B575" s="38" t="s">
        <v>1682</v>
      </c>
      <c r="C575" s="38" t="s">
        <v>1273</v>
      </c>
    </row>
    <row r="576" spans="1:3" x14ac:dyDescent="0.25">
      <c r="A576" s="38">
        <v>735</v>
      </c>
      <c r="B576" s="38" t="s">
        <v>1683</v>
      </c>
      <c r="C576" s="38" t="s">
        <v>1273</v>
      </c>
    </row>
    <row r="577" spans="1:3" x14ac:dyDescent="0.25">
      <c r="A577" s="38">
        <v>736</v>
      </c>
      <c r="B577" s="38" t="s">
        <v>1684</v>
      </c>
      <c r="C577" s="38" t="s">
        <v>1276</v>
      </c>
    </row>
    <row r="578" spans="1:3" x14ac:dyDescent="0.25">
      <c r="A578" s="38">
        <v>737</v>
      </c>
      <c r="B578" s="38" t="s">
        <v>1685</v>
      </c>
      <c r="C578" s="38" t="s">
        <v>1276</v>
      </c>
    </row>
    <row r="579" spans="1:3" x14ac:dyDescent="0.25">
      <c r="A579" s="38">
        <v>738</v>
      </c>
      <c r="B579" s="38" t="s">
        <v>1686</v>
      </c>
      <c r="C579" s="38" t="s">
        <v>1273</v>
      </c>
    </row>
    <row r="580" spans="1:3" x14ac:dyDescent="0.25">
      <c r="A580" s="38">
        <v>739</v>
      </c>
      <c r="B580" s="38" t="s">
        <v>1687</v>
      </c>
      <c r="C580" s="38" t="s">
        <v>1273</v>
      </c>
    </row>
    <row r="581" spans="1:3" x14ac:dyDescent="0.25">
      <c r="A581" s="38">
        <v>740</v>
      </c>
      <c r="B581" s="38" t="s">
        <v>1688</v>
      </c>
      <c r="C581" s="38" t="s">
        <v>1276</v>
      </c>
    </row>
    <row r="582" spans="1:3" x14ac:dyDescent="0.25">
      <c r="A582" s="38">
        <v>741</v>
      </c>
      <c r="B582" s="38" t="s">
        <v>2254</v>
      </c>
      <c r="C582" s="38" t="s">
        <v>1276</v>
      </c>
    </row>
    <row r="583" spans="1:3" x14ac:dyDescent="0.25">
      <c r="A583" s="38">
        <v>742</v>
      </c>
      <c r="B583" s="38" t="s">
        <v>1689</v>
      </c>
      <c r="C583" s="38" t="s">
        <v>1274</v>
      </c>
    </row>
    <row r="584" spans="1:3" x14ac:dyDescent="0.25">
      <c r="A584" s="38">
        <v>743</v>
      </c>
      <c r="B584" s="38" t="s">
        <v>1690</v>
      </c>
      <c r="C584" s="38" t="s">
        <v>1273</v>
      </c>
    </row>
    <row r="585" spans="1:3" x14ac:dyDescent="0.25">
      <c r="A585" s="38">
        <v>744</v>
      </c>
      <c r="B585" s="38" t="s">
        <v>1691</v>
      </c>
      <c r="C585" s="38" t="s">
        <v>1273</v>
      </c>
    </row>
    <row r="586" spans="1:3" x14ac:dyDescent="0.25">
      <c r="A586" s="38">
        <v>745</v>
      </c>
      <c r="B586" s="38" t="s">
        <v>1692</v>
      </c>
      <c r="C586" s="38" t="s">
        <v>1273</v>
      </c>
    </row>
    <row r="587" spans="1:3" x14ac:dyDescent="0.25">
      <c r="A587" s="38">
        <v>746</v>
      </c>
      <c r="B587" s="38" t="s">
        <v>1693</v>
      </c>
      <c r="C587" s="38" t="s">
        <v>1276</v>
      </c>
    </row>
    <row r="588" spans="1:3" x14ac:dyDescent="0.25">
      <c r="A588" s="38">
        <v>747</v>
      </c>
      <c r="B588" s="38" t="s">
        <v>1694</v>
      </c>
      <c r="C588" s="38" t="s">
        <v>1276</v>
      </c>
    </row>
    <row r="589" spans="1:3" x14ac:dyDescent="0.25">
      <c r="A589" s="38">
        <v>748</v>
      </c>
      <c r="B589" s="38" t="s">
        <v>2370</v>
      </c>
      <c r="C589" s="38" t="s">
        <v>1276</v>
      </c>
    </row>
    <row r="590" spans="1:3" x14ac:dyDescent="0.25">
      <c r="A590" s="38">
        <v>749</v>
      </c>
      <c r="B590" s="38" t="s">
        <v>1695</v>
      </c>
      <c r="C590" s="38" t="s">
        <v>1276</v>
      </c>
    </row>
    <row r="591" spans="1:3" x14ac:dyDescent="0.25">
      <c r="A591" s="38">
        <v>750</v>
      </c>
      <c r="B591" s="38" t="s">
        <v>1696</v>
      </c>
      <c r="C591" s="38" t="s">
        <v>1275</v>
      </c>
    </row>
    <row r="592" spans="1:3" x14ac:dyDescent="0.25">
      <c r="A592" s="38">
        <v>751</v>
      </c>
      <c r="B592" s="38" t="s">
        <v>2253</v>
      </c>
      <c r="C592" s="38" t="s">
        <v>1275</v>
      </c>
    </row>
    <row r="593" spans="1:3" x14ac:dyDescent="0.25">
      <c r="A593" s="38">
        <v>752</v>
      </c>
      <c r="B593" s="38" t="s">
        <v>1697</v>
      </c>
      <c r="C593" s="38" t="s">
        <v>1276</v>
      </c>
    </row>
    <row r="594" spans="1:3" x14ac:dyDescent="0.25">
      <c r="A594" s="38">
        <v>753</v>
      </c>
      <c r="B594" s="38" t="s">
        <v>1698</v>
      </c>
      <c r="C594" s="38" t="s">
        <v>1273</v>
      </c>
    </row>
    <row r="595" spans="1:3" x14ac:dyDescent="0.25">
      <c r="A595" s="38">
        <v>754</v>
      </c>
      <c r="B595" s="38" t="s">
        <v>1699</v>
      </c>
      <c r="C595" s="38" t="s">
        <v>1276</v>
      </c>
    </row>
    <row r="596" spans="1:3" x14ac:dyDescent="0.25">
      <c r="A596" s="38">
        <v>755</v>
      </c>
      <c r="B596" s="38" t="s">
        <v>1700</v>
      </c>
      <c r="C596" s="38" t="s">
        <v>1273</v>
      </c>
    </row>
    <row r="597" spans="1:3" x14ac:dyDescent="0.25">
      <c r="A597" s="38">
        <v>756</v>
      </c>
      <c r="B597" s="38" t="s">
        <v>1701</v>
      </c>
      <c r="C597" s="38" t="s">
        <v>1276</v>
      </c>
    </row>
    <row r="598" spans="1:3" x14ac:dyDescent="0.25">
      <c r="A598" s="38">
        <v>757</v>
      </c>
      <c r="B598" s="38" t="s">
        <v>1702</v>
      </c>
      <c r="C598" s="38" t="s">
        <v>1276</v>
      </c>
    </row>
    <row r="599" spans="1:3" x14ac:dyDescent="0.25">
      <c r="A599" s="38">
        <v>758</v>
      </c>
      <c r="B599" s="38" t="s">
        <v>2405</v>
      </c>
      <c r="C599" s="38" t="s">
        <v>1276</v>
      </c>
    </row>
    <row r="600" spans="1:3" x14ac:dyDescent="0.25">
      <c r="A600" s="38">
        <v>759</v>
      </c>
      <c r="B600" s="38" t="s">
        <v>1703</v>
      </c>
      <c r="C600" s="38" t="s">
        <v>1273</v>
      </c>
    </row>
    <row r="601" spans="1:3" x14ac:dyDescent="0.25">
      <c r="A601" s="38">
        <v>760</v>
      </c>
      <c r="B601" s="38" t="s">
        <v>1704</v>
      </c>
      <c r="C601" s="38" t="s">
        <v>1276</v>
      </c>
    </row>
    <row r="602" spans="1:3" x14ac:dyDescent="0.25">
      <c r="A602" s="38">
        <v>761</v>
      </c>
      <c r="B602" s="38" t="s">
        <v>1705</v>
      </c>
      <c r="C602" s="38" t="s">
        <v>1273</v>
      </c>
    </row>
    <row r="603" spans="1:3" x14ac:dyDescent="0.25">
      <c r="A603" s="38">
        <v>763</v>
      </c>
      <c r="B603" s="38" t="s">
        <v>1706</v>
      </c>
      <c r="C603" s="38" t="s">
        <v>1276</v>
      </c>
    </row>
    <row r="604" spans="1:3" x14ac:dyDescent="0.25">
      <c r="A604" s="38">
        <v>764</v>
      </c>
      <c r="B604" s="38" t="s">
        <v>1707</v>
      </c>
      <c r="C604" s="38" t="s">
        <v>1275</v>
      </c>
    </row>
    <row r="605" spans="1:3" x14ac:dyDescent="0.25">
      <c r="A605" s="38">
        <v>765</v>
      </c>
      <c r="B605" s="38" t="s">
        <v>1708</v>
      </c>
      <c r="C605" s="38" t="s">
        <v>1275</v>
      </c>
    </row>
    <row r="606" spans="1:3" x14ac:dyDescent="0.25">
      <c r="A606" s="38">
        <v>766</v>
      </c>
      <c r="B606" s="38" t="s">
        <v>1709</v>
      </c>
      <c r="C606" s="38" t="s">
        <v>1275</v>
      </c>
    </row>
    <row r="607" spans="1:3" x14ac:dyDescent="0.25">
      <c r="A607" s="38">
        <v>767</v>
      </c>
      <c r="B607" s="38" t="s">
        <v>2348</v>
      </c>
      <c r="C607" s="38" t="s">
        <v>1275</v>
      </c>
    </row>
    <row r="608" spans="1:3" x14ac:dyDescent="0.25">
      <c r="A608" s="38">
        <v>768</v>
      </c>
      <c r="B608" s="38" t="s">
        <v>2322</v>
      </c>
      <c r="C608" s="38" t="s">
        <v>1273</v>
      </c>
    </row>
    <row r="609" spans="1:3" x14ac:dyDescent="0.25">
      <c r="A609" s="38">
        <v>769</v>
      </c>
      <c r="B609" s="38" t="s">
        <v>2190</v>
      </c>
      <c r="C609" s="38" t="s">
        <v>1273</v>
      </c>
    </row>
    <row r="610" spans="1:3" x14ac:dyDescent="0.25">
      <c r="A610" s="38">
        <v>770</v>
      </c>
      <c r="B610" s="38" t="s">
        <v>1710</v>
      </c>
      <c r="C610" s="38" t="s">
        <v>1276</v>
      </c>
    </row>
    <row r="611" spans="1:3" x14ac:dyDescent="0.25">
      <c r="A611" s="38">
        <v>771</v>
      </c>
      <c r="B611" s="38" t="s">
        <v>1711</v>
      </c>
      <c r="C611" s="38" t="s">
        <v>1276</v>
      </c>
    </row>
    <row r="612" spans="1:3" x14ac:dyDescent="0.25">
      <c r="A612" s="38">
        <v>772</v>
      </c>
      <c r="B612" s="38" t="s">
        <v>1712</v>
      </c>
      <c r="C612" s="38" t="s">
        <v>1274</v>
      </c>
    </row>
    <row r="613" spans="1:3" x14ac:dyDescent="0.25">
      <c r="A613" s="38">
        <v>773</v>
      </c>
      <c r="B613" s="38" t="s">
        <v>1713</v>
      </c>
      <c r="C613" s="38" t="s">
        <v>1274</v>
      </c>
    </row>
    <row r="614" spans="1:3" x14ac:dyDescent="0.25">
      <c r="A614" s="38">
        <v>774</v>
      </c>
      <c r="B614" s="38" t="s">
        <v>1714</v>
      </c>
      <c r="C614" s="38" t="s">
        <v>1276</v>
      </c>
    </row>
    <row r="615" spans="1:3" x14ac:dyDescent="0.25">
      <c r="A615" s="38">
        <v>775</v>
      </c>
      <c r="B615" s="38" t="s">
        <v>2356</v>
      </c>
      <c r="C615" s="38" t="s">
        <v>1276</v>
      </c>
    </row>
    <row r="616" spans="1:3" x14ac:dyDescent="0.25">
      <c r="A616" s="38">
        <v>776</v>
      </c>
      <c r="B616" s="38" t="s">
        <v>1715</v>
      </c>
      <c r="C616" s="38" t="s">
        <v>1274</v>
      </c>
    </row>
    <row r="617" spans="1:3" x14ac:dyDescent="0.25">
      <c r="A617" s="38">
        <v>777</v>
      </c>
      <c r="B617" s="38" t="s">
        <v>1716</v>
      </c>
      <c r="C617" s="38" t="s">
        <v>1274</v>
      </c>
    </row>
    <row r="618" spans="1:3" x14ac:dyDescent="0.25">
      <c r="A618" s="38">
        <v>778</v>
      </c>
      <c r="B618" s="38" t="s">
        <v>1717</v>
      </c>
      <c r="C618" s="38" t="s">
        <v>1276</v>
      </c>
    </row>
    <row r="619" spans="1:3" x14ac:dyDescent="0.25">
      <c r="A619" s="38">
        <v>779</v>
      </c>
      <c r="B619" s="38" t="s">
        <v>1718</v>
      </c>
      <c r="C619" s="38" t="s">
        <v>1276</v>
      </c>
    </row>
    <row r="620" spans="1:3" x14ac:dyDescent="0.25">
      <c r="A620" s="38">
        <v>780</v>
      </c>
      <c r="B620" s="38" t="s">
        <v>1719</v>
      </c>
      <c r="C620" s="38" t="s">
        <v>1275</v>
      </c>
    </row>
    <row r="621" spans="1:3" x14ac:dyDescent="0.25">
      <c r="A621" s="38">
        <v>781</v>
      </c>
      <c r="B621" s="38" t="s">
        <v>1720</v>
      </c>
      <c r="C621" s="38" t="s">
        <v>1275</v>
      </c>
    </row>
    <row r="622" spans="1:3" x14ac:dyDescent="0.25">
      <c r="A622" s="38">
        <v>782</v>
      </c>
      <c r="B622" s="38" t="s">
        <v>2325</v>
      </c>
      <c r="C622" s="38" t="s">
        <v>1276</v>
      </c>
    </row>
    <row r="623" spans="1:3" x14ac:dyDescent="0.25">
      <c r="A623" s="38">
        <v>783</v>
      </c>
      <c r="B623" s="38" t="s">
        <v>1721</v>
      </c>
      <c r="C623" s="38" t="s">
        <v>1275</v>
      </c>
    </row>
    <row r="624" spans="1:3" x14ac:dyDescent="0.25">
      <c r="A624" s="38">
        <v>784</v>
      </c>
      <c r="B624" s="38" t="s">
        <v>1722</v>
      </c>
      <c r="C624" s="38" t="s">
        <v>1273</v>
      </c>
    </row>
    <row r="625" spans="1:3" x14ac:dyDescent="0.25">
      <c r="A625" s="38">
        <v>785</v>
      </c>
      <c r="B625" s="38" t="s">
        <v>2366</v>
      </c>
      <c r="C625" s="38" t="s">
        <v>1273</v>
      </c>
    </row>
    <row r="626" spans="1:3" x14ac:dyDescent="0.25">
      <c r="A626" s="38">
        <v>786</v>
      </c>
      <c r="B626" s="38" t="s">
        <v>1723</v>
      </c>
      <c r="C626" s="38" t="s">
        <v>1273</v>
      </c>
    </row>
    <row r="627" spans="1:3" x14ac:dyDescent="0.25">
      <c r="A627" s="38">
        <v>787</v>
      </c>
      <c r="B627" s="38" t="s">
        <v>1724</v>
      </c>
      <c r="C627" s="38" t="s">
        <v>1273</v>
      </c>
    </row>
    <row r="628" spans="1:3" x14ac:dyDescent="0.25">
      <c r="A628" s="38">
        <v>788</v>
      </c>
      <c r="B628" s="38" t="s">
        <v>1725</v>
      </c>
      <c r="C628" s="38" t="s">
        <v>1273</v>
      </c>
    </row>
    <row r="629" spans="1:3" x14ac:dyDescent="0.25">
      <c r="A629" s="38">
        <v>789</v>
      </c>
      <c r="B629" s="38" t="s">
        <v>2191</v>
      </c>
      <c r="C629" s="38" t="s">
        <v>1274</v>
      </c>
    </row>
    <row r="630" spans="1:3" x14ac:dyDescent="0.25">
      <c r="A630" s="38">
        <v>790</v>
      </c>
      <c r="B630" s="38" t="s">
        <v>1726</v>
      </c>
      <c r="C630" s="38" t="s">
        <v>1273</v>
      </c>
    </row>
    <row r="631" spans="1:3" x14ac:dyDescent="0.25">
      <c r="A631" s="38">
        <v>791</v>
      </c>
      <c r="B631" s="38" t="s">
        <v>1727</v>
      </c>
      <c r="C631" s="38" t="s">
        <v>1273</v>
      </c>
    </row>
    <row r="632" spans="1:3" x14ac:dyDescent="0.25">
      <c r="A632" s="38">
        <v>792</v>
      </c>
      <c r="B632" s="38" t="s">
        <v>2192</v>
      </c>
      <c r="C632" s="38" t="s">
        <v>1273</v>
      </c>
    </row>
    <row r="633" spans="1:3" x14ac:dyDescent="0.25">
      <c r="A633" s="38">
        <v>793</v>
      </c>
      <c r="B633" s="38" t="s">
        <v>2173</v>
      </c>
      <c r="C633" s="38" t="s">
        <v>1273</v>
      </c>
    </row>
    <row r="634" spans="1:3" x14ac:dyDescent="0.25">
      <c r="A634" s="38">
        <v>794</v>
      </c>
      <c r="B634" s="38" t="s">
        <v>1728</v>
      </c>
      <c r="C634" s="38" t="s">
        <v>1273</v>
      </c>
    </row>
    <row r="635" spans="1:3" x14ac:dyDescent="0.25">
      <c r="A635" s="38">
        <v>795</v>
      </c>
      <c r="B635" s="38" t="s">
        <v>1729</v>
      </c>
      <c r="C635" s="38" t="s">
        <v>1274</v>
      </c>
    </row>
    <row r="636" spans="1:3" x14ac:dyDescent="0.25">
      <c r="A636" s="38">
        <v>796</v>
      </c>
      <c r="B636" s="38" t="s">
        <v>1730</v>
      </c>
      <c r="C636" s="38" t="s">
        <v>1276</v>
      </c>
    </row>
    <row r="637" spans="1:3" s="75" customFormat="1" x14ac:dyDescent="0.25">
      <c r="A637" s="83">
        <v>797</v>
      </c>
      <c r="B637" s="83" t="s">
        <v>2475</v>
      </c>
      <c r="C637" s="83" t="s">
        <v>1273</v>
      </c>
    </row>
    <row r="638" spans="1:3" x14ac:dyDescent="0.25">
      <c r="A638" s="38">
        <v>798</v>
      </c>
      <c r="B638" s="38" t="s">
        <v>2271</v>
      </c>
      <c r="C638" s="38" t="s">
        <v>1274</v>
      </c>
    </row>
    <row r="639" spans="1:3" x14ac:dyDescent="0.25">
      <c r="A639" s="38">
        <v>799</v>
      </c>
      <c r="B639" s="38" t="s">
        <v>1731</v>
      </c>
      <c r="C639" s="38" t="s">
        <v>1276</v>
      </c>
    </row>
    <row r="640" spans="1:3" x14ac:dyDescent="0.25">
      <c r="A640" s="38">
        <v>800</v>
      </c>
      <c r="B640" s="38" t="s">
        <v>1732</v>
      </c>
      <c r="C640" s="38" t="s">
        <v>1273</v>
      </c>
    </row>
    <row r="641" spans="1:3" x14ac:dyDescent="0.25">
      <c r="A641" s="38">
        <v>801</v>
      </c>
      <c r="B641" s="38" t="s">
        <v>1733</v>
      </c>
      <c r="C641" s="38" t="s">
        <v>1273</v>
      </c>
    </row>
    <row r="642" spans="1:3" x14ac:dyDescent="0.25">
      <c r="A642" s="38">
        <v>802</v>
      </c>
      <c r="B642" s="38" t="s">
        <v>2393</v>
      </c>
      <c r="C642" s="38" t="s">
        <v>1274</v>
      </c>
    </row>
    <row r="643" spans="1:3" x14ac:dyDescent="0.25">
      <c r="A643" s="38">
        <v>803</v>
      </c>
      <c r="B643" s="38" t="s">
        <v>1734</v>
      </c>
      <c r="C643" s="38" t="s">
        <v>1274</v>
      </c>
    </row>
    <row r="644" spans="1:3" x14ac:dyDescent="0.25">
      <c r="A644" s="38">
        <v>804</v>
      </c>
      <c r="B644" s="38" t="s">
        <v>2332</v>
      </c>
      <c r="C644" s="38" t="s">
        <v>1274</v>
      </c>
    </row>
    <row r="645" spans="1:3" x14ac:dyDescent="0.25">
      <c r="A645" s="38">
        <v>805</v>
      </c>
      <c r="B645" s="38" t="s">
        <v>1735</v>
      </c>
      <c r="C645" s="38" t="s">
        <v>1276</v>
      </c>
    </row>
    <row r="646" spans="1:3" x14ac:dyDescent="0.25">
      <c r="A646" s="38">
        <v>806</v>
      </c>
      <c r="B646" s="38" t="s">
        <v>2386</v>
      </c>
      <c r="C646" s="38" t="s">
        <v>1276</v>
      </c>
    </row>
    <row r="647" spans="1:3" x14ac:dyDescent="0.25">
      <c r="A647" s="38">
        <v>807</v>
      </c>
      <c r="B647" s="38" t="s">
        <v>2358</v>
      </c>
      <c r="C647" s="38" t="s">
        <v>1276</v>
      </c>
    </row>
    <row r="648" spans="1:3" x14ac:dyDescent="0.25">
      <c r="A648" s="38">
        <v>808</v>
      </c>
      <c r="B648" s="38" t="s">
        <v>1736</v>
      </c>
      <c r="C648" s="38" t="s">
        <v>1276</v>
      </c>
    </row>
    <row r="649" spans="1:3" x14ac:dyDescent="0.25">
      <c r="A649" s="38">
        <v>809</v>
      </c>
      <c r="B649" s="38" t="s">
        <v>2250</v>
      </c>
      <c r="C649" s="38" t="s">
        <v>1276</v>
      </c>
    </row>
    <row r="650" spans="1:3" x14ac:dyDescent="0.25">
      <c r="A650" s="38">
        <v>810</v>
      </c>
      <c r="B650" s="38" t="s">
        <v>1737</v>
      </c>
      <c r="C650" s="38" t="s">
        <v>1273</v>
      </c>
    </row>
    <row r="651" spans="1:3" x14ac:dyDescent="0.25">
      <c r="A651" s="38">
        <v>811</v>
      </c>
      <c r="B651" s="38" t="s">
        <v>1738</v>
      </c>
      <c r="C651" s="38" t="s">
        <v>1273</v>
      </c>
    </row>
    <row r="652" spans="1:3" x14ac:dyDescent="0.25">
      <c r="A652" s="38">
        <v>812</v>
      </c>
      <c r="B652" s="38" t="s">
        <v>1739</v>
      </c>
      <c r="C652" s="38" t="s">
        <v>1273</v>
      </c>
    </row>
    <row r="653" spans="1:3" x14ac:dyDescent="0.25">
      <c r="A653" s="38">
        <v>813</v>
      </c>
      <c r="B653" s="38" t="s">
        <v>2163</v>
      </c>
      <c r="C653" s="38" t="s">
        <v>1273</v>
      </c>
    </row>
    <row r="654" spans="1:3" x14ac:dyDescent="0.25">
      <c r="A654" s="38">
        <v>815</v>
      </c>
      <c r="B654" s="38" t="s">
        <v>1740</v>
      </c>
      <c r="C654" s="38" t="s">
        <v>1273</v>
      </c>
    </row>
    <row r="655" spans="1:3" x14ac:dyDescent="0.25">
      <c r="A655" s="38">
        <v>816</v>
      </c>
      <c r="B655" s="38" t="s">
        <v>1741</v>
      </c>
      <c r="C655" s="38" t="s">
        <v>1273</v>
      </c>
    </row>
    <row r="656" spans="1:3" x14ac:dyDescent="0.25">
      <c r="A656" s="38">
        <v>817</v>
      </c>
      <c r="B656" s="38" t="s">
        <v>1742</v>
      </c>
      <c r="C656" s="38" t="s">
        <v>1275</v>
      </c>
    </row>
    <row r="657" spans="1:3" x14ac:dyDescent="0.25">
      <c r="A657" s="38">
        <v>818</v>
      </c>
      <c r="B657" s="38" t="s">
        <v>1743</v>
      </c>
      <c r="C657" s="38" t="s">
        <v>1273</v>
      </c>
    </row>
    <row r="658" spans="1:3" x14ac:dyDescent="0.25">
      <c r="A658" s="38">
        <v>819</v>
      </c>
      <c r="B658" s="38" t="s">
        <v>1744</v>
      </c>
      <c r="C658" s="38" t="s">
        <v>1276</v>
      </c>
    </row>
    <row r="659" spans="1:3" x14ac:dyDescent="0.25">
      <c r="A659" s="38">
        <v>821</v>
      </c>
      <c r="B659" s="38" t="s">
        <v>1745</v>
      </c>
      <c r="C659" s="38" t="s">
        <v>1273</v>
      </c>
    </row>
    <row r="660" spans="1:3" x14ac:dyDescent="0.25">
      <c r="A660" s="38">
        <v>822</v>
      </c>
      <c r="B660" s="38" t="s">
        <v>1746</v>
      </c>
      <c r="C660" s="38" t="s">
        <v>1274</v>
      </c>
    </row>
    <row r="661" spans="1:3" x14ac:dyDescent="0.25">
      <c r="A661" s="38">
        <v>823</v>
      </c>
      <c r="B661" s="38" t="s">
        <v>1747</v>
      </c>
      <c r="C661" s="38" t="s">
        <v>1273</v>
      </c>
    </row>
    <row r="662" spans="1:3" x14ac:dyDescent="0.25">
      <c r="A662" s="38">
        <v>824</v>
      </c>
      <c r="B662" s="38" t="s">
        <v>1748</v>
      </c>
      <c r="C662" s="38" t="s">
        <v>1274</v>
      </c>
    </row>
    <row r="663" spans="1:3" x14ac:dyDescent="0.25">
      <c r="A663" s="38">
        <v>825</v>
      </c>
      <c r="B663" s="38" t="s">
        <v>1749</v>
      </c>
      <c r="C663" s="38" t="s">
        <v>1275</v>
      </c>
    </row>
    <row r="664" spans="1:3" x14ac:dyDescent="0.25">
      <c r="A664" s="38">
        <v>826</v>
      </c>
      <c r="B664" s="38" t="s">
        <v>1750</v>
      </c>
      <c r="C664" s="38" t="s">
        <v>1273</v>
      </c>
    </row>
    <row r="665" spans="1:3" x14ac:dyDescent="0.25">
      <c r="A665" s="38">
        <v>827</v>
      </c>
      <c r="B665" s="38" t="s">
        <v>1751</v>
      </c>
      <c r="C665" s="38" t="s">
        <v>1273</v>
      </c>
    </row>
    <row r="666" spans="1:3" x14ac:dyDescent="0.25">
      <c r="A666" s="38">
        <v>828</v>
      </c>
      <c r="B666" s="38" t="s">
        <v>1752</v>
      </c>
      <c r="C666" s="38" t="s">
        <v>1273</v>
      </c>
    </row>
    <row r="667" spans="1:3" x14ac:dyDescent="0.25">
      <c r="A667" s="38">
        <v>829</v>
      </c>
      <c r="B667" s="38" t="s">
        <v>1753</v>
      </c>
      <c r="C667" s="38" t="s">
        <v>1275</v>
      </c>
    </row>
    <row r="668" spans="1:3" x14ac:dyDescent="0.25">
      <c r="A668" s="38">
        <v>830</v>
      </c>
      <c r="B668" s="38" t="s">
        <v>1754</v>
      </c>
      <c r="C668" s="38" t="s">
        <v>1274</v>
      </c>
    </row>
    <row r="669" spans="1:3" x14ac:dyDescent="0.25">
      <c r="A669" s="38">
        <v>831</v>
      </c>
      <c r="B669" s="38" t="s">
        <v>1755</v>
      </c>
      <c r="C669" s="38" t="s">
        <v>1275</v>
      </c>
    </row>
    <row r="670" spans="1:3" x14ac:dyDescent="0.25">
      <c r="A670" s="38">
        <v>832</v>
      </c>
      <c r="B670" s="38" t="s">
        <v>1756</v>
      </c>
      <c r="C670" s="38" t="s">
        <v>1276</v>
      </c>
    </row>
    <row r="671" spans="1:3" x14ac:dyDescent="0.25">
      <c r="A671" s="38">
        <v>833</v>
      </c>
      <c r="B671" s="38" t="s">
        <v>1757</v>
      </c>
      <c r="C671" s="38" t="s">
        <v>1273</v>
      </c>
    </row>
    <row r="672" spans="1:3" x14ac:dyDescent="0.25">
      <c r="A672" s="38">
        <v>834</v>
      </c>
      <c r="B672" s="38" t="s">
        <v>1758</v>
      </c>
      <c r="C672" s="38" t="s">
        <v>1273</v>
      </c>
    </row>
    <row r="673" spans="1:3" x14ac:dyDescent="0.25">
      <c r="A673" s="38">
        <v>835</v>
      </c>
      <c r="B673" s="38" t="s">
        <v>1759</v>
      </c>
      <c r="C673" s="38" t="s">
        <v>1273</v>
      </c>
    </row>
    <row r="674" spans="1:3" x14ac:dyDescent="0.25">
      <c r="A674" s="38">
        <v>836</v>
      </c>
      <c r="B674" s="38" t="s">
        <v>1760</v>
      </c>
      <c r="C674" s="38" t="s">
        <v>1273</v>
      </c>
    </row>
    <row r="675" spans="1:3" x14ac:dyDescent="0.25">
      <c r="A675" s="38">
        <v>837</v>
      </c>
      <c r="B675" s="38" t="s">
        <v>2249</v>
      </c>
      <c r="C675" s="38" t="s">
        <v>1276</v>
      </c>
    </row>
    <row r="676" spans="1:3" x14ac:dyDescent="0.25">
      <c r="A676" s="38">
        <v>838</v>
      </c>
      <c r="B676" s="38" t="s">
        <v>1761</v>
      </c>
      <c r="C676" s="38" t="s">
        <v>1274</v>
      </c>
    </row>
    <row r="677" spans="1:3" x14ac:dyDescent="0.25">
      <c r="A677" s="38">
        <v>839</v>
      </c>
      <c r="B677" s="38" t="s">
        <v>1762</v>
      </c>
      <c r="C677" s="38" t="s">
        <v>1273</v>
      </c>
    </row>
    <row r="678" spans="1:3" x14ac:dyDescent="0.25">
      <c r="A678" s="38">
        <v>840</v>
      </c>
      <c r="B678" s="38" t="s">
        <v>2380</v>
      </c>
      <c r="C678" s="38" t="s">
        <v>1276</v>
      </c>
    </row>
    <row r="679" spans="1:3" x14ac:dyDescent="0.25">
      <c r="A679" s="38">
        <v>841</v>
      </c>
      <c r="B679" s="38" t="s">
        <v>1763</v>
      </c>
      <c r="C679" s="38" t="s">
        <v>1273</v>
      </c>
    </row>
    <row r="680" spans="1:3" x14ac:dyDescent="0.25">
      <c r="A680" s="38">
        <v>842</v>
      </c>
      <c r="B680" s="38" t="s">
        <v>1764</v>
      </c>
      <c r="C680" s="38" t="s">
        <v>1274</v>
      </c>
    </row>
    <row r="681" spans="1:3" x14ac:dyDescent="0.25">
      <c r="A681" s="38">
        <v>843</v>
      </c>
      <c r="B681" s="38" t="s">
        <v>1765</v>
      </c>
      <c r="C681" s="38" t="s">
        <v>1274</v>
      </c>
    </row>
    <row r="682" spans="1:3" x14ac:dyDescent="0.25">
      <c r="A682" s="38">
        <v>844</v>
      </c>
      <c r="B682" s="38" t="s">
        <v>1766</v>
      </c>
      <c r="C682" s="38" t="s">
        <v>1274</v>
      </c>
    </row>
    <row r="683" spans="1:3" x14ac:dyDescent="0.25">
      <c r="A683" s="38">
        <v>845</v>
      </c>
      <c r="B683" s="38" t="s">
        <v>1767</v>
      </c>
      <c r="C683" s="38" t="s">
        <v>1273</v>
      </c>
    </row>
    <row r="684" spans="1:3" x14ac:dyDescent="0.25">
      <c r="A684" s="38">
        <v>849</v>
      </c>
      <c r="B684" s="38" t="s">
        <v>1768</v>
      </c>
      <c r="C684" s="38" t="s">
        <v>1273</v>
      </c>
    </row>
    <row r="685" spans="1:3" x14ac:dyDescent="0.25">
      <c r="A685" s="38">
        <v>850</v>
      </c>
      <c r="B685" s="38" t="s">
        <v>1769</v>
      </c>
      <c r="C685" s="38" t="s">
        <v>1273</v>
      </c>
    </row>
    <row r="686" spans="1:3" x14ac:dyDescent="0.25">
      <c r="A686" s="38">
        <v>851</v>
      </c>
      <c r="B686" s="38" t="s">
        <v>1770</v>
      </c>
      <c r="C686" s="38" t="s">
        <v>1276</v>
      </c>
    </row>
    <row r="687" spans="1:3" x14ac:dyDescent="0.25">
      <c r="A687" s="38">
        <v>852</v>
      </c>
      <c r="B687" s="38" t="s">
        <v>1771</v>
      </c>
      <c r="C687" s="38" t="s">
        <v>1276</v>
      </c>
    </row>
    <row r="688" spans="1:3" x14ac:dyDescent="0.25">
      <c r="A688" s="38">
        <v>853</v>
      </c>
      <c r="B688" s="38" t="s">
        <v>2333</v>
      </c>
      <c r="C688" s="38" t="s">
        <v>1276</v>
      </c>
    </row>
    <row r="689" spans="1:3" x14ac:dyDescent="0.25">
      <c r="A689" s="38">
        <v>854</v>
      </c>
      <c r="B689" s="38" t="s">
        <v>1772</v>
      </c>
      <c r="C689" s="38" t="s">
        <v>1276</v>
      </c>
    </row>
    <row r="690" spans="1:3" x14ac:dyDescent="0.25">
      <c r="A690" s="38">
        <v>855</v>
      </c>
      <c r="B690" s="38" t="s">
        <v>1773</v>
      </c>
      <c r="C690" s="38" t="s">
        <v>1276</v>
      </c>
    </row>
    <row r="691" spans="1:3" x14ac:dyDescent="0.25">
      <c r="A691" s="38">
        <v>856</v>
      </c>
      <c r="B691" s="38" t="s">
        <v>1774</v>
      </c>
      <c r="C691" s="38" t="s">
        <v>1276</v>
      </c>
    </row>
    <row r="692" spans="1:3" x14ac:dyDescent="0.25">
      <c r="A692" s="38">
        <v>857</v>
      </c>
      <c r="B692" s="38" t="s">
        <v>1775</v>
      </c>
      <c r="C692" s="38" t="s">
        <v>1276</v>
      </c>
    </row>
    <row r="693" spans="1:3" x14ac:dyDescent="0.25">
      <c r="A693" s="38">
        <v>858</v>
      </c>
      <c r="B693" s="38" t="s">
        <v>1776</v>
      </c>
      <c r="C693" s="38" t="s">
        <v>1273</v>
      </c>
    </row>
    <row r="694" spans="1:3" x14ac:dyDescent="0.25">
      <c r="A694" s="38">
        <v>859</v>
      </c>
      <c r="B694" s="38" t="s">
        <v>1777</v>
      </c>
      <c r="C694" s="38" t="s">
        <v>1274</v>
      </c>
    </row>
    <row r="695" spans="1:3" x14ac:dyDescent="0.25">
      <c r="A695" s="38">
        <v>860</v>
      </c>
      <c r="B695" s="38" t="s">
        <v>1778</v>
      </c>
      <c r="C695" s="38" t="s">
        <v>1273</v>
      </c>
    </row>
    <row r="696" spans="1:3" x14ac:dyDescent="0.25">
      <c r="A696" s="38">
        <v>861</v>
      </c>
      <c r="B696" s="38" t="s">
        <v>1779</v>
      </c>
      <c r="C696" s="38" t="s">
        <v>1273</v>
      </c>
    </row>
    <row r="697" spans="1:3" x14ac:dyDescent="0.25">
      <c r="A697" s="38">
        <v>862</v>
      </c>
      <c r="B697" s="38" t="s">
        <v>2349</v>
      </c>
      <c r="C697" s="38" t="s">
        <v>1276</v>
      </c>
    </row>
    <row r="698" spans="1:3" x14ac:dyDescent="0.25">
      <c r="A698" s="38">
        <v>863</v>
      </c>
      <c r="B698" s="38" t="s">
        <v>1780</v>
      </c>
      <c r="C698" s="38" t="s">
        <v>1273</v>
      </c>
    </row>
    <row r="699" spans="1:3" x14ac:dyDescent="0.25">
      <c r="A699" s="38">
        <v>864</v>
      </c>
      <c r="B699" s="38" t="s">
        <v>1781</v>
      </c>
      <c r="C699" s="38" t="s">
        <v>1276</v>
      </c>
    </row>
    <row r="700" spans="1:3" x14ac:dyDescent="0.25">
      <c r="A700" s="38">
        <v>865</v>
      </c>
      <c r="B700" s="38" t="s">
        <v>1782</v>
      </c>
      <c r="C700" s="38" t="s">
        <v>1273</v>
      </c>
    </row>
    <row r="701" spans="1:3" x14ac:dyDescent="0.25">
      <c r="A701" s="38">
        <v>866</v>
      </c>
      <c r="B701" s="38" t="s">
        <v>1783</v>
      </c>
      <c r="C701" s="38" t="s">
        <v>1273</v>
      </c>
    </row>
    <row r="702" spans="1:3" x14ac:dyDescent="0.25">
      <c r="A702" s="38">
        <v>867</v>
      </c>
      <c r="B702" s="38" t="s">
        <v>1784</v>
      </c>
      <c r="C702" s="38" t="s">
        <v>1274</v>
      </c>
    </row>
    <row r="703" spans="1:3" x14ac:dyDescent="0.25">
      <c r="A703" s="38">
        <v>868</v>
      </c>
      <c r="B703" s="38" t="s">
        <v>1785</v>
      </c>
      <c r="C703" s="38" t="s">
        <v>1273</v>
      </c>
    </row>
    <row r="704" spans="1:3" x14ac:dyDescent="0.25">
      <c r="A704" s="38">
        <v>869</v>
      </c>
      <c r="B704" s="38" t="s">
        <v>1786</v>
      </c>
      <c r="C704" s="38" t="s">
        <v>1276</v>
      </c>
    </row>
    <row r="705" spans="1:3" x14ac:dyDescent="0.25">
      <c r="A705" s="38">
        <v>870</v>
      </c>
      <c r="B705" s="38" t="s">
        <v>1787</v>
      </c>
      <c r="C705" s="38" t="s">
        <v>1275</v>
      </c>
    </row>
    <row r="706" spans="1:3" x14ac:dyDescent="0.25">
      <c r="A706" s="38">
        <v>871</v>
      </c>
      <c r="B706" s="38" t="s">
        <v>2193</v>
      </c>
      <c r="C706" s="38" t="s">
        <v>1275</v>
      </c>
    </row>
    <row r="707" spans="1:3" x14ac:dyDescent="0.25">
      <c r="A707" s="38">
        <v>872</v>
      </c>
      <c r="B707" s="38" t="s">
        <v>1788</v>
      </c>
      <c r="C707" s="38" t="s">
        <v>1276</v>
      </c>
    </row>
    <row r="708" spans="1:3" x14ac:dyDescent="0.25">
      <c r="A708" s="38">
        <v>873</v>
      </c>
      <c r="B708" s="38" t="s">
        <v>1789</v>
      </c>
      <c r="C708" s="38" t="s">
        <v>1275</v>
      </c>
    </row>
    <row r="709" spans="1:3" x14ac:dyDescent="0.25">
      <c r="A709" s="38">
        <v>874</v>
      </c>
      <c r="B709" s="38" t="s">
        <v>1790</v>
      </c>
      <c r="C709" s="38" t="s">
        <v>1276</v>
      </c>
    </row>
    <row r="710" spans="1:3" x14ac:dyDescent="0.25">
      <c r="A710" s="38">
        <v>875</v>
      </c>
      <c r="B710" s="38" t="s">
        <v>2270</v>
      </c>
      <c r="C710" s="38" t="s">
        <v>1273</v>
      </c>
    </row>
    <row r="711" spans="1:3" x14ac:dyDescent="0.25">
      <c r="A711" s="38">
        <v>876</v>
      </c>
      <c r="B711" s="38" t="s">
        <v>1791</v>
      </c>
      <c r="C711" s="38" t="s">
        <v>1273</v>
      </c>
    </row>
    <row r="712" spans="1:3" x14ac:dyDescent="0.25">
      <c r="A712" s="38">
        <v>877</v>
      </c>
      <c r="B712" s="38" t="s">
        <v>1792</v>
      </c>
      <c r="C712" s="38" t="s">
        <v>1276</v>
      </c>
    </row>
    <row r="713" spans="1:3" x14ac:dyDescent="0.25">
      <c r="A713" s="38">
        <v>878</v>
      </c>
      <c r="B713" s="38" t="s">
        <v>2158</v>
      </c>
      <c r="C713" s="38" t="s">
        <v>1276</v>
      </c>
    </row>
    <row r="714" spans="1:3" x14ac:dyDescent="0.25">
      <c r="A714" s="38">
        <v>879</v>
      </c>
      <c r="B714" s="38" t="s">
        <v>1793</v>
      </c>
      <c r="C714" s="38" t="s">
        <v>1273</v>
      </c>
    </row>
    <row r="715" spans="1:3" x14ac:dyDescent="0.25">
      <c r="A715" s="38">
        <v>880</v>
      </c>
      <c r="B715" s="38" t="s">
        <v>2398</v>
      </c>
      <c r="C715" s="38" t="s">
        <v>1275</v>
      </c>
    </row>
    <row r="716" spans="1:3" x14ac:dyDescent="0.25">
      <c r="A716" s="38">
        <v>881</v>
      </c>
      <c r="B716" s="38" t="s">
        <v>1794</v>
      </c>
      <c r="C716" s="38" t="s">
        <v>1275</v>
      </c>
    </row>
    <row r="717" spans="1:3" x14ac:dyDescent="0.25">
      <c r="A717" s="38">
        <v>882</v>
      </c>
      <c r="B717" s="38" t="s">
        <v>1795</v>
      </c>
      <c r="C717" s="38" t="s">
        <v>1276</v>
      </c>
    </row>
    <row r="718" spans="1:3" x14ac:dyDescent="0.25">
      <c r="A718" s="38">
        <v>883</v>
      </c>
      <c r="B718" s="38" t="s">
        <v>1796</v>
      </c>
      <c r="C718" s="38" t="s">
        <v>1273</v>
      </c>
    </row>
    <row r="719" spans="1:3" x14ac:dyDescent="0.25">
      <c r="A719" s="38">
        <v>884</v>
      </c>
      <c r="B719" s="38" t="s">
        <v>1797</v>
      </c>
      <c r="C719" s="38" t="s">
        <v>1273</v>
      </c>
    </row>
    <row r="720" spans="1:3" x14ac:dyDescent="0.25">
      <c r="A720" s="38">
        <v>885</v>
      </c>
      <c r="B720" s="38" t="s">
        <v>1798</v>
      </c>
      <c r="C720" s="38" t="s">
        <v>1275</v>
      </c>
    </row>
    <row r="721" spans="1:3" x14ac:dyDescent="0.25">
      <c r="A721" s="38">
        <v>886</v>
      </c>
      <c r="B721" s="38" t="s">
        <v>1799</v>
      </c>
      <c r="C721" s="38" t="s">
        <v>1276</v>
      </c>
    </row>
    <row r="722" spans="1:3" x14ac:dyDescent="0.25">
      <c r="A722" s="38">
        <v>887</v>
      </c>
      <c r="B722" s="38" t="s">
        <v>2368</v>
      </c>
      <c r="C722" s="38" t="s">
        <v>1273</v>
      </c>
    </row>
    <row r="723" spans="1:3" x14ac:dyDescent="0.25">
      <c r="A723" s="38">
        <v>888</v>
      </c>
      <c r="B723" s="38" t="s">
        <v>2267</v>
      </c>
      <c r="C723" s="38" t="s">
        <v>1276</v>
      </c>
    </row>
    <row r="724" spans="1:3" x14ac:dyDescent="0.25">
      <c r="A724" s="38">
        <v>889</v>
      </c>
      <c r="B724" s="38" t="s">
        <v>2248</v>
      </c>
      <c r="C724" s="38" t="s">
        <v>1273</v>
      </c>
    </row>
    <row r="725" spans="1:3" x14ac:dyDescent="0.25">
      <c r="A725" s="38">
        <v>890</v>
      </c>
      <c r="B725" s="38" t="s">
        <v>1800</v>
      </c>
      <c r="C725" s="38" t="s">
        <v>1275</v>
      </c>
    </row>
    <row r="726" spans="1:3" x14ac:dyDescent="0.25">
      <c r="A726" s="38">
        <v>891</v>
      </c>
      <c r="B726" s="38" t="s">
        <v>1801</v>
      </c>
      <c r="C726" s="38" t="s">
        <v>1275</v>
      </c>
    </row>
    <row r="727" spans="1:3" x14ac:dyDescent="0.25">
      <c r="A727" s="38">
        <v>892</v>
      </c>
      <c r="B727" s="38" t="s">
        <v>1802</v>
      </c>
      <c r="C727" s="38" t="s">
        <v>1273</v>
      </c>
    </row>
    <row r="728" spans="1:3" x14ac:dyDescent="0.25">
      <c r="A728" s="38">
        <v>893</v>
      </c>
      <c r="B728" s="38" t="s">
        <v>1803</v>
      </c>
      <c r="C728" s="38" t="s">
        <v>1274</v>
      </c>
    </row>
    <row r="729" spans="1:3" x14ac:dyDescent="0.25">
      <c r="A729" s="38">
        <v>894</v>
      </c>
      <c r="B729" s="38" t="s">
        <v>2147</v>
      </c>
      <c r="C729" s="38" t="s">
        <v>1276</v>
      </c>
    </row>
    <row r="730" spans="1:3" x14ac:dyDescent="0.25">
      <c r="A730" s="38">
        <v>895</v>
      </c>
      <c r="B730" s="38" t="s">
        <v>2381</v>
      </c>
      <c r="C730" s="38" t="s">
        <v>1276</v>
      </c>
    </row>
    <row r="731" spans="1:3" x14ac:dyDescent="0.25">
      <c r="A731" s="38">
        <v>896</v>
      </c>
      <c r="B731" s="38" t="s">
        <v>1804</v>
      </c>
      <c r="C731" s="38" t="s">
        <v>1273</v>
      </c>
    </row>
    <row r="732" spans="1:3" x14ac:dyDescent="0.25">
      <c r="A732" s="38">
        <v>897</v>
      </c>
      <c r="B732" s="38" t="s">
        <v>1805</v>
      </c>
      <c r="C732" s="38" t="s">
        <v>1273</v>
      </c>
    </row>
    <row r="733" spans="1:3" x14ac:dyDescent="0.25">
      <c r="A733" s="38">
        <v>899</v>
      </c>
      <c r="B733" s="38" t="s">
        <v>1806</v>
      </c>
      <c r="C733" s="38" t="s">
        <v>1274</v>
      </c>
    </row>
    <row r="734" spans="1:3" x14ac:dyDescent="0.25">
      <c r="A734" s="38">
        <v>900</v>
      </c>
      <c r="B734" s="38" t="s">
        <v>1807</v>
      </c>
      <c r="C734" s="38" t="s">
        <v>1273</v>
      </c>
    </row>
    <row r="735" spans="1:3" x14ac:dyDescent="0.25">
      <c r="A735" s="38">
        <v>901</v>
      </c>
      <c r="B735" s="38" t="s">
        <v>1808</v>
      </c>
      <c r="C735" s="38" t="s">
        <v>1273</v>
      </c>
    </row>
    <row r="736" spans="1:3" x14ac:dyDescent="0.25">
      <c r="A736" s="38">
        <v>902</v>
      </c>
      <c r="B736" s="38" t="s">
        <v>1809</v>
      </c>
      <c r="C736" s="38" t="s">
        <v>1273</v>
      </c>
    </row>
    <row r="737" spans="1:3" x14ac:dyDescent="0.25">
      <c r="A737" s="38">
        <v>903</v>
      </c>
      <c r="B737" s="38" t="s">
        <v>1810</v>
      </c>
      <c r="C737" s="38" t="s">
        <v>1276</v>
      </c>
    </row>
    <row r="738" spans="1:3" x14ac:dyDescent="0.25">
      <c r="A738" s="38">
        <v>904</v>
      </c>
      <c r="B738" s="38" t="s">
        <v>1811</v>
      </c>
      <c r="C738" s="38" t="s">
        <v>1273</v>
      </c>
    </row>
    <row r="739" spans="1:3" x14ac:dyDescent="0.25">
      <c r="A739" s="38">
        <v>905</v>
      </c>
      <c r="B739" s="38" t="s">
        <v>1812</v>
      </c>
      <c r="C739" s="38" t="s">
        <v>1276</v>
      </c>
    </row>
    <row r="740" spans="1:3" x14ac:dyDescent="0.25">
      <c r="A740" s="38">
        <v>906</v>
      </c>
      <c r="B740" s="38" t="s">
        <v>1813</v>
      </c>
      <c r="C740" s="38" t="s">
        <v>1273</v>
      </c>
    </row>
    <row r="741" spans="1:3" x14ac:dyDescent="0.25">
      <c r="A741" s="38">
        <v>907</v>
      </c>
      <c r="B741" s="38" t="s">
        <v>1814</v>
      </c>
      <c r="C741" s="38" t="s">
        <v>1273</v>
      </c>
    </row>
    <row r="742" spans="1:3" x14ac:dyDescent="0.25">
      <c r="A742" s="38">
        <v>908</v>
      </c>
      <c r="B742" s="38" t="s">
        <v>1815</v>
      </c>
      <c r="C742" s="38" t="s">
        <v>1273</v>
      </c>
    </row>
    <row r="743" spans="1:3" x14ac:dyDescent="0.25">
      <c r="A743" s="38">
        <v>909</v>
      </c>
      <c r="B743" s="38" t="s">
        <v>1816</v>
      </c>
      <c r="C743" s="38" t="s">
        <v>1273</v>
      </c>
    </row>
    <row r="744" spans="1:3" x14ac:dyDescent="0.25">
      <c r="A744" s="38">
        <v>910</v>
      </c>
      <c r="B744" s="38" t="s">
        <v>1817</v>
      </c>
      <c r="C744" s="38" t="s">
        <v>1276</v>
      </c>
    </row>
    <row r="745" spans="1:3" x14ac:dyDescent="0.25">
      <c r="A745" s="38">
        <v>911</v>
      </c>
      <c r="B745" s="38" t="s">
        <v>1818</v>
      </c>
      <c r="C745" s="38" t="s">
        <v>1273</v>
      </c>
    </row>
    <row r="746" spans="1:3" x14ac:dyDescent="0.25">
      <c r="A746" s="38">
        <v>912</v>
      </c>
      <c r="B746" s="38" t="s">
        <v>1819</v>
      </c>
      <c r="C746" s="38" t="s">
        <v>1274</v>
      </c>
    </row>
    <row r="747" spans="1:3" x14ac:dyDescent="0.25">
      <c r="A747" s="38">
        <v>913</v>
      </c>
      <c r="B747" s="38" t="s">
        <v>1820</v>
      </c>
      <c r="C747" s="38" t="s">
        <v>1273</v>
      </c>
    </row>
    <row r="748" spans="1:3" x14ac:dyDescent="0.25">
      <c r="A748" s="38">
        <v>914</v>
      </c>
      <c r="B748" s="38" t="s">
        <v>1821</v>
      </c>
      <c r="C748" s="38" t="s">
        <v>1273</v>
      </c>
    </row>
    <row r="749" spans="1:3" x14ac:dyDescent="0.25">
      <c r="A749" s="38">
        <v>915</v>
      </c>
      <c r="B749" s="38" t="s">
        <v>1822</v>
      </c>
      <c r="C749" s="38" t="s">
        <v>1273</v>
      </c>
    </row>
    <row r="750" spans="1:3" x14ac:dyDescent="0.25">
      <c r="A750" s="38">
        <v>916</v>
      </c>
      <c r="B750" s="38" t="s">
        <v>1823</v>
      </c>
      <c r="C750" s="38" t="s">
        <v>1273</v>
      </c>
    </row>
    <row r="751" spans="1:3" x14ac:dyDescent="0.25">
      <c r="A751" s="38">
        <v>917</v>
      </c>
      <c r="B751" s="38" t="s">
        <v>1824</v>
      </c>
      <c r="C751" s="38" t="s">
        <v>1273</v>
      </c>
    </row>
    <row r="752" spans="1:3" x14ac:dyDescent="0.25">
      <c r="A752" s="38">
        <v>918</v>
      </c>
      <c r="B752" s="38" t="s">
        <v>1825</v>
      </c>
      <c r="C752" s="38" t="s">
        <v>1273</v>
      </c>
    </row>
    <row r="753" spans="1:3" x14ac:dyDescent="0.25">
      <c r="A753" s="38">
        <v>919</v>
      </c>
      <c r="B753" s="38" t="s">
        <v>2355</v>
      </c>
      <c r="C753" s="38" t="s">
        <v>1273</v>
      </c>
    </row>
    <row r="754" spans="1:3" x14ac:dyDescent="0.25">
      <c r="A754" s="38">
        <v>921</v>
      </c>
      <c r="B754" s="38" t="s">
        <v>1826</v>
      </c>
      <c r="C754" s="38" t="s">
        <v>1276</v>
      </c>
    </row>
    <row r="755" spans="1:3" x14ac:dyDescent="0.25">
      <c r="A755" s="38">
        <v>923</v>
      </c>
      <c r="B755" s="38" t="s">
        <v>1827</v>
      </c>
      <c r="C755" s="38" t="s">
        <v>1274</v>
      </c>
    </row>
    <row r="756" spans="1:3" x14ac:dyDescent="0.25">
      <c r="A756" s="38">
        <v>924</v>
      </c>
      <c r="B756" s="38" t="s">
        <v>2357</v>
      </c>
      <c r="C756" s="38" t="s">
        <v>1276</v>
      </c>
    </row>
    <row r="757" spans="1:3" x14ac:dyDescent="0.25">
      <c r="A757" s="38">
        <v>925</v>
      </c>
      <c r="B757" s="38" t="s">
        <v>1828</v>
      </c>
      <c r="C757" s="38" t="s">
        <v>1273</v>
      </c>
    </row>
    <row r="758" spans="1:3" x14ac:dyDescent="0.25">
      <c r="A758" s="38">
        <v>926</v>
      </c>
      <c r="B758" s="38" t="s">
        <v>2351</v>
      </c>
      <c r="C758" s="38" t="s">
        <v>1276</v>
      </c>
    </row>
    <row r="759" spans="1:3" x14ac:dyDescent="0.25">
      <c r="A759" s="38">
        <v>927</v>
      </c>
      <c r="B759" s="38" t="s">
        <v>2269</v>
      </c>
      <c r="C759" s="38" t="s">
        <v>1273</v>
      </c>
    </row>
    <row r="760" spans="1:3" x14ac:dyDescent="0.25">
      <c r="A760" s="38">
        <v>928</v>
      </c>
      <c r="B760" s="38" t="s">
        <v>1918</v>
      </c>
      <c r="C760" s="38" t="s">
        <v>1276</v>
      </c>
    </row>
    <row r="761" spans="1:3" x14ac:dyDescent="0.25">
      <c r="A761" s="38">
        <v>929</v>
      </c>
      <c r="B761" s="38" t="s">
        <v>1929</v>
      </c>
      <c r="C761" s="38" t="s">
        <v>1273</v>
      </c>
    </row>
    <row r="762" spans="1:3" x14ac:dyDescent="0.25">
      <c r="A762" s="38">
        <v>930</v>
      </c>
      <c r="B762" s="38" t="s">
        <v>1924</v>
      </c>
      <c r="C762" s="38" t="s">
        <v>1273</v>
      </c>
    </row>
    <row r="763" spans="1:3" x14ac:dyDescent="0.25">
      <c r="A763" s="38">
        <v>931</v>
      </c>
      <c r="B763" s="38" t="s">
        <v>1829</v>
      </c>
      <c r="C763" s="38" t="s">
        <v>1273</v>
      </c>
    </row>
    <row r="764" spans="1:3" x14ac:dyDescent="0.25">
      <c r="A764" s="38">
        <v>932</v>
      </c>
      <c r="B764" s="38" t="s">
        <v>1830</v>
      </c>
      <c r="C764" s="38" t="s">
        <v>1273</v>
      </c>
    </row>
    <row r="765" spans="1:3" x14ac:dyDescent="0.25">
      <c r="A765" s="38">
        <v>933</v>
      </c>
      <c r="B765" s="38" t="s">
        <v>1948</v>
      </c>
      <c r="C765" s="38" t="s">
        <v>1274</v>
      </c>
    </row>
    <row r="766" spans="1:3" x14ac:dyDescent="0.25">
      <c r="A766" s="38">
        <v>934</v>
      </c>
      <c r="B766" s="38" t="s">
        <v>1908</v>
      </c>
      <c r="C766" s="38" t="s">
        <v>1274</v>
      </c>
    </row>
    <row r="767" spans="1:3" x14ac:dyDescent="0.25">
      <c r="A767" s="38">
        <v>935</v>
      </c>
      <c r="B767" s="38" t="s">
        <v>1831</v>
      </c>
      <c r="C767" s="38" t="s">
        <v>1273</v>
      </c>
    </row>
    <row r="768" spans="1:3" x14ac:dyDescent="0.25">
      <c r="A768" s="38">
        <v>936</v>
      </c>
      <c r="B768" s="38" t="s">
        <v>1832</v>
      </c>
      <c r="C768" s="38" t="s">
        <v>1276</v>
      </c>
    </row>
    <row r="769" spans="1:3" x14ac:dyDescent="0.25">
      <c r="A769" s="38">
        <v>937</v>
      </c>
      <c r="B769" s="38" t="s">
        <v>1833</v>
      </c>
      <c r="C769" s="38" t="s">
        <v>1276</v>
      </c>
    </row>
    <row r="770" spans="1:3" x14ac:dyDescent="0.25">
      <c r="A770" s="38">
        <v>938</v>
      </c>
      <c r="B770" s="38" t="s">
        <v>1834</v>
      </c>
      <c r="C770" s="38" t="s">
        <v>1273</v>
      </c>
    </row>
    <row r="771" spans="1:3" x14ac:dyDescent="0.25">
      <c r="A771" s="38">
        <v>939</v>
      </c>
      <c r="B771" s="38" t="s">
        <v>1835</v>
      </c>
      <c r="C771" s="38" t="s">
        <v>1273</v>
      </c>
    </row>
    <row r="772" spans="1:3" x14ac:dyDescent="0.25">
      <c r="A772" s="38">
        <v>940</v>
      </c>
      <c r="B772" s="38" t="s">
        <v>2378</v>
      </c>
      <c r="C772" s="38" t="s">
        <v>1276</v>
      </c>
    </row>
    <row r="773" spans="1:3" x14ac:dyDescent="0.25">
      <c r="A773" s="38">
        <v>941</v>
      </c>
      <c r="B773" s="38" t="s">
        <v>1836</v>
      </c>
      <c r="C773" s="38" t="s">
        <v>1276</v>
      </c>
    </row>
    <row r="774" spans="1:3" x14ac:dyDescent="0.25">
      <c r="A774" s="38">
        <v>942</v>
      </c>
      <c r="B774" s="38" t="s">
        <v>1837</v>
      </c>
      <c r="C774" s="38" t="s">
        <v>1276</v>
      </c>
    </row>
    <row r="775" spans="1:3" x14ac:dyDescent="0.25">
      <c r="A775" s="38">
        <v>943</v>
      </c>
      <c r="B775" s="38" t="s">
        <v>1838</v>
      </c>
      <c r="C775" s="38" t="s">
        <v>1273</v>
      </c>
    </row>
    <row r="776" spans="1:3" x14ac:dyDescent="0.25">
      <c r="A776" s="38">
        <v>944</v>
      </c>
      <c r="B776" s="38" t="s">
        <v>1839</v>
      </c>
      <c r="C776" s="38" t="s">
        <v>1276</v>
      </c>
    </row>
    <row r="777" spans="1:3" x14ac:dyDescent="0.25">
      <c r="A777" s="38">
        <v>945</v>
      </c>
      <c r="B777" s="38" t="s">
        <v>1840</v>
      </c>
      <c r="C777" s="38" t="s">
        <v>1274</v>
      </c>
    </row>
    <row r="778" spans="1:3" x14ac:dyDescent="0.25">
      <c r="A778" s="38">
        <v>946</v>
      </c>
      <c r="B778" s="38" t="s">
        <v>1841</v>
      </c>
      <c r="C778" s="38" t="s">
        <v>1273</v>
      </c>
    </row>
    <row r="779" spans="1:3" x14ac:dyDescent="0.25">
      <c r="A779" s="38">
        <v>947</v>
      </c>
      <c r="B779" s="38" t="s">
        <v>1842</v>
      </c>
      <c r="C779" s="38" t="s">
        <v>1273</v>
      </c>
    </row>
    <row r="780" spans="1:3" x14ac:dyDescent="0.25">
      <c r="A780" s="38">
        <v>948</v>
      </c>
      <c r="B780" s="38" t="s">
        <v>1843</v>
      </c>
      <c r="C780" s="38" t="s">
        <v>1276</v>
      </c>
    </row>
    <row r="781" spans="1:3" x14ac:dyDescent="0.25">
      <c r="A781" s="38">
        <v>949</v>
      </c>
      <c r="B781" s="38" t="s">
        <v>1844</v>
      </c>
      <c r="C781" s="38" t="s">
        <v>1273</v>
      </c>
    </row>
    <row r="782" spans="1:3" x14ac:dyDescent="0.25">
      <c r="A782" s="38">
        <v>950</v>
      </c>
      <c r="B782" s="38" t="s">
        <v>1845</v>
      </c>
      <c r="C782" s="38" t="s">
        <v>1276</v>
      </c>
    </row>
    <row r="783" spans="1:3" x14ac:dyDescent="0.25">
      <c r="A783" s="38">
        <v>951</v>
      </c>
      <c r="B783" s="38" t="s">
        <v>1846</v>
      </c>
      <c r="C783" s="38" t="s">
        <v>1273</v>
      </c>
    </row>
    <row r="784" spans="1:3" x14ac:dyDescent="0.25">
      <c r="A784" s="38">
        <v>952</v>
      </c>
      <c r="B784" s="38" t="s">
        <v>1847</v>
      </c>
      <c r="C784" s="38" t="s">
        <v>1273</v>
      </c>
    </row>
    <row r="785" spans="1:3" x14ac:dyDescent="0.25">
      <c r="A785" s="38">
        <v>953</v>
      </c>
      <c r="B785" s="38" t="s">
        <v>1848</v>
      </c>
      <c r="C785" s="38" t="s">
        <v>1273</v>
      </c>
    </row>
    <row r="786" spans="1:3" x14ac:dyDescent="0.25">
      <c r="A786" s="38">
        <v>954</v>
      </c>
      <c r="B786" s="38" t="s">
        <v>1849</v>
      </c>
      <c r="C786" s="38" t="s">
        <v>1276</v>
      </c>
    </row>
    <row r="787" spans="1:3" x14ac:dyDescent="0.25">
      <c r="A787" s="38">
        <v>955</v>
      </c>
      <c r="B787" s="38" t="s">
        <v>1850</v>
      </c>
      <c r="C787" s="38" t="s">
        <v>1273</v>
      </c>
    </row>
    <row r="788" spans="1:3" x14ac:dyDescent="0.25">
      <c r="A788" s="38">
        <v>956</v>
      </c>
      <c r="B788" s="38" t="s">
        <v>2399</v>
      </c>
      <c r="C788" s="38" t="s">
        <v>1276</v>
      </c>
    </row>
    <row r="789" spans="1:3" x14ac:dyDescent="0.25">
      <c r="A789" s="38">
        <v>957</v>
      </c>
      <c r="B789" s="38" t="s">
        <v>1851</v>
      </c>
      <c r="C789" s="38" t="s">
        <v>1273</v>
      </c>
    </row>
    <row r="790" spans="1:3" x14ac:dyDescent="0.25">
      <c r="A790" s="38">
        <v>958</v>
      </c>
      <c r="B790" s="38" t="s">
        <v>1852</v>
      </c>
      <c r="C790" s="38" t="s">
        <v>1273</v>
      </c>
    </row>
    <row r="791" spans="1:3" x14ac:dyDescent="0.25">
      <c r="A791" s="38">
        <v>959</v>
      </c>
      <c r="B791" s="38" t="s">
        <v>2268</v>
      </c>
      <c r="C791" s="38" t="s">
        <v>1274</v>
      </c>
    </row>
    <row r="792" spans="1:3" x14ac:dyDescent="0.25">
      <c r="A792" s="38">
        <v>960</v>
      </c>
      <c r="B792" s="38" t="s">
        <v>1853</v>
      </c>
      <c r="C792" s="38" t="s">
        <v>1275</v>
      </c>
    </row>
    <row r="793" spans="1:3" x14ac:dyDescent="0.25">
      <c r="A793" s="38">
        <v>961</v>
      </c>
      <c r="B793" s="38" t="s">
        <v>1854</v>
      </c>
      <c r="C793" s="38" t="s">
        <v>1273</v>
      </c>
    </row>
    <row r="794" spans="1:3" x14ac:dyDescent="0.25">
      <c r="A794" s="38">
        <v>962</v>
      </c>
      <c r="B794" s="38" t="s">
        <v>1855</v>
      </c>
      <c r="C794" s="38" t="s">
        <v>1275</v>
      </c>
    </row>
    <row r="795" spans="1:3" x14ac:dyDescent="0.25">
      <c r="A795" s="38">
        <v>963</v>
      </c>
      <c r="B795" s="38" t="s">
        <v>1856</v>
      </c>
      <c r="C795" s="38" t="s">
        <v>1274</v>
      </c>
    </row>
    <row r="796" spans="1:3" x14ac:dyDescent="0.25">
      <c r="A796" s="38">
        <v>964</v>
      </c>
      <c r="B796" s="38" t="s">
        <v>1857</v>
      </c>
      <c r="C796" s="38" t="s">
        <v>1276</v>
      </c>
    </row>
    <row r="797" spans="1:3" x14ac:dyDescent="0.25">
      <c r="A797" s="38">
        <v>965</v>
      </c>
      <c r="B797" s="38" t="s">
        <v>2283</v>
      </c>
      <c r="C797" s="38" t="s">
        <v>1276</v>
      </c>
    </row>
    <row r="798" spans="1:3" x14ac:dyDescent="0.25">
      <c r="A798" s="38">
        <v>966</v>
      </c>
      <c r="B798" s="38" t="s">
        <v>2144</v>
      </c>
      <c r="C798" s="38" t="s">
        <v>1273</v>
      </c>
    </row>
    <row r="799" spans="1:3" x14ac:dyDescent="0.25">
      <c r="A799" s="38">
        <v>967</v>
      </c>
      <c r="B799" s="38" t="s">
        <v>1858</v>
      </c>
      <c r="C799" s="38" t="s">
        <v>1273</v>
      </c>
    </row>
    <row r="800" spans="1:3" x14ac:dyDescent="0.25">
      <c r="A800" s="38">
        <v>968</v>
      </c>
      <c r="B800" s="38" t="s">
        <v>1859</v>
      </c>
      <c r="C800" s="38" t="s">
        <v>1275</v>
      </c>
    </row>
    <row r="801" spans="1:3" x14ac:dyDescent="0.25">
      <c r="A801" s="38">
        <v>969</v>
      </c>
      <c r="B801" s="38" t="s">
        <v>1860</v>
      </c>
      <c r="C801" s="38" t="s">
        <v>1276</v>
      </c>
    </row>
    <row r="802" spans="1:3" x14ac:dyDescent="0.25">
      <c r="A802" s="38">
        <v>970</v>
      </c>
      <c r="B802" s="38" t="s">
        <v>2367</v>
      </c>
      <c r="C802" s="38" t="s">
        <v>1273</v>
      </c>
    </row>
    <row r="803" spans="1:3" x14ac:dyDescent="0.25">
      <c r="A803" s="38">
        <v>971</v>
      </c>
      <c r="B803" s="38" t="s">
        <v>1861</v>
      </c>
      <c r="C803" s="38" t="s">
        <v>1273</v>
      </c>
    </row>
    <row r="804" spans="1:3" x14ac:dyDescent="0.25">
      <c r="A804" s="38">
        <v>972</v>
      </c>
      <c r="B804" s="38" t="s">
        <v>1862</v>
      </c>
      <c r="C804" s="38" t="s">
        <v>1273</v>
      </c>
    </row>
    <row r="805" spans="1:3" x14ac:dyDescent="0.25">
      <c r="A805" s="38">
        <v>973</v>
      </c>
      <c r="B805" s="38" t="s">
        <v>1863</v>
      </c>
      <c r="C805" s="38" t="s">
        <v>1273</v>
      </c>
    </row>
    <row r="806" spans="1:3" x14ac:dyDescent="0.25">
      <c r="A806" s="38">
        <v>974</v>
      </c>
      <c r="B806" s="38" t="s">
        <v>1864</v>
      </c>
      <c r="C806" s="38" t="s">
        <v>1273</v>
      </c>
    </row>
    <row r="807" spans="1:3" x14ac:dyDescent="0.25">
      <c r="A807" s="38">
        <v>976</v>
      </c>
      <c r="B807" s="38" t="s">
        <v>1865</v>
      </c>
      <c r="C807" s="38" t="s">
        <v>1273</v>
      </c>
    </row>
    <row r="808" spans="1:3" x14ac:dyDescent="0.25">
      <c r="A808" s="38">
        <v>977</v>
      </c>
      <c r="B808" s="38" t="s">
        <v>1899</v>
      </c>
      <c r="C808" s="38" t="s">
        <v>1273</v>
      </c>
    </row>
    <row r="809" spans="1:3" x14ac:dyDescent="0.25">
      <c r="A809" s="38">
        <v>978</v>
      </c>
      <c r="B809" s="38" t="s">
        <v>1866</v>
      </c>
      <c r="C809" s="38" t="s">
        <v>1273</v>
      </c>
    </row>
    <row r="810" spans="1:3" x14ac:dyDescent="0.25">
      <c r="A810" s="38">
        <v>979</v>
      </c>
      <c r="B810" s="38" t="s">
        <v>1867</v>
      </c>
      <c r="C810" s="38" t="s">
        <v>1273</v>
      </c>
    </row>
    <row r="811" spans="1:3" x14ac:dyDescent="0.25">
      <c r="A811" s="38">
        <v>980</v>
      </c>
      <c r="B811" s="38" t="s">
        <v>1868</v>
      </c>
      <c r="C811" s="38" t="s">
        <v>1273</v>
      </c>
    </row>
    <row r="812" spans="1:3" x14ac:dyDescent="0.25">
      <c r="A812" s="38">
        <v>981</v>
      </c>
      <c r="B812" s="38" t="s">
        <v>1869</v>
      </c>
      <c r="C812" s="38" t="s">
        <v>1273</v>
      </c>
    </row>
    <row r="813" spans="1:3" x14ac:dyDescent="0.25">
      <c r="A813" s="38">
        <v>982</v>
      </c>
      <c r="B813" s="38" t="s">
        <v>1870</v>
      </c>
      <c r="C813" s="38" t="s">
        <v>1273</v>
      </c>
    </row>
    <row r="814" spans="1:3" x14ac:dyDescent="0.25">
      <c r="A814" s="38">
        <v>983</v>
      </c>
      <c r="B814" s="38" t="s">
        <v>1871</v>
      </c>
      <c r="C814" s="38" t="s">
        <v>1273</v>
      </c>
    </row>
    <row r="815" spans="1:3" x14ac:dyDescent="0.25">
      <c r="A815" s="38">
        <v>984</v>
      </c>
      <c r="B815" s="38" t="s">
        <v>1872</v>
      </c>
      <c r="C815" s="38" t="s">
        <v>1275</v>
      </c>
    </row>
    <row r="816" spans="1:3" x14ac:dyDescent="0.25">
      <c r="A816" s="38">
        <v>985</v>
      </c>
      <c r="B816" s="38" t="s">
        <v>1873</v>
      </c>
      <c r="C816" s="38" t="s">
        <v>1276</v>
      </c>
    </row>
    <row r="817" spans="1:3" x14ac:dyDescent="0.25">
      <c r="A817" s="38">
        <v>986</v>
      </c>
      <c r="B817" s="38" t="s">
        <v>1874</v>
      </c>
      <c r="C817" s="38" t="s">
        <v>1276</v>
      </c>
    </row>
    <row r="818" spans="1:3" x14ac:dyDescent="0.25">
      <c r="A818" s="38">
        <v>987</v>
      </c>
      <c r="B818" s="38" t="s">
        <v>1875</v>
      </c>
      <c r="C818" s="38" t="s">
        <v>1276</v>
      </c>
    </row>
    <row r="819" spans="1:3" x14ac:dyDescent="0.25">
      <c r="A819" s="38">
        <v>988</v>
      </c>
      <c r="B819" s="38" t="s">
        <v>1876</v>
      </c>
      <c r="C819" s="38" t="s">
        <v>1273</v>
      </c>
    </row>
    <row r="820" spans="1:3" x14ac:dyDescent="0.25">
      <c r="A820" s="38">
        <v>989</v>
      </c>
      <c r="B820" s="38" t="s">
        <v>1877</v>
      </c>
      <c r="C820" s="38" t="s">
        <v>1273</v>
      </c>
    </row>
    <row r="821" spans="1:3" x14ac:dyDescent="0.25">
      <c r="A821" s="38">
        <v>990</v>
      </c>
      <c r="B821" s="38" t="s">
        <v>2400</v>
      </c>
      <c r="C821" s="38" t="s">
        <v>1276</v>
      </c>
    </row>
    <row r="822" spans="1:3" s="62" customFormat="1" x14ac:dyDescent="0.25">
      <c r="A822" s="38">
        <v>991</v>
      </c>
      <c r="B822" s="38" t="s">
        <v>1878</v>
      </c>
      <c r="C822" s="38" t="s">
        <v>1276</v>
      </c>
    </row>
    <row r="823" spans="1:3" s="62" customFormat="1" x14ac:dyDescent="0.25">
      <c r="A823" s="38">
        <v>993</v>
      </c>
      <c r="B823" s="38" t="s">
        <v>1879</v>
      </c>
      <c r="C823" s="38" t="s">
        <v>1273</v>
      </c>
    </row>
    <row r="824" spans="1:3" s="62" customFormat="1" x14ac:dyDescent="0.25">
      <c r="A824" s="38">
        <v>994</v>
      </c>
      <c r="B824" s="38" t="s">
        <v>2252</v>
      </c>
      <c r="C824" s="38" t="s">
        <v>1273</v>
      </c>
    </row>
    <row r="825" spans="1:3" s="75" customFormat="1" x14ac:dyDescent="0.25">
      <c r="A825" s="38">
        <v>995</v>
      </c>
      <c r="B825" s="38" t="s">
        <v>1880</v>
      </c>
      <c r="C825" s="38" t="s">
        <v>1275</v>
      </c>
    </row>
    <row r="826" spans="1:3" s="75" customFormat="1" x14ac:dyDescent="0.25">
      <c r="A826" s="38">
        <v>996</v>
      </c>
      <c r="B826" s="38" t="s">
        <v>1881</v>
      </c>
      <c r="C826" s="38" t="s">
        <v>1273</v>
      </c>
    </row>
    <row r="827" spans="1:3" s="75" customFormat="1" x14ac:dyDescent="0.25">
      <c r="A827" s="38">
        <v>166</v>
      </c>
      <c r="B827" s="38" t="s">
        <v>2603</v>
      </c>
      <c r="C827" s="38" t="s">
        <v>1276</v>
      </c>
    </row>
  </sheetData>
  <autoFilter ref="A1:C826">
    <sortState ref="A2:C828">
      <sortCondition ref="A1:A828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28:A1048576 A1:A826">
    <cfRule type="duplicateValues" dxfId="82" priority="2"/>
  </conditionalFormatting>
  <conditionalFormatting sqref="A827">
    <cfRule type="duplicateValues" dxfId="81" priority="1"/>
  </conditionalFormatting>
  <pageMargins left="0.7" right="0.7" top="0.75" bottom="0.75" header="0.3" footer="0.3"/>
  <pageSetup orientation="portrait" r:id="rId7"/>
  <legacyDrawing r:id="rId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workbookViewId="0">
      <selection activeCell="B8" sqref="B8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98" t="s">
        <v>2423</v>
      </c>
      <c r="B1" s="199"/>
      <c r="C1" s="199"/>
      <c r="D1" s="199"/>
    </row>
    <row r="2" spans="1:5" x14ac:dyDescent="0.25">
      <c r="A2" s="50" t="s">
        <v>2424</v>
      </c>
      <c r="B2" s="50" t="s">
        <v>18</v>
      </c>
      <c r="C2" s="50" t="s">
        <v>2425</v>
      </c>
      <c r="D2" s="50" t="s">
        <v>2426</v>
      </c>
    </row>
    <row r="3" spans="1:5" ht="15.75" x14ac:dyDescent="0.25">
      <c r="A3" s="51">
        <v>335842945</v>
      </c>
      <c r="B3" s="51">
        <v>735</v>
      </c>
      <c r="C3" s="51" t="s">
        <v>2496</v>
      </c>
      <c r="D3" s="63" t="s">
        <v>2468</v>
      </c>
      <c r="E3" s="65"/>
    </row>
    <row r="4" spans="1:5" ht="15.75" x14ac:dyDescent="0.25">
      <c r="A4" s="51">
        <v>335842958</v>
      </c>
      <c r="B4" s="51">
        <v>630</v>
      </c>
      <c r="C4" s="51" t="s">
        <v>2496</v>
      </c>
      <c r="D4" s="63" t="s">
        <v>2468</v>
      </c>
      <c r="E4" s="65"/>
    </row>
    <row r="5" spans="1:5" ht="15.75" x14ac:dyDescent="0.25">
      <c r="A5" s="51">
        <v>335843364</v>
      </c>
      <c r="B5" s="51">
        <v>1</v>
      </c>
      <c r="C5" s="51" t="s">
        <v>2496</v>
      </c>
      <c r="D5" s="63" t="s">
        <v>2468</v>
      </c>
    </row>
    <row r="6" spans="1:5" ht="15.75" x14ac:dyDescent="0.25">
      <c r="A6" s="51" t="s">
        <v>2505</v>
      </c>
      <c r="B6" s="51">
        <v>98</v>
      </c>
      <c r="C6" s="51" t="s">
        <v>2496</v>
      </c>
      <c r="D6" s="63" t="s">
        <v>2468</v>
      </c>
    </row>
    <row r="7" spans="1:5" ht="15.75" x14ac:dyDescent="0.25">
      <c r="A7" s="51" t="s">
        <v>2504</v>
      </c>
      <c r="B7" s="51">
        <v>824</v>
      </c>
      <c r="C7" s="51" t="s">
        <v>2496</v>
      </c>
      <c r="D7" s="63" t="s">
        <v>2468</v>
      </c>
    </row>
    <row r="8" spans="1:5" ht="15.75" x14ac:dyDescent="0.25">
      <c r="A8" s="51" t="s">
        <v>2503</v>
      </c>
      <c r="B8" s="51">
        <v>736</v>
      </c>
      <c r="C8" s="51" t="s">
        <v>2496</v>
      </c>
      <c r="D8" s="63" t="s">
        <v>2468</v>
      </c>
    </row>
    <row r="9" spans="1:5" ht="15.75" x14ac:dyDescent="0.25">
      <c r="A9" s="51"/>
      <c r="B9" s="51"/>
      <c r="C9" s="51"/>
      <c r="D9" s="51"/>
    </row>
    <row r="10" spans="1:5" ht="15.75" x14ac:dyDescent="0.25">
      <c r="A10" s="51"/>
      <c r="B10" s="51"/>
      <c r="C10" s="51"/>
      <c r="D10" s="51"/>
    </row>
    <row r="11" spans="1:5" ht="15.75" x14ac:dyDescent="0.25">
      <c r="A11" s="51"/>
      <c r="B11" s="51"/>
      <c r="C11" s="51"/>
      <c r="D11" s="51"/>
    </row>
    <row r="12" spans="1:5" ht="15.75" x14ac:dyDescent="0.25">
      <c r="A12" s="48"/>
      <c r="B12" s="48"/>
      <c r="C12" s="52" t="s">
        <v>2428</v>
      </c>
      <c r="D12" s="51">
        <f>COUNTA(A3:A11)</f>
        <v>6</v>
      </c>
    </row>
    <row r="13" spans="1:5" ht="16.5" thickBot="1" x14ac:dyDescent="0.3">
      <c r="A13" s="48"/>
      <c r="B13" s="48"/>
      <c r="C13" s="53" t="s">
        <v>2429</v>
      </c>
      <c r="D13" s="51">
        <f>COUNTIFS($D$3:$D$12,"Disponible")</f>
        <v>6</v>
      </c>
    </row>
    <row r="14" spans="1:5" ht="16.5" thickBot="1" x14ac:dyDescent="0.3">
      <c r="A14" s="48"/>
      <c r="B14" s="48" t="s">
        <v>2412</v>
      </c>
      <c r="C14" s="54" t="s">
        <v>2430</v>
      </c>
      <c r="D14" s="51">
        <f>COUNTIFS($D$3:$D$12,"No Disponible")</f>
        <v>0</v>
      </c>
    </row>
    <row r="15" spans="1:5" ht="15.75" thickBot="1" x14ac:dyDescent="0.3">
      <c r="A15" s="48"/>
      <c r="B15" s="48"/>
      <c r="C15" s="54" t="s">
        <v>2431</v>
      </c>
      <c r="D15" s="55">
        <f>D13/D12</f>
        <v>1</v>
      </c>
    </row>
    <row r="16" spans="1:5" ht="15.75" thickBot="1" x14ac:dyDescent="0.3">
      <c r="A16" s="48"/>
      <c r="B16" s="48" t="s">
        <v>2412</v>
      </c>
      <c r="C16" s="56" t="s">
        <v>2432</v>
      </c>
      <c r="D16" s="57">
        <f>D14/D12</f>
        <v>0</v>
      </c>
    </row>
    <row r="17" spans="1:4" x14ac:dyDescent="0.25">
      <c r="A17" s="48"/>
      <c r="B17" s="48"/>
      <c r="C17" s="48"/>
      <c r="D17" s="48"/>
    </row>
    <row r="18" spans="1:4" ht="29.25" x14ac:dyDescent="0.25">
      <c r="A18" s="198" t="s">
        <v>2433</v>
      </c>
      <c r="B18" s="199"/>
      <c r="C18" s="199"/>
      <c r="D18" s="199"/>
    </row>
    <row r="19" spans="1:4" x14ac:dyDescent="0.25">
      <c r="A19" s="50" t="s">
        <v>2424</v>
      </c>
      <c r="B19" s="50" t="s">
        <v>18</v>
      </c>
      <c r="C19" s="50" t="s">
        <v>2434</v>
      </c>
      <c r="D19" s="50" t="s">
        <v>2435</v>
      </c>
    </row>
    <row r="20" spans="1:4" ht="15.75" x14ac:dyDescent="0.25">
      <c r="A20" s="51" t="s">
        <v>2502</v>
      </c>
      <c r="B20" s="51">
        <v>630</v>
      </c>
      <c r="C20" s="63" t="s">
        <v>2467</v>
      </c>
      <c r="D20" s="63" t="s">
        <v>2468</v>
      </c>
    </row>
    <row r="21" spans="1:4" ht="15.75" x14ac:dyDescent="0.25">
      <c r="A21" s="51" t="s">
        <v>2501</v>
      </c>
      <c r="B21" s="51">
        <v>410</v>
      </c>
      <c r="C21" s="63" t="s">
        <v>2467</v>
      </c>
      <c r="D21" s="63" t="s">
        <v>2468</v>
      </c>
    </row>
    <row r="22" spans="1:4" ht="15.75" x14ac:dyDescent="0.25">
      <c r="A22" s="51" t="s">
        <v>2500</v>
      </c>
      <c r="B22" s="51">
        <v>554</v>
      </c>
      <c r="C22" s="63" t="s">
        <v>2467</v>
      </c>
      <c r="D22" s="63" t="s">
        <v>2468</v>
      </c>
    </row>
    <row r="23" spans="1:4" ht="15.75" x14ac:dyDescent="0.25">
      <c r="A23" s="51" t="s">
        <v>2499</v>
      </c>
      <c r="B23" s="51">
        <v>511</v>
      </c>
      <c r="C23" s="63" t="s">
        <v>2467</v>
      </c>
      <c r="D23" s="63" t="s">
        <v>2468</v>
      </c>
    </row>
    <row r="24" spans="1:4" s="87" customFormat="1" ht="15.75" x14ac:dyDescent="0.25">
      <c r="A24" s="51" t="s">
        <v>2498</v>
      </c>
      <c r="B24" s="51">
        <v>194</v>
      </c>
      <c r="C24" s="63" t="s">
        <v>2467</v>
      </c>
      <c r="D24" s="63" t="s">
        <v>2468</v>
      </c>
    </row>
    <row r="25" spans="1:4" s="87" customFormat="1" ht="15.75" x14ac:dyDescent="0.25">
      <c r="A25" s="51" t="s">
        <v>2497</v>
      </c>
      <c r="B25" s="51">
        <v>414</v>
      </c>
      <c r="C25" s="63" t="s">
        <v>2467</v>
      </c>
      <c r="D25" s="63" t="s">
        <v>2468</v>
      </c>
    </row>
    <row r="26" spans="1:4" s="87" customFormat="1" ht="15.75" x14ac:dyDescent="0.25">
      <c r="A26" s="51" t="s">
        <v>2509</v>
      </c>
      <c r="B26" s="51">
        <v>272</v>
      </c>
      <c r="C26" s="63" t="s">
        <v>2467</v>
      </c>
      <c r="D26" s="63" t="s">
        <v>2468</v>
      </c>
    </row>
    <row r="27" spans="1:4" s="87" customFormat="1" ht="15.75" x14ac:dyDescent="0.25">
      <c r="A27" s="51" t="s">
        <v>2508</v>
      </c>
      <c r="B27" s="51">
        <v>411</v>
      </c>
      <c r="C27" s="63" t="s">
        <v>2467</v>
      </c>
      <c r="D27" s="63" t="s">
        <v>2468</v>
      </c>
    </row>
    <row r="28" spans="1:4" ht="15.75" x14ac:dyDescent="0.25">
      <c r="A28" s="51" t="s">
        <v>2507</v>
      </c>
      <c r="B28" s="51">
        <v>707</v>
      </c>
      <c r="C28" s="63" t="s">
        <v>2467</v>
      </c>
      <c r="D28" s="63" t="s">
        <v>2468</v>
      </c>
    </row>
    <row r="29" spans="1:4" s="64" customFormat="1" ht="15.75" x14ac:dyDescent="0.25">
      <c r="A29" s="51" t="s">
        <v>2506</v>
      </c>
      <c r="B29" s="51">
        <v>742</v>
      </c>
      <c r="C29" s="63" t="s">
        <v>2467</v>
      </c>
      <c r="D29" s="63" t="s">
        <v>2468</v>
      </c>
    </row>
    <row r="30" spans="1:4" s="64" customFormat="1" ht="15.75" x14ac:dyDescent="0.25">
      <c r="A30" s="51" t="s">
        <v>2510</v>
      </c>
      <c r="B30" s="51">
        <v>965</v>
      </c>
      <c r="C30" s="63" t="s">
        <v>2467</v>
      </c>
      <c r="D30" s="63" t="s">
        <v>2468</v>
      </c>
    </row>
    <row r="31" spans="1:4" s="64" customFormat="1" ht="15.75" x14ac:dyDescent="0.25">
      <c r="A31" s="51">
        <v>335843201</v>
      </c>
      <c r="B31" s="51">
        <v>395</v>
      </c>
      <c r="C31" s="63" t="s">
        <v>2427</v>
      </c>
      <c r="D31" s="63" t="s">
        <v>2468</v>
      </c>
    </row>
    <row r="32" spans="1:4" s="87" customFormat="1" ht="15.75" x14ac:dyDescent="0.25">
      <c r="A32" s="51">
        <v>335843203</v>
      </c>
      <c r="B32" s="51">
        <v>547</v>
      </c>
      <c r="C32" s="63" t="s">
        <v>2427</v>
      </c>
      <c r="D32" s="63" t="s">
        <v>2468</v>
      </c>
    </row>
    <row r="33" spans="1:4" s="87" customFormat="1" ht="18" x14ac:dyDescent="0.25">
      <c r="A33" s="91"/>
      <c r="B33" s="90"/>
      <c r="C33" s="92"/>
      <c r="D33" s="92"/>
    </row>
    <row r="34" spans="1:4" s="64" customFormat="1" ht="15.75" x14ac:dyDescent="0.25">
      <c r="A34" s="51"/>
      <c r="B34" s="51"/>
      <c r="C34" s="51"/>
      <c r="D34" s="63" t="s">
        <v>2468</v>
      </c>
    </row>
    <row r="35" spans="1:4" ht="16.5" thickBot="1" x14ac:dyDescent="0.3">
      <c r="A35" s="58"/>
      <c r="B35" s="58"/>
      <c r="C35" s="59" t="s">
        <v>2436</v>
      </c>
      <c r="D35" s="51">
        <f>COUNTA(A20:A32)</f>
        <v>13</v>
      </c>
    </row>
    <row r="36" spans="1:4" ht="16.5" thickBot="1" x14ac:dyDescent="0.3">
      <c r="A36" s="60"/>
      <c r="B36" s="60"/>
      <c r="C36" s="61" t="s">
        <v>2437</v>
      </c>
      <c r="D36" s="51">
        <f>COUNTIFS($D$20:$D$34,"Disponible")</f>
        <v>14</v>
      </c>
    </row>
    <row r="37" spans="1:4" ht="16.5" thickBot="1" x14ac:dyDescent="0.3">
      <c r="A37" s="48"/>
      <c r="B37" s="48"/>
      <c r="C37" s="61" t="s">
        <v>2430</v>
      </c>
      <c r="D37" s="51">
        <f>COUNTIFS($D$20:$D$28,"No Disponible")</f>
        <v>0</v>
      </c>
    </row>
    <row r="38" spans="1:4" ht="15.75" thickBot="1" x14ac:dyDescent="0.3">
      <c r="A38" s="48"/>
      <c r="B38" s="48"/>
      <c r="C38" s="61" t="s">
        <v>2438</v>
      </c>
      <c r="D38" s="55">
        <f>D36/D35</f>
        <v>1.0769230769230769</v>
      </c>
    </row>
    <row r="39" spans="1:4" ht="15.75" thickBot="1" x14ac:dyDescent="0.3">
      <c r="A39" s="48"/>
      <c r="B39" s="48"/>
      <c r="C39" s="61" t="s">
        <v>2439</v>
      </c>
      <c r="D39" s="57">
        <f>D37/D35</f>
        <v>0</v>
      </c>
    </row>
  </sheetData>
  <mergeCells count="2">
    <mergeCell ref="A1:D1"/>
    <mergeCell ref="A18:D18"/>
  </mergeCells>
  <conditionalFormatting sqref="B33">
    <cfRule type="duplicateValues" dxfId="80" priority="119326"/>
  </conditionalFormatting>
  <conditionalFormatting sqref="B33">
    <cfRule type="duplicateValues" dxfId="79" priority="119327"/>
    <cfRule type="duplicateValues" dxfId="78" priority="119328"/>
  </conditionalFormatting>
  <conditionalFormatting sqref="A33">
    <cfRule type="duplicateValues" dxfId="77" priority="119340"/>
  </conditionalFormatting>
  <conditionalFormatting sqref="A33">
    <cfRule type="duplicateValues" dxfId="76" priority="119341"/>
    <cfRule type="duplicateValues" dxfId="75" priority="119342"/>
  </conditionalFormatting>
  <conditionalFormatting sqref="B4:B8">
    <cfRule type="duplicateValues" dxfId="74" priority="6"/>
  </conditionalFormatting>
  <conditionalFormatting sqref="B4:B8">
    <cfRule type="duplicateValues" dxfId="73" priority="5"/>
  </conditionalFormatting>
  <conditionalFormatting sqref="A3:A8">
    <cfRule type="duplicateValues" dxfId="72" priority="3"/>
    <cfRule type="duplicateValues" dxfId="71" priority="4"/>
  </conditionalFormatting>
  <conditionalFormatting sqref="B3">
    <cfRule type="duplicateValues" dxfId="70" priority="2"/>
  </conditionalFormatting>
  <conditionalFormatting sqref="B3">
    <cfRule type="duplicateValues" dxfId="69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="70" zoomScaleNormal="70" workbookViewId="0">
      <selection activeCell="D13" sqref="D13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200" t="s">
        <v>58</v>
      </c>
      <c r="B1" s="201"/>
      <c r="C1" s="201"/>
      <c r="D1" s="201"/>
      <c r="E1" s="201"/>
      <c r="F1" s="201"/>
      <c r="G1" s="201"/>
      <c r="H1" s="201"/>
      <c r="I1" s="201"/>
      <c r="J1" s="201"/>
      <c r="K1" s="201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40" t="str">
        <f t="shared" ref="A3:A14" ca="1" si="0">CONCATENATE(TODAY()-C3," días")</f>
        <v>233 días</v>
      </c>
      <c r="B3" s="40">
        <v>335649824</v>
      </c>
      <c r="C3" s="47">
        <v>44093</v>
      </c>
      <c r="D3" s="40" t="s">
        <v>2181</v>
      </c>
      <c r="E3" s="86">
        <v>196</v>
      </c>
      <c r="F3" s="40" t="str">
        <f>VLOOKUP(E3,'LISTADO ATM'!$A$2:$B$818,2,0)</f>
        <v xml:space="preserve">ATM Estación Texaco Cangrejo Farmacia (Sosúa) </v>
      </c>
      <c r="G3" s="40" t="str">
        <f>VLOOKUP(E3,VIP!$A$2:$O4507,6,0)</f>
        <v>NO</v>
      </c>
      <c r="H3" s="40" t="str">
        <f>VLOOKUP(E3,VIP!$A$2:$O4539,7,FALSE)</f>
        <v>Si</v>
      </c>
      <c r="I3" s="40" t="str">
        <f>VLOOKUP(E3,VIP!$A$2:$O4416,8,FALSE)</f>
        <v>Si</v>
      </c>
      <c r="J3" s="40" t="str">
        <f>VLOOKUP(E3,VIP!$A$2:$O4345,8,FALSE)</f>
        <v>Si</v>
      </c>
      <c r="K3" s="40" t="s">
        <v>2245</v>
      </c>
    </row>
    <row r="4" spans="1:11" ht="18" x14ac:dyDescent="0.25">
      <c r="A4" s="40" t="str">
        <f t="shared" ca="1" si="0"/>
        <v>214 días</v>
      </c>
      <c r="B4" s="40">
        <v>335668632</v>
      </c>
      <c r="C4" s="47">
        <v>44112</v>
      </c>
      <c r="D4" s="40" t="s">
        <v>2180</v>
      </c>
      <c r="E4" s="86">
        <v>875</v>
      </c>
      <c r="F4" s="40" t="str">
        <f>VLOOKUP(E4,'LISTADO ATM'!$A$2:$B$818,2,0)</f>
        <v xml:space="preserve">ATM Texaco Aut. Duarte KM 14 1/2 (Los Alcarrizos) </v>
      </c>
      <c r="G4" s="40" t="str">
        <f>VLOOKUP(E4,VIP!$A$2:$O4508,6,0)</f>
        <v>NO</v>
      </c>
      <c r="H4" s="40" t="str">
        <f>VLOOKUP(E4,VIP!$A$2:$O4540,7,FALSE)</f>
        <v>Si</v>
      </c>
      <c r="I4" s="40" t="str">
        <f>VLOOKUP(E4,VIP!$A$2:$O4417,8,FALSE)</f>
        <v>Si</v>
      </c>
      <c r="J4" s="40" t="str">
        <f>VLOOKUP(E4,VIP!$A$2:$O4346,8,FALSE)</f>
        <v>Si</v>
      </c>
      <c r="K4" s="49" t="s">
        <v>2421</v>
      </c>
    </row>
    <row r="5" spans="1:11" ht="18" x14ac:dyDescent="0.25">
      <c r="A5" s="68" t="str">
        <f ca="1">CONCATENATE(TODAY()-C5," días")</f>
        <v>213 días</v>
      </c>
      <c r="B5" s="40" t="s">
        <v>2422</v>
      </c>
      <c r="C5" s="47">
        <v>44113</v>
      </c>
      <c r="D5" s="40" t="s">
        <v>2180</v>
      </c>
      <c r="E5" s="86">
        <v>979</v>
      </c>
      <c r="F5" s="40" t="str">
        <f>VLOOKUP(E5,'LISTADO ATM'!$A$2:$B$818,2,0)</f>
        <v xml:space="preserve">ATM Oficina Luperón I </v>
      </c>
      <c r="G5" s="40" t="str">
        <f>VLOOKUP(E5,VIP!$A$2:$O4509,6,0)</f>
        <v>NO</v>
      </c>
      <c r="H5" s="40" t="str">
        <f>VLOOKUP(E5,VIP!$A$2:$O4541,7,FALSE)</f>
        <v>Si</v>
      </c>
      <c r="I5" s="40" t="str">
        <f>VLOOKUP(E5,VIP!$A$2:$O4418,8,FALSE)</f>
        <v>Si</v>
      </c>
      <c r="J5" s="40" t="str">
        <f>VLOOKUP(E5,VIP!$A$2:$O4347,8,FALSE)</f>
        <v>Si</v>
      </c>
      <c r="K5" s="49" t="s">
        <v>2245</v>
      </c>
    </row>
    <row r="6" spans="1:11" ht="18" x14ac:dyDescent="0.25">
      <c r="A6" s="68" t="str">
        <f t="shared" ca="1" si="0"/>
        <v>213 días</v>
      </c>
      <c r="B6" s="40" t="s">
        <v>2440</v>
      </c>
      <c r="C6" s="47">
        <v>44113</v>
      </c>
      <c r="D6" s="40" t="s">
        <v>2180</v>
      </c>
      <c r="E6" s="86">
        <v>486</v>
      </c>
      <c r="F6" s="40" t="str">
        <f>VLOOKUP(E6,'LISTADO ATM'!$A$2:$B$818,2,0)</f>
        <v xml:space="preserve">ATM Olé La Caleta </v>
      </c>
      <c r="G6" s="40" t="str">
        <f>VLOOKUP(E6,VIP!$A$2:$O4510,6,0)</f>
        <v>NO</v>
      </c>
      <c r="H6" s="40" t="str">
        <f>VLOOKUP(E6,VIP!$A$2:$O4542,7,FALSE)</f>
        <v>Si</v>
      </c>
      <c r="I6" s="40" t="str">
        <f>VLOOKUP(E6,VIP!$A$2:$O4419,8,FALSE)</f>
        <v>Si</v>
      </c>
      <c r="J6" s="40" t="str">
        <f>VLOOKUP(E6,VIP!$A$2:$O4348,8,FALSE)</f>
        <v>Si</v>
      </c>
      <c r="K6" s="49" t="s">
        <v>2421</v>
      </c>
    </row>
    <row r="7" spans="1:11" ht="18" x14ac:dyDescent="0.25">
      <c r="A7" s="68" t="str">
        <f t="shared" ca="1" si="0"/>
        <v>212 días</v>
      </c>
      <c r="B7" s="40" t="s">
        <v>2442</v>
      </c>
      <c r="C7" s="47">
        <v>44114</v>
      </c>
      <c r="D7" s="40" t="s">
        <v>2180</v>
      </c>
      <c r="E7" s="86">
        <v>868</v>
      </c>
      <c r="F7" s="40" t="str">
        <f>VLOOKUP(E7,'LISTADO ATM'!$A$2:$B$818,2,0)</f>
        <v xml:space="preserve">ATM Casino Diamante </v>
      </c>
      <c r="G7" s="40" t="str">
        <f>VLOOKUP(E7,VIP!$A$2:$O4511,6,0)</f>
        <v>NO</v>
      </c>
      <c r="H7" s="40" t="str">
        <f>VLOOKUP(E7,VIP!$A$2:$O4543,7,FALSE)</f>
        <v>Si</v>
      </c>
      <c r="I7" s="40" t="str">
        <f>VLOOKUP(E7,VIP!$A$2:$O4420,8,FALSE)</f>
        <v>Si</v>
      </c>
      <c r="J7" s="40" t="str">
        <f>VLOOKUP(E7,VIP!$A$2:$O4349,8,FALSE)</f>
        <v>Si</v>
      </c>
      <c r="K7" s="49" t="s">
        <v>2427</v>
      </c>
    </row>
    <row r="8" spans="1:11" ht="18" x14ac:dyDescent="0.25">
      <c r="A8" s="68" t="str">
        <f ca="1">CONCATENATE(TODAY()-C8," días")</f>
        <v>211 días</v>
      </c>
      <c r="B8" s="40">
        <v>335671618</v>
      </c>
      <c r="C8" s="47">
        <v>44115</v>
      </c>
      <c r="D8" s="40" t="s">
        <v>2180</v>
      </c>
      <c r="E8" s="86">
        <v>548</v>
      </c>
      <c r="F8" s="40" t="str">
        <f>VLOOKUP(E8,'LISTADO ATM'!$A$2:$B$818,2,0)</f>
        <v xml:space="preserve">ATM AMET </v>
      </c>
      <c r="G8" s="40" t="str">
        <f>VLOOKUP(E8,VIP!$A$2:$O4512,6,0)</f>
        <v>NO</v>
      </c>
      <c r="H8" s="40" t="str">
        <f>VLOOKUP(E8,VIP!$A$2:$O4544,7,FALSE)</f>
        <v>Si</v>
      </c>
      <c r="I8" s="40" t="str">
        <f>VLOOKUP(E8,VIP!$A$2:$O4421,8,FALSE)</f>
        <v>Si</v>
      </c>
      <c r="J8" s="40" t="str">
        <f>VLOOKUP(E8,VIP!$A$2:$O4350,8,FALSE)</f>
        <v>Si</v>
      </c>
      <c r="K8" s="49" t="s">
        <v>2219</v>
      </c>
    </row>
    <row r="9" spans="1:11" ht="18" x14ac:dyDescent="0.25">
      <c r="A9" s="68" t="str">
        <f t="shared" ca="1" si="0"/>
        <v>172.5 días</v>
      </c>
      <c r="B9" s="40" t="s">
        <v>2448</v>
      </c>
      <c r="C9" s="47">
        <v>44153.5</v>
      </c>
      <c r="D9" s="40" t="s">
        <v>2180</v>
      </c>
      <c r="E9" s="86">
        <v>803</v>
      </c>
      <c r="F9" s="40" t="str">
        <f>VLOOKUP(E9,'LISTADO ATM'!$A$2:$B$818,2,0)</f>
        <v xml:space="preserve">ATM Hotel Be Live Canoa (Bayahibe) I </v>
      </c>
      <c r="G9" s="40" t="str">
        <f>VLOOKUP(E9,VIP!$A$2:$O4513,6,0)</f>
        <v>NO</v>
      </c>
      <c r="H9" s="40" t="str">
        <f>VLOOKUP(E9,VIP!$A$2:$O4545,7,FALSE)</f>
        <v>Si</v>
      </c>
      <c r="I9" s="40" t="str">
        <f>VLOOKUP(E9,VIP!$A$2:$O4422,8,FALSE)</f>
        <v>Si</v>
      </c>
      <c r="J9" s="40" t="str">
        <f>VLOOKUP(E9,VIP!$A$2:$O4351,8,FALSE)</f>
        <v>Si</v>
      </c>
      <c r="K9" s="49" t="s">
        <v>2421</v>
      </c>
    </row>
    <row r="10" spans="1:11" ht="18" x14ac:dyDescent="0.25">
      <c r="A10" s="68" t="str">
        <f t="shared" ca="1" si="0"/>
        <v>171 días</v>
      </c>
      <c r="B10" s="40" t="s">
        <v>2451</v>
      </c>
      <c r="C10" s="47">
        <v>44155</v>
      </c>
      <c r="D10" s="40" t="s">
        <v>2180</v>
      </c>
      <c r="E10" s="86">
        <v>916</v>
      </c>
      <c r="F10" s="40" t="str">
        <f>VLOOKUP(E10,'LISTADO ATM'!$A$2:$B$818,2,0)</f>
        <v xml:space="preserve">ATM S/M La Cadena Lincoln </v>
      </c>
      <c r="G10" s="40" t="e">
        <f>VLOOKUP(E10,VIP!$A$2:$O4514,6,0)</f>
        <v>#N/A</v>
      </c>
      <c r="H10" s="40" t="e">
        <f>VLOOKUP(E10,VIP!$A$2:$O4546,7,FALSE)</f>
        <v>#N/A</v>
      </c>
      <c r="I10" s="40" t="e">
        <f>VLOOKUP(E10,VIP!$A$2:$O4423,8,FALSE)</f>
        <v>#N/A</v>
      </c>
      <c r="J10" s="40" t="e">
        <f>VLOOKUP(E10,VIP!$A$2:$O4352,8,FALSE)</f>
        <v>#N/A</v>
      </c>
      <c r="K10" s="49" t="s">
        <v>2245</v>
      </c>
    </row>
    <row r="11" spans="1:11" ht="18" x14ac:dyDescent="0.25">
      <c r="A11" s="68" t="str">
        <f t="shared" ca="1" si="0"/>
        <v>171 días</v>
      </c>
      <c r="B11" s="40" t="s">
        <v>2450</v>
      </c>
      <c r="C11" s="47">
        <v>44155</v>
      </c>
      <c r="D11" s="40" t="s">
        <v>2180</v>
      </c>
      <c r="E11" s="86">
        <v>893</v>
      </c>
      <c r="F11" s="40" t="str">
        <f>VLOOKUP(E11,'LISTADO ATM'!$A$2:$B$818,2,0)</f>
        <v xml:space="preserve">ATM Hotel Be Live Canoa (Bayahibe) II </v>
      </c>
      <c r="G11" s="40" t="str">
        <f>VLOOKUP(E11,VIP!$A$2:$O4515,6,0)</f>
        <v>NO</v>
      </c>
      <c r="H11" s="40" t="str">
        <f>VLOOKUP(E11,VIP!$A$2:$O4547,7,FALSE)</f>
        <v>Si</v>
      </c>
      <c r="I11" s="40" t="str">
        <f>VLOOKUP(E11,VIP!$A$2:$O4424,8,FALSE)</f>
        <v>Si</v>
      </c>
      <c r="J11" s="40" t="str">
        <f>VLOOKUP(E11,VIP!$A$2:$O4353,8,FALSE)</f>
        <v>Si</v>
      </c>
      <c r="K11" s="49" t="s">
        <v>2245</v>
      </c>
    </row>
    <row r="12" spans="1:11" ht="18" x14ac:dyDescent="0.25">
      <c r="A12" s="68" t="str">
        <f t="shared" ca="1" si="0"/>
        <v>177 días</v>
      </c>
      <c r="B12" s="71" t="s">
        <v>2445</v>
      </c>
      <c r="C12" s="67">
        <v>44149</v>
      </c>
      <c r="D12" s="40" t="s">
        <v>2180</v>
      </c>
      <c r="E12" s="86">
        <v>850</v>
      </c>
      <c r="F12" s="40" t="str">
        <f>VLOOKUP(E12,'LISTADO ATM'!$A$2:$B$818,2,0)</f>
        <v xml:space="preserve">ATM Hotel Be Live Hamaca </v>
      </c>
      <c r="G12" s="40" t="str">
        <f>VLOOKUP(E12,VIP!$A$2:$O4516,6,0)</f>
        <v>NO</v>
      </c>
      <c r="H12" s="40" t="str">
        <f>VLOOKUP(E12,VIP!$A$2:$O4548,7,FALSE)</f>
        <v>Si</v>
      </c>
      <c r="I12" s="40" t="str">
        <f>VLOOKUP(E12,VIP!$A$2:$O4425,8,FALSE)</f>
        <v>Si</v>
      </c>
      <c r="J12" s="40" t="str">
        <f>VLOOKUP(E12,VIP!$A$2:$O4354,8,FALSE)</f>
        <v>Si</v>
      </c>
      <c r="K12" s="49" t="s">
        <v>2245</v>
      </c>
    </row>
    <row r="13" spans="1:11" ht="18" x14ac:dyDescent="0.25">
      <c r="A13" s="68" t="str">
        <f t="shared" ca="1" si="0"/>
        <v>130.15079861111 días</v>
      </c>
      <c r="B13" s="40">
        <v>335753026</v>
      </c>
      <c r="C13" s="47">
        <v>44195.84920138889</v>
      </c>
      <c r="D13" s="40" t="s">
        <v>2180</v>
      </c>
      <c r="E13" s="86">
        <v>7</v>
      </c>
      <c r="F13" s="40" t="str">
        <f>VLOOKUP(E13,'LISTADO ATM'!$A$2:$B$818,2,0)</f>
        <v>ATM Isla San Juan (RETIRADO)</v>
      </c>
      <c r="G13" s="40" t="s">
        <v>2031</v>
      </c>
      <c r="H13" s="40" t="str">
        <f>VLOOKUP(E13,VIP!$A$2:$O4549,7,FALSE)</f>
        <v>Si</v>
      </c>
      <c r="I13" s="40" t="str">
        <f>VLOOKUP(E13,VIP!$A$2:$O4426,8,FALSE)</f>
        <v>Si</v>
      </c>
      <c r="J13" s="40" t="str">
        <f>VLOOKUP(E13,VIP!$A$2:$O4355,8,FALSE)</f>
        <v>Si</v>
      </c>
      <c r="K13" s="78" t="s">
        <v>2469</v>
      </c>
    </row>
    <row r="14" spans="1:11" ht="18" x14ac:dyDescent="0.25">
      <c r="A14" s="68" t="str">
        <f t="shared" ca="1" si="0"/>
        <v>69.6746064814797 días</v>
      </c>
      <c r="B14" s="88">
        <v>335806150</v>
      </c>
      <c r="C14" s="85">
        <v>44256.32539351852</v>
      </c>
      <c r="D14" s="40" t="s">
        <v>2180</v>
      </c>
      <c r="E14" s="86">
        <v>70</v>
      </c>
      <c r="F14" s="40" t="str">
        <f>VLOOKUP(E14,'LISTADO ATM'!$A$2:$B$818,2,0)</f>
        <v xml:space="preserve">ATM Autoservicio Plaza Lama Zona Oriental </v>
      </c>
      <c r="G14" s="40" t="s">
        <v>2031</v>
      </c>
      <c r="H14" s="40" t="str">
        <f>VLOOKUP(E14,VIP!$A$2:$O4550,7,FALSE)</f>
        <v>Si</v>
      </c>
      <c r="I14" s="40" t="str">
        <f>VLOOKUP(E14,VIP!$A$2:$O4427,8,FALSE)</f>
        <v>Si</v>
      </c>
      <c r="J14" s="40" t="str">
        <f>VLOOKUP(E14,VIP!$A$2:$O4356,8,FALSE)</f>
        <v>Si</v>
      </c>
      <c r="K14" s="49" t="s">
        <v>2219</v>
      </c>
    </row>
  </sheetData>
  <autoFilter ref="A2:K3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68" priority="69"/>
  </conditionalFormatting>
  <conditionalFormatting sqref="E9:E1048576 E1:E2">
    <cfRule type="duplicateValues" dxfId="67" priority="99250"/>
  </conditionalFormatting>
  <conditionalFormatting sqref="E4">
    <cfRule type="duplicateValues" dxfId="66" priority="62"/>
  </conditionalFormatting>
  <conditionalFormatting sqref="E5:E8">
    <cfRule type="duplicateValues" dxfId="65" priority="60"/>
  </conditionalFormatting>
  <conditionalFormatting sqref="B12">
    <cfRule type="duplicateValues" dxfId="64" priority="34"/>
    <cfRule type="duplicateValues" dxfId="63" priority="35"/>
    <cfRule type="duplicateValues" dxfId="62" priority="36"/>
  </conditionalFormatting>
  <conditionalFormatting sqref="B12">
    <cfRule type="duplicateValues" dxfId="61" priority="33"/>
  </conditionalFormatting>
  <conditionalFormatting sqref="B12">
    <cfRule type="duplicateValues" dxfId="60" priority="31"/>
    <cfRule type="duplicateValues" dxfId="59" priority="32"/>
  </conditionalFormatting>
  <conditionalFormatting sqref="B12">
    <cfRule type="duplicateValues" dxfId="58" priority="28"/>
    <cfRule type="duplicateValues" dxfId="57" priority="29"/>
    <cfRule type="duplicateValues" dxfId="56" priority="30"/>
  </conditionalFormatting>
  <conditionalFormatting sqref="B12">
    <cfRule type="duplicateValues" dxfId="55" priority="27"/>
  </conditionalFormatting>
  <conditionalFormatting sqref="B12">
    <cfRule type="duplicateValues" dxfId="54" priority="25"/>
    <cfRule type="duplicateValues" dxfId="53" priority="26"/>
  </conditionalFormatting>
  <conditionalFormatting sqref="B12">
    <cfRule type="duplicateValues" dxfId="52" priority="24"/>
  </conditionalFormatting>
  <conditionalFormatting sqref="B12">
    <cfRule type="duplicateValues" dxfId="51" priority="21"/>
    <cfRule type="duplicateValues" dxfId="50" priority="22"/>
    <cfRule type="duplicateValues" dxfId="49" priority="23"/>
  </conditionalFormatting>
  <conditionalFormatting sqref="B12">
    <cfRule type="duplicateValues" dxfId="48" priority="20"/>
  </conditionalFormatting>
  <conditionalFormatting sqref="B12">
    <cfRule type="duplicateValues" dxfId="47" priority="19"/>
  </conditionalFormatting>
  <conditionalFormatting sqref="B14">
    <cfRule type="duplicateValues" dxfId="46" priority="18"/>
  </conditionalFormatting>
  <conditionalFormatting sqref="B14">
    <cfRule type="duplicateValues" dxfId="45" priority="15"/>
    <cfRule type="duplicateValues" dxfId="44" priority="16"/>
    <cfRule type="duplicateValues" dxfId="43" priority="17"/>
  </conditionalFormatting>
  <conditionalFormatting sqref="B14">
    <cfRule type="duplicateValues" dxfId="42" priority="13"/>
    <cfRule type="duplicateValues" dxfId="41" priority="14"/>
  </conditionalFormatting>
  <conditionalFormatting sqref="B14">
    <cfRule type="duplicateValues" dxfId="40" priority="10"/>
    <cfRule type="duplicateValues" dxfId="39" priority="11"/>
    <cfRule type="duplicateValues" dxfId="38" priority="12"/>
  </conditionalFormatting>
  <conditionalFormatting sqref="B14">
    <cfRule type="duplicateValues" dxfId="37" priority="9"/>
  </conditionalFormatting>
  <conditionalFormatting sqref="B14">
    <cfRule type="duplicateValues" dxfId="36" priority="8"/>
  </conditionalFormatting>
  <conditionalFormatting sqref="B14">
    <cfRule type="duplicateValues" dxfId="35" priority="7"/>
  </conditionalFormatting>
  <conditionalFormatting sqref="B14">
    <cfRule type="duplicateValues" dxfId="34" priority="4"/>
    <cfRule type="duplicateValues" dxfId="33" priority="5"/>
    <cfRule type="duplicateValues" dxfId="32" priority="6"/>
  </conditionalFormatting>
  <conditionalFormatting sqref="B14">
    <cfRule type="duplicateValues" dxfId="31" priority="2"/>
    <cfRule type="duplicateValues" dxfId="30" priority="3"/>
  </conditionalFormatting>
  <conditionalFormatting sqref="C14">
    <cfRule type="duplicateValues" dxfId="29" priority="1"/>
  </conditionalFormatting>
  <pageMargins left="0.7" right="0.7" top="0.75" bottom="0.75" header="0.3" footer="0.3"/>
  <pageSetup orientation="portrait" horizontalDpi="300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08"/>
  <sheetViews>
    <sheetView zoomScaleNormal="100" workbookViewId="0">
      <pane ySplit="1" topLeftCell="A791" activePane="bottomLeft" state="frozen"/>
      <selection activeCell="D1" sqref="D1"/>
      <selection pane="bottomLeft" activeCell="E813" sqref="E813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75" x14ac:dyDescent="0.25">
      <c r="A2" s="119">
        <v>7</v>
      </c>
      <c r="B2" s="120" t="s">
        <v>2029</v>
      </c>
      <c r="C2" s="120" t="s">
        <v>2566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19">
        <v>591</v>
      </c>
      <c r="B3" s="120" t="s">
        <v>507</v>
      </c>
      <c r="C3" s="120" t="s">
        <v>2567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19">
        <v>553</v>
      </c>
      <c r="B4" s="120" t="s">
        <v>544</v>
      </c>
      <c r="C4" s="120" t="s">
        <v>2568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2559</v>
      </c>
      <c r="C6" s="29" t="s">
        <v>2515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2560</v>
      </c>
      <c r="C8" s="29" t="s">
        <v>2516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2561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2562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2563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75" x14ac:dyDescent="0.25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75" x14ac:dyDescent="0.25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75" x14ac:dyDescent="0.25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75" x14ac:dyDescent="0.25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75" x14ac:dyDescent="0.25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75" x14ac:dyDescent="0.25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2212</v>
      </c>
      <c r="C158" s="29" t="s">
        <v>2517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2420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2235</v>
      </c>
      <c r="C166" s="29" t="s">
        <v>2518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75" x14ac:dyDescent="0.25">
      <c r="A209" s="31">
        <v>183</v>
      </c>
      <c r="B209" s="32" t="s">
        <v>2214</v>
      </c>
      <c r="C209" s="29" t="s">
        <v>2519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75" x14ac:dyDescent="0.25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3" customFormat="1" ht="15.75" x14ac:dyDescent="0.25">
      <c r="A337" s="94">
        <v>300</v>
      </c>
      <c r="B337" s="95" t="s">
        <v>1224</v>
      </c>
      <c r="C337" s="95" t="s">
        <v>1225</v>
      </c>
      <c r="D337" s="95" t="s">
        <v>72</v>
      </c>
      <c r="E337" s="95" t="s">
        <v>73</v>
      </c>
      <c r="F337" s="95" t="s">
        <v>2031</v>
      </c>
      <c r="G337" s="95" t="s">
        <v>77</v>
      </c>
      <c r="H337" s="95" t="s">
        <v>77</v>
      </c>
      <c r="I337" s="95" t="s">
        <v>74</v>
      </c>
      <c r="J337" s="95" t="s">
        <v>77</v>
      </c>
      <c r="K337" s="95" t="s">
        <v>77</v>
      </c>
      <c r="L337" s="95" t="s">
        <v>77</v>
      </c>
      <c r="M337" s="95" t="s">
        <v>77</v>
      </c>
      <c r="N337" s="95" t="s">
        <v>74</v>
      </c>
      <c r="O337" s="95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75" x14ac:dyDescent="0.25">
      <c r="A344" s="31">
        <v>307</v>
      </c>
      <c r="B344" s="32" t="s">
        <v>2194</v>
      </c>
      <c r="C344" s="29" t="s">
        <v>2520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75" x14ac:dyDescent="0.25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75" x14ac:dyDescent="0.25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1">
        <v>331</v>
      </c>
      <c r="B363" s="32" t="s">
        <v>1893</v>
      </c>
      <c r="C363" s="42" t="s">
        <v>2058</v>
      </c>
      <c r="D363" s="42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2" t="s">
        <v>2020</v>
      </c>
    </row>
    <row r="364" spans="1:15" ht="15.75" x14ac:dyDescent="0.25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75" x14ac:dyDescent="0.25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75" x14ac:dyDescent="0.25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75" x14ac:dyDescent="0.25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75" x14ac:dyDescent="0.25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75" x14ac:dyDescent="0.25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2547</v>
      </c>
      <c r="C374" s="29" t="s">
        <v>2534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2211</v>
      </c>
      <c r="C376" s="29" t="s">
        <v>2521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2548</v>
      </c>
      <c r="C377" s="29" t="s">
        <v>2535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2240</v>
      </c>
      <c r="C388" s="29" t="s">
        <v>2513</v>
      </c>
      <c r="D388" s="29" t="s">
        <v>87</v>
      </c>
      <c r="E388" s="29" t="s">
        <v>90</v>
      </c>
      <c r="F388" s="32" t="s">
        <v>2031</v>
      </c>
      <c r="G388" s="32" t="s">
        <v>2514</v>
      </c>
      <c r="H388" s="32" t="s">
        <v>2514</v>
      </c>
      <c r="I388" s="32" t="s">
        <v>1277</v>
      </c>
      <c r="J388" s="32" t="s">
        <v>2033</v>
      </c>
      <c r="K388" s="32" t="s">
        <v>2514</v>
      </c>
      <c r="L388" s="32" t="s">
        <v>2514</v>
      </c>
      <c r="M388" s="32" t="s">
        <v>2514</v>
      </c>
      <c r="N388" s="32" t="s">
        <v>2514</v>
      </c>
      <c r="O388" s="32" t="s">
        <v>1182</v>
      </c>
    </row>
    <row r="389" spans="1:15" ht="15.75" x14ac:dyDescent="0.25">
      <c r="A389" s="31">
        <v>363</v>
      </c>
      <c r="B389" s="32" t="s">
        <v>2549</v>
      </c>
      <c r="C389" s="29" t="s">
        <v>2536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75" x14ac:dyDescent="0.25">
      <c r="A391" s="31">
        <v>365</v>
      </c>
      <c r="B391" s="32" t="s">
        <v>2550</v>
      </c>
      <c r="C391" s="29" t="s">
        <v>2537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2551</v>
      </c>
      <c r="C393" s="29" t="s">
        <v>2538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2552</v>
      </c>
      <c r="C394" s="29" t="s">
        <v>2539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2546</v>
      </c>
      <c r="C395" s="29" t="s">
        <v>2533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2237</v>
      </c>
      <c r="C397" s="29" t="s">
        <v>2522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2556</v>
      </c>
      <c r="C399" s="29" t="s">
        <v>2543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75" x14ac:dyDescent="0.25">
      <c r="A401" s="31">
        <v>378</v>
      </c>
      <c r="B401" s="32" t="s">
        <v>2236</v>
      </c>
      <c r="C401" s="29" t="s">
        <v>2523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2446</v>
      </c>
      <c r="C403" s="29" t="s">
        <v>2524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2221</v>
      </c>
      <c r="C404" s="29" t="s">
        <v>2525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2557</v>
      </c>
      <c r="C405" s="29" t="s">
        <v>2544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6" customFormat="1" ht="31.5" x14ac:dyDescent="0.25">
      <c r="A408" s="79">
        <v>387</v>
      </c>
      <c r="B408" s="80" t="s">
        <v>634</v>
      </c>
      <c r="C408" s="80" t="s">
        <v>635</v>
      </c>
      <c r="D408" s="32" t="s">
        <v>130</v>
      </c>
      <c r="E408" s="80" t="s">
        <v>73</v>
      </c>
      <c r="F408" s="80" t="s">
        <v>2031</v>
      </c>
      <c r="G408" s="80" t="s">
        <v>77</v>
      </c>
      <c r="H408" s="80" t="s">
        <v>77</v>
      </c>
      <c r="I408" s="80" t="s">
        <v>74</v>
      </c>
      <c r="J408" s="80" t="s">
        <v>77</v>
      </c>
      <c r="K408" s="80" t="s">
        <v>77</v>
      </c>
      <c r="L408" s="80" t="s">
        <v>77</v>
      </c>
      <c r="M408" s="80" t="s">
        <v>77</v>
      </c>
      <c r="N408" s="80" t="s">
        <v>74</v>
      </c>
      <c r="O408" s="80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3" customFormat="1" ht="31.5" x14ac:dyDescent="0.25">
      <c r="A443" s="94">
        <v>425</v>
      </c>
      <c r="B443" s="95" t="s">
        <v>701</v>
      </c>
      <c r="C443" s="95" t="s">
        <v>702</v>
      </c>
      <c r="D443" s="95" t="s">
        <v>130</v>
      </c>
      <c r="E443" s="95" t="s">
        <v>73</v>
      </c>
      <c r="F443" s="95" t="s">
        <v>2031</v>
      </c>
      <c r="G443" s="95" t="s">
        <v>77</v>
      </c>
      <c r="H443" s="95" t="s">
        <v>77</v>
      </c>
      <c r="I443" s="95" t="s">
        <v>74</v>
      </c>
      <c r="J443" s="95" t="s">
        <v>77</v>
      </c>
      <c r="K443" s="95" t="s">
        <v>74</v>
      </c>
      <c r="L443" s="95" t="s">
        <v>77</v>
      </c>
      <c r="M443" s="95" t="s">
        <v>77</v>
      </c>
      <c r="N443" s="95" t="s">
        <v>74</v>
      </c>
      <c r="O443" s="95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9" customFormat="1" ht="15.75" x14ac:dyDescent="0.25">
      <c r="A461" s="73">
        <v>446</v>
      </c>
      <c r="B461" s="74" t="s">
        <v>1954</v>
      </c>
      <c r="C461" s="74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75" x14ac:dyDescent="0.25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75" x14ac:dyDescent="0.25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75" x14ac:dyDescent="0.25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75" x14ac:dyDescent="0.25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2213</v>
      </c>
      <c r="C487" s="29" t="s">
        <v>2526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2553</v>
      </c>
      <c r="C499" s="29" t="s">
        <v>2540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2493</v>
      </c>
      <c r="C502" s="32" t="s">
        <v>2459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2453</v>
      </c>
      <c r="C504" s="32" t="s">
        <v>2454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2204</v>
      </c>
      <c r="C518" s="29" t="s">
        <v>2527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75" x14ac:dyDescent="0.25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75" x14ac:dyDescent="0.25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2471</v>
      </c>
      <c r="C547" s="32" t="s">
        <v>2472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2554</v>
      </c>
      <c r="C549" s="29" t="s">
        <v>2541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2476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2494</v>
      </c>
      <c r="C557" s="32" t="s">
        <v>2477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2495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75" x14ac:dyDescent="0.25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75" x14ac:dyDescent="0.25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75" x14ac:dyDescent="0.25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75" x14ac:dyDescent="0.25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75" x14ac:dyDescent="0.25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2444</v>
      </c>
      <c r="C579" s="29" t="s">
        <v>2528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2218</v>
      </c>
      <c r="C580" s="29" t="s">
        <v>2529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75" x14ac:dyDescent="0.25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2558</v>
      </c>
      <c r="C583" s="29" t="s">
        <v>2545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75" x14ac:dyDescent="0.25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75" x14ac:dyDescent="0.25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75" x14ac:dyDescent="0.25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75" x14ac:dyDescent="0.25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75" x14ac:dyDescent="0.25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75" x14ac:dyDescent="0.25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75" x14ac:dyDescent="0.25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75" x14ac:dyDescent="0.25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75" x14ac:dyDescent="0.25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75" x14ac:dyDescent="0.25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75" x14ac:dyDescent="0.25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75" x14ac:dyDescent="0.25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75" x14ac:dyDescent="0.25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75" x14ac:dyDescent="0.25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75" x14ac:dyDescent="0.25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75" x14ac:dyDescent="0.25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75" x14ac:dyDescent="0.25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75" x14ac:dyDescent="0.25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75" x14ac:dyDescent="0.25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75" x14ac:dyDescent="0.25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75" x14ac:dyDescent="0.25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75" x14ac:dyDescent="0.25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75" x14ac:dyDescent="0.25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75" x14ac:dyDescent="0.25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75" x14ac:dyDescent="0.25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75" x14ac:dyDescent="0.25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2555</v>
      </c>
      <c r="C650" s="29" t="s">
        <v>2542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2179</v>
      </c>
      <c r="C686" s="29" t="s">
        <v>2530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2203</v>
      </c>
      <c r="C721" s="29" t="s">
        <v>2531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2202</v>
      </c>
      <c r="C755" s="29" t="s">
        <v>2532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75" x14ac:dyDescent="0.25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75" x14ac:dyDescent="0.25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75" x14ac:dyDescent="0.25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75" x14ac:dyDescent="0.25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75" x14ac:dyDescent="0.25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75" x14ac:dyDescent="0.25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6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6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6" customFormat="1" ht="15.75" x14ac:dyDescent="0.25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6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6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6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6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6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6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6" customFormat="1" ht="15.75" x14ac:dyDescent="0.25">
      <c r="A793" s="114">
        <v>985</v>
      </c>
      <c r="B793" s="115" t="s">
        <v>1150</v>
      </c>
      <c r="C793" s="116" t="s">
        <v>1151</v>
      </c>
      <c r="D793" s="116" t="s">
        <v>72</v>
      </c>
      <c r="E793" s="116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115" t="s">
        <v>1180</v>
      </c>
    </row>
    <row r="794" spans="1:15" s="96" customFormat="1" ht="15.75" x14ac:dyDescent="0.25">
      <c r="A794" s="114">
        <v>986</v>
      </c>
      <c r="B794" s="115" t="s">
        <v>1152</v>
      </c>
      <c r="C794" s="116" t="s">
        <v>1153</v>
      </c>
      <c r="D794" s="115" t="s">
        <v>72</v>
      </c>
      <c r="E794" s="115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115" t="s">
        <v>1209</v>
      </c>
    </row>
    <row r="795" spans="1:15" s="96" customFormat="1" ht="15.75" x14ac:dyDescent="0.25">
      <c r="A795" s="114">
        <v>987</v>
      </c>
      <c r="B795" s="115" t="s">
        <v>1154</v>
      </c>
      <c r="C795" s="116" t="s">
        <v>1155</v>
      </c>
      <c r="D795" s="115" t="s">
        <v>72</v>
      </c>
      <c r="E795" s="115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115" t="s">
        <v>1209</v>
      </c>
    </row>
    <row r="796" spans="1:15" s="96" customFormat="1" ht="15.75" x14ac:dyDescent="0.25">
      <c r="A796" s="114">
        <v>988</v>
      </c>
      <c r="B796" s="115" t="s">
        <v>1156</v>
      </c>
      <c r="C796" s="116" t="s">
        <v>1157</v>
      </c>
      <c r="D796" s="116" t="s">
        <v>72</v>
      </c>
      <c r="E796" s="116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115" t="s">
        <v>1186</v>
      </c>
    </row>
    <row r="797" spans="1:15" s="96" customFormat="1" ht="15.75" x14ac:dyDescent="0.25">
      <c r="A797" s="114">
        <v>989</v>
      </c>
      <c r="B797" s="115" t="s">
        <v>1158</v>
      </c>
      <c r="C797" s="116" t="s">
        <v>1159</v>
      </c>
      <c r="D797" s="116" t="s">
        <v>72</v>
      </c>
      <c r="E797" s="116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115" t="s">
        <v>1184</v>
      </c>
    </row>
    <row r="798" spans="1:15" s="96" customFormat="1" ht="15.75" x14ac:dyDescent="0.25">
      <c r="A798" s="114">
        <v>742</v>
      </c>
      <c r="B798" s="115" t="s">
        <v>1160</v>
      </c>
      <c r="C798" s="116" t="s">
        <v>1161</v>
      </c>
      <c r="D798" s="116" t="s">
        <v>72</v>
      </c>
      <c r="E798" s="116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115" t="s">
        <v>1191</v>
      </c>
    </row>
    <row r="799" spans="1:15" s="96" customFormat="1" ht="15.75" x14ac:dyDescent="0.25">
      <c r="A799" s="114">
        <v>991</v>
      </c>
      <c r="B799" s="115" t="s">
        <v>1162</v>
      </c>
      <c r="C799" s="116" t="s">
        <v>1163</v>
      </c>
      <c r="D799" s="116" t="s">
        <v>72</v>
      </c>
      <c r="E799" s="116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115" t="s">
        <v>1180</v>
      </c>
    </row>
    <row r="800" spans="1:15" s="96" customFormat="1" ht="15.75" x14ac:dyDescent="0.25">
      <c r="A800" s="114">
        <v>715</v>
      </c>
      <c r="B800" s="115" t="s">
        <v>1164</v>
      </c>
      <c r="C800" s="116" t="s">
        <v>1165</v>
      </c>
      <c r="D800" s="116" t="s">
        <v>72</v>
      </c>
      <c r="E800" s="116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115" t="s">
        <v>1185</v>
      </c>
    </row>
    <row r="801" spans="1:15" s="96" customFormat="1" ht="15.75" x14ac:dyDescent="0.25">
      <c r="A801" s="114">
        <v>993</v>
      </c>
      <c r="B801" s="115" t="s">
        <v>1166</v>
      </c>
      <c r="C801" s="116" t="s">
        <v>1167</v>
      </c>
      <c r="D801" s="116" t="s">
        <v>72</v>
      </c>
      <c r="E801" s="116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115" t="s">
        <v>1190</v>
      </c>
    </row>
    <row r="802" spans="1:15" s="96" customFormat="1" ht="15.75" x14ac:dyDescent="0.25">
      <c r="A802" s="114">
        <v>994</v>
      </c>
      <c r="B802" s="115" t="s">
        <v>1889</v>
      </c>
      <c r="C802" s="116" t="s">
        <v>1888</v>
      </c>
      <c r="D802" s="116" t="s">
        <v>72</v>
      </c>
      <c r="E802" s="116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115" t="s">
        <v>2020</v>
      </c>
    </row>
    <row r="803" spans="1:15" s="96" customFormat="1" ht="15.75" x14ac:dyDescent="0.25">
      <c r="A803" s="114">
        <v>545</v>
      </c>
      <c r="B803" s="115" t="s">
        <v>1168</v>
      </c>
      <c r="C803" s="116" t="s">
        <v>1169</v>
      </c>
      <c r="D803" s="116" t="s">
        <v>72</v>
      </c>
      <c r="E803" s="116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115" t="s">
        <v>1188</v>
      </c>
    </row>
    <row r="804" spans="1:15" s="96" customFormat="1" ht="15.75" x14ac:dyDescent="0.25">
      <c r="A804" s="114">
        <v>996</v>
      </c>
      <c r="B804" s="115" t="s">
        <v>1193</v>
      </c>
      <c r="C804" s="116" t="s">
        <v>1194</v>
      </c>
      <c r="D804" s="116" t="s">
        <v>72</v>
      </c>
      <c r="E804" s="116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115" t="s">
        <v>1184</v>
      </c>
    </row>
    <row r="805" spans="1:15" s="96" customFormat="1" ht="15.75" x14ac:dyDescent="0.25">
      <c r="A805" s="114">
        <v>724</v>
      </c>
      <c r="B805" s="115" t="s">
        <v>1170</v>
      </c>
      <c r="C805" s="116" t="s">
        <v>1171</v>
      </c>
      <c r="D805" s="116" t="s">
        <v>72</v>
      </c>
      <c r="E805" s="116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115" t="s">
        <v>1185</v>
      </c>
    </row>
    <row r="806" spans="1:15" s="66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4">
        <v>726</v>
      </c>
      <c r="B807" s="32" t="s">
        <v>1174</v>
      </c>
      <c r="C807" s="29" t="s">
        <v>1175</v>
      </c>
      <c r="D807" s="29" t="s">
        <v>72</v>
      </c>
      <c r="E807" s="117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75" x14ac:dyDescent="0.25">
      <c r="A808" s="84">
        <v>166</v>
      </c>
      <c r="B808" s="142" t="s">
        <v>2604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</sheetData>
  <autoFilter ref="A1:O807">
    <sortState ref="A2:O807">
      <sortCondition sortBy="cellColor" ref="A1:A807" dxfId="238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28" priority="2"/>
  </conditionalFormatting>
  <conditionalFormatting sqref="B1:B1048576">
    <cfRule type="duplicateValues" dxfId="27" priority="1"/>
  </conditionalFormatting>
  <pageMargins left="0.7" right="0.7" top="0.75" bottom="0.75" header="0.3" footer="0.3"/>
  <pageSetup orientation="portrait" verticalDpi="300" r:id="rId7"/>
  <legacy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13</vt:i4>
      </vt:variant>
      <vt:variant>
        <vt:lpstr>Gráficos</vt:lpstr>
      </vt:variant>
      <vt:variant>
        <vt:i4>2</vt:i4>
      </vt:variant>
    </vt:vector>
  </HeadingPairs>
  <TitlesOfParts>
    <vt:vector size="15" baseType="lpstr">
      <vt:lpstr>REPORTE</vt:lpstr>
      <vt:lpstr>Sin Efectivo</vt:lpstr>
      <vt:lpstr>Hoja5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Juan Manuel Acosta Medina</cp:lastModifiedBy>
  <cp:lastPrinted>2021-04-04T13:22:32Z</cp:lastPrinted>
  <dcterms:created xsi:type="dcterms:W3CDTF">2014-10-01T23:18:29Z</dcterms:created>
  <dcterms:modified xsi:type="dcterms:W3CDTF">2021-05-10T19:19:39Z</dcterms:modified>
</cp:coreProperties>
</file>