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xr:revisionPtr revIDLastSave="0" documentId="13_ncr:1_{D2E1BA2C-1A76-4631-B2ED-D137ADF441C3}" xr6:coauthVersionLast="45" xr6:coauthVersionMax="45" xr10:uidLastSave="{00000000-0000-0000-0000-000000000000}"/>
  <bookViews>
    <workbookView xWindow="-120" yWindow="-120" windowWidth="20730" windowHeight="11160" tabRatio="596" firstSheet="1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F20" i="1"/>
  <c r="G20" i="1"/>
  <c r="H20" i="1"/>
  <c r="I20" i="1"/>
  <c r="J20" i="1"/>
  <c r="K20" i="1"/>
  <c r="A6" i="1"/>
  <c r="F6" i="1"/>
  <c r="G6" i="1"/>
  <c r="H6" i="1"/>
  <c r="I6" i="1"/>
  <c r="J6" i="1"/>
  <c r="K6" i="1"/>
  <c r="A72" i="1"/>
  <c r="F72" i="1"/>
  <c r="G72" i="1"/>
  <c r="H72" i="1"/>
  <c r="I72" i="1"/>
  <c r="J72" i="1"/>
  <c r="K72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21" i="1"/>
  <c r="F21" i="1"/>
  <c r="G21" i="1"/>
  <c r="H21" i="1"/>
  <c r="I21" i="1"/>
  <c r="J21" i="1"/>
  <c r="K21" i="1"/>
  <c r="A73" i="1"/>
  <c r="F73" i="1"/>
  <c r="G73" i="1"/>
  <c r="H73" i="1"/>
  <c r="I73" i="1"/>
  <c r="J73" i="1"/>
  <c r="K7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7" i="1"/>
  <c r="F7" i="1"/>
  <c r="G7" i="1"/>
  <c r="H7" i="1"/>
  <c r="I7" i="1"/>
  <c r="J7" i="1"/>
  <c r="K7" i="1"/>
  <c r="A76" i="1"/>
  <c r="F76" i="1"/>
  <c r="G76" i="1"/>
  <c r="H76" i="1"/>
  <c r="I76" i="1"/>
  <c r="J76" i="1"/>
  <c r="K76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53" i="1" l="1"/>
  <c r="G53" i="1"/>
  <c r="H53" i="1"/>
  <c r="I53" i="1"/>
  <c r="J53" i="1"/>
  <c r="K53" i="1"/>
  <c r="F52" i="1"/>
  <c r="G52" i="1"/>
  <c r="H52" i="1"/>
  <c r="I52" i="1"/>
  <c r="J52" i="1"/>
  <c r="K52" i="1"/>
  <c r="A52" i="1"/>
  <c r="A53" i="1"/>
  <c r="F71" i="1"/>
  <c r="F22" i="1"/>
  <c r="G22" i="1"/>
  <c r="H22" i="1"/>
  <c r="I22" i="1"/>
  <c r="J22" i="1"/>
  <c r="K22" i="1"/>
  <c r="F41" i="1"/>
  <c r="G41" i="1"/>
  <c r="H41" i="1"/>
  <c r="I41" i="1"/>
  <c r="J41" i="1"/>
  <c r="K41" i="1"/>
  <c r="G71" i="1"/>
  <c r="H71" i="1"/>
  <c r="I71" i="1"/>
  <c r="J71" i="1"/>
  <c r="K71" i="1"/>
  <c r="F33" i="1"/>
  <c r="G33" i="1"/>
  <c r="H33" i="1"/>
  <c r="I33" i="1"/>
  <c r="J33" i="1"/>
  <c r="K33" i="1"/>
  <c r="F32" i="1"/>
  <c r="G32" i="1"/>
  <c r="H32" i="1"/>
  <c r="I32" i="1"/>
  <c r="J32" i="1"/>
  <c r="K32" i="1"/>
  <c r="F5" i="1"/>
  <c r="G5" i="1"/>
  <c r="H5" i="1"/>
  <c r="I5" i="1"/>
  <c r="J5" i="1"/>
  <c r="K5" i="1"/>
  <c r="A22" i="1"/>
  <c r="A41" i="1"/>
  <c r="A71" i="1"/>
  <c r="A33" i="1"/>
  <c r="A32" i="1"/>
  <c r="A5" i="1"/>
  <c r="A84" i="1" l="1"/>
  <c r="F84" i="1"/>
  <c r="G84" i="1"/>
  <c r="H84" i="1"/>
  <c r="I84" i="1"/>
  <c r="J84" i="1"/>
  <c r="K84" i="1"/>
  <c r="A75" i="1" l="1"/>
  <c r="A83" i="1"/>
  <c r="A31" i="1"/>
  <c r="A46" i="1"/>
  <c r="A23" i="1"/>
  <c r="A57" i="1"/>
  <c r="A70" i="1"/>
  <c r="A19" i="1"/>
  <c r="A69" i="1"/>
  <c r="A30" i="1"/>
  <c r="F75" i="1"/>
  <c r="G75" i="1"/>
  <c r="H75" i="1"/>
  <c r="I75" i="1"/>
  <c r="J75" i="1"/>
  <c r="K75" i="1"/>
  <c r="F83" i="1"/>
  <c r="G83" i="1"/>
  <c r="H83" i="1"/>
  <c r="I83" i="1"/>
  <c r="J83" i="1"/>
  <c r="K83" i="1"/>
  <c r="F31" i="1"/>
  <c r="G31" i="1"/>
  <c r="H31" i="1"/>
  <c r="I31" i="1"/>
  <c r="J31" i="1"/>
  <c r="K31" i="1"/>
  <c r="F46" i="1"/>
  <c r="G46" i="1"/>
  <c r="H46" i="1"/>
  <c r="I46" i="1"/>
  <c r="J46" i="1"/>
  <c r="K46" i="1"/>
  <c r="F23" i="1"/>
  <c r="G23" i="1"/>
  <c r="H23" i="1"/>
  <c r="I23" i="1"/>
  <c r="J23" i="1"/>
  <c r="K23" i="1"/>
  <c r="F57" i="1"/>
  <c r="G57" i="1"/>
  <c r="H57" i="1"/>
  <c r="I57" i="1"/>
  <c r="J57" i="1"/>
  <c r="K57" i="1"/>
  <c r="F70" i="1"/>
  <c r="G70" i="1"/>
  <c r="H70" i="1"/>
  <c r="I70" i="1"/>
  <c r="J70" i="1"/>
  <c r="K70" i="1"/>
  <c r="F19" i="1"/>
  <c r="G19" i="1"/>
  <c r="H19" i="1"/>
  <c r="I19" i="1"/>
  <c r="J19" i="1"/>
  <c r="K19" i="1"/>
  <c r="F69" i="1"/>
  <c r="G69" i="1"/>
  <c r="H69" i="1"/>
  <c r="I69" i="1"/>
  <c r="J69" i="1"/>
  <c r="K69" i="1"/>
  <c r="F30" i="1"/>
  <c r="G30" i="1"/>
  <c r="H30" i="1"/>
  <c r="I30" i="1"/>
  <c r="J30" i="1"/>
  <c r="K30" i="1"/>
  <c r="A82" i="1" l="1"/>
  <c r="A45" i="1"/>
  <c r="A74" i="1"/>
  <c r="A40" i="1"/>
  <c r="A81" i="1"/>
  <c r="A18" i="1"/>
  <c r="A39" i="1"/>
  <c r="A38" i="1"/>
  <c r="A37" i="1"/>
  <c r="A68" i="1"/>
  <c r="A59" i="1"/>
  <c r="A56" i="1"/>
  <c r="A67" i="1"/>
  <c r="A66" i="1"/>
  <c r="A55" i="1"/>
  <c r="A65" i="1"/>
  <c r="A64" i="1"/>
  <c r="A80" i="1"/>
  <c r="A79" i="1"/>
  <c r="A17" i="1"/>
  <c r="A29" i="1"/>
  <c r="A63" i="1"/>
  <c r="A54" i="1"/>
  <c r="A44" i="1"/>
  <c r="A16" i="1"/>
  <c r="A36" i="1"/>
  <c r="F82" i="1"/>
  <c r="G82" i="1"/>
  <c r="H82" i="1"/>
  <c r="I82" i="1"/>
  <c r="J82" i="1"/>
  <c r="K82" i="1"/>
  <c r="F45" i="1"/>
  <c r="G45" i="1"/>
  <c r="H45" i="1"/>
  <c r="I45" i="1"/>
  <c r="J45" i="1"/>
  <c r="K45" i="1"/>
  <c r="F74" i="1"/>
  <c r="G74" i="1"/>
  <c r="H74" i="1"/>
  <c r="I74" i="1"/>
  <c r="J74" i="1"/>
  <c r="K74" i="1"/>
  <c r="F40" i="1"/>
  <c r="G40" i="1"/>
  <c r="H40" i="1"/>
  <c r="I40" i="1"/>
  <c r="J40" i="1"/>
  <c r="K40" i="1"/>
  <c r="F81" i="1"/>
  <c r="G81" i="1"/>
  <c r="H81" i="1"/>
  <c r="I81" i="1"/>
  <c r="J81" i="1"/>
  <c r="K81" i="1"/>
  <c r="F18" i="1"/>
  <c r="G18" i="1"/>
  <c r="H18" i="1"/>
  <c r="I18" i="1"/>
  <c r="J18" i="1"/>
  <c r="K18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68" i="1"/>
  <c r="G68" i="1"/>
  <c r="H68" i="1"/>
  <c r="I68" i="1"/>
  <c r="J68" i="1"/>
  <c r="K68" i="1"/>
  <c r="F59" i="1"/>
  <c r="G59" i="1"/>
  <c r="H59" i="1"/>
  <c r="I59" i="1"/>
  <c r="J59" i="1"/>
  <c r="K59" i="1"/>
  <c r="F56" i="1"/>
  <c r="G56" i="1"/>
  <c r="H56" i="1"/>
  <c r="I56" i="1"/>
  <c r="J56" i="1"/>
  <c r="K56" i="1"/>
  <c r="F67" i="1"/>
  <c r="G67" i="1"/>
  <c r="H67" i="1"/>
  <c r="I67" i="1"/>
  <c r="J67" i="1"/>
  <c r="K67" i="1"/>
  <c r="F66" i="1"/>
  <c r="G66" i="1"/>
  <c r="H66" i="1"/>
  <c r="I66" i="1"/>
  <c r="J66" i="1"/>
  <c r="K66" i="1"/>
  <c r="F55" i="1"/>
  <c r="G55" i="1"/>
  <c r="H55" i="1"/>
  <c r="I55" i="1"/>
  <c r="J55" i="1"/>
  <c r="K55" i="1"/>
  <c r="F65" i="1"/>
  <c r="G65" i="1"/>
  <c r="H65" i="1"/>
  <c r="I65" i="1"/>
  <c r="J65" i="1"/>
  <c r="K65" i="1"/>
  <c r="F64" i="1"/>
  <c r="G64" i="1"/>
  <c r="H64" i="1"/>
  <c r="I64" i="1"/>
  <c r="J64" i="1"/>
  <c r="K64" i="1"/>
  <c r="F80" i="1"/>
  <c r="G80" i="1"/>
  <c r="H80" i="1"/>
  <c r="I80" i="1"/>
  <c r="J80" i="1"/>
  <c r="K80" i="1"/>
  <c r="F79" i="1"/>
  <c r="G79" i="1"/>
  <c r="H79" i="1"/>
  <c r="I79" i="1"/>
  <c r="J79" i="1"/>
  <c r="K79" i="1"/>
  <c r="F17" i="1"/>
  <c r="G17" i="1"/>
  <c r="H17" i="1"/>
  <c r="I17" i="1"/>
  <c r="J17" i="1"/>
  <c r="K17" i="1"/>
  <c r="F29" i="1"/>
  <c r="G29" i="1"/>
  <c r="H29" i="1"/>
  <c r="I29" i="1"/>
  <c r="J29" i="1"/>
  <c r="K29" i="1"/>
  <c r="F63" i="1"/>
  <c r="G63" i="1"/>
  <c r="H63" i="1"/>
  <c r="I63" i="1"/>
  <c r="J63" i="1"/>
  <c r="K63" i="1"/>
  <c r="F54" i="1"/>
  <c r="G54" i="1"/>
  <c r="H54" i="1"/>
  <c r="I54" i="1"/>
  <c r="J54" i="1"/>
  <c r="K54" i="1"/>
  <c r="F44" i="1"/>
  <c r="G44" i="1"/>
  <c r="H44" i="1"/>
  <c r="I44" i="1"/>
  <c r="J44" i="1"/>
  <c r="K44" i="1"/>
  <c r="F16" i="1"/>
  <c r="G16" i="1"/>
  <c r="H16" i="1"/>
  <c r="I16" i="1"/>
  <c r="J16" i="1"/>
  <c r="K16" i="1"/>
  <c r="F36" i="1"/>
  <c r="G36" i="1"/>
  <c r="H36" i="1"/>
  <c r="I36" i="1"/>
  <c r="J36" i="1"/>
  <c r="K36" i="1"/>
  <c r="K35" i="1" l="1"/>
  <c r="J35" i="1"/>
  <c r="I35" i="1"/>
  <c r="H35" i="1"/>
  <c r="G35" i="1"/>
  <c r="F35" i="1"/>
  <c r="A35" i="1"/>
  <c r="A78" i="1"/>
  <c r="F78" i="1"/>
  <c r="G78" i="1"/>
  <c r="H78" i="1"/>
  <c r="I78" i="1"/>
  <c r="J78" i="1"/>
  <c r="K78" i="1"/>
  <c r="A58" i="1"/>
  <c r="F58" i="1"/>
  <c r="G58" i="1"/>
  <c r="H58" i="1"/>
  <c r="I58" i="1"/>
  <c r="J58" i="1"/>
  <c r="K58" i="1"/>
  <c r="A62" i="1"/>
  <c r="F62" i="1"/>
  <c r="G62" i="1"/>
  <c r="H62" i="1"/>
  <c r="I62" i="1"/>
  <c r="J62" i="1"/>
  <c r="K62" i="1"/>
  <c r="A13" i="1"/>
  <c r="F13" i="1"/>
  <c r="G13" i="1"/>
  <c r="H13" i="1"/>
  <c r="I13" i="1"/>
  <c r="J13" i="1"/>
  <c r="K13" i="1"/>
  <c r="A61" i="1"/>
  <c r="F61" i="1"/>
  <c r="G61" i="1"/>
  <c r="H61" i="1"/>
  <c r="I61" i="1"/>
  <c r="J61" i="1"/>
  <c r="K61" i="1"/>
  <c r="A77" i="1"/>
  <c r="F77" i="1"/>
  <c r="G77" i="1"/>
  <c r="H77" i="1"/>
  <c r="I77" i="1"/>
  <c r="J77" i="1"/>
  <c r="K77" i="1"/>
  <c r="A43" i="1"/>
  <c r="F43" i="1"/>
  <c r="G43" i="1"/>
  <c r="H43" i="1"/>
  <c r="I43" i="1"/>
  <c r="J43" i="1"/>
  <c r="K43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51" i="1"/>
  <c r="F51" i="1"/>
  <c r="G51" i="1"/>
  <c r="H51" i="1"/>
  <c r="I51" i="1"/>
  <c r="J51" i="1"/>
  <c r="K51" i="1"/>
  <c r="A28" i="1"/>
  <c r="F28" i="1"/>
  <c r="G28" i="1"/>
  <c r="H28" i="1"/>
  <c r="I28" i="1"/>
  <c r="J28" i="1"/>
  <c r="K28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27" i="1"/>
  <c r="A42" i="1"/>
  <c r="F27" i="1"/>
  <c r="G27" i="1"/>
  <c r="H27" i="1"/>
  <c r="I27" i="1"/>
  <c r="J27" i="1"/>
  <c r="K27" i="1"/>
  <c r="F42" i="1"/>
  <c r="G42" i="1"/>
  <c r="H42" i="1"/>
  <c r="I42" i="1"/>
  <c r="J42" i="1"/>
  <c r="K42" i="1"/>
  <c r="A60" i="1" l="1"/>
  <c r="F60" i="1"/>
  <c r="G60" i="1"/>
  <c r="H60" i="1"/>
  <c r="I60" i="1"/>
  <c r="J60" i="1"/>
  <c r="K6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48" i="1"/>
  <c r="F48" i="1"/>
  <c r="G48" i="1"/>
  <c r="H48" i="1"/>
  <c r="I48" i="1"/>
  <c r="J48" i="1"/>
  <c r="K48" i="1"/>
  <c r="F34" i="1" l="1"/>
  <c r="G34" i="1"/>
  <c r="H34" i="1"/>
  <c r="I34" i="1"/>
  <c r="J34" i="1"/>
  <c r="K34" i="1"/>
  <c r="F47" i="1"/>
  <c r="G47" i="1"/>
  <c r="H47" i="1"/>
  <c r="I47" i="1"/>
  <c r="J47" i="1"/>
  <c r="K47" i="1"/>
  <c r="A34" i="1"/>
  <c r="A4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<sst xmlns="http://schemas.openxmlformats.org/spreadsheetml/2006/main" count="13571" uniqueCount="2626">
  <si>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</si>
  <si>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</si>
  <si>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</si>
  <si>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</si>
  <si>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</si>
  <si>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</si>
  <si>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</si>
  <si>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</si>
  <si>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</si>
  <si>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</si>
  <si>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</si>
  <si>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</si>
  <si>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</si>
  <si>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</si>
  <si>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</si>
  <si>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</si>
  <si>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</si>
  <si>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</si>
  <si>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</si>
  <si>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</si>
  <si>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</si>
  <si>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</si>
  <si>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</si>
  <si>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</si>
  <si>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</si>
  <si>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</si>
  <si>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</si>
  <si>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</si>
  <si>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</si>
  <si>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</si>
  <si>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</si>
  <si>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</si>
  <si>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</si>
  <si>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</si>
  <si>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</si>
  <si>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</si>
  <si>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</si>
  <si>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</si>
  <si>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</si>
  <si>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</si>
  <si>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</si>
  <si>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</si>
  <si>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</si>
  <si>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</si>
  <si>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</si>
  <si>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</si>
  <si>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</si>
  <si>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</si>
  <si>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</si>
  <si>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</si>
  <si>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</si>
  <si>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</si>
  <si>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</si>
  <si>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</si>
  <si>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</si>
  <si>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</si>
  <si>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</si>
  <si>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</si>
  <si>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</si>
  <si>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</si>
  <si>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</si>
  <si>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</si>
  <si>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</si>
  <si>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</si>
  <si>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</si>
  <si>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</si>
  <si>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</si>
  <si>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</si>
  <si>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</si>
  <si>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</si>
  <si>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</si>
  <si>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</si>
  <si>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</si>
  <si>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</si>
  <si>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</si>
  <si>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</si>
  <si>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</si>
  <si>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</si>
  <si>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</si>
  <si>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</si>
  <si>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</si>
  <si>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</si>
  <si>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</si>
  <si>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</si>
  <si>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</si>
  <si>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</si>
  <si>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</si>
  <si>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</si>
  <si>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</si>
  <si>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</si>
  <si>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</si>
  <si>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</si>
  <si>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</si>
  <si>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</si>
  <si>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</si>
  <si>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</si>
  <si>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</si>
  <si>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</si>
  <si>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</si>
  <si>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</si>
  <si>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</si>
  <si>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</si>
  <si>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</si>
  <si>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</si>
  <si>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</si>
  <si>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</si>
  <si>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</si>
  <si>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</si>
  <si>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</si>
  <si>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</si>
  <si>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</si>
  <si>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</si>
  <si>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</si>
  <si>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</si>
  <si>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</si>
  <si>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</si>
  <si>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</si>
  <si>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</si>
  <si>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</si>
  <si>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</si>
  <si>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</si>
  <si>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</si>
  <si>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</si>
  <si>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</si>
  <si>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</si>
  <si>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</si>
  <si>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</si>
  <si>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</si>
  <si>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</si>
  <si>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</si>
  <si>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</si>
  <si>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</si>
  <si>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</si>
  <si>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</si>
  <si>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</si>
  <si>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</si>
  <si>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</si>
  <si>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</si>
  <si>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</si>
  <si>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</si>
  <si>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</si>
  <si>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</si>
  <si>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</si>
  <si>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</si>
  <si>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</si>
  <si>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</si>
  <si>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</si>
  <si>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</si>
  <si>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</si>
  <si>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</si>
  <si>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</si>
  <si>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</si>
  <si>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</si>
  <si>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</si>
  <si>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</si>
  <si>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</si>
  <si>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</si>
  <si>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</si>
  <si>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</si>
  <si>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</si>
  <si>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</si>
  <si>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</si>
  <si>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</si>
  <si>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</si>
  <si>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</si>
  <si>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</si>
  <si>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</si>
  <si>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</si>
  <si>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</si>
  <si>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</si>
  <si>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</si>
  <si>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</si>
  <si>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</si>
  <si>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</si>
  <si>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</si>
  <si>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</si>
  <si>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</si>
  <si>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</si>
  <si>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</si>
  <si>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</si>
  <si>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</si>
  <si>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</si>
  <si>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</si>
  <si>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</si>
  <si>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</si>
  <si>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</si>
  <si>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</si>
  <si>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</si>
  <si>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</si>
  <si>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</si>
  <si>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</si>
  <si>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</si>
  <si>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</si>
  <si>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</si>
  <si>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</si>
  <si>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</si>
  <si>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</si>
  <si>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</si>
  <si>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</si>
  <si>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</si>
  <si>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</si>
  <si>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</si>
  <si>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</si>
  <si>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</si>
  <si>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</si>
  <si>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</si>
  <si>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</si>
  <si>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</si>
  <si>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</si>
  <si>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</si>
  <si>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</si>
  <si>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</si>
  <si>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</si>
  <si>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</si>
  <si>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</si>
  <si>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</si>
  <si>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</si>
  <si>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</si>
  <si>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</si>
  <si>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</si>
  <si>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</si>
  <si>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</si>
  <si>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</si>
  <si>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</si>
  <si>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</si>
  <si>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</si>
  <si>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</si>
  <si>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</si>
  <si>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</si>
  <si>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</si>
  <si>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</si>
  <si>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</si>
  <si>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</si>
  <si>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</si>
  <si>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</si>
  <si>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</si>
  <si>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</si>
  <si>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</si>
  <si>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</si>
  <si>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</si>
  <si>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</si>
  <si>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</si>
  <si>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</si>
  <si>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</si>
  <si>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</si>
  <si>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</si>
  <si>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</si>
  <si>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</si>
  <si>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</si>
  <si>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</si>
  <si>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</si>
  <si>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</si>
  <si>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</si>
  <si>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</si>
  <si>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</si>
  <si>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</si>
  <si>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</si>
  <si>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</si>
  <si>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</si>
  <si>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</si>
  <si>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</si>
  <si>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</si>
  <si>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</si>
  <si>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</si>
  <si>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</si>
  <si>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</si>
  <si>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</si>
  <si>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</si>
  <si>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</si>
  <si>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</si>
  <si>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</si>
  <si>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</si>
  <si>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</si>
  <si>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</si>
  <si>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</si>
  <si>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</si>
  <si>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</si>
  <si>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</si>
  <si>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</si>
  <si>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</si>
  <si>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</si>
  <si>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</si>
  <si>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</si>
  <si>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</si>
  <si>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</si>
  <si>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</si>
  <si>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</si>
  <si>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</si>
  <si>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</si>
  <si>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</si>
  <si>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</si>
  <si>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</si>
  <si>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</si>
  <si>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</si>
  <si>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</si>
  <si>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</si>
  <si>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</si>
  <si>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</si>
  <si>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</si>
  <si>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</si>
  <si>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</si>
  <si>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</si>
  <si>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</si>
  <si>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</si>
  <si>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</si>
  <si>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</si>
  <si>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</si>
  <si>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</si>
  <si>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</si>
  <si>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</si>
  <si>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</si>
  <si>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</si>
  <si>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</si>
  <si>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</si>
  <si>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</si>
  <si>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</si>
  <si>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</si>
  <si>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</si>
  <si>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</si>
  <si>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</si>
  <si>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</si>
  <si>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</si>
  <si>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</si>
  <si>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</si>
  <si>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</si>
  <si>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</si>
  <si>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</si>
  <si>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</si>
  <si>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</si>
  <si>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</si>
  <si>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</si>
  <si>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</si>
  <si>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</si>
  <si>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</si>
  <si>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</si>
  <si>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</si>
  <si>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</si>
  <si>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</si>
  <si>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</si>
  <si>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</si>
  <si>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</si>
  <si>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</si>
  <si>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</si>
  <si>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</si>
  <si>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</si>
  <si>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</si>
  <si>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</si>
  <si>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</si>
  <si>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</si>
  <si>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</si>
  <si>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</si>
  <si>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</si>
  <si>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</si>
  <si>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</si>
  <si>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</si>
  <si>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</si>
  <si>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</si>
  <si>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</si>
  <si>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</si>
  <si>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</si>
  <si>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</si>
  <si>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</si>
  <si>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</si>
  <si>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</si>
  <si>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</si>
  <si>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</si>
  <si>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</si>
  <si>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</si>
  <si>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</si>
  <si>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</si>
  <si>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</si>
  <si>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</si>
  <si>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</si>
  <si>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</si>
  <si>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</si>
  <si>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</si>
  <si>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</si>
  <si>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</si>
  <si>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</si>
  <si>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</si>
  <si>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</si>
  <si>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</si>
  <si>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</si>
  <si>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</si>
  <si>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</si>
  <si>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</si>
  <si>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</si>
  <si>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</si>
  <si>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</si>
  <si>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</si>
  <si>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</si>
  <si>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</si>
  <si>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</si>
  <si>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</si>
  <si>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</si>
  <si>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</si>
  <si>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</si>
  <si>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</si>
  <si>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</si>
  <si>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</si>
  <si>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</si>
  <si>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</si>
  <si>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</si>
  <si>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</si>
  <si>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</si>
  <si>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</si>
  <si>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</si>
  <si>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</si>
  <si>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</si>
  <si>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</si>
  <si>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</si>
  <si>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</si>
  <si>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</si>
  <si>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</si>
  <si>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</si>
  <si>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</si>
  <si>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</si>
  <si>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</si>
  <si>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</si>
  <si>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</si>
  <si>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</si>
  <si>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</si>
  <si>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</si>
  <si>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</si>
  <si>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</si>
  <si>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</si>
  <si>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</si>
  <si>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</si>
  <si>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</si>
  <si>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</si>
  <si>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</si>
  <si>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</si>
  <si>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</si>
  <si>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</si>
  <si>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</si>
  <si>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</si>
  <si>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</si>
  <si>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</si>
  <si>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</si>
  <si>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</si>
  <si>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</si>
  <si>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</si>
  <si>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</si>
  <si>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</si>
  <si>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</si>
  <si>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</si>
  <si>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</si>
  <si>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</si>
  <si>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</si>
  <si>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</si>
  <si>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</si>
  <si>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</si>
  <si>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</si>
  <si>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</si>
  <si>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</si>
  <si>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</si>
  <si>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</si>
  <si>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</si>
  <si>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</si>
  <si>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</si>
  <si>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</si>
  <si>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</si>
  <si>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</si>
  <si>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</si>
  <si>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</si>
  <si>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</si>
  <si>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</si>
  <si>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</si>
  <si>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</si>
  <si>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</si>
  <si>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</si>
  <si>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</si>
  <si>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</si>
  <si>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</si>
  <si>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</si>
  <si>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</si>
  <si>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</si>
  <si>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</si>
  <si>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</si>
  <si>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</si>
  <si>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</si>
  <si>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</si>
  <si>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</si>
  <si>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</si>
  <si>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</si>
  <si>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</si>
  <si>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</si>
  <si>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</si>
  <si>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</si>
  <si>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</si>
  <si>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</si>
  <si>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</si>
  <si>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</si>
  <si>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</si>
  <si>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</si>
  <si>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</si>
  <si>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</si>
  <si>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</si>
  <si>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</si>
  <si>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</si>
  <si>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</si>
  <si>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</si>
  <si>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</si>
  <si>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</si>
  <si>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</si>
  <si>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</si>
  <si>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</si>
  <si>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</si>
  <si>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</si>
  <si>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</si>
  <si>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</si>
  <si>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</si>
  <si>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</si>
  <si>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</si>
  <si>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</si>
  <si>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</si>
  <si>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</si>
  <si>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</si>
  <si>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</si>
  <si>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</si>
  <si>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</si>
  <si>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</si>
  <si>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</si>
  <si>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</si>
  <si>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</si>
  <si>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</si>
  <si>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</si>
  <si>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</si>
  <si>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</si>
  <si>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</si>
  <si>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</si>
  <si>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</si>
  <si>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</si>
  <si>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</si>
  <si>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</si>
  <si>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</si>
  <si>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</si>
  <si>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</si>
  <si>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</si>
  <si>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</si>
  <si>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</si>
  <si>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</si>
  <si>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</si>
  <si>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</si>
  <si>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</si>
  <si>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</si>
  <si>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</si>
  <si>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</si>
  <si>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</si>
  <si>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</si>
  <si>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</si>
  <si>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</si>
  <si>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</si>
  <si>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</si>
  <si>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</si>
  <si>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</si>
  <si>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</si>
  <si>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</si>
  <si>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</si>
  <si>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</si>
  <si>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</si>
  <si>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</si>
  <si>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</si>
  <si>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</si>
  <si>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</si>
  <si>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</si>
  <si>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</si>
  <si>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</si>
  <si>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</si>
  <si>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</si>
  <si>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</si>
  <si>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</si>
  <si>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</si>
  <si>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</si>
  <si>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</si>
  <si>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</si>
  <si>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</si>
  <si>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</si>
  <si>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</si>
  <si>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</si>
  <si>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</si>
  <si>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</si>
  <si>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</si>
  <si>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</si>
  <si>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</si>
  <si>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</si>
  <si>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</si>
  <si>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</si>
  <si>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</si>
  <si>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</si>
  <si>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</si>
  <si>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</si>
  <si>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</si>
  <si>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</si>
  <si>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</si>
  <si>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</si>
  <si>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</si>
  <si>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</si>
  <si>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</si>
  <si>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</si>
  <si>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</si>
  <si>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</si>
  <si>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</si>
  <si>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</si>
  <si>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</si>
  <si>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</si>
  <si>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</si>
  <si>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</si>
  <si>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</si>
  <si>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</si>
  <si>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</si>
  <si>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</si>
  <si>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</si>
  <si>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</si>
  <si>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</si>
  <si>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</si>
  <si>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</si>
  <si>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</si>
  <si>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</si>
  <si>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</si>
  <si>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</si>
  <si>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</si>
  <si>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</si>
  <si>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</si>
  <si>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</si>
  <si>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</si>
  <si>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</si>
  <si>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</si>
  <si>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</si>
  <si>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</si>
  <si>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</si>
  <si>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</si>
  <si>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</si>
  <si>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</si>
  <si>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</si>
  <si>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</si>
  <si>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</si>
  <si>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</si>
  <si>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</si>
  <si>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</si>
  <si>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</si>
  <si>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</si>
  <si>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</si>
  <si>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</si>
  <si>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</si>
  <si>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</si>
  <si>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</si>
  <si>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</si>
  <si>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</si>
  <si>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</si>
  <si>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</si>
  <si>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</si>
  <si>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</si>
  <si>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</si>
  <si>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</si>
  <si>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</si>
  <si>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</si>
  <si>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</si>
  <si>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</si>
  <si>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</si>
  <si>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</si>
  <si>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</si>
  <si>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</si>
  <si>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</si>
  <si>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</si>
  <si>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</si>
  <si>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</si>
  <si>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</si>
  <si>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</si>
  <si>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</si>
  <si>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</si>
  <si>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</si>
  <si>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</si>
  <si>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</si>
  <si>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</si>
  <si>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</si>
  <si>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</si>
  <si>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</si>
  <si>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</si>
  <si>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</si>
  <si>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</si>
  <si>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</si>
  <si>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</si>
  <si>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</si>
  <si>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</si>
  <si>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</si>
  <si>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</si>
  <si>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</si>
  <si>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</si>
  <si>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</si>
  <si>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</si>
  <si>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</si>
  <si>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</si>
  <si>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</si>
  <si>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</si>
  <si>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</si>
  <si>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</si>
  <si>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</si>
  <si>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</si>
  <si>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</si>
  <si>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</si>
  <si>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</si>
  <si>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</si>
  <si>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</si>
  <si>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</si>
  <si>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</si>
  <si>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</si>
  <si>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</si>
  <si>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</si>
  <si>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</si>
  <si>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</si>
  <si>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</si>
  <si>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</si>
  <si>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</si>
  <si>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</si>
  <si>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</si>
  <si>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</si>
  <si>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</si>
  <si>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</si>
  <si>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</si>
  <si>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</si>
  <si>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</si>
  <si>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</si>
  <si>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</si>
  <si>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</si>
  <si>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</si>
  <si>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</si>
  <si>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</si>
  <si>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</si>
  <si>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</si>
  <si>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</si>
  <si>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</si>
  <si>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</si>
  <si>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</si>
  <si>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</si>
  <si>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</si>
  <si>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</si>
  <si>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</si>
  <si>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</si>
  <si>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</si>
  <si>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</si>
  <si>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</si>
  <si>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</si>
  <si>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</si>
  <si>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</si>
  <si>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</si>
  <si>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</si>
  <si>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</si>
  <si>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</si>
  <si>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</si>
  <si>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</si>
  <si>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</si>
  <si>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</si>
  <si>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</si>
  <si>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</si>
  <si>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</si>
  <si>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</si>
  <si>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</si>
  <si>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</si>
  <si>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</si>
  <si>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</si>
  <si>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</si>
  <si>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</si>
  <si>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</si>
  <si>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</si>
  <si>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</si>
  <si>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</si>
  <si>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</si>
  <si>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</si>
  <si>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</si>
  <si>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</si>
  <si>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</si>
  <si>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</si>
  <si>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</si>
  <si>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</si>
  <si>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</si>
  <si>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</si>
  <si>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</si>
  <si>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</si>
  <si>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</si>
  <si>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</si>
  <si>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</si>
  <si>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</si>
  <si>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</si>
  <si>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</si>
  <si>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</si>
  <si>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</si>
  <si>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</si>
  <si>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</si>
  <si>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</si>
  <si>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</si>
  <si>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</si>
  <si>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</si>
  <si>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</si>
  <si>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</si>
  <si>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</si>
  <si>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</si>
  <si>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</si>
  <si>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</si>
  <si>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</si>
  <si>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</si>
  <si>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</si>
  <si>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</si>
  <si>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</si>
  <si>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</si>
  <si>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</si>
  <si>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</si>
  <si>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</si>
  <si>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</si>
  <si>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</si>
  <si>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</si>
  <si>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</si>
  <si>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</si>
  <si>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</si>
  <si>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</si>
  <si>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</si>
  <si>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</si>
  <si>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</si>
  <si>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</si>
  <si>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</si>
  <si>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</si>
  <si>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</si>
  <si>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</si>
  <si>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</si>
  <si>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</si>
  <si>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</si>
  <si>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</si>
  <si>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</si>
  <si>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</si>
  <si>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</si>
  <si>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</si>
  <si>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</si>
  <si>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</si>
  <si>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</si>
  <si>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</si>
  <si>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</si>
  <si>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</si>
  <si>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</si>
  <si>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</si>
  <si>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</si>
  <si>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</si>
  <si>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</si>
  <si>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</si>
  <si>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</si>
  <si>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</si>
  <si>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</si>
  <si>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</si>
  <si>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</si>
  <si>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</si>
  <si>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</si>
  <si>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</si>
  <si>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</si>
  <si>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</si>
  <si>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</si>
  <si>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</si>
  <si>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</si>
  <si>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</si>
  <si>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</si>
  <si>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</si>
  <si>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</si>
  <si>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</si>
  <si>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</si>
  <si>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</si>
  <si>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</si>
  <si>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</si>
  <si>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</si>
  <si>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</si>
  <si>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</si>
  <si>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</si>
  <si>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</si>
  <si>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</si>
  <si>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</si>
  <si>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</si>
  <si>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</si>
  <si>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</si>
  <si>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</si>
  <si>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</si>
  <si>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</si>
  <si>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</si>
  <si>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</si>
  <si>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</si>
  <si>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</si>
  <si>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</si>
  <si>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</si>
  <si>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</si>
  <si>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</si>
  <si>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</si>
  <si>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</si>
  <si>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</si>
  <si>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</si>
  <si>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</si>
  <si>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</si>
  <si>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</si>
  <si>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</si>
  <si>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</si>
  <si>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</si>
  <si>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</si>
  <si>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</si>
  <si>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</si>
  <si>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</si>
  <si>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</si>
  <si>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</si>
  <si>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</si>
  <si>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</si>
  <si>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</si>
  <si>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</si>
  <si>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</si>
  <si>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</si>
  <si>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</si>
  <si>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</si>
  <si>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</si>
  <si>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</si>
  <si>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</si>
  <si>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</si>
  <si>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</si>
  <si>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</si>
  <si>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</si>
  <si>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</si>
  <si>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</si>
  <si>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</si>
  <si>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</si>
  <si>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</si>
  <si>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</si>
  <si>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</si>
  <si>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</si>
  <si>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</si>
  <si>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</si>
  <si>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</si>
  <si>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</si>
  <si>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</si>
  <si>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</si>
  <si>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</si>
  <si>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</si>
  <si>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</si>
  <si>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</si>
  <si>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</si>
  <si>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</si>
  <si>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</si>
  <si>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</si>
  <si>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</si>
  <si>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</si>
  <si>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</si>
  <si>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</si>
  <si>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</si>
  <si>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</si>
  <si>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</si>
  <si>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</si>
  <si>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</si>
  <si>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</si>
  <si>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</si>
  <si>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</si>
  <si>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</si>
  <si>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</si>
  <si>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</si>
  <si>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</si>
  <si>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</si>
  <si>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</si>
  <si>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</si>
  <si>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</si>
  <si>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</si>
  <si>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</si>
  <si>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</si>
  <si>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</si>
  <si>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</si>
  <si>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</si>
  <si>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</si>
  <si>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</si>
  <si>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</si>
  <si>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</si>
  <si>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</si>
  <si>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</si>
  <si>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</si>
  <si>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</si>
  <si>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</si>
  <si>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</si>
  <si>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</si>
  <si>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</si>
  <si>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</si>
  <si>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</si>
  <si>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</si>
  <si>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</si>
  <si>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</si>
  <si>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</si>
  <si>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</si>
  <si>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</si>
  <si>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</si>
  <si>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</si>
  <si>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</si>
  <si>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</si>
  <si>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</si>
  <si>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</si>
  <si>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</si>
  <si>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</si>
  <si>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</si>
  <si>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</si>
  <si>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</si>
  <si>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</si>
  <si>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</si>
  <si>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</si>
  <si>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</si>
  <si>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</si>
  <si>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</si>
  <si>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</si>
  <si>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</si>
  <si>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</si>
  <si>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</si>
  <si>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</si>
  <si>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</si>
  <si>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</si>
  <si>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</si>
  <si>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</si>
  <si>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</si>
  <si>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</si>
  <si>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</si>
  <si>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</si>
  <si>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</si>
  <si>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</si>
  <si>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</si>
  <si>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</si>
  <si>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</si>
  <si>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</si>
  <si>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</si>
  <si>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</si>
  <si>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</si>
  <si>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</si>
  <si>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</si>
  <si>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</si>
  <si>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</si>
  <si>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</si>
  <si>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</si>
  <si>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</si>
  <si>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</si>
  <si>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</si>
  <si>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</si>
  <si>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</si>
  <si>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</si>
  <si>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</si>
  <si>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</si>
  <si>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</si>
  <si>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</si>
  <si>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</si>
  <si>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</si>
  <si>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</si>
  <si>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</si>
  <si>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</si>
  <si>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</si>
  <si>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</si>
  <si>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</si>
  <si>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</si>
  <si>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</si>
  <si>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</si>
  <si>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</si>
  <si>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</si>
  <si>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</si>
  <si>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</si>
  <si>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</si>
  <si>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</si>
  <si>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</si>
  <si>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</si>
  <si>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</si>
  <si>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</si>
  <si>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</si>
  <si>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</si>
  <si>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</si>
  <si>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</si>
  <si>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</si>
  <si>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</si>
  <si>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</si>
  <si>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</si>
  <si>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</si>
  <si>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</si>
  <si>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</si>
  <si>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</si>
  <si>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</si>
  <si>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</si>
  <si>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</si>
  <si>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</si>
  <si>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</si>
  <si>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</si>
  <si>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</si>
  <si>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</si>
  <si>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</si>
  <si>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</si>
  <si>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</si>
  <si>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</si>
  <si>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</si>
  <si>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</si>
  <si>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</si>
  <si>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</si>
  <si>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</si>
  <si>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</si>
  <si>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</si>
  <si>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</si>
  <si>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</si>
  <si>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</si>
  <si>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</si>
  <si>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</si>
  <si>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</si>
  <si>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</si>
  <si>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</si>
  <si>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</si>
  <si>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</si>
  <si>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</si>
  <si>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</si>
  <si>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</si>
  <si>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</si>
  <si>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</si>
  <si>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</si>
  <si>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</si>
  <si>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</si>
  <si>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</si>
  <si>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</si>
  <si>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</si>
  <si>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</si>
  <si>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</si>
  <si>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</si>
  <si>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</si>
  <si>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</si>
  <si>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</si>
  <si>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</si>
  <si>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</si>
  <si>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</si>
  <si>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</si>
  <si>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</si>
  <si>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</si>
  <si>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</si>
  <si>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</si>
  <si>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</si>
  <si>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</si>
  <si>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</si>
  <si>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</si>
  <si>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</si>
  <si>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</si>
  <si>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</si>
  <si>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</si>
  <si>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</si>
  <si>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</si>
  <si>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</si>
  <si>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</si>
  <si>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</si>
  <si>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</si>
  <si>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</si>
  <si>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</si>
  <si>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</si>
  <si>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</si>
  <si>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</si>
  <si>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</si>
  <si>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</si>
  <si>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</si>
  <si>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</si>
  <si>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</si>
  <si>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</si>
  <si>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</si>
  <si>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</si>
  <si>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</si>
  <si>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</si>
  <si>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</si>
  <si>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</si>
  <si>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</si>
  <si>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</si>
  <si>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</si>
  <si>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</si>
  <si>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</si>
  <si>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</si>
  <si>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</si>
  <si>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</si>
  <si>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</si>
  <si>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</si>
  <si>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</si>
  <si>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</si>
  <si>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</si>
  <si>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</si>
  <si>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</si>
  <si>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</si>
  <si>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</si>
  <si>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</si>
  <si>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</si>
  <si>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</si>
  <si>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</si>
  <si>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</si>
  <si>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</si>
  <si>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</si>
  <si>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</si>
  <si>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</si>
  <si>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</si>
  <si>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</si>
  <si>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</si>
  <si>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</si>
  <si>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</si>
  <si>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</si>
  <si>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</si>
  <si>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</si>
  <si>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</si>
  <si>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</si>
  <si>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</si>
  <si>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</si>
  <si>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</si>
  <si>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</si>
  <si>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</si>
  <si>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</si>
  <si>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</si>
  <si>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</si>
  <si>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</si>
  <si>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</si>
  <si>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</si>
  <si>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</si>
  <si>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</si>
  <si>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</si>
  <si>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</si>
  <si>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</si>
  <si>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</si>
  <si>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</si>
  <si>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</si>
  <si>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</si>
  <si>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</si>
  <si>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</si>
  <si>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</si>
  <si>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</si>
  <si>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</si>
  <si>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</si>
  <si>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</si>
  <si>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</si>
  <si>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</si>
  <si>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</si>
  <si>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</si>
  <si>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</si>
  <si>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</si>
  <si>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</si>
  <si>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</si>
  <si>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</si>
  <si>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</si>
  <si>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</si>
  <si>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</si>
  <si>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</si>
  <si>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</si>
  <si>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</si>
  <si>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</si>
  <si>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</si>
  <si>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</si>
  <si>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</si>
  <si>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</si>
  <si>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</si>
  <si>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</si>
  <si>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</si>
  <si>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</si>
  <si>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</si>
  <si>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</si>
  <si>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</si>
  <si>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</si>
  <si>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</si>
  <si>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</si>
  <si>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</si>
  <si>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</si>
  <si>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</si>
  <si>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</si>
  <si>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</si>
  <si>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</si>
  <si>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</si>
  <si>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</si>
  <si>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</si>
  <si>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</si>
  <si>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</si>
  <si>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</si>
  <si>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</si>
  <si>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</si>
  <si>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</si>
  <si>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</si>
  <si>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</si>
  <si>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</si>
  <si>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</si>
  <si>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</si>
  <si>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</si>
  <si>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</si>
  <si>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</si>
  <si>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</si>
  <si>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</si>
  <si>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</si>
  <si>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</si>
  <si>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</si>
  <si>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</si>
  <si>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</si>
  <si>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</si>
  <si>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</si>
  <si>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</si>
  <si>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</si>
  <si>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</si>
  <si>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</si>
  <si>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</si>
  <si>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</si>
  <si>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</si>
  <si>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</si>
  <si>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</si>
  <si>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</si>
  <si>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</si>
  <si>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</si>
  <si>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</si>
  <si>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</si>
  <si>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</si>
  <si>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</si>
  <si>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</si>
  <si>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</si>
  <si>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</si>
  <si>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</si>
  <si>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</si>
  <si>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</si>
  <si>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</si>
  <si>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</si>
  <si>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</si>
  <si>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</si>
  <si>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</si>
  <si>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</si>
  <si>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</si>
  <si>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</si>
  <si>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</si>
  <si>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</si>
  <si>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</si>
  <si>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</si>
  <si>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</si>
  <si>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</si>
  <si>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</si>
  <si>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</si>
  <si>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</si>
  <si>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</si>
  <si>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</si>
  <si>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</si>
  <si>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</si>
  <si>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</si>
  <si>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</si>
  <si>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</si>
  <si>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</si>
  <si>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</si>
  <si>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</si>
  <si>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</si>
  <si>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</si>
  <si>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</si>
  <si>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</si>
  <si>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</si>
  <si>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</si>
  <si>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</si>
  <si>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</si>
  <si>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</si>
  <si>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</si>
  <si>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</si>
  <si>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</si>
  <si>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</si>
  <si>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</si>
  <si>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</si>
  <si>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</si>
  <si>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</si>
  <si>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</si>
  <si>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</si>
  <si>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</si>
  <si>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</si>
  <si>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</si>
  <si>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</si>
  <si>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</si>
  <si>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</si>
  <si>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</si>
  <si>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</si>
  <si>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</si>
  <si>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</si>
  <si>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</si>
  <si>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</si>
  <si>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</si>
  <si>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</si>
  <si>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</si>
  <si>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</si>
  <si>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</si>
  <si>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</si>
  <si>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</si>
  <si>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</si>
  <si>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</si>
  <si>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</si>
  <si>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</si>
  <si>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</si>
  <si>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</si>
  <si>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</si>
  <si>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</si>
  <si>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</si>
  <si>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</si>
  <si>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</si>
  <si>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</si>
  <si>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</si>
  <si>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</si>
  <si>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</si>
  <si>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</si>
  <si>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</si>
  <si>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</si>
  <si>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</si>
  <si>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</si>
  <si>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</si>
  <si>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</si>
  <si>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</si>
  <si>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</si>
  <si>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</si>
  <si>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</si>
  <si>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</si>
  <si>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</si>
  <si>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</si>
  <si>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</si>
  <si>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</si>
  <si>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</si>
  <si>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</si>
  <si>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</si>
  <si>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</si>
  <si>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</si>
  <si>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</si>
  <si>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</si>
  <si>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</si>
  <si>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</si>
  <si>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</si>
  <si>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</si>
  <si>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</si>
  <si>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</si>
  <si>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</si>
  <si>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</si>
  <si>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</si>
  <si>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</si>
  <si>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</si>
  <si>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</si>
  <si>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</si>
  <si>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</si>
  <si>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</si>
  <si>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</si>
  <si>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</si>
  <si>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</si>
  <si>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</si>
  <si>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</si>
  <si>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</si>
  <si>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</si>
  <si>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</si>
  <si>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</si>
  <si>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</si>
  <si>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</si>
  <si>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</si>
  <si>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</si>
  <si>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</si>
  <si>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</si>
  <si>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</si>
  <si>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</si>
  <si>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</si>
  <si>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</si>
  <si>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</si>
  <si>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</si>
  <si>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</si>
  <si>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</si>
  <si>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</si>
  <si>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</si>
  <si>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</si>
  <si>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</si>
  <si>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</si>
  <si>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</si>
  <si>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</si>
  <si>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</si>
  <si>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</si>
  <si>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</si>
  <si>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</si>
  <si>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</si>
  <si>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</si>
  <si>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</si>
  <si>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</si>
  <si>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</si>
  <si>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</si>
  <si>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</si>
  <si>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</si>
  <si>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</si>
  <si>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</si>
  <si>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</si>
  <si>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</si>
  <si>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</si>
  <si>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</si>
  <si>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</si>
  <si>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</si>
  <si>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</si>
  <si>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</si>
  <si>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</si>
  <si>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</si>
  <si>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</si>
  <si>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</si>
  <si>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</si>
  <si>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</si>
  <si>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</si>
  <si>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</si>
  <si>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</si>
  <si>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</si>
  <si>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</si>
  <si>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</si>
  <si>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</si>
  <si>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</si>
  <si>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</si>
  <si>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</si>
  <si>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</si>
  <si>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</si>
  <si>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</si>
  <si>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</si>
  <si>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</si>
  <si>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</si>
  <si>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</si>
  <si>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</si>
  <si>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</si>
  <si>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</si>
  <si>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</si>
  <si>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</si>
  <si>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</si>
  <si>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</si>
  <si>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</si>
  <si>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</si>
  <si>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</si>
  <si>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</si>
  <si>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</si>
  <si>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</si>
  <si>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</si>
  <si>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</si>
  <si>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</si>
  <si>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</si>
  <si>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</si>
  <si>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</si>
  <si>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</si>
  <si>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</si>
  <si>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</si>
  <si>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</si>
  <si>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</si>
  <si>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</si>
  <si>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</si>
  <si>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</si>
  <si>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</si>
  <si>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</si>
  <si>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</si>
  <si>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</si>
  <si>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</si>
  <si>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</si>
  <si>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</si>
  <si>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</si>
  <si>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</si>
  <si>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</si>
  <si>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</si>
  <si>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</si>
  <si>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</si>
  <si>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</si>
  <si>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</si>
  <si>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</si>
  <si>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</si>
  <si>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</si>
  <si>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</si>
  <si>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</si>
  <si>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</si>
  <si>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</si>
  <si>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</si>
  <si>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</si>
  <si>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</si>
  <si>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</si>
  <si>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</si>
  <si>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</si>
  <si>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</si>
  <si>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</si>
  <si>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</si>
  <si>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</si>
  <si>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</si>
  <si>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</si>
  <si>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</si>
  <si>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</si>
  <si>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</si>
  <si>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</si>
  <si>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</si>
  <si>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</si>
  <si>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</si>
  <si>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</si>
  <si>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</si>
  <si>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</si>
  <si>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</si>
  <si>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</si>
  <si>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</si>
  <si>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</si>
  <si>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</si>
  <si>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</si>
  <si>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</si>
  <si>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</si>
  <si>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</si>
  <si>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</si>
  <si>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</si>
  <si>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</si>
  <si>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</si>
  <si>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</si>
  <si>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</si>
  <si>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</si>
  <si>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</si>
  <si>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</si>
  <si>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</si>
  <si>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</si>
  <si>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</si>
  <si>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</si>
  <si>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</si>
  <si>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</si>
  <si>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</si>
  <si>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</si>
  <si>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</si>
  <si>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</si>
  <si>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</si>
  <si>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</si>
  <si>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</si>
  <si>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</si>
  <si>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</si>
  <si>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</si>
  <si>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</si>
  <si>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</si>
  <si>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</si>
  <si>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</si>
  <si>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</si>
  <si>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</si>
  <si>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</si>
  <si>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</si>
  <si>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</si>
  <si>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</si>
  <si>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</si>
  <si>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</si>
  <si>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</si>
  <si>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</si>
  <si>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</si>
  <si>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</si>
  <si>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</si>
  <si>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</si>
  <si>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</si>
  <si>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</si>
  <si>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</si>
  <si>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</si>
  <si>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</si>
  <si>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</si>
  <si>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</si>
  <si>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</si>
  <si>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</si>
  <si>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</si>
  <si>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</si>
  <si>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</si>
  <si>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</si>
  <si>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</si>
  <si>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</si>
  <si>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</si>
  <si>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</si>
  <si>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</si>
  <si>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</si>
  <si>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</si>
  <si>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</si>
  <si>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</si>
  <si>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</si>
  <si>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</si>
  <si>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</si>
  <si>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</si>
  <si>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</si>
  <si>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</si>
  <si>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</si>
  <si>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</si>
  <si>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</si>
  <si>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</si>
  <si>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</si>
  <si>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</si>
  <si>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</si>
  <si>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</si>
  <si>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</si>
  <si>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</si>
  <si>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</si>
  <si>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</si>
  <si>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</si>
  <si>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</si>
  <si>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</si>
  <si>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</si>
  <si>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</si>
  <si>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</si>
  <si>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</si>
  <si>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</si>
  <si>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</si>
  <si>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</si>
  <si>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</si>
  <si>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</si>
  <si>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</si>
  <si>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</si>
  <si>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</si>
  <si>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</si>
  <si>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</si>
  <si>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</si>
  <si>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</si>
  <si>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</si>
  <si>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</si>
  <si>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</si>
  <si>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</si>
  <si>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</si>
  <si>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</si>
  <si>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</si>
  <si>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</si>
  <si>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</si>
  <si>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</si>
  <si>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</si>
  <si>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</si>
  <si>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</si>
  <si>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</si>
  <si>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</si>
  <si>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</si>
  <si>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</si>
  <si>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</si>
  <si>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</si>
  <si>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</si>
  <si>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</si>
  <si>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</si>
  <si>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</si>
  <si>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</si>
  <si>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</si>
  <si>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</si>
  <si>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</si>
  <si>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</si>
  <si>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</si>
  <si>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</si>
  <si>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</si>
  <si>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</si>
  <si>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</si>
  <si>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</si>
  <si>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</si>
  <si>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</si>
  <si>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</si>
  <si>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</si>
  <si>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</si>
  <si>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</si>
  <si>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</si>
  <si>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</si>
  <si>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</si>
  <si>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</si>
  <si>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</si>
  <si>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</si>
  <si>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</si>
  <si>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</si>
  <si>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</si>
  <si>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</si>
  <si>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</si>
  <si>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</si>
  <si>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</si>
  <si>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</si>
  <si>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</si>
  <si>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</si>
  <si>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</si>
  <si>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</si>
  <si>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</si>
  <si>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</si>
  <si>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</si>
  <si>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</si>
  <si>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</si>
  <si>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</si>
  <si>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</si>
  <si>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</si>
  <si>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</si>
  <si>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</si>
  <si>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</si>
  <si>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</si>
  <si>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</si>
  <si>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</si>
  <si>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</si>
  <si>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</si>
  <si>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</si>
  <si>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</si>
  <si>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</si>
  <si>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</si>
  <si>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</si>
  <si>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</si>
  <si>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</si>
  <si>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</si>
  <si>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</si>
  <si>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</si>
  <si>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</si>
  <si>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</si>
  <si>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</si>
  <si>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</si>
  <si>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</si>
  <si>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</si>
  <si>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</si>
  <si>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</si>
  <si>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</si>
  <si>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</si>
  <si>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</si>
  <si>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</si>
  <si>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</si>
  <si>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</si>
  <si>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</si>
  <si>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</si>
  <si>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</si>
  <si>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</si>
  <si>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</si>
  <si>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</si>
  <si>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</si>
  <si>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</si>
  <si>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</si>
  <si>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</si>
  <si>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</si>
  <si>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</si>
  <si>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</si>
  <si>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</si>
  <si>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</si>
  <si>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</si>
  <si>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</si>
  <si>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</si>
  <si>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</si>
  <si>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</si>
  <si>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</si>
  <si>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</si>
  <si>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</si>
  <si>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</si>
  <si>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</si>
  <si>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</si>
  <si>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</si>
  <si>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</si>
  <si>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</si>
  <si>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</si>
  <si>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</si>
  <si>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</si>
  <si>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</si>
  <si>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</si>
  <si>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</si>
  <si>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</si>
  <si>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</si>
  <si>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</si>
  <si>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</si>
  <si>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</si>
  <si>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</si>
  <si>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</si>
  <si>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</si>
  <si>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</si>
  <si>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</si>
  <si>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</si>
  <si>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</si>
  <si>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</si>
  <si>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</si>
  <si>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</si>
  <si>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</si>
  <si>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</si>
  <si>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</si>
  <si>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</si>
  <si>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</si>
  <si>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</si>
  <si>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</si>
  <si>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</si>
  <si>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</si>
  <si>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</si>
  <si>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</si>
  <si>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</si>
  <si>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</si>
  <si>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</si>
  <si>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</si>
  <si>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</si>
  <si>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</si>
  <si>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</si>
  <si>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</si>
  <si>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</si>
  <si>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</si>
  <si>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</si>
  <si>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</si>
  <si>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</si>
  <si>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</si>
  <si>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</si>
  <si>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</si>
  <si>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</si>
  <si>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</si>
  <si>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</si>
  <si>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</si>
  <si>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</si>
  <si>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</si>
  <si>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</si>
  <si>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</si>
  <si>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</si>
  <si>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</si>
  <si>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</si>
  <si>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</si>
  <si>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</si>
  <si>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</si>
  <si>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</si>
  <si>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</si>
  <si>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</si>
  <si>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</si>
  <si>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</si>
  <si>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</si>
  <si>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</si>
  <si>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</si>
  <si>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</si>
  <si>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</si>
  <si>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</si>
  <si>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</si>
  <si>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</si>
  <si>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</si>
  <si>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</si>
  <si>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</si>
  <si>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</si>
  <si>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</si>
  <si>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</si>
  <si>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</si>
  <si>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</si>
  <si>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</si>
  <si>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</si>
  <si>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</si>
  <si>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</si>
  <si>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</si>
  <si>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</si>
  <si>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</si>
  <si>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</si>
  <si>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</si>
  <si>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</si>
  <si>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</si>
  <si>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</si>
  <si>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</si>
  <si>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</si>
  <si>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</si>
  <si>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</si>
  <si>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</si>
  <si>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</si>
  <si>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</si>
  <si>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</si>
  <si>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</si>
  <si>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</si>
  <si>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</si>
  <si>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</si>
  <si>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</si>
  <si>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</si>
  <si>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</si>
  <si>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</si>
  <si>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</si>
  <si>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</si>
  <si>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</si>
  <si>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</si>
  <si>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</si>
  <si>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</si>
  <si>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</si>
  <si>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</si>
  <si>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</si>
  <si>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</si>
  <si>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</si>
  <si>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</si>
  <si>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</si>
  <si>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</si>
  <si>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</si>
  <si>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</si>
  <si>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</si>
  <si>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</si>
  <si>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</si>
  <si>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</si>
  <si>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</si>
  <si>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</si>
  <si>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</si>
  <si>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</si>
  <si>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</si>
  <si>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</si>
  <si>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</si>
  <si>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</si>
  <si>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</si>
  <si>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</si>
  <si>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</si>
  <si>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</si>
  <si>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</si>
  <si>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</si>
  <si>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</si>
  <si>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</si>
  <si>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</si>
  <si>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</si>
  <si>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</si>
  <si>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</si>
  <si>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</si>
  <si>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</si>
  <si>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</si>
  <si>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</si>
  <si>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</si>
  <si>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</si>
  <si>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</si>
  <si>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</si>
  <si>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</si>
  <si>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</si>
  <si>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</si>
  <si>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</si>
  <si>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</si>
  <si>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</si>
  <si>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</si>
  <si>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</si>
  <si>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</si>
  <si>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</si>
  <si>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</si>
  <si>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</si>
  <si>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</si>
  <si>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</si>
  <si>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</si>
  <si>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</si>
  <si>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</si>
  <si>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</si>
  <si>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</si>
  <si>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</si>
  <si>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</si>
  <si>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</si>
  <si>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</si>
  <si>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</si>
  <si>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</si>
  <si>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</si>
  <si>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</si>
  <si>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</si>
  <si>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</si>
  <si>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</si>
  <si>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</si>
  <si>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</si>
  <si>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</si>
  <si>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</si>
  <si>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</si>
  <si>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</si>
  <si>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</si>
  <si>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</si>
  <si>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</si>
  <si>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</si>
  <si>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</si>
  <si>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</si>
  <si>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</si>
  <si>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</si>
  <si>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</si>
  <si>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</si>
  <si>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</si>
  <si>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</si>
  <si>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</si>
  <si>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</si>
  <si>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</si>
  <si>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</si>
  <si>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</si>
  <si>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</si>
  <si>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</si>
  <si>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</si>
  <si>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</si>
  <si>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</si>
  <si>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</si>
  <si>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</si>
  <si>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</si>
  <si>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</si>
  <si>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</si>
  <si>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</si>
  <si>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</si>
  <si>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</si>
  <si>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</si>
  <si>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</si>
  <si>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</si>
  <si>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</si>
  <si>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</si>
  <si>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</si>
  <si>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</si>
  <si>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</si>
  <si>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</si>
  <si>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</si>
  <si>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</si>
  <si>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</si>
  <si>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</si>
  <si>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</si>
  <si>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</si>
  <si>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</si>
  <si>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</si>
  <si>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</si>
  <si>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</si>
  <si>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</si>
  <si>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</si>
  <si>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</si>
  <si>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</si>
  <si>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</si>
  <si>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</si>
  <si>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</si>
  <si>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</si>
  <si>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</si>
  <si>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</si>
  <si>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</si>
  <si>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</si>
  <si>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</si>
  <si>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</si>
  <si>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</si>
  <si>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</si>
  <si>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</si>
  <si>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</si>
  <si>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</si>
  <si>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</si>
  <si>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</si>
  <si>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</si>
  <si>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</si>
  <si>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</si>
  <si>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</si>
  <si>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</si>
  <si>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</si>
  <si>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</si>
  <si>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</si>
  <si>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</si>
  <si>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</si>
  <si>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</si>
  <si>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</si>
  <si>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</si>
  <si>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</si>
  <si>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</si>
  <si>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</si>
  <si>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</si>
  <si>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</si>
  <si>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</si>
  <si>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</si>
  <si>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</si>
  <si>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</si>
  <si>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</si>
  <si>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</si>
  <si>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</si>
  <si>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</si>
  <si>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</si>
  <si>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</si>
  <si>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</si>
  <si>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</si>
  <si>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</si>
  <si>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</si>
  <si>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</si>
  <si>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</si>
  <si>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</si>
  <si>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</si>
  <si>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</si>
  <si>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</si>
  <si>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</si>
  <si>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</si>
  <si>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</si>
  <si>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</si>
  <si>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</si>
  <si>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</si>
  <si>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</si>
  <si>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</si>
  <si>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</si>
  <si>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</si>
  <si>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</si>
  <si>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</si>
  <si>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</si>
  <si>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</si>
  <si>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</si>
  <si>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</si>
  <si>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</si>
  <si>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</si>
  <si>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</si>
  <si>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</si>
  <si>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</si>
  <si>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</si>
  <si>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</si>
  <si>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</si>
  <si>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</si>
  <si>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</si>
  <si>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</si>
  <si>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</si>
  <si>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</si>
  <si>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</si>
  <si>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</si>
  <si>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</si>
  <si>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</si>
  <si>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</si>
  <si>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</si>
  <si>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</si>
  <si>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</si>
  <si>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</si>
  <si>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</si>
  <si>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</si>
  <si>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</si>
  <si>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</si>
  <si>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</si>
  <si>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</si>
  <si>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</si>
  <si>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</si>
  <si>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</si>
  <si>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</si>
  <si>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</si>
  <si>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</si>
  <si>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</si>
  <si>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</si>
  <si>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</si>
  <si>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</si>
  <si>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</si>
  <si>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</si>
  <si>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</si>
  <si>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</si>
  <si>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</si>
  <si>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</si>
  <si>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</si>
  <si>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</si>
  <si>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</si>
  <si>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</si>
  <si>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</si>
  <si>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</si>
  <si>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</si>
  <si>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</si>
  <si>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</si>
  <si>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</si>
  <si>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</si>
  <si>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</si>
  <si>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</si>
  <si>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</si>
  <si>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</si>
  <si>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</si>
  <si>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</si>
  <si>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</si>
  <si>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</si>
  <si>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</si>
  <si>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</si>
  <si>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</si>
  <si>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</si>
  <si>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</si>
  <si>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</si>
  <si>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</si>
  <si>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</si>
  <si>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</si>
  <si>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</si>
  <si>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</si>
  <si>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</si>
  <si>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</si>
  <si>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</si>
  <si>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</si>
  <si>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</si>
  <si>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</si>
  <si>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</si>
  <si>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</si>
  <si>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</si>
  <si>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</si>
  <si>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</si>
  <si>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</si>
  <si>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</si>
  <si>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</si>
  <si>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</si>
  <si>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</si>
  <si>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</si>
  <si>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</si>
  <si>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</si>
  <si>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</si>
  <si>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</si>
  <si>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</si>
  <si>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</si>
  <si>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</si>
  <si>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</si>
  <si>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</si>
  <si>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</si>
  <si>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</si>
  <si>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</si>
  <si>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</si>
  <si>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</si>
  <si>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</si>
  <si>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</si>
  <si>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</si>
  <si>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</si>
  <si>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</si>
  <si>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</si>
  <si>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</si>
  <si>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</si>
  <si>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</si>
  <si>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</si>
  <si>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</si>
  <si>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</si>
  <si>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</si>
  <si>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</si>
  <si>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</si>
  <si>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</si>
  <si>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</si>
  <si>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</si>
  <si>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</si>
  <si>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</si>
  <si>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</si>
  <si>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</si>
  <si>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</si>
  <si>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</si>
  <si>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</si>
  <si>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</si>
  <si>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</si>
  <si>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</si>
  <si>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</si>
  <si>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</si>
  <si>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</si>
  <si>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</si>
  <si>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</si>
  <si>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</si>
  <si>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</si>
  <si>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</si>
  <si>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</si>
  <si>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</si>
  <si>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</si>
  <si>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</si>
  <si>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</si>
  <si>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</si>
  <si>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</si>
  <si>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</si>
  <si>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</si>
  <si>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</si>
  <si>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</si>
  <si>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</si>
  <si>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</si>
  <si>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</si>
  <si>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</si>
  <si>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</si>
  <si>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</si>
  <si>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</si>
  <si>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</si>
  <si>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</si>
  <si>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</si>
  <si>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</si>
  <si>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</si>
  <si>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</si>
  <si>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</si>
  <si>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</si>
  <si>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</si>
  <si>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</si>
  <si>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</si>
  <si>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</si>
  <si>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</si>
  <si>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</si>
  <si>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</si>
  <si>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</si>
  <si>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</si>
  <si>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</si>
  <si>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</si>
  <si>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</si>
  <si>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</si>
  <si>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</si>
  <si>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</si>
  <si>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</si>
  <si>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</si>
  <si>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</si>
  <si>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</si>
  <si>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</si>
  <si>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</si>
  <si>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</si>
  <si>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</si>
  <si>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</si>
  <si>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</si>
  <si>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</si>
  <si>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</si>
  <si>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</si>
  <si>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</si>
  <si>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</si>
  <si>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</si>
  <si>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</si>
  <si>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</si>
  <si>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</si>
  <si>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</si>
  <si>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</si>
  <si>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</si>
  <si>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</si>
  <si>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</si>
  <si>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</si>
  <si>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</si>
  <si>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</si>
  <si>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</si>
  <si>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</si>
  <si>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</si>
  <si>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</si>
  <si>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</si>
  <si>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</si>
  <si>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</si>
  <si>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</si>
  <si>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</si>
  <si>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</si>
  <si>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</si>
  <si>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</si>
  <si>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</si>
  <si>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</si>
  <si>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</si>
  <si>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</si>
  <si>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</si>
  <si>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</si>
  <si>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</si>
  <si>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</si>
  <si>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</si>
  <si>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</si>
  <si>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</si>
  <si>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</si>
  <si>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</si>
  <si>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</si>
  <si>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</si>
  <si>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</si>
  <si>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</si>
  <si>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</si>
  <si>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</si>
  <si>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</si>
  <si>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</si>
  <si>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</si>
  <si>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</si>
  <si>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</si>
  <si>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</si>
  <si>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</si>
  <si>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</si>
  <si>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</si>
  <si>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</si>
  <si>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</si>
  <si>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</si>
  <si>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</si>
  <si>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</si>
  <si>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</si>
  <si>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</si>
  <si>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</si>
  <si>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</si>
  <si>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</si>
  <si>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</si>
  <si>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</si>
  <si>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</si>
  <si>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</si>
  <si>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</si>
  <si>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</si>
  <si>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</si>
  <si>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</si>
  <si>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</si>
  <si>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</si>
  <si>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</si>
  <si>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</si>
  <si>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</si>
  <si>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</si>
  <si>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</si>
  <si>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</si>
  <si>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</si>
  <si>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</si>
  <si>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</si>
  <si>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</si>
  <si>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</si>
  <si>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</si>
  <si>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</si>
  <si>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</si>
  <si>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</si>
  <si>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</si>
  <si>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</si>
  <si>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</si>
  <si>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</si>
  <si>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</si>
  <si>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</si>
  <si>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</si>
  <si>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</si>
  <si>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</si>
  <si>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</si>
  <si>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</si>
  <si>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</si>
  <si>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</si>
  <si>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</si>
  <si>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</si>
  <si>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</si>
  <si>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</si>
  <si>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</si>
  <si>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</si>
  <si>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</si>
  <si>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</si>
  <si>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</si>
  <si>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</si>
  <si>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</si>
  <si>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</si>
  <si>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</si>
  <si>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</si>
  <si>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</si>
  <si>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</si>
  <si>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</si>
  <si>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</si>
  <si>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</si>
  <si>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</si>
  <si>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</si>
  <si>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</si>
  <si>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</si>
  <si>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</si>
  <si>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</si>
  <si>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</si>
  <si>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</si>
  <si>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</si>
  <si>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</si>
  <si>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</si>
  <si>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</si>
  <si>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</si>
  <si>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</si>
  <si>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</si>
  <si>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</si>
  <si>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</si>
  <si>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</si>
  <si>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</si>
  <si>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</si>
  <si>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</si>
  <si>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</si>
  <si>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</si>
  <si>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</si>
  <si>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</si>
  <si>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</si>
  <si>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</si>
  <si>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</si>
  <si>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</si>
  <si>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</si>
  <si>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</si>
  <si>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</si>
  <si>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</si>
  <si>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</si>
  <si>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</si>
  <si>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</si>
  <si>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</si>
  <si>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</si>
  <si>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</si>
  <si>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</si>
  <si>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</si>
  <si>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</si>
  <si>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</si>
  <si>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</si>
  <si>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</si>
  <si>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</si>
  <si>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</si>
  <si>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</si>
  <si>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</si>
  <si>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</si>
  <si>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</si>
  <si>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</si>
  <si>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</si>
  <si>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</si>
  <si>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</si>
  <si>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</si>
  <si>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</si>
  <si>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</si>
  <si>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</si>
  <si>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</si>
  <si>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</si>
  <si>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</si>
  <si>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</si>
  <si>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</si>
  <si>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</si>
  <si>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</si>
  <si>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</si>
  <si>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</si>
  <si>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</si>
  <si>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</si>
  <si>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</si>
  <si>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</si>
  <si>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</si>
  <si>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</si>
  <si>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</si>
  <si>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</si>
  <si>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</si>
  <si>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</si>
  <si>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</si>
  <si>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</si>
  <si>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</si>
  <si>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</si>
  <si>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</si>
  <si>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</si>
  <si>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</si>
  <si>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</si>
  <si>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</si>
  <si>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</si>
  <si>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</si>
  <si>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</si>
  <si>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</si>
  <si>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</si>
  <si>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</si>
  <si>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</si>
  <si>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</si>
  <si>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</si>
  <si>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</si>
  <si>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</si>
  <si>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</si>
  <si>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</si>
  <si>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</si>
  <si>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</si>
  <si>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</si>
  <si>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</si>
  <si>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</si>
  <si>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</si>
  <si>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</si>
  <si>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</si>
  <si>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</si>
  <si>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</si>
  <si>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</si>
  <si>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</si>
  <si>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</si>
  <si>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</si>
  <si>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</si>
  <si>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</si>
  <si>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</si>
  <si>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</si>
  <si>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</si>
  <si>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</si>
  <si>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</si>
  <si>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</si>
  <si>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</si>
  <si>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</si>
  <si>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</si>
  <si>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</si>
  <si>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</si>
  <si>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</si>
  <si>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</si>
  <si>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</si>
  <si>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</si>
  <si>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</si>
  <si>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</si>
  <si>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</si>
  <si>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</si>
  <si>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</si>
  <si>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</si>
  <si>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</si>
  <si>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</si>
  <si>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</si>
  <si>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</si>
  <si>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</si>
  <si>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</si>
  <si>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</si>
  <si>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</si>
  <si>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</si>
  <si>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</si>
  <si>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</si>
  <si>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</si>
  <si>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</si>
  <si>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</si>
  <si>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</si>
  <si>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</si>
  <si>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</si>
  <si>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</si>
  <si>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</si>
  <si>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</si>
  <si>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</si>
  <si>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</si>
  <si>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</si>
  <si>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</si>
  <si>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</si>
  <si>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</si>
  <si>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</si>
  <si>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</si>
  <si>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3335895835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</si>
  <si>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</si>
  <si>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</si>
  <si>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</si>
  <si>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</si>
  <si>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</si>
  <si>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</si>
  <si>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</si>
  <si>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</si>
  <si>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</si>
  <si>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</si>
  <si>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</si>
  <si>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</si>
  <si>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</si>
  <si>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</si>
  <si>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</si>
  <si>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3335895838</t>
  </si>
  <si>
    <t>ERROR DE PRINTER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</si>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</sst>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33"/>
      <tableStyleElement type="headerRow" dxfId="332"/>
      <tableStyleElement type="totalRow" dxfId="331"/>
      <tableStyleElement type="firstColumn" dxfId="330"/>
      <tableStyleElement type="lastColumn" dxfId="329"/>
      <tableStyleElement type="firstRowStripe" dxfId="328"/>
      <tableStyleElement type="firstColumnStripe" dxfId="3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53"/>
  <sheetViews>
    <sheetView tabSelected="1" topLeftCell="B1" zoomScale="85" zoomScaleNormal="85" workbookViewId="0">
      <pane ySplit="4" topLeftCell="A53" activePane="bottomLeft" state="frozen"/>
      <selection pane="bottomLeft" activeCell="Q62" sqref="Q62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hidden="1" customWidth="1"/>
    <col min="5" max="5" width="12.140625" style="82" bestFit="1" customWidth="1"/>
    <col min="6" max="6" width="12.140625" style="45" hidden="1" customWidth="1"/>
    <col min="7" max="7" width="56.42578125" style="45" hidden="1" customWidth="1"/>
    <col min="8" max="11" width="5.7109375" style="45" hidden="1" customWidth="1"/>
    <col min="12" max="12" width="57" style="45" customWidth="1"/>
    <col min="13" max="13" width="20" style="87" customWidth="1"/>
    <col min="14" max="14" width="17.5703125" style="87" customWidth="1"/>
    <col min="15" max="15" width="42.85546875" style="87" hidden="1" customWidth="1"/>
    <col min="16" max="16" width="23.85546875" style="89" hidden="1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2623</v>
      </c>
      <c r="C5" s="136">
        <v>44338.980775462966</v>
      </c>
      <c r="D5" s="136" t="s">
        <v>2180</v>
      </c>
      <c r="E5" s="124">
        <v>585</v>
      </c>
      <c r="F5" s="148" t="str">
        <f>VLOOKUP(E5,VIP!$A$2:$O13244,2,0)</f>
        <v>DRBR083</v>
      </c>
      <c r="G5" s="134" t="str">
        <f>VLOOKUP(E5,'LISTADO ATM'!$A$2:$B$897,2,0)</f>
        <v xml:space="preserve">ATM Oficina Haina Oriental </v>
      </c>
      <c r="H5" s="134" t="str">
        <f>VLOOKUP(E5,VIP!$A$2:$O18107,7,FALSE)</f>
        <v>Si</v>
      </c>
      <c r="I5" s="134" t="str">
        <f>VLOOKUP(E5,VIP!$A$2:$O10072,8,FALSE)</f>
        <v>Si</v>
      </c>
      <c r="J5" s="134" t="str">
        <f>VLOOKUP(E5,VIP!$A$2:$O10022,8,FALSE)</f>
        <v>Si</v>
      </c>
      <c r="K5" s="134" t="str">
        <f>VLOOKUP(E5,VIP!$A$2:$O13596,6,0)</f>
        <v>NO</v>
      </c>
      <c r="L5" s="125" t="s">
        <v>2219</v>
      </c>
      <c r="M5" s="154" t="s">
        <v>2625</v>
      </c>
      <c r="N5" s="135" t="s">
        <v>2454</v>
      </c>
      <c r="O5" s="134" t="s">
        <v>2456</v>
      </c>
      <c r="P5" s="137"/>
      <c r="Q5" s="155">
        <v>44339.390972222223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3335895866</v>
      </c>
      <c r="C6" s="136">
        <v>44339.423194444447</v>
      </c>
      <c r="D6" s="136" t="s">
        <v>2180</v>
      </c>
      <c r="E6" s="124">
        <v>34</v>
      </c>
      <c r="F6" s="148" t="str">
        <f>VLOOKUP(E6,VIP!$A$2:$O13242,2,0)</f>
        <v>DRBR034</v>
      </c>
      <c r="G6" s="134" t="str">
        <f>VLOOKUP(E6,'LISTADO ATM'!$A$2:$B$897,2,0)</f>
        <v xml:space="preserve">ATM Plaza de la Salud </v>
      </c>
      <c r="H6" s="134" t="str">
        <f>VLOOKUP(E6,VIP!$A$2:$O18105,7,FALSE)</f>
        <v>Si</v>
      </c>
      <c r="I6" s="134" t="str">
        <f>VLOOKUP(E6,VIP!$A$2:$O10070,8,FALSE)</f>
        <v>Si</v>
      </c>
      <c r="J6" s="134" t="str">
        <f>VLOOKUP(E6,VIP!$A$2:$O10020,8,FALSE)</f>
        <v>Si</v>
      </c>
      <c r="K6" s="134" t="str">
        <f>VLOOKUP(E6,VIP!$A$2:$O13594,6,0)</f>
        <v>NO</v>
      </c>
      <c r="L6" s="125" t="s">
        <v>2219</v>
      </c>
      <c r="M6" s="154" t="s">
        <v>2625</v>
      </c>
      <c r="N6" s="135" t="s">
        <v>2454</v>
      </c>
      <c r="O6" s="134" t="s">
        <v>2456</v>
      </c>
      <c r="P6" s="137"/>
      <c r="Q6" s="155">
        <v>44339.43472222222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3335895845</v>
      </c>
      <c r="C7" s="136">
        <v>44339.262453703705</v>
      </c>
      <c r="D7" s="136" t="s">
        <v>2180</v>
      </c>
      <c r="E7" s="124">
        <v>932</v>
      </c>
      <c r="F7" s="148" t="str">
        <f>VLOOKUP(E7,VIP!$A$2:$O13254,2,0)</f>
        <v>DRBR01E</v>
      </c>
      <c r="G7" s="134" t="str">
        <f>VLOOKUP(E7,'LISTADO ATM'!$A$2:$B$897,2,0)</f>
        <v xml:space="preserve">ATM Banco Agrícola </v>
      </c>
      <c r="H7" s="134" t="str">
        <f>VLOOKUP(E7,VIP!$A$2:$O18117,7,FALSE)</f>
        <v>Si</v>
      </c>
      <c r="I7" s="134" t="str">
        <f>VLOOKUP(E7,VIP!$A$2:$O10082,8,FALSE)</f>
        <v>Si</v>
      </c>
      <c r="J7" s="134" t="str">
        <f>VLOOKUP(E7,VIP!$A$2:$O10032,8,FALSE)</f>
        <v>Si</v>
      </c>
      <c r="K7" s="134" t="str">
        <f>VLOOKUP(E7,VIP!$A$2:$O13606,6,0)</f>
        <v>NO</v>
      </c>
      <c r="L7" s="125" t="s">
        <v>2219</v>
      </c>
      <c r="M7" s="154" t="s">
        <v>2625</v>
      </c>
      <c r="N7" s="135" t="s">
        <v>2454</v>
      </c>
      <c r="O7" s="134" t="s">
        <v>2456</v>
      </c>
      <c r="P7" s="137"/>
      <c r="Q7" s="155">
        <v>44339.426388888889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3335895006</v>
      </c>
      <c r="C8" s="136">
        <v>44337.592627314814</v>
      </c>
      <c r="D8" s="136" t="s">
        <v>2180</v>
      </c>
      <c r="E8" s="124">
        <v>18</v>
      </c>
      <c r="F8" s="148" t="str">
        <f>VLOOKUP(E8,VIP!$A$2:$O13316,2,0)</f>
        <v>DRBR018</v>
      </c>
      <c r="G8" s="134" t="str">
        <f>VLOOKUP(E8,'LISTADO ATM'!$A$2:$B$897,2,0)</f>
        <v xml:space="preserve">ATM Oficina Haina Occidental I </v>
      </c>
      <c r="H8" s="134" t="str">
        <f>VLOOKUP(E8,VIP!$A$2:$O18179,7,FALSE)</f>
        <v>Si</v>
      </c>
      <c r="I8" s="134" t="str">
        <f>VLOOKUP(E8,VIP!$A$2:$O10144,8,FALSE)</f>
        <v>Si</v>
      </c>
      <c r="J8" s="134" t="str">
        <f>VLOOKUP(E8,VIP!$A$2:$O10094,8,FALSE)</f>
        <v>Si</v>
      </c>
      <c r="K8" s="134" t="str">
        <f>VLOOKUP(E8,VIP!$A$2:$O13668,6,0)</f>
        <v>SI</v>
      </c>
      <c r="L8" s="125" t="s">
        <v>2219</v>
      </c>
      <c r="M8" s="135" t="s">
        <v>2447</v>
      </c>
      <c r="N8" s="135" t="s">
        <v>2571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3335895068</v>
      </c>
      <c r="C9" s="136">
        <v>44337.607210648152</v>
      </c>
      <c r="D9" s="136" t="s">
        <v>2180</v>
      </c>
      <c r="E9" s="124">
        <v>10</v>
      </c>
      <c r="F9" s="148" t="str">
        <f>VLOOKUP(E9,VIP!$A$2:$O13312,2,0)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2219</v>
      </c>
      <c r="M9" s="135" t="s">
        <v>2447</v>
      </c>
      <c r="N9" s="135" t="s">
        <v>2571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3335895450</v>
      </c>
      <c r="C10" s="136">
        <v>44337.839062500003</v>
      </c>
      <c r="D10" s="136" t="s">
        <v>2180</v>
      </c>
      <c r="E10" s="124">
        <v>696</v>
      </c>
      <c r="F10" s="148" t="str">
        <f>VLOOKUP(E10,VIP!$A$2:$O13334,2,0)</f>
        <v>DRBR696</v>
      </c>
      <c r="G10" s="134" t="str">
        <f>VLOOKUP(E10,'LISTADO ATM'!$A$2:$B$897,2,0)</f>
        <v>ATM Olé Jacobo Majluta</v>
      </c>
      <c r="H10" s="134" t="str">
        <f>VLOOKUP(E10,VIP!$A$2:$O18197,7,FALSE)</f>
        <v>Si</v>
      </c>
      <c r="I10" s="134" t="str">
        <f>VLOOKUP(E10,VIP!$A$2:$O10162,8,FALSE)</f>
        <v>Si</v>
      </c>
      <c r="J10" s="134" t="str">
        <f>VLOOKUP(E10,VIP!$A$2:$O10112,8,FALSE)</f>
        <v>Si</v>
      </c>
      <c r="K10" s="134" t="str">
        <f>VLOOKUP(E10,VIP!$A$2:$O13686,6,0)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3335895467</v>
      </c>
      <c r="C11" s="136">
        <v>44337.927094907405</v>
      </c>
      <c r="D11" s="136" t="s">
        <v>2180</v>
      </c>
      <c r="E11" s="124">
        <v>909</v>
      </c>
      <c r="F11" s="148" t="str">
        <f>VLOOKUP(E11,VIP!$A$2:$O13323,2,0)</f>
        <v>DRBR01A</v>
      </c>
      <c r="G11" s="134" t="str">
        <f>VLOOKUP(E11,'LISTADO ATM'!$A$2:$B$897,2,0)</f>
        <v xml:space="preserve">ATM UNP UASD </v>
      </c>
      <c r="H11" s="134" t="str">
        <f>VLOOKUP(E11,VIP!$A$2:$O18186,7,FALSE)</f>
        <v>Si</v>
      </c>
      <c r="I11" s="134" t="str">
        <f>VLOOKUP(E11,VIP!$A$2:$O10151,8,FALSE)</f>
        <v>Si</v>
      </c>
      <c r="J11" s="134" t="str">
        <f>VLOOKUP(E11,VIP!$A$2:$O10101,8,FALSE)</f>
        <v>Si</v>
      </c>
      <c r="K11" s="134" t="str">
        <f>VLOOKUP(E11,VIP!$A$2:$O13675,6,0)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3335895473</v>
      </c>
      <c r="C12" s="136">
        <v>44337.934699074074</v>
      </c>
      <c r="D12" s="136" t="s">
        <v>2180</v>
      </c>
      <c r="E12" s="124">
        <v>623</v>
      </c>
      <c r="F12" s="148" t="str">
        <f>VLOOKUP(E12,VIP!$A$2:$O13317,2,0)</f>
        <v>DRBR623</v>
      </c>
      <c r="G12" s="134" t="str">
        <f>VLOOKUP(E12,'LISTADO ATM'!$A$2:$B$897,2,0)</f>
        <v xml:space="preserve">ATM Operaciones Especiales (Manoguayabo) </v>
      </c>
      <c r="H12" s="134" t="str">
        <f>VLOOKUP(E12,VIP!$A$2:$O18180,7,FALSE)</f>
        <v>Si</v>
      </c>
      <c r="I12" s="134" t="str">
        <f>VLOOKUP(E12,VIP!$A$2:$O10145,8,FALSE)</f>
        <v>Si</v>
      </c>
      <c r="J12" s="134" t="str">
        <f>VLOOKUP(E12,VIP!$A$2:$O10095,8,FALSE)</f>
        <v>Si</v>
      </c>
      <c r="K12" s="134" t="str">
        <f>VLOOKUP(E12,VIP!$A$2:$O13669,6,0)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3335895642</v>
      </c>
      <c r="C13" s="136">
        <v>44338.471724537034</v>
      </c>
      <c r="D13" s="136" t="s">
        <v>2180</v>
      </c>
      <c r="E13" s="124">
        <v>551</v>
      </c>
      <c r="F13" s="148" t="str">
        <f>VLOOKUP(E13,VIP!$A$2:$O13351,2,0)</f>
        <v>DRBR01C</v>
      </c>
      <c r="G13" s="134" t="str">
        <f>VLOOKUP(E13,'LISTADO ATM'!$A$2:$B$897,2,0)</f>
        <v xml:space="preserve">ATM Oficina Padre Castellanos </v>
      </c>
      <c r="H13" s="134" t="str">
        <f>VLOOKUP(E13,VIP!$A$2:$O18214,7,FALSE)</f>
        <v>Si</v>
      </c>
      <c r="I13" s="134" t="str">
        <f>VLOOKUP(E13,VIP!$A$2:$O10179,8,FALSE)</f>
        <v>Si</v>
      </c>
      <c r="J13" s="134" t="str">
        <f>VLOOKUP(E13,VIP!$A$2:$O10129,8,FALSE)</f>
        <v>Si</v>
      </c>
      <c r="K13" s="134" t="str">
        <f>VLOOKUP(E13,VIP!$A$2:$O13703,6,0)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NORTE</v>
      </c>
      <c r="B14" s="129">
        <v>3335895735</v>
      </c>
      <c r="C14" s="136">
        <v>44338.530729166669</v>
      </c>
      <c r="D14" s="136" t="s">
        <v>2181</v>
      </c>
      <c r="E14" s="124">
        <v>760</v>
      </c>
      <c r="F14" s="148" t="str">
        <f>VLOOKUP(E14,VIP!$A$2:$O13337,2,0)</f>
        <v>DRBR760</v>
      </c>
      <c r="G14" s="134" t="str">
        <f>VLOOKUP(E14,'LISTADO ATM'!$A$2:$B$897,2,0)</f>
        <v xml:space="preserve">ATM UNP Cruce Guayacanes (Mao) </v>
      </c>
      <c r="H14" s="134" t="str">
        <f>VLOOKUP(E14,VIP!$A$2:$O18200,7,FALSE)</f>
        <v>Si</v>
      </c>
      <c r="I14" s="134" t="str">
        <f>VLOOKUP(E14,VIP!$A$2:$O10165,8,FALSE)</f>
        <v>Si</v>
      </c>
      <c r="J14" s="134" t="str">
        <f>VLOOKUP(E14,VIP!$A$2:$O10115,8,FALSE)</f>
        <v>Si</v>
      </c>
      <c r="K14" s="134" t="str">
        <f>VLOOKUP(E14,VIP!$A$2:$O13689,6,0)</f>
        <v>NO</v>
      </c>
      <c r="L14" s="125" t="s">
        <v>2219</v>
      </c>
      <c r="M14" s="135" t="s">
        <v>2447</v>
      </c>
      <c r="N14" s="135" t="s">
        <v>2454</v>
      </c>
      <c r="O14" s="134" t="s">
        <v>2576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3335895745</v>
      </c>
      <c r="C15" s="136">
        <v>44338.556238425925</v>
      </c>
      <c r="D15" s="136" t="s">
        <v>2577</v>
      </c>
      <c r="E15" s="124">
        <v>365</v>
      </c>
      <c r="F15" s="148" t="str">
        <f>VLOOKUP(E15,VIP!$A$2:$O13335,2,0)</f>
        <v>DRBR365</v>
      </c>
      <c r="G15" s="134" t="str">
        <f>VLOOKUP(E15,'LISTADO ATM'!$A$2:$B$897,2,0)</f>
        <v>ATM CEMDOE</v>
      </c>
      <c r="H15" s="134" t="str">
        <f>VLOOKUP(E15,VIP!$A$2:$O18198,7,FALSE)</f>
        <v>N/A</v>
      </c>
      <c r="I15" s="134" t="str">
        <f>VLOOKUP(E15,VIP!$A$2:$O10163,8,FALSE)</f>
        <v>N/A</v>
      </c>
      <c r="J15" s="134" t="str">
        <f>VLOOKUP(E15,VIP!$A$2:$O10113,8,FALSE)</f>
        <v>N/A</v>
      </c>
      <c r="K15" s="134" t="str">
        <f>VLOOKUP(E15,VIP!$A$2:$O13687,6,0)</f>
        <v>N/A</v>
      </c>
      <c r="L15" s="125" t="s">
        <v>2219</v>
      </c>
      <c r="M15" s="135" t="s">
        <v>2447</v>
      </c>
      <c r="N15" s="135" t="s">
        <v>2454</v>
      </c>
      <c r="O15" s="134" t="s">
        <v>2575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2604</v>
      </c>
      <c r="C16" s="136">
        <v>44338.614502314813</v>
      </c>
      <c r="D16" s="136" t="s">
        <v>2180</v>
      </c>
      <c r="E16" s="124">
        <v>935</v>
      </c>
      <c r="F16" s="148" t="str">
        <f>VLOOKUP(E16,VIP!$A$2:$O13264,2,0)</f>
        <v>DRBR16J</v>
      </c>
      <c r="G16" s="134" t="str">
        <f>VLOOKUP(E16,'LISTADO ATM'!$A$2:$B$897,2,0)</f>
        <v xml:space="preserve">ATM Oficina John F. Kennedy </v>
      </c>
      <c r="H16" s="134" t="str">
        <f>VLOOKUP(E16,VIP!$A$2:$O18127,7,FALSE)</f>
        <v>Si</v>
      </c>
      <c r="I16" s="134" t="str">
        <f>VLOOKUP(E16,VIP!$A$2:$O10092,8,FALSE)</f>
        <v>Si</v>
      </c>
      <c r="J16" s="134" t="str">
        <f>VLOOKUP(E16,VIP!$A$2:$O10042,8,FALSE)</f>
        <v>Si</v>
      </c>
      <c r="K16" s="134" t="str">
        <f>VLOOKUP(E16,VIP!$A$2:$O13616,6,0)</f>
        <v>SI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2599</v>
      </c>
      <c r="C17" s="136">
        <v>44338.64267361111</v>
      </c>
      <c r="D17" s="136" t="s">
        <v>2180</v>
      </c>
      <c r="E17" s="124">
        <v>589</v>
      </c>
      <c r="F17" s="148" t="str">
        <f>VLOOKUP(E17,VIP!$A$2:$O13259,2,0)</f>
        <v>DRBR23E</v>
      </c>
      <c r="G17" s="134" t="str">
        <f>VLOOKUP(E17,'LISTADO ATM'!$A$2:$B$897,2,0)</f>
        <v xml:space="preserve">ATM S/M Bravo San Vicente de Paul </v>
      </c>
      <c r="H17" s="134" t="str">
        <f>VLOOKUP(E17,VIP!$A$2:$O18122,7,FALSE)</f>
        <v>Si</v>
      </c>
      <c r="I17" s="134" t="str">
        <f>VLOOKUP(E17,VIP!$A$2:$O10087,8,FALSE)</f>
        <v>No</v>
      </c>
      <c r="J17" s="134" t="str">
        <f>VLOOKUP(E17,VIP!$A$2:$O10037,8,FALSE)</f>
        <v>No</v>
      </c>
      <c r="K17" s="134" t="str">
        <f>VLOOKUP(E17,VIP!$A$2:$O13611,6,0)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s="96" customFormat="1" ht="18" x14ac:dyDescent="0.25">
      <c r="A18" s="134" t="str">
        <f>VLOOKUP(E18,'LISTADO ATM'!$A$2:$C$898,3,0)</f>
        <v>NORTE</v>
      </c>
      <c r="B18" s="129" t="s">
        <v>2585</v>
      </c>
      <c r="C18" s="136">
        <v>44338.732685185183</v>
      </c>
      <c r="D18" s="136" t="s">
        <v>2181</v>
      </c>
      <c r="E18" s="124">
        <v>877</v>
      </c>
      <c r="F18" s="148" t="str">
        <f>VLOOKUP(E18,VIP!$A$2:$O13243,2,0)</f>
        <v>DRBR877</v>
      </c>
      <c r="G18" s="134" t="str">
        <f>VLOOKUP(E18,'LISTADO ATM'!$A$2:$B$897,2,0)</f>
        <v xml:space="preserve">ATM Estación Los Samanes (Ranchito, La Vega) </v>
      </c>
      <c r="H18" s="134" t="str">
        <f>VLOOKUP(E18,VIP!$A$2:$O18106,7,FALSE)</f>
        <v>Si</v>
      </c>
      <c r="I18" s="134" t="str">
        <f>VLOOKUP(E18,VIP!$A$2:$O10071,8,FALSE)</f>
        <v>Si</v>
      </c>
      <c r="J18" s="134" t="str">
        <f>VLOOKUP(E18,VIP!$A$2:$O10021,8,FALSE)</f>
        <v>Si</v>
      </c>
      <c r="K18" s="134" t="str">
        <f>VLOOKUP(E18,VIP!$A$2:$O13595,6,0)</f>
        <v>NO</v>
      </c>
      <c r="L18" s="125" t="s">
        <v>2219</v>
      </c>
      <c r="M18" s="135" t="s">
        <v>2447</v>
      </c>
      <c r="N18" s="135" t="s">
        <v>2454</v>
      </c>
      <c r="O18" s="134" t="s">
        <v>2569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NORTE</v>
      </c>
      <c r="B19" s="129" t="s">
        <v>2613</v>
      </c>
      <c r="C19" s="136">
        <v>44338.801493055558</v>
      </c>
      <c r="D19" s="136" t="s">
        <v>2181</v>
      </c>
      <c r="E19" s="124">
        <v>315</v>
      </c>
      <c r="F19" s="148" t="str">
        <f>VLOOKUP(E19,VIP!$A$2:$O13244,2,0)</f>
        <v>DRBR315</v>
      </c>
      <c r="G19" s="134" t="str">
        <f>VLOOKUP(E19,'LISTADO ATM'!$A$2:$B$897,2,0)</f>
        <v xml:space="preserve">ATM Oficina Estrella Sadalá </v>
      </c>
      <c r="H19" s="134" t="str">
        <f>VLOOKUP(E19,VIP!$A$2:$O18107,7,FALSE)</f>
        <v>Si</v>
      </c>
      <c r="I19" s="134" t="str">
        <f>VLOOKUP(E19,VIP!$A$2:$O10072,8,FALSE)</f>
        <v>Si</v>
      </c>
      <c r="J19" s="134" t="str">
        <f>VLOOKUP(E19,VIP!$A$2:$O10022,8,FALSE)</f>
        <v>Si</v>
      </c>
      <c r="K19" s="134" t="str">
        <f>VLOOKUP(E19,VIP!$A$2:$O13596,6,0)</f>
        <v>NO</v>
      </c>
      <c r="L19" s="125" t="s">
        <v>2219</v>
      </c>
      <c r="M19" s="135" t="s">
        <v>2447</v>
      </c>
      <c r="N19" s="135" t="s">
        <v>2454</v>
      </c>
      <c r="O19" s="134" t="s">
        <v>2569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SUR</v>
      </c>
      <c r="B20" s="129">
        <v>3335895867</v>
      </c>
      <c r="C20" s="136">
        <v>44339.425173611111</v>
      </c>
      <c r="D20" s="136" t="s">
        <v>2180</v>
      </c>
      <c r="E20" s="124">
        <v>360</v>
      </c>
      <c r="F20" s="148" t="str">
        <f>VLOOKUP(E20,VIP!$A$2:$O13241,2,0)</f>
        <v>DRBR360</v>
      </c>
      <c r="G20" s="134" t="str">
        <f>VLOOKUP(E20,'LISTADO ATM'!$A$2:$B$897,2,0)</f>
        <v>ATM Ayuntamiento Guayabal</v>
      </c>
      <c r="H20" s="134" t="str">
        <f>VLOOKUP(E20,VIP!$A$2:$O18104,7,FALSE)</f>
        <v>si</v>
      </c>
      <c r="I20" s="134" t="str">
        <f>VLOOKUP(E20,VIP!$A$2:$O10069,8,FALSE)</f>
        <v>si</v>
      </c>
      <c r="J20" s="134" t="str">
        <f>VLOOKUP(E20,VIP!$A$2:$O10019,8,FALSE)</f>
        <v>si</v>
      </c>
      <c r="K20" s="134" t="str">
        <f>VLOOKUP(E20,VIP!$A$2:$O13593,6,0)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s="96" customFormat="1" ht="18" x14ac:dyDescent="0.25">
      <c r="A21" s="134" t="str">
        <f>VLOOKUP(E21,'LISTADO ATM'!$A$2:$C$898,3,0)</f>
        <v>NORTE</v>
      </c>
      <c r="B21" s="129">
        <v>3335895856</v>
      </c>
      <c r="C21" s="136">
        <v>44339.364745370367</v>
      </c>
      <c r="D21" s="136" t="s">
        <v>2181</v>
      </c>
      <c r="E21" s="124">
        <v>154</v>
      </c>
      <c r="F21" s="148" t="str">
        <f>VLOOKUP(E21,VIP!$A$2:$O13248,2,0)</f>
        <v>DRBR154</v>
      </c>
      <c r="G21" s="134" t="str">
        <f>VLOOKUP(E21,'LISTADO ATM'!$A$2:$B$897,2,0)</f>
        <v xml:space="preserve">ATM Oficina Sánchez </v>
      </c>
      <c r="H21" s="134" t="str">
        <f>VLOOKUP(E21,VIP!$A$2:$O18111,7,FALSE)</f>
        <v>Si</v>
      </c>
      <c r="I21" s="134" t="str">
        <f>VLOOKUP(E21,VIP!$A$2:$O10076,8,FALSE)</f>
        <v>Si</v>
      </c>
      <c r="J21" s="134" t="str">
        <f>VLOOKUP(E21,VIP!$A$2:$O10026,8,FALSE)</f>
        <v>Si</v>
      </c>
      <c r="K21" s="134" t="str">
        <f>VLOOKUP(E21,VIP!$A$2:$O13600,6,0)</f>
        <v>SI</v>
      </c>
      <c r="L21" s="125" t="s">
        <v>2219</v>
      </c>
      <c r="M21" s="135" t="s">
        <v>2447</v>
      </c>
      <c r="N21" s="135" t="s">
        <v>2454</v>
      </c>
      <c r="O21" s="134" t="s">
        <v>2569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NORTE</v>
      </c>
      <c r="B22" s="129" t="s">
        <v>2618</v>
      </c>
      <c r="C22" s="136">
        <v>44339.104317129626</v>
      </c>
      <c r="D22" s="136" t="s">
        <v>2181</v>
      </c>
      <c r="E22" s="124">
        <v>431</v>
      </c>
      <c r="F22" s="148" t="str">
        <f>VLOOKUP(E22,VIP!$A$2:$O13239,2,0)</f>
        <v>DRBR583</v>
      </c>
      <c r="G22" s="134" t="str">
        <f>VLOOKUP(E22,'LISTADO ATM'!$A$2:$B$897,2,0)</f>
        <v xml:space="preserve">ATM Autoservicio Sol (Santiago) </v>
      </c>
      <c r="H22" s="134" t="str">
        <f>VLOOKUP(E22,VIP!$A$2:$O18102,7,FALSE)</f>
        <v>Si</v>
      </c>
      <c r="I22" s="134" t="str">
        <f>VLOOKUP(E22,VIP!$A$2:$O10067,8,FALSE)</f>
        <v>Si</v>
      </c>
      <c r="J22" s="134" t="str">
        <f>VLOOKUP(E22,VIP!$A$2:$O10017,8,FALSE)</f>
        <v>Si</v>
      </c>
      <c r="K22" s="134" t="str">
        <f>VLOOKUP(E22,VIP!$A$2:$O13591,6,0)</f>
        <v>SI</v>
      </c>
      <c r="L22" s="125" t="s">
        <v>2624</v>
      </c>
      <c r="M22" s="135" t="s">
        <v>2447</v>
      </c>
      <c r="N22" s="135" t="s">
        <v>2454</v>
      </c>
      <c r="O22" s="134" t="s">
        <v>2569</v>
      </c>
      <c r="P22" s="137"/>
      <c r="Q22" s="135" t="s">
        <v>2624</v>
      </c>
    </row>
    <row r="23" spans="1:17" s="96" customFormat="1" ht="18" x14ac:dyDescent="0.25">
      <c r="A23" s="134" t="str">
        <f>VLOOKUP(E23,'LISTADO ATM'!$A$2:$C$898,3,0)</f>
        <v>SUR</v>
      </c>
      <c r="B23" s="129" t="s">
        <v>2610</v>
      </c>
      <c r="C23" s="136">
        <v>44338.861180555556</v>
      </c>
      <c r="D23" s="136" t="s">
        <v>2180</v>
      </c>
      <c r="E23" s="124">
        <v>750</v>
      </c>
      <c r="F23" s="148" t="str">
        <f>VLOOKUP(E23,VIP!$A$2:$O13241,2,0)</f>
        <v>DRBR265</v>
      </c>
      <c r="G23" s="134" t="str">
        <f>VLOOKUP(E23,'LISTADO ATM'!$A$2:$B$897,2,0)</f>
        <v xml:space="preserve">ATM UNP Duvergé </v>
      </c>
      <c r="H23" s="134" t="str">
        <f>VLOOKUP(E23,VIP!$A$2:$O18104,7,FALSE)</f>
        <v>Si</v>
      </c>
      <c r="I23" s="134" t="str">
        <f>VLOOKUP(E23,VIP!$A$2:$O10069,8,FALSE)</f>
        <v>Si</v>
      </c>
      <c r="J23" s="134" t="str">
        <f>VLOOKUP(E23,VIP!$A$2:$O10019,8,FALSE)</f>
        <v>Si</v>
      </c>
      <c r="K23" s="134" t="str">
        <f>VLOOKUP(E23,VIP!$A$2:$O13593,6,0)</f>
        <v>SI</v>
      </c>
      <c r="L23" s="125" t="s">
        <v>2245</v>
      </c>
      <c r="M23" s="154" t="s">
        <v>2625</v>
      </c>
      <c r="N23" s="135" t="s">
        <v>2454</v>
      </c>
      <c r="O23" s="134" t="s">
        <v>2456</v>
      </c>
      <c r="P23" s="137"/>
      <c r="Q23" s="155">
        <v>44339.322222222225</v>
      </c>
    </row>
    <row r="24" spans="1:17" s="96" customFormat="1" ht="18" x14ac:dyDescent="0.25">
      <c r="A24" s="134" t="str">
        <f>VLOOKUP(E24,'LISTADO ATM'!$A$2:$C$898,3,0)</f>
        <v>SUR</v>
      </c>
      <c r="B24" s="129">
        <v>3335895851</v>
      </c>
      <c r="C24" s="136">
        <v>44339.314108796294</v>
      </c>
      <c r="D24" s="136" t="s">
        <v>2180</v>
      </c>
      <c r="E24" s="124">
        <v>576</v>
      </c>
      <c r="F24" s="148" t="str">
        <f>VLOOKUP(E24,VIP!$A$2:$O13250,2,0)</f>
        <v>DRBR576</v>
      </c>
      <c r="G24" s="134" t="str">
        <f>VLOOKUP(E24,'LISTADO ATM'!$A$2:$B$897,2,0)</f>
        <v>ATM Nizao</v>
      </c>
      <c r="H24" s="134">
        <f>VLOOKUP(E24,VIP!$A$2:$O18113,7,FALSE)</f>
        <v>0</v>
      </c>
      <c r="I24" s="134">
        <f>VLOOKUP(E24,VIP!$A$2:$O10078,8,FALSE)</f>
        <v>0</v>
      </c>
      <c r="J24" s="134">
        <f>VLOOKUP(E24,VIP!$A$2:$O10028,8,FALSE)</f>
        <v>0</v>
      </c>
      <c r="K24" s="134">
        <f>VLOOKUP(E24,VIP!$A$2:$O13602,6,0)</f>
        <v>0</v>
      </c>
      <c r="L24" s="125" t="s">
        <v>2245</v>
      </c>
      <c r="M24" s="154" t="s">
        <v>2625</v>
      </c>
      <c r="N24" s="135" t="s">
        <v>2454</v>
      </c>
      <c r="O24" s="134" t="s">
        <v>2456</v>
      </c>
      <c r="P24" s="137"/>
      <c r="Q24" s="155">
        <v>44339.430555555555</v>
      </c>
    </row>
    <row r="25" spans="1:17" s="96" customFormat="1" ht="18" x14ac:dyDescent="0.25">
      <c r="A25" s="134" t="str">
        <f>VLOOKUP(E25,'LISTADO ATM'!$A$2:$C$898,3,0)</f>
        <v>SUR</v>
      </c>
      <c r="B25" s="129">
        <v>3335895850</v>
      </c>
      <c r="C25" s="136">
        <v>44339.313275462962</v>
      </c>
      <c r="D25" s="136" t="s">
        <v>2180</v>
      </c>
      <c r="E25" s="124">
        <v>137</v>
      </c>
      <c r="F25" s="148" t="str">
        <f>VLOOKUP(E25,VIP!$A$2:$O13251,2,0)</f>
        <v>DRBR137</v>
      </c>
      <c r="G25" s="134" t="str">
        <f>VLOOKUP(E25,'LISTADO ATM'!$A$2:$B$897,2,0)</f>
        <v xml:space="preserve">ATM Oficina Nizao </v>
      </c>
      <c r="H25" s="134" t="str">
        <f>VLOOKUP(E25,VIP!$A$2:$O18114,7,FALSE)</f>
        <v>Si</v>
      </c>
      <c r="I25" s="134" t="str">
        <f>VLOOKUP(E25,VIP!$A$2:$O10079,8,FALSE)</f>
        <v>Si</v>
      </c>
      <c r="J25" s="134" t="str">
        <f>VLOOKUP(E25,VIP!$A$2:$O10029,8,FALSE)</f>
        <v>Si</v>
      </c>
      <c r="K25" s="134" t="str">
        <f>VLOOKUP(E25,VIP!$A$2:$O13603,6,0)</f>
        <v>NO</v>
      </c>
      <c r="L25" s="125" t="s">
        <v>2245</v>
      </c>
      <c r="M25" s="154" t="s">
        <v>2625</v>
      </c>
      <c r="N25" s="135" t="s">
        <v>2454</v>
      </c>
      <c r="O25" s="134" t="s">
        <v>2456</v>
      </c>
      <c r="P25" s="137"/>
      <c r="Q25" s="155">
        <v>44339.433333333334</v>
      </c>
    </row>
    <row r="26" spans="1:17" s="96" customFormat="1" ht="18" x14ac:dyDescent="0.25">
      <c r="A26" s="134" t="str">
        <f>VLOOKUP(E26,'LISTADO ATM'!$A$2:$C$898,3,0)</f>
        <v>NORTE</v>
      </c>
      <c r="B26" s="129">
        <v>3335895847</v>
      </c>
      <c r="C26" s="136">
        <v>44339.302488425928</v>
      </c>
      <c r="D26" s="136" t="s">
        <v>2180</v>
      </c>
      <c r="E26" s="124">
        <v>809</v>
      </c>
      <c r="F26" s="148" t="str">
        <f>VLOOKUP(E26,VIP!$A$2:$O13253,2,0)</f>
        <v>DRBR809</v>
      </c>
      <c r="G26" s="134" t="str">
        <f>VLOOKUP(E26,'LISTADO ATM'!$A$2:$B$897,2,0)</f>
        <v>ATM Yoma (Cotuí)</v>
      </c>
      <c r="H26" s="134" t="str">
        <f>VLOOKUP(E26,VIP!$A$2:$O18116,7,FALSE)</f>
        <v>Si</v>
      </c>
      <c r="I26" s="134" t="str">
        <f>VLOOKUP(E26,VIP!$A$2:$O10081,8,FALSE)</f>
        <v>Si</v>
      </c>
      <c r="J26" s="134" t="str">
        <f>VLOOKUP(E26,VIP!$A$2:$O10031,8,FALSE)</f>
        <v>Si</v>
      </c>
      <c r="K26" s="134" t="str">
        <f>VLOOKUP(E26,VIP!$A$2:$O13605,6,0)</f>
        <v>NO</v>
      </c>
      <c r="L26" s="125" t="s">
        <v>2245</v>
      </c>
      <c r="M26" s="154" t="s">
        <v>2625</v>
      </c>
      <c r="N26" s="135" t="s">
        <v>2454</v>
      </c>
      <c r="O26" s="134" t="s">
        <v>2456</v>
      </c>
      <c r="P26" s="137"/>
      <c r="Q26" s="155">
        <v>44339.432638888888</v>
      </c>
    </row>
    <row r="27" spans="1:17" s="96" customFormat="1" ht="16.5" customHeight="1" x14ac:dyDescent="0.25">
      <c r="A27" s="134" t="str">
        <f>VLOOKUP(E27,'LISTADO ATM'!$A$2:$C$898,3,0)</f>
        <v>ESTE</v>
      </c>
      <c r="B27" s="129">
        <v>3335895438</v>
      </c>
      <c r="C27" s="136">
        <v>44337.777777777781</v>
      </c>
      <c r="D27" s="136" t="s">
        <v>2180</v>
      </c>
      <c r="E27" s="124">
        <v>789</v>
      </c>
      <c r="F27" s="148" t="str">
        <f>VLOOKUP(E27,VIP!$A$2:$O13317,2,0)</f>
        <v>DRBR789</v>
      </c>
      <c r="G27" s="134" t="str">
        <f>VLOOKUP(E27,'LISTADO ATM'!$A$2:$B$897,2,0)</f>
        <v>ATM Hotel Bellevue Boca Chica</v>
      </c>
      <c r="H27" s="134" t="str">
        <f>VLOOKUP(E27,VIP!$A$2:$O18180,7,FALSE)</f>
        <v>Si</v>
      </c>
      <c r="I27" s="134" t="str">
        <f>VLOOKUP(E27,VIP!$A$2:$O10145,8,FALSE)</f>
        <v>Si</v>
      </c>
      <c r="J27" s="134" t="str">
        <f>VLOOKUP(E27,VIP!$A$2:$O10095,8,FALSE)</f>
        <v>Si</v>
      </c>
      <c r="K27" s="134" t="str">
        <f>VLOOKUP(E27,VIP!$A$2:$O13669,6,0)</f>
        <v>NO</v>
      </c>
      <c r="L27" s="125" t="s">
        <v>2245</v>
      </c>
      <c r="M27" s="135" t="s">
        <v>2447</v>
      </c>
      <c r="N27" s="135" t="s">
        <v>2454</v>
      </c>
      <c r="O27" s="134" t="s">
        <v>2456</v>
      </c>
      <c r="P27" s="137"/>
      <c r="Q27" s="135" t="s">
        <v>2245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>
        <v>3335895720</v>
      </c>
      <c r="C28" s="136">
        <v>44338.516712962963</v>
      </c>
      <c r="D28" s="136" t="s">
        <v>2180</v>
      </c>
      <c r="E28" s="124">
        <v>671</v>
      </c>
      <c r="F28" s="148" t="str">
        <f>VLOOKUP(E28,VIP!$A$2:$O13341,2,0)</f>
        <v>DRBR671</v>
      </c>
      <c r="G28" s="134" t="str">
        <f>VLOOKUP(E28,'LISTADO ATM'!$A$2:$B$897,2,0)</f>
        <v>ATM Ayuntamiento Sto. Dgo. Norte</v>
      </c>
      <c r="H28" s="134" t="str">
        <f>VLOOKUP(E28,VIP!$A$2:$O18204,7,FALSE)</f>
        <v>Si</v>
      </c>
      <c r="I28" s="134" t="str">
        <f>VLOOKUP(E28,VIP!$A$2:$O10169,8,FALSE)</f>
        <v>Si</v>
      </c>
      <c r="J28" s="134" t="str">
        <f>VLOOKUP(E28,VIP!$A$2:$O10119,8,FALSE)</f>
        <v>Si</v>
      </c>
      <c r="K28" s="134" t="str">
        <f>VLOOKUP(E28,VIP!$A$2:$O13693,6,0)</f>
        <v>NO</v>
      </c>
      <c r="L28" s="125" t="s">
        <v>2245</v>
      </c>
      <c r="M28" s="135" t="s">
        <v>2447</v>
      </c>
      <c r="N28" s="135" t="s">
        <v>2454</v>
      </c>
      <c r="O28" s="134" t="s">
        <v>2456</v>
      </c>
      <c r="P28" s="137"/>
      <c r="Q28" s="135" t="s">
        <v>2245</v>
      </c>
    </row>
    <row r="29" spans="1:17" s="96" customFormat="1" ht="18" customHeight="1" x14ac:dyDescent="0.25">
      <c r="A29" s="134" t="str">
        <f>VLOOKUP(E29,'LISTADO ATM'!$A$2:$C$898,3,0)</f>
        <v>SUR</v>
      </c>
      <c r="B29" s="129" t="s">
        <v>2600</v>
      </c>
      <c r="C29" s="136">
        <v>44338.638171296298</v>
      </c>
      <c r="D29" s="136" t="s">
        <v>2180</v>
      </c>
      <c r="E29" s="124">
        <v>45</v>
      </c>
      <c r="F29" s="148" t="str">
        <f>VLOOKUP(E29,VIP!$A$2:$O13260,2,0)</f>
        <v>DRBR045</v>
      </c>
      <c r="G29" s="134" t="str">
        <f>VLOOKUP(E29,'LISTADO ATM'!$A$2:$B$897,2,0)</f>
        <v xml:space="preserve">ATM Oficina Tamayo </v>
      </c>
      <c r="H29" s="134" t="str">
        <f>VLOOKUP(E29,VIP!$A$2:$O18123,7,FALSE)</f>
        <v>Si</v>
      </c>
      <c r="I29" s="134" t="str">
        <f>VLOOKUP(E29,VIP!$A$2:$O10088,8,FALSE)</f>
        <v>Si</v>
      </c>
      <c r="J29" s="134" t="str">
        <f>VLOOKUP(E29,VIP!$A$2:$O10038,8,FALSE)</f>
        <v>Si</v>
      </c>
      <c r="K29" s="134" t="str">
        <f>VLOOKUP(E29,VIP!$A$2:$O13612,6,0)</f>
        <v>SI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7"/>
      <c r="Q29" s="135" t="s">
        <v>2245</v>
      </c>
    </row>
    <row r="30" spans="1:17" ht="18" x14ac:dyDescent="0.25">
      <c r="A30" s="134" t="str">
        <f>VLOOKUP(E30,'LISTADO ATM'!$A$2:$C$898,3,0)</f>
        <v>DISTRITO NACIONAL</v>
      </c>
      <c r="B30" s="129" t="s">
        <v>2615</v>
      </c>
      <c r="C30" s="136">
        <v>44338.797939814816</v>
      </c>
      <c r="D30" s="136" t="s">
        <v>2180</v>
      </c>
      <c r="E30" s="124">
        <v>672</v>
      </c>
      <c r="F30" s="149" t="str">
        <f>VLOOKUP(E30,VIP!$A$2:$O13246,2,0)</f>
        <v>DRBR672</v>
      </c>
      <c r="G30" s="134" t="str">
        <f>VLOOKUP(E30,'LISTADO ATM'!$A$2:$B$897,2,0)</f>
        <v>ATM Destacamento Policía Nacional La Victoria</v>
      </c>
      <c r="H30" s="134" t="str">
        <f>VLOOKUP(E30,VIP!$A$2:$O18109,7,FALSE)</f>
        <v>Si</v>
      </c>
      <c r="I30" s="134" t="str">
        <f>VLOOKUP(E30,VIP!$A$2:$O10074,8,FALSE)</f>
        <v>Si</v>
      </c>
      <c r="J30" s="134" t="str">
        <f>VLOOKUP(E30,VIP!$A$2:$O10024,8,FALSE)</f>
        <v>Si</v>
      </c>
      <c r="K30" s="134" t="str">
        <f>VLOOKUP(E30,VIP!$A$2:$O13598,6,0)</f>
        <v>SI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35" t="s">
        <v>2245</v>
      </c>
    </row>
    <row r="31" spans="1:17" ht="18" x14ac:dyDescent="0.25">
      <c r="A31" s="134" t="str">
        <f>VLOOKUP(E31,'LISTADO ATM'!$A$2:$C$898,3,0)</f>
        <v>DISTRITO NACIONAL</v>
      </c>
      <c r="B31" s="129" t="s">
        <v>2608</v>
      </c>
      <c r="C31" s="136">
        <v>44338.864606481482</v>
      </c>
      <c r="D31" s="136" t="s">
        <v>2180</v>
      </c>
      <c r="E31" s="124">
        <v>622</v>
      </c>
      <c r="F31" s="149" t="str">
        <f>VLOOKUP(E31,VIP!$A$2:$O13239,2,0)</f>
        <v>DRBR622</v>
      </c>
      <c r="G31" s="134" t="str">
        <f>VLOOKUP(E31,'LISTADO ATM'!$A$2:$B$897,2,0)</f>
        <v xml:space="preserve">ATM Ayuntamiento D.N. </v>
      </c>
      <c r="H31" s="134" t="str">
        <f>VLOOKUP(E31,VIP!$A$2:$O18102,7,FALSE)</f>
        <v>Si</v>
      </c>
      <c r="I31" s="134" t="str">
        <f>VLOOKUP(E31,VIP!$A$2:$O10067,8,FALSE)</f>
        <v>Si</v>
      </c>
      <c r="J31" s="134" t="str">
        <f>VLOOKUP(E31,VIP!$A$2:$O10017,8,FALSE)</f>
        <v>Si</v>
      </c>
      <c r="K31" s="134" t="str">
        <f>VLOOKUP(E31,VIP!$A$2:$O13591,6,0)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35" t="s">
        <v>2245</v>
      </c>
    </row>
    <row r="32" spans="1:17" ht="18" x14ac:dyDescent="0.25">
      <c r="A32" s="134" t="str">
        <f>VLOOKUP(E32,'LISTADO ATM'!$A$2:$C$898,3,0)</f>
        <v>DISTRITO NACIONAL</v>
      </c>
      <c r="B32" s="129" t="s">
        <v>2622</v>
      </c>
      <c r="C32" s="136">
        <v>44338.985601851855</v>
      </c>
      <c r="D32" s="136" t="s">
        <v>2180</v>
      </c>
      <c r="E32" s="124">
        <v>967</v>
      </c>
      <c r="F32" s="149" t="str">
        <f>VLOOKUP(E32,VIP!$A$2:$O13243,2,0)</f>
        <v>DRBR967</v>
      </c>
      <c r="G32" s="134" t="str">
        <f>VLOOKUP(E32,'LISTADO ATM'!$A$2:$B$897,2,0)</f>
        <v xml:space="preserve">ATM UNP Hiper Olé Autopista Duarte </v>
      </c>
      <c r="H32" s="134" t="str">
        <f>VLOOKUP(E32,VIP!$A$2:$O18106,7,FALSE)</f>
        <v>Si</v>
      </c>
      <c r="I32" s="134" t="str">
        <f>VLOOKUP(E32,VIP!$A$2:$O10071,8,FALSE)</f>
        <v>Si</v>
      </c>
      <c r="J32" s="134" t="str">
        <f>VLOOKUP(E32,VIP!$A$2:$O10021,8,FALSE)</f>
        <v>Si</v>
      </c>
      <c r="K32" s="134" t="str">
        <f>VLOOKUP(E32,VIP!$A$2:$O13595,6,0)</f>
        <v>NO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DISTRITO NACIONAL</v>
      </c>
      <c r="B33" s="129" t="s">
        <v>2621</v>
      </c>
      <c r="C33" s="136">
        <v>44338.986793981479</v>
      </c>
      <c r="D33" s="136" t="s">
        <v>2180</v>
      </c>
      <c r="E33" s="124">
        <v>566</v>
      </c>
      <c r="F33" s="149" t="str">
        <f>VLOOKUP(E33,VIP!$A$2:$O13242,2,0)</f>
        <v>DRBR508</v>
      </c>
      <c r="G33" s="134" t="str">
        <f>VLOOKUP(E33,'LISTADO ATM'!$A$2:$B$897,2,0)</f>
        <v xml:space="preserve">ATM Hiper Olé Aut. Duarte </v>
      </c>
      <c r="H33" s="134" t="str">
        <f>VLOOKUP(E33,VIP!$A$2:$O18105,7,FALSE)</f>
        <v>Si</v>
      </c>
      <c r="I33" s="134" t="str">
        <f>VLOOKUP(E33,VIP!$A$2:$O10070,8,FALSE)</f>
        <v>Si</v>
      </c>
      <c r="J33" s="134" t="str">
        <f>VLOOKUP(E33,VIP!$A$2:$O10020,8,FALSE)</f>
        <v>Si</v>
      </c>
      <c r="K33" s="134" t="str">
        <f>VLOOKUP(E33,VIP!$A$2:$O13594,6,0)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ht="18" x14ac:dyDescent="0.25">
      <c r="A34" s="134" t="str">
        <f>VLOOKUP(E34,'LISTADO ATM'!$A$2:$C$898,3,0)</f>
        <v>DISTRITO NACIONAL</v>
      </c>
      <c r="B34" s="129">
        <v>3335894160</v>
      </c>
      <c r="C34" s="136">
        <v>44337.075682870367</v>
      </c>
      <c r="D34" s="136" t="s">
        <v>2473</v>
      </c>
      <c r="E34" s="124">
        <v>743</v>
      </c>
      <c r="F34" s="149" t="str">
        <f>VLOOKUP(E34,VIP!$A$2:$O13310,2,0)</f>
        <v>DRBR287</v>
      </c>
      <c r="G34" s="134" t="str">
        <f>VLOOKUP(E34,'LISTADO ATM'!$A$2:$B$897,2,0)</f>
        <v xml:space="preserve">ATM Oficina Los Frailes </v>
      </c>
      <c r="H34" s="134" t="str">
        <f>VLOOKUP(E34,VIP!$A$2:$O18173,7,FALSE)</f>
        <v>Si</v>
      </c>
      <c r="I34" s="134" t="str">
        <f>VLOOKUP(E34,VIP!$A$2:$O10138,8,FALSE)</f>
        <v>Si</v>
      </c>
      <c r="J34" s="134" t="str">
        <f>VLOOKUP(E34,VIP!$A$2:$O10088,8,FALSE)</f>
        <v>Si</v>
      </c>
      <c r="K34" s="134" t="str">
        <f>VLOOKUP(E34,VIP!$A$2:$O13662,6,0)</f>
        <v>SI</v>
      </c>
      <c r="L34" s="125" t="s">
        <v>2567</v>
      </c>
      <c r="M34" s="135" t="s">
        <v>2447</v>
      </c>
      <c r="N34" s="135" t="s">
        <v>2454</v>
      </c>
      <c r="O34" s="134" t="s">
        <v>2474</v>
      </c>
      <c r="P34" s="137"/>
      <c r="Q34" s="135" t="s">
        <v>2567</v>
      </c>
    </row>
    <row r="35" spans="1:17" ht="18" x14ac:dyDescent="0.25">
      <c r="A35" s="134" t="str">
        <f>VLOOKUP(E35,'LISTADO ATM'!$A$2:$C$898,3,0)</f>
        <v>NORTE</v>
      </c>
      <c r="B35" s="129" t="s">
        <v>2578</v>
      </c>
      <c r="C35" s="136">
        <v>44338.605555555558</v>
      </c>
      <c r="D35" s="136" t="s">
        <v>2473</v>
      </c>
      <c r="E35" s="124">
        <v>304</v>
      </c>
      <c r="F35" s="149" t="str">
        <f>VLOOKUP(E35,VIP!$A$2:$O13235,2,0)</f>
        <v>DRBR304</v>
      </c>
      <c r="G35" s="134" t="str">
        <f>VLOOKUP(E35,'LISTADO ATM'!$A$2:$B$897,2,0)</f>
        <v xml:space="preserve">ATM Multicentro La Sirena Estrella Sadhala </v>
      </c>
      <c r="H35" s="134" t="str">
        <f>VLOOKUP(E35,VIP!$A$2:$O18098,7,FALSE)</f>
        <v>Si</v>
      </c>
      <c r="I35" s="134" t="str">
        <f>VLOOKUP(E35,VIP!$A$2:$O10063,8,FALSE)</f>
        <v>Si</v>
      </c>
      <c r="J35" s="134" t="str">
        <f>VLOOKUP(E35,VIP!$A$2:$O10013,8,FALSE)</f>
        <v>Si</v>
      </c>
      <c r="K35" s="134" t="str">
        <f>VLOOKUP(E35,VIP!$A$2:$O13587,6,0)</f>
        <v>NO</v>
      </c>
      <c r="L35" s="125" t="s">
        <v>2567</v>
      </c>
      <c r="M35" s="135" t="s">
        <v>2447</v>
      </c>
      <c r="N35" s="135" t="s">
        <v>2454</v>
      </c>
      <c r="O35" s="134" t="s">
        <v>2474</v>
      </c>
      <c r="P35" s="137"/>
      <c r="Q35" s="135" t="s">
        <v>2567</v>
      </c>
    </row>
    <row r="36" spans="1:17" ht="18" x14ac:dyDescent="0.25">
      <c r="A36" s="134" t="str">
        <f>VLOOKUP(E36,'LISTADO ATM'!$A$2:$C$898,3,0)</f>
        <v>NORTE</v>
      </c>
      <c r="B36" s="129" t="s">
        <v>2605</v>
      </c>
      <c r="C36" s="136">
        <v>44338.606793981482</v>
      </c>
      <c r="D36" s="136" t="s">
        <v>2473</v>
      </c>
      <c r="E36" s="124">
        <v>774</v>
      </c>
      <c r="F36" s="149" t="str">
        <f>VLOOKUP(E36,VIP!$A$2:$O13265,2,0)</f>
        <v>DRBR061</v>
      </c>
      <c r="G36" s="134" t="str">
        <f>VLOOKUP(E36,'LISTADO ATM'!$A$2:$B$897,2,0)</f>
        <v xml:space="preserve">ATM Oficina Montecristi </v>
      </c>
      <c r="H36" s="134" t="str">
        <f>VLOOKUP(E36,VIP!$A$2:$O18128,7,FALSE)</f>
        <v>Si</v>
      </c>
      <c r="I36" s="134" t="str">
        <f>VLOOKUP(E36,VIP!$A$2:$O10093,8,FALSE)</f>
        <v>Si</v>
      </c>
      <c r="J36" s="134" t="str">
        <f>VLOOKUP(E36,VIP!$A$2:$O10043,8,FALSE)</f>
        <v>Si</v>
      </c>
      <c r="K36" s="134" t="str">
        <f>VLOOKUP(E36,VIP!$A$2:$O13617,6,0)</f>
        <v>NO</v>
      </c>
      <c r="L36" s="125" t="s">
        <v>2567</v>
      </c>
      <c r="M36" s="135" t="s">
        <v>2447</v>
      </c>
      <c r="N36" s="135" t="s">
        <v>2454</v>
      </c>
      <c r="O36" s="134" t="s">
        <v>2474</v>
      </c>
      <c r="P36" s="137"/>
      <c r="Q36" s="135" t="s">
        <v>2567</v>
      </c>
    </row>
    <row r="37" spans="1:17" ht="18" x14ac:dyDescent="0.25">
      <c r="A37" s="134" t="str">
        <f>VLOOKUP(E37,'LISTADO ATM'!$A$2:$C$898,3,0)</f>
        <v>DISTRITO NACIONAL</v>
      </c>
      <c r="B37" s="129" t="s">
        <v>2588</v>
      </c>
      <c r="C37" s="136">
        <v>44338.726168981484</v>
      </c>
      <c r="D37" s="136" t="s">
        <v>2473</v>
      </c>
      <c r="E37" s="124">
        <v>545</v>
      </c>
      <c r="F37" s="149" t="str">
        <f>VLOOKUP(E37,VIP!$A$2:$O13246,2,0)</f>
        <v>DRBR995</v>
      </c>
      <c r="G37" s="134" t="str">
        <f>VLOOKUP(E37,'LISTADO ATM'!$A$2:$B$897,2,0)</f>
        <v xml:space="preserve">ATM Oficina Isabel La Católica II  </v>
      </c>
      <c r="H37" s="134" t="str">
        <f>VLOOKUP(E37,VIP!$A$2:$O18109,7,FALSE)</f>
        <v>Si</v>
      </c>
      <c r="I37" s="134" t="str">
        <f>VLOOKUP(E37,VIP!$A$2:$O10074,8,FALSE)</f>
        <v>Si</v>
      </c>
      <c r="J37" s="134" t="str">
        <f>VLOOKUP(E37,VIP!$A$2:$O10024,8,FALSE)</f>
        <v>Si</v>
      </c>
      <c r="K37" s="134" t="str">
        <f>VLOOKUP(E37,VIP!$A$2:$O13598,6,0)</f>
        <v>NO</v>
      </c>
      <c r="L37" s="125" t="s">
        <v>2567</v>
      </c>
      <c r="M37" s="135" t="s">
        <v>2447</v>
      </c>
      <c r="N37" s="135" t="s">
        <v>2454</v>
      </c>
      <c r="O37" s="134" t="s">
        <v>2474</v>
      </c>
      <c r="P37" s="137"/>
      <c r="Q37" s="135" t="s">
        <v>2567</v>
      </c>
    </row>
    <row r="38" spans="1:17" ht="18" x14ac:dyDescent="0.25">
      <c r="A38" s="134" t="str">
        <f>VLOOKUP(E38,'LISTADO ATM'!$A$2:$C$898,3,0)</f>
        <v>DISTRITO NACIONAL</v>
      </c>
      <c r="B38" s="129" t="s">
        <v>2587</v>
      </c>
      <c r="C38" s="136">
        <v>44338.72760416667</v>
      </c>
      <c r="D38" s="136" t="s">
        <v>2450</v>
      </c>
      <c r="E38" s="124">
        <v>113</v>
      </c>
      <c r="F38" s="149" t="str">
        <f>VLOOKUP(E38,VIP!$A$2:$O13245,2,0)</f>
        <v>DRBR113</v>
      </c>
      <c r="G38" s="134" t="str">
        <f>VLOOKUP(E38,'LISTADO ATM'!$A$2:$B$897,2,0)</f>
        <v xml:space="preserve">ATM Autoservicio Atalaya del Mar </v>
      </c>
      <c r="H38" s="134" t="str">
        <f>VLOOKUP(E38,VIP!$A$2:$O18108,7,FALSE)</f>
        <v>Si</v>
      </c>
      <c r="I38" s="134" t="str">
        <f>VLOOKUP(E38,VIP!$A$2:$O10073,8,FALSE)</f>
        <v>No</v>
      </c>
      <c r="J38" s="134" t="str">
        <f>VLOOKUP(E38,VIP!$A$2:$O10023,8,FALSE)</f>
        <v>No</v>
      </c>
      <c r="K38" s="134" t="str">
        <f>VLOOKUP(E38,VIP!$A$2:$O13597,6,0)</f>
        <v>NO</v>
      </c>
      <c r="L38" s="125" t="s">
        <v>2567</v>
      </c>
      <c r="M38" s="135" t="s">
        <v>2447</v>
      </c>
      <c r="N38" s="135" t="s">
        <v>2454</v>
      </c>
      <c r="O38" s="134" t="s">
        <v>2455</v>
      </c>
      <c r="P38" s="137"/>
      <c r="Q38" s="135" t="s">
        <v>2567</v>
      </c>
    </row>
    <row r="39" spans="1:17" ht="18" x14ac:dyDescent="0.25">
      <c r="A39" s="134" t="str">
        <f>VLOOKUP(E39,'LISTADO ATM'!$A$2:$C$898,3,0)</f>
        <v>ESTE</v>
      </c>
      <c r="B39" s="129" t="s">
        <v>2586</v>
      </c>
      <c r="C39" s="136">
        <v>44338.728946759256</v>
      </c>
      <c r="D39" s="136" t="s">
        <v>2450</v>
      </c>
      <c r="E39" s="124">
        <v>330</v>
      </c>
      <c r="F39" s="149" t="str">
        <f>VLOOKUP(E39,VIP!$A$2:$O13244,2,0)</f>
        <v>DRBR330</v>
      </c>
      <c r="G39" s="134" t="str">
        <f>VLOOKUP(E39,'LISTADO ATM'!$A$2:$B$897,2,0)</f>
        <v xml:space="preserve">ATM Oficina Boulevard (Higuey) </v>
      </c>
      <c r="H39" s="134" t="str">
        <f>VLOOKUP(E39,VIP!$A$2:$O18107,7,FALSE)</f>
        <v>Si</v>
      </c>
      <c r="I39" s="134" t="str">
        <f>VLOOKUP(E39,VIP!$A$2:$O10072,8,FALSE)</f>
        <v>Si</v>
      </c>
      <c r="J39" s="134" t="str">
        <f>VLOOKUP(E39,VIP!$A$2:$O10022,8,FALSE)</f>
        <v>Si</v>
      </c>
      <c r="K39" s="134" t="str">
        <f>VLOOKUP(E39,VIP!$A$2:$O13596,6,0)</f>
        <v>SI</v>
      </c>
      <c r="L39" s="125" t="s">
        <v>2567</v>
      </c>
      <c r="M39" s="135" t="s">
        <v>2447</v>
      </c>
      <c r="N39" s="135" t="s">
        <v>2454</v>
      </c>
      <c r="O39" s="134" t="s">
        <v>2455</v>
      </c>
      <c r="P39" s="137"/>
      <c r="Q39" s="135" t="s">
        <v>2567</v>
      </c>
    </row>
    <row r="40" spans="1:17" ht="18" x14ac:dyDescent="0.25">
      <c r="A40" s="134" t="str">
        <f>VLOOKUP(E40,'LISTADO ATM'!$A$2:$C$898,3,0)</f>
        <v>NORTE</v>
      </c>
      <c r="B40" s="129" t="s">
        <v>2583</v>
      </c>
      <c r="C40" s="136">
        <v>44338.756932870368</v>
      </c>
      <c r="D40" s="136" t="s">
        <v>2473</v>
      </c>
      <c r="E40" s="124">
        <v>8</v>
      </c>
      <c r="F40" s="149" t="str">
        <f>VLOOKUP(E40,VIP!$A$2:$O13240,2,0)</f>
        <v>DRBR008</v>
      </c>
      <c r="G40" s="134" t="str">
        <f>VLOOKUP(E40,'LISTADO ATM'!$A$2:$B$897,2,0)</f>
        <v>ATM Autoservicio Yaque</v>
      </c>
      <c r="H40" s="134" t="str">
        <f>VLOOKUP(E40,VIP!$A$2:$O18103,7,FALSE)</f>
        <v>Si</v>
      </c>
      <c r="I40" s="134" t="str">
        <f>VLOOKUP(E40,VIP!$A$2:$O10068,8,FALSE)</f>
        <v>Si</v>
      </c>
      <c r="J40" s="134" t="str">
        <f>VLOOKUP(E40,VIP!$A$2:$O10018,8,FALSE)</f>
        <v>Si</v>
      </c>
      <c r="K40" s="134" t="str">
        <f>VLOOKUP(E40,VIP!$A$2:$O13592,6,0)</f>
        <v>NO</v>
      </c>
      <c r="L40" s="125" t="s">
        <v>2567</v>
      </c>
      <c r="M40" s="135" t="s">
        <v>2447</v>
      </c>
      <c r="N40" s="135" t="s">
        <v>2454</v>
      </c>
      <c r="O40" s="134" t="s">
        <v>2474</v>
      </c>
      <c r="P40" s="137"/>
      <c r="Q40" s="135" t="s">
        <v>2567</v>
      </c>
    </row>
    <row r="41" spans="1:17" ht="18" x14ac:dyDescent="0.25">
      <c r="A41" s="134" t="str">
        <f>VLOOKUP(E41,'LISTADO ATM'!$A$2:$C$898,3,0)</f>
        <v>DISTRITO NACIONAL</v>
      </c>
      <c r="B41" s="129" t="s">
        <v>2619</v>
      </c>
      <c r="C41" s="136">
        <v>44339.101782407408</v>
      </c>
      <c r="D41" s="136" t="s">
        <v>2450</v>
      </c>
      <c r="E41" s="124">
        <v>769</v>
      </c>
      <c r="F41" s="149" t="str">
        <f>VLOOKUP(E41,VIP!$A$2:$O13240,2,0)</f>
        <v>DRBR769</v>
      </c>
      <c r="G41" s="134" t="str">
        <f>VLOOKUP(E41,'LISTADO ATM'!$A$2:$B$897,2,0)</f>
        <v>ATM UNP Pablo Mella Morales</v>
      </c>
      <c r="H41" s="134" t="str">
        <f>VLOOKUP(E41,VIP!$A$2:$O18103,7,FALSE)</f>
        <v>Si</v>
      </c>
      <c r="I41" s="134" t="str">
        <f>VLOOKUP(E41,VIP!$A$2:$O10068,8,FALSE)</f>
        <v>Si</v>
      </c>
      <c r="J41" s="134" t="str">
        <f>VLOOKUP(E41,VIP!$A$2:$O10018,8,FALSE)</f>
        <v>Si</v>
      </c>
      <c r="K41" s="134" t="str">
        <f>VLOOKUP(E41,VIP!$A$2:$O13592,6,0)</f>
        <v>NO</v>
      </c>
      <c r="L41" s="125" t="s">
        <v>2567</v>
      </c>
      <c r="M41" s="135" t="s">
        <v>2447</v>
      </c>
      <c r="N41" s="135" t="s">
        <v>2454</v>
      </c>
      <c r="O41" s="134" t="s">
        <v>2455</v>
      </c>
      <c r="P41" s="137"/>
      <c r="Q41" s="135" t="s">
        <v>2567</v>
      </c>
    </row>
    <row r="42" spans="1:17" ht="18" x14ac:dyDescent="0.25">
      <c r="A42" s="134" t="str">
        <f>VLOOKUP(E42,'LISTADO ATM'!$A$2:$C$898,3,0)</f>
        <v>DISTRITO NACIONAL</v>
      </c>
      <c r="B42" s="129">
        <v>3335895436</v>
      </c>
      <c r="C42" s="136">
        <v>44337.776967592596</v>
      </c>
      <c r="D42" s="136" t="s">
        <v>2473</v>
      </c>
      <c r="E42" s="124">
        <v>160</v>
      </c>
      <c r="F42" s="149" t="str">
        <f>VLOOKUP(E42,VIP!$A$2:$O13318,2,0)</f>
        <v>DRBR160</v>
      </c>
      <c r="G42" s="134" t="str">
        <f>VLOOKUP(E42,'LISTADO ATM'!$A$2:$B$897,2,0)</f>
        <v xml:space="preserve">ATM Oficina Herrera </v>
      </c>
      <c r="H42" s="134" t="str">
        <f>VLOOKUP(E42,VIP!$A$2:$O18181,7,FALSE)</f>
        <v>Si</v>
      </c>
      <c r="I42" s="134" t="str">
        <f>VLOOKUP(E42,VIP!$A$2:$O10146,8,FALSE)</f>
        <v>Si</v>
      </c>
      <c r="J42" s="134" t="str">
        <f>VLOOKUP(E42,VIP!$A$2:$O10096,8,FALSE)</f>
        <v>Si</v>
      </c>
      <c r="K42" s="134" t="str">
        <f>VLOOKUP(E42,VIP!$A$2:$O13670,6,0)</f>
        <v>NO</v>
      </c>
      <c r="L42" s="125" t="s">
        <v>2566</v>
      </c>
      <c r="M42" s="135" t="s">
        <v>2447</v>
      </c>
      <c r="N42" s="135" t="s">
        <v>2454</v>
      </c>
      <c r="O42" s="134" t="s">
        <v>2474</v>
      </c>
      <c r="P42" s="137"/>
      <c r="Q42" s="135" t="s">
        <v>2566</v>
      </c>
    </row>
    <row r="43" spans="1:17" ht="18" x14ac:dyDescent="0.25">
      <c r="A43" s="134" t="str">
        <f>VLOOKUP(E43,'LISTADO ATM'!$A$2:$C$898,3,0)</f>
        <v>DISTRITO NACIONAL</v>
      </c>
      <c r="B43" s="129">
        <v>3335895491</v>
      </c>
      <c r="C43" s="136">
        <v>44338.341527777775</v>
      </c>
      <c r="D43" s="136" t="s">
        <v>2450</v>
      </c>
      <c r="E43" s="124">
        <v>979</v>
      </c>
      <c r="F43" s="149" t="str">
        <f>VLOOKUP(E43,VIP!$A$2:$O13328,2,0)</f>
        <v>DRBR979</v>
      </c>
      <c r="G43" s="134" t="str">
        <f>VLOOKUP(E43,'LISTADO ATM'!$A$2:$B$897,2,0)</f>
        <v xml:space="preserve">ATM Oficina Luperón I </v>
      </c>
      <c r="H43" s="134" t="str">
        <f>VLOOKUP(E43,VIP!$A$2:$O18191,7,FALSE)</f>
        <v>Si</v>
      </c>
      <c r="I43" s="134" t="str">
        <f>VLOOKUP(E43,VIP!$A$2:$O10156,8,FALSE)</f>
        <v>Si</v>
      </c>
      <c r="J43" s="134" t="str">
        <f>VLOOKUP(E43,VIP!$A$2:$O10106,8,FALSE)</f>
        <v>Si</v>
      </c>
      <c r="K43" s="134" t="str">
        <f>VLOOKUP(E43,VIP!$A$2:$O13680,6,0)</f>
        <v>NO</v>
      </c>
      <c r="L43" s="125" t="s">
        <v>2566</v>
      </c>
      <c r="M43" s="135" t="s">
        <v>2447</v>
      </c>
      <c r="N43" s="135" t="s">
        <v>2454</v>
      </c>
      <c r="O43" s="134" t="s">
        <v>2455</v>
      </c>
      <c r="P43" s="137"/>
      <c r="Q43" s="135" t="s">
        <v>2566</v>
      </c>
    </row>
    <row r="44" spans="1:17" ht="18" x14ac:dyDescent="0.25">
      <c r="A44" s="134" t="str">
        <f>VLOOKUP(E44,'LISTADO ATM'!$A$2:$C$898,3,0)</f>
        <v>ESTE</v>
      </c>
      <c r="B44" s="129">
        <v>3335895848</v>
      </c>
      <c r="C44" s="136">
        <v>44338.624837962961</v>
      </c>
      <c r="D44" s="136" t="s">
        <v>2473</v>
      </c>
      <c r="E44" s="124">
        <v>219</v>
      </c>
      <c r="F44" s="149" t="str">
        <f>VLOOKUP(E44,VIP!$A$2:$O13263,2,0)</f>
        <v>DRBR219</v>
      </c>
      <c r="G44" s="134" t="str">
        <f>VLOOKUP(E44,'LISTADO ATM'!$A$2:$B$897,2,0)</f>
        <v xml:space="preserve">ATM Oficina La Altagracia (Higuey) </v>
      </c>
      <c r="H44" s="134" t="str">
        <f>VLOOKUP(E44,VIP!$A$2:$O18126,7,FALSE)</f>
        <v>Si</v>
      </c>
      <c r="I44" s="134" t="str">
        <f>VLOOKUP(E44,VIP!$A$2:$O10091,8,FALSE)</f>
        <v>Si</v>
      </c>
      <c r="J44" s="134" t="str">
        <f>VLOOKUP(E44,VIP!$A$2:$O10041,8,FALSE)</f>
        <v>Si</v>
      </c>
      <c r="K44" s="134" t="str">
        <f>VLOOKUP(E44,VIP!$A$2:$O13615,6,0)</f>
        <v>NO</v>
      </c>
      <c r="L44" s="125" t="s">
        <v>2566</v>
      </c>
      <c r="M44" s="135" t="s">
        <v>2447</v>
      </c>
      <c r="N44" s="135" t="s">
        <v>2454</v>
      </c>
      <c r="O44" s="134" t="s">
        <v>2474</v>
      </c>
      <c r="P44" s="137"/>
      <c r="Q44" s="135" t="s">
        <v>2567</v>
      </c>
    </row>
    <row r="45" spans="1:17" ht="18" x14ac:dyDescent="0.25">
      <c r="A45" s="134" t="str">
        <f>VLOOKUP(E45,'LISTADO ATM'!$A$2:$C$898,3,0)</f>
        <v>NORTE</v>
      </c>
      <c r="B45" s="129" t="s">
        <v>2581</v>
      </c>
      <c r="C45" s="136">
        <v>44338.765451388892</v>
      </c>
      <c r="D45" s="136" t="s">
        <v>2574</v>
      </c>
      <c r="E45" s="124">
        <v>198</v>
      </c>
      <c r="F45" s="149" t="str">
        <f>VLOOKUP(E45,VIP!$A$2:$O13238,2,0)</f>
        <v>DRBR198</v>
      </c>
      <c r="G45" s="134" t="str">
        <f>VLOOKUP(E45,'LISTADO ATM'!$A$2:$B$897,2,0)</f>
        <v xml:space="preserve">ATM Almacenes El Encanto  (Santiago) </v>
      </c>
      <c r="H45" s="134" t="str">
        <f>VLOOKUP(E45,VIP!$A$2:$O18101,7,FALSE)</f>
        <v>NO</v>
      </c>
      <c r="I45" s="134" t="str">
        <f>VLOOKUP(E45,VIP!$A$2:$O10066,8,FALSE)</f>
        <v>NO</v>
      </c>
      <c r="J45" s="134" t="str">
        <f>VLOOKUP(E45,VIP!$A$2:$O10016,8,FALSE)</f>
        <v>NO</v>
      </c>
      <c r="K45" s="134" t="str">
        <f>VLOOKUP(E45,VIP!$A$2:$O13590,6,0)</f>
        <v>NO</v>
      </c>
      <c r="L45" s="125" t="s">
        <v>2566</v>
      </c>
      <c r="M45" s="135" t="s">
        <v>2447</v>
      </c>
      <c r="N45" s="135" t="s">
        <v>2454</v>
      </c>
      <c r="O45" s="134" t="s">
        <v>2573</v>
      </c>
      <c r="P45" s="137"/>
      <c r="Q45" s="135" t="s">
        <v>2566</v>
      </c>
    </row>
    <row r="46" spans="1:17" ht="18" x14ac:dyDescent="0.25">
      <c r="A46" s="134" t="str">
        <f>VLOOKUP(E46,'LISTADO ATM'!$A$2:$C$898,3,0)</f>
        <v>DISTRITO NACIONAL</v>
      </c>
      <c r="B46" s="129" t="s">
        <v>2609</v>
      </c>
      <c r="C46" s="136">
        <v>44338.862835648149</v>
      </c>
      <c r="D46" s="136" t="s">
        <v>2450</v>
      </c>
      <c r="E46" s="124">
        <v>359</v>
      </c>
      <c r="F46" s="149" t="str">
        <f>VLOOKUP(E46,VIP!$A$2:$O13240,2,0)</f>
        <v>DRBR359</v>
      </c>
      <c r="G46" s="134" t="str">
        <f>VLOOKUP(E46,'LISTADO ATM'!$A$2:$B$897,2,0)</f>
        <v>ATM S/M Bravo Ozama</v>
      </c>
      <c r="H46" s="134" t="str">
        <f>VLOOKUP(E46,VIP!$A$2:$O18103,7,FALSE)</f>
        <v>N/A</v>
      </c>
      <c r="I46" s="134" t="str">
        <f>VLOOKUP(E46,VIP!$A$2:$O10068,8,FALSE)</f>
        <v>N/A</v>
      </c>
      <c r="J46" s="134" t="str">
        <f>VLOOKUP(E46,VIP!$A$2:$O10018,8,FALSE)</f>
        <v>N/A</v>
      </c>
      <c r="K46" s="134" t="str">
        <f>VLOOKUP(E46,VIP!$A$2:$O13592,6,0)</f>
        <v>N/A</v>
      </c>
      <c r="L46" s="125" t="s">
        <v>2566</v>
      </c>
      <c r="M46" s="135" t="s">
        <v>2447</v>
      </c>
      <c r="N46" s="135" t="s">
        <v>2454</v>
      </c>
      <c r="O46" s="134" t="s">
        <v>2455</v>
      </c>
      <c r="P46" s="137"/>
      <c r="Q46" s="135" t="s">
        <v>2566</v>
      </c>
    </row>
    <row r="47" spans="1:17" ht="18" x14ac:dyDescent="0.25">
      <c r="A47" s="134" t="str">
        <f>VLOOKUP(E47,'LISTADO ATM'!$A$2:$C$898,3,0)</f>
        <v>DISTRITO NACIONAL</v>
      </c>
      <c r="B47" s="129">
        <v>3335894153</v>
      </c>
      <c r="C47" s="136">
        <v>44337.047939814816</v>
      </c>
      <c r="D47" s="136" t="s">
        <v>2450</v>
      </c>
      <c r="E47" s="124">
        <v>561</v>
      </c>
      <c r="F47" s="149" t="str">
        <f>VLOOKUP(E47,VIP!$A$2:$O13317,2,0)</f>
        <v>DRBR133</v>
      </c>
      <c r="G47" s="134" t="str">
        <f>VLOOKUP(E47,'LISTADO ATM'!$A$2:$B$897,2,0)</f>
        <v xml:space="preserve">ATM Comando Regional P.N. S.D. Este </v>
      </c>
      <c r="H47" s="134" t="str">
        <f>VLOOKUP(E47,VIP!$A$2:$O18180,7,FALSE)</f>
        <v>Si</v>
      </c>
      <c r="I47" s="134" t="str">
        <f>VLOOKUP(E47,VIP!$A$2:$O10145,8,FALSE)</f>
        <v>Si</v>
      </c>
      <c r="J47" s="134" t="str">
        <f>VLOOKUP(E47,VIP!$A$2:$O10095,8,FALSE)</f>
        <v>Si</v>
      </c>
      <c r="K47" s="134" t="str">
        <f>VLOOKUP(E47,VIP!$A$2:$O13669,6,0)</f>
        <v>NO</v>
      </c>
      <c r="L47" s="125" t="s">
        <v>2443</v>
      </c>
      <c r="M47" s="135" t="s">
        <v>2447</v>
      </c>
      <c r="N47" s="135" t="s">
        <v>2454</v>
      </c>
      <c r="O47" s="134" t="s">
        <v>2455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DISTRITO NACIONAL</v>
      </c>
      <c r="B48" s="129">
        <v>3335894910</v>
      </c>
      <c r="C48" s="136">
        <v>44337.547546296293</v>
      </c>
      <c r="D48" s="136" t="s">
        <v>2450</v>
      </c>
      <c r="E48" s="124">
        <v>147</v>
      </c>
      <c r="F48" s="149" t="str">
        <f>VLOOKUP(E48,VIP!$A$2:$O13329,2,0)</f>
        <v>DRBR147</v>
      </c>
      <c r="G48" s="134" t="str">
        <f>VLOOKUP(E48,'LISTADO ATM'!$A$2:$B$897,2,0)</f>
        <v xml:space="preserve">ATM Kiosco Megacentro I </v>
      </c>
      <c r="H48" s="134" t="str">
        <f>VLOOKUP(E48,VIP!$A$2:$O18192,7,FALSE)</f>
        <v>Si</v>
      </c>
      <c r="I48" s="134" t="str">
        <f>VLOOKUP(E48,VIP!$A$2:$O10157,8,FALSE)</f>
        <v>Si</v>
      </c>
      <c r="J48" s="134" t="str">
        <f>VLOOKUP(E48,VIP!$A$2:$O10107,8,FALSE)</f>
        <v>Si</v>
      </c>
      <c r="K48" s="134" t="str">
        <f>VLOOKUP(E48,VIP!$A$2:$O13681,6,0)</f>
        <v>NO</v>
      </c>
      <c r="L48" s="125" t="s">
        <v>2443</v>
      </c>
      <c r="M48" s="135" t="s">
        <v>2447</v>
      </c>
      <c r="N48" s="135" t="s">
        <v>2454</v>
      </c>
      <c r="O48" s="134" t="s">
        <v>2455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SUR</v>
      </c>
      <c r="B49" s="129">
        <v>3335895718</v>
      </c>
      <c r="C49" s="136">
        <v>44338.515555555554</v>
      </c>
      <c r="D49" s="136" t="s">
        <v>2450</v>
      </c>
      <c r="E49" s="124">
        <v>537</v>
      </c>
      <c r="F49" s="149" t="str">
        <f>VLOOKUP(E49,VIP!$A$2:$O13343,2,0)</f>
        <v>DRBR537</v>
      </c>
      <c r="G49" s="134" t="str">
        <f>VLOOKUP(E49,'LISTADO ATM'!$A$2:$B$897,2,0)</f>
        <v xml:space="preserve">ATM Estación Texaco Enriquillo (Barahona) </v>
      </c>
      <c r="H49" s="134" t="str">
        <f>VLOOKUP(E49,VIP!$A$2:$O18206,7,FALSE)</f>
        <v>Si</v>
      </c>
      <c r="I49" s="134" t="str">
        <f>VLOOKUP(E49,VIP!$A$2:$O10171,8,FALSE)</f>
        <v>Si</v>
      </c>
      <c r="J49" s="134" t="str">
        <f>VLOOKUP(E49,VIP!$A$2:$O10121,8,FALSE)</f>
        <v>Si</v>
      </c>
      <c r="K49" s="134" t="str">
        <f>VLOOKUP(E49,VIP!$A$2:$O13695,6,0)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DISTRITO NACIONAL</v>
      </c>
      <c r="B50" s="129">
        <v>3335895719</v>
      </c>
      <c r="C50" s="136">
        <v>44338.516388888886</v>
      </c>
      <c r="D50" s="136" t="s">
        <v>2450</v>
      </c>
      <c r="E50" s="124">
        <v>406</v>
      </c>
      <c r="F50" s="149" t="str">
        <f>VLOOKUP(E50,VIP!$A$2:$O13342,2,0)</f>
        <v>DRBR406</v>
      </c>
      <c r="G50" s="134" t="str">
        <f>VLOOKUP(E50,'LISTADO ATM'!$A$2:$B$897,2,0)</f>
        <v xml:space="preserve">ATM UNP Plaza Lama Máximo Gómez </v>
      </c>
      <c r="H50" s="134" t="str">
        <f>VLOOKUP(E50,VIP!$A$2:$O18205,7,FALSE)</f>
        <v>Si</v>
      </c>
      <c r="I50" s="134" t="str">
        <f>VLOOKUP(E50,VIP!$A$2:$O10170,8,FALSE)</f>
        <v>Si</v>
      </c>
      <c r="J50" s="134" t="str">
        <f>VLOOKUP(E50,VIP!$A$2:$O10120,8,FALSE)</f>
        <v>Si</v>
      </c>
      <c r="K50" s="134" t="str">
        <f>VLOOKUP(E50,VIP!$A$2:$O13694,6,0)</f>
        <v>SI</v>
      </c>
      <c r="L50" s="125" t="s">
        <v>2443</v>
      </c>
      <c r="M50" s="135" t="s">
        <v>2447</v>
      </c>
      <c r="N50" s="135" t="s">
        <v>2454</v>
      </c>
      <c r="O50" s="134" t="s">
        <v>2455</v>
      </c>
      <c r="P50" s="137"/>
      <c r="Q50" s="135" t="s">
        <v>2443</v>
      </c>
    </row>
    <row r="51" spans="1:17" ht="18" x14ac:dyDescent="0.25">
      <c r="A51" s="134" t="str">
        <f>VLOOKUP(E51,'LISTADO ATM'!$A$2:$C$898,3,0)</f>
        <v>DISTRITO NACIONAL</v>
      </c>
      <c r="B51" s="129">
        <v>3335895722</v>
      </c>
      <c r="C51" s="136">
        <v>44338.517650462964</v>
      </c>
      <c r="D51" s="136" t="s">
        <v>2450</v>
      </c>
      <c r="E51" s="124">
        <v>152</v>
      </c>
      <c r="F51" s="149" t="str">
        <f>VLOOKUP(E51,VIP!$A$2:$O13340,2,0)</f>
        <v>DRBR152</v>
      </c>
      <c r="G51" s="134" t="str">
        <f>VLOOKUP(E51,'LISTADO ATM'!$A$2:$B$897,2,0)</f>
        <v xml:space="preserve">ATM Kiosco Megacentro II </v>
      </c>
      <c r="H51" s="134" t="str">
        <f>VLOOKUP(E51,VIP!$A$2:$O18203,7,FALSE)</f>
        <v>Si</v>
      </c>
      <c r="I51" s="134" t="str">
        <f>VLOOKUP(E51,VIP!$A$2:$O10168,8,FALSE)</f>
        <v>Si</v>
      </c>
      <c r="J51" s="134" t="str">
        <f>VLOOKUP(E51,VIP!$A$2:$O10118,8,FALSE)</f>
        <v>Si</v>
      </c>
      <c r="K51" s="134" t="str">
        <f>VLOOKUP(E51,VIP!$A$2:$O13692,6,0)</f>
        <v>NO</v>
      </c>
      <c r="L51" s="125" t="s">
        <v>2443</v>
      </c>
      <c r="M51" s="135" t="s">
        <v>2447</v>
      </c>
      <c r="N51" s="135" t="s">
        <v>2454</v>
      </c>
      <c r="O51" s="134" t="s">
        <v>2455</v>
      </c>
      <c r="P51" s="137"/>
      <c r="Q51" s="135" t="s">
        <v>2443</v>
      </c>
    </row>
    <row r="52" spans="1:17" ht="18" x14ac:dyDescent="0.25">
      <c r="A52" s="134" t="str">
        <f>VLOOKUP(E52,'LISTADO ATM'!$A$2:$C$898,3,0)</f>
        <v>DISTRITO NACIONAL</v>
      </c>
      <c r="B52" s="129">
        <v>3335895753</v>
      </c>
      <c r="C52" s="136">
        <v>44338.577777777777</v>
      </c>
      <c r="D52" s="136" t="s">
        <v>2450</v>
      </c>
      <c r="E52" s="124">
        <v>507</v>
      </c>
      <c r="F52" s="149" t="str">
        <f>VLOOKUP(E52,VIP!$A$2:$O13240,2,0)</f>
        <v>DRBR507</v>
      </c>
      <c r="G52" s="134" t="str">
        <f>VLOOKUP(E52,'LISTADO ATM'!$A$2:$B$897,2,0)</f>
        <v>ATM Estación Sigma Boca Chica</v>
      </c>
      <c r="H52" s="134" t="str">
        <f>VLOOKUP(E52,VIP!$A$2:$O18103,7,FALSE)</f>
        <v>Si</v>
      </c>
      <c r="I52" s="134" t="str">
        <f>VLOOKUP(E52,VIP!$A$2:$O10068,8,FALSE)</f>
        <v>Si</v>
      </c>
      <c r="J52" s="134" t="str">
        <f>VLOOKUP(E52,VIP!$A$2:$O10018,8,FALSE)</f>
        <v>Si</v>
      </c>
      <c r="K52" s="134" t="str">
        <f>VLOOKUP(E52,VIP!$A$2:$O13592,6,0)</f>
        <v>NO</v>
      </c>
      <c r="L52" s="125" t="s">
        <v>2443</v>
      </c>
      <c r="M52" s="135" t="s">
        <v>2447</v>
      </c>
      <c r="N52" s="135" t="s">
        <v>2454</v>
      </c>
      <c r="O52" s="134" t="s">
        <v>2455</v>
      </c>
      <c r="P52" s="137"/>
      <c r="Q52" s="135" t="s">
        <v>2443</v>
      </c>
    </row>
    <row r="53" spans="1:17" ht="18" x14ac:dyDescent="0.25">
      <c r="A53" s="134" t="str">
        <f>VLOOKUP(E53,'LISTADO ATM'!$A$2:$C$898,3,0)</f>
        <v>DISTRITO NACIONAL</v>
      </c>
      <c r="B53" s="129">
        <v>3335895757</v>
      </c>
      <c r="C53" s="136">
        <v>44338.594444444447</v>
      </c>
      <c r="D53" s="136" t="s">
        <v>2450</v>
      </c>
      <c r="E53" s="124">
        <v>717</v>
      </c>
      <c r="F53" s="149" t="str">
        <f>VLOOKUP(E53,VIP!$A$2:$O13239,2,0)</f>
        <v>DRBR24K</v>
      </c>
      <c r="G53" s="134" t="str">
        <f>VLOOKUP(E53,'LISTADO ATM'!$A$2:$B$897,2,0)</f>
        <v xml:space="preserve">ATM Oficina Los Alcarrizos </v>
      </c>
      <c r="H53" s="134" t="str">
        <f>VLOOKUP(E53,VIP!$A$2:$O18102,7,FALSE)</f>
        <v>Si</v>
      </c>
      <c r="I53" s="134" t="str">
        <f>VLOOKUP(E53,VIP!$A$2:$O10067,8,FALSE)</f>
        <v>Si</v>
      </c>
      <c r="J53" s="134" t="str">
        <f>VLOOKUP(E53,VIP!$A$2:$O10017,8,FALSE)</f>
        <v>Si</v>
      </c>
      <c r="K53" s="134" t="str">
        <f>VLOOKUP(E53,VIP!$A$2:$O13591,6,0)</f>
        <v>SI</v>
      </c>
      <c r="L53" s="125" t="s">
        <v>2443</v>
      </c>
      <c r="M53" s="135" t="s">
        <v>2447</v>
      </c>
      <c r="N53" s="135" t="s">
        <v>2454</v>
      </c>
      <c r="O53" s="134" t="s">
        <v>2455</v>
      </c>
      <c r="P53" s="137"/>
      <c r="Q53" s="135" t="s">
        <v>2443</v>
      </c>
    </row>
    <row r="54" spans="1:17" ht="18" x14ac:dyDescent="0.25">
      <c r="A54" s="134" t="str">
        <f>VLOOKUP(E54,'LISTADO ATM'!$A$2:$C$898,3,0)</f>
        <v>DISTRITO NACIONAL</v>
      </c>
      <c r="B54" s="129" t="s">
        <v>2602</v>
      </c>
      <c r="C54" s="136">
        <v>44338.632384259261</v>
      </c>
      <c r="D54" s="136" t="s">
        <v>2450</v>
      </c>
      <c r="E54" s="124">
        <v>790</v>
      </c>
      <c r="F54" s="149" t="str">
        <f>VLOOKUP(E54,VIP!$A$2:$O13262,2,0)</f>
        <v>DRBR16I</v>
      </c>
      <c r="G54" s="134" t="str">
        <f>VLOOKUP(E54,'LISTADO ATM'!$A$2:$B$897,2,0)</f>
        <v xml:space="preserve">ATM Oficina Bella Vista Mall I </v>
      </c>
      <c r="H54" s="134" t="str">
        <f>VLOOKUP(E54,VIP!$A$2:$O18125,7,FALSE)</f>
        <v>Si</v>
      </c>
      <c r="I54" s="134" t="str">
        <f>VLOOKUP(E54,VIP!$A$2:$O10090,8,FALSE)</f>
        <v>Si</v>
      </c>
      <c r="J54" s="134" t="str">
        <f>VLOOKUP(E54,VIP!$A$2:$O10040,8,FALSE)</f>
        <v>Si</v>
      </c>
      <c r="K54" s="134" t="str">
        <f>VLOOKUP(E54,VIP!$A$2:$O13614,6,0)</f>
        <v>SI</v>
      </c>
      <c r="L54" s="125" t="s">
        <v>2443</v>
      </c>
      <c r="M54" s="135" t="s">
        <v>2447</v>
      </c>
      <c r="N54" s="135" t="s">
        <v>2454</v>
      </c>
      <c r="O54" s="134" t="s">
        <v>2455</v>
      </c>
      <c r="P54" s="137"/>
      <c r="Q54" s="135" t="s">
        <v>2443</v>
      </c>
    </row>
    <row r="55" spans="1:17" ht="18" x14ac:dyDescent="0.25">
      <c r="A55" s="134" t="str">
        <f>VLOOKUP(E55,'LISTADO ATM'!$A$2:$C$898,3,0)</f>
        <v>DISTRITO NACIONAL</v>
      </c>
      <c r="B55" s="129" t="s">
        <v>2594</v>
      </c>
      <c r="C55" s="136">
        <v>44338.678159722222</v>
      </c>
      <c r="D55" s="136" t="s">
        <v>2450</v>
      </c>
      <c r="E55" s="124">
        <v>446</v>
      </c>
      <c r="F55" s="149" t="str">
        <f>VLOOKUP(E55,VIP!$A$2:$O13253,2,0)</f>
        <v>DRBR446</v>
      </c>
      <c r="G55" s="134" t="str">
        <f>VLOOKUP(E55,'LISTADO ATM'!$A$2:$B$897,2,0)</f>
        <v>ATM Hipodromo V Centenario</v>
      </c>
      <c r="H55" s="134" t="str">
        <f>VLOOKUP(E55,VIP!$A$2:$O18116,7,FALSE)</f>
        <v>Si</v>
      </c>
      <c r="I55" s="134" t="str">
        <f>VLOOKUP(E55,VIP!$A$2:$O10081,8,FALSE)</f>
        <v>Si</v>
      </c>
      <c r="J55" s="134" t="str">
        <f>VLOOKUP(E55,VIP!$A$2:$O10031,8,FALSE)</f>
        <v>Si</v>
      </c>
      <c r="K55" s="134" t="str">
        <f>VLOOKUP(E55,VIP!$A$2:$O13605,6,0)</f>
        <v>NO</v>
      </c>
      <c r="L55" s="125" t="s">
        <v>2443</v>
      </c>
      <c r="M55" s="135" t="s">
        <v>2447</v>
      </c>
      <c r="N55" s="135" t="s">
        <v>2454</v>
      </c>
      <c r="O55" s="134" t="s">
        <v>2455</v>
      </c>
      <c r="P55" s="137"/>
      <c r="Q55" s="135" t="s">
        <v>2443</v>
      </c>
    </row>
    <row r="56" spans="1:17" ht="18" x14ac:dyDescent="0.25">
      <c r="A56" s="134" t="str">
        <f>VLOOKUP(E56,'LISTADO ATM'!$A$2:$C$898,3,0)</f>
        <v>SUR</v>
      </c>
      <c r="B56" s="129" t="s">
        <v>2591</v>
      </c>
      <c r="C56" s="136">
        <v>44338.692650462966</v>
      </c>
      <c r="D56" s="136" t="s">
        <v>2473</v>
      </c>
      <c r="E56" s="124">
        <v>699</v>
      </c>
      <c r="F56" s="149" t="str">
        <f>VLOOKUP(E56,VIP!$A$2:$O13250,2,0)</f>
        <v>DRBR699</v>
      </c>
      <c r="G56" s="134" t="str">
        <f>VLOOKUP(E56,'LISTADO ATM'!$A$2:$B$897,2,0)</f>
        <v>ATM S/M Bravo Bani</v>
      </c>
      <c r="H56" s="134" t="str">
        <f>VLOOKUP(E56,VIP!$A$2:$O18113,7,FALSE)</f>
        <v>NO</v>
      </c>
      <c r="I56" s="134" t="str">
        <f>VLOOKUP(E56,VIP!$A$2:$O10078,8,FALSE)</f>
        <v>SI</v>
      </c>
      <c r="J56" s="134" t="str">
        <f>VLOOKUP(E56,VIP!$A$2:$O10028,8,FALSE)</f>
        <v>SI</v>
      </c>
      <c r="K56" s="134" t="str">
        <f>VLOOKUP(E56,VIP!$A$2:$O13602,6,0)</f>
        <v>NO</v>
      </c>
      <c r="L56" s="125" t="s">
        <v>2443</v>
      </c>
      <c r="M56" s="135" t="s">
        <v>2447</v>
      </c>
      <c r="N56" s="135" t="s">
        <v>2454</v>
      </c>
      <c r="O56" s="134" t="s">
        <v>2474</v>
      </c>
      <c r="P56" s="137"/>
      <c r="Q56" s="135" t="s">
        <v>2443</v>
      </c>
    </row>
    <row r="57" spans="1:17" ht="18" x14ac:dyDescent="0.25">
      <c r="A57" s="134" t="str">
        <f>VLOOKUP(E57,'LISTADO ATM'!$A$2:$C$898,3,0)</f>
        <v>NORTE</v>
      </c>
      <c r="B57" s="129" t="s">
        <v>2611</v>
      </c>
      <c r="C57" s="136">
        <v>44338.820381944446</v>
      </c>
      <c r="D57" s="136" t="s">
        <v>2574</v>
      </c>
      <c r="E57" s="124">
        <v>290</v>
      </c>
      <c r="F57" s="150" t="str">
        <f>VLOOKUP(E57,VIP!$A$2:$O13242,2,0)</f>
        <v>DRBR290</v>
      </c>
      <c r="G57" s="134" t="str">
        <f>VLOOKUP(E57,'LISTADO ATM'!$A$2:$B$897,2,0)</f>
        <v xml:space="preserve">ATM Oficina San Francisco de Macorís </v>
      </c>
      <c r="H57" s="134" t="str">
        <f>VLOOKUP(E57,VIP!$A$2:$O18105,7,FALSE)</f>
        <v>Si</v>
      </c>
      <c r="I57" s="134" t="str">
        <f>VLOOKUP(E57,VIP!$A$2:$O10070,8,FALSE)</f>
        <v>Si</v>
      </c>
      <c r="J57" s="134" t="str">
        <f>VLOOKUP(E57,VIP!$A$2:$O10020,8,FALSE)</f>
        <v>Si</v>
      </c>
      <c r="K57" s="134" t="str">
        <f>VLOOKUP(E57,VIP!$A$2:$O13594,6,0)</f>
        <v>NO</v>
      </c>
      <c r="L57" s="125" t="s">
        <v>2443</v>
      </c>
      <c r="M57" s="135" t="s">
        <v>2447</v>
      </c>
      <c r="N57" s="135" t="s">
        <v>2454</v>
      </c>
      <c r="O57" s="134" t="s">
        <v>2573</v>
      </c>
      <c r="P57" s="137"/>
      <c r="Q57" s="135" t="s">
        <v>2443</v>
      </c>
    </row>
    <row r="58" spans="1:17" ht="18" x14ac:dyDescent="0.25">
      <c r="A58" s="134" t="str">
        <f>VLOOKUP(E58,'LISTADO ATM'!$A$2:$C$898,3,0)</f>
        <v>DISTRITO NACIONAL</v>
      </c>
      <c r="B58" s="129">
        <v>3335895661</v>
      </c>
      <c r="C58" s="136">
        <v>44338.483865740738</v>
      </c>
      <c r="D58" s="136" t="s">
        <v>2180</v>
      </c>
      <c r="E58" s="124">
        <v>473</v>
      </c>
      <c r="F58" s="150" t="str">
        <f>VLOOKUP(E58,VIP!$A$2:$O13346,2,0)</f>
        <v>DRBR473</v>
      </c>
      <c r="G58" s="134" t="str">
        <f>VLOOKUP(E58,'LISTADO ATM'!$A$2:$B$897,2,0)</f>
        <v xml:space="preserve">ATM Oficina Carrefour II </v>
      </c>
      <c r="H58" s="134" t="str">
        <f>VLOOKUP(E58,VIP!$A$2:$O18209,7,FALSE)</f>
        <v>Si</v>
      </c>
      <c r="I58" s="134" t="str">
        <f>VLOOKUP(E58,VIP!$A$2:$O10174,8,FALSE)</f>
        <v>Si</v>
      </c>
      <c r="J58" s="134" t="str">
        <f>VLOOKUP(E58,VIP!$A$2:$O10124,8,FALSE)</f>
        <v>Si</v>
      </c>
      <c r="K58" s="134" t="str">
        <f>VLOOKUP(E58,VIP!$A$2:$O13698,6,0)</f>
        <v>NO</v>
      </c>
      <c r="L58" s="125" t="s">
        <v>2579</v>
      </c>
      <c r="M58" s="135" t="s">
        <v>2447</v>
      </c>
      <c r="N58" s="135" t="s">
        <v>2454</v>
      </c>
      <c r="O58" s="134" t="s">
        <v>2456</v>
      </c>
      <c r="P58" s="137"/>
      <c r="Q58" s="135" t="s">
        <v>2579</v>
      </c>
    </row>
    <row r="59" spans="1:17" ht="18" x14ac:dyDescent="0.25">
      <c r="A59" s="134" t="str">
        <f>VLOOKUP(E59,'LISTADO ATM'!$A$2:$C$898,3,0)</f>
        <v>DISTRITO NACIONAL</v>
      </c>
      <c r="B59" s="129" t="s">
        <v>2590</v>
      </c>
      <c r="C59" s="136">
        <v>44338.694826388892</v>
      </c>
      <c r="D59" s="136" t="s">
        <v>2450</v>
      </c>
      <c r="E59" s="124">
        <v>744</v>
      </c>
      <c r="F59" s="150" t="str">
        <f>VLOOKUP(E59,VIP!$A$2:$O13249,2,0)</f>
        <v>DRBR289</v>
      </c>
      <c r="G59" s="134" t="str">
        <f>VLOOKUP(E59,'LISTADO ATM'!$A$2:$B$897,2,0)</f>
        <v xml:space="preserve">ATM Multicentro La Sirena Venezuela </v>
      </c>
      <c r="H59" s="134" t="str">
        <f>VLOOKUP(E59,VIP!$A$2:$O18112,7,FALSE)</f>
        <v>Si</v>
      </c>
      <c r="I59" s="134" t="str">
        <f>VLOOKUP(E59,VIP!$A$2:$O10077,8,FALSE)</f>
        <v>Si</v>
      </c>
      <c r="J59" s="134" t="str">
        <f>VLOOKUP(E59,VIP!$A$2:$O10027,8,FALSE)</f>
        <v>Si</v>
      </c>
      <c r="K59" s="134" t="str">
        <f>VLOOKUP(E59,VIP!$A$2:$O13601,6,0)</f>
        <v>SI</v>
      </c>
      <c r="L59" s="125" t="s">
        <v>2418</v>
      </c>
      <c r="M59" s="154" t="s">
        <v>2625</v>
      </c>
      <c r="N59" s="135" t="s">
        <v>2454</v>
      </c>
      <c r="O59" s="134" t="s">
        <v>2455</v>
      </c>
      <c r="P59" s="137"/>
      <c r="Q59" s="155">
        <v>44339.452777777777</v>
      </c>
    </row>
    <row r="60" spans="1:17" ht="18" x14ac:dyDescent="0.25">
      <c r="A60" s="134" t="str">
        <f>VLOOKUP(E60,'LISTADO ATM'!$A$2:$C$898,3,0)</f>
        <v>DISTRITO NACIONAL</v>
      </c>
      <c r="B60" s="129">
        <v>3335895087</v>
      </c>
      <c r="C60" s="136">
        <v>44337.612500000003</v>
      </c>
      <c r="D60" s="136" t="s">
        <v>2450</v>
      </c>
      <c r="E60" s="124">
        <v>569</v>
      </c>
      <c r="F60" s="150" t="str">
        <f>VLOOKUP(E60,VIP!$A$2:$O13313,2,0)</f>
        <v>DRBR03B</v>
      </c>
      <c r="G60" s="134" t="str">
        <f>VLOOKUP(E60,'LISTADO ATM'!$A$2:$B$897,2,0)</f>
        <v xml:space="preserve">ATM Superintendencia de Seguros </v>
      </c>
      <c r="H60" s="134" t="str">
        <f>VLOOKUP(E60,VIP!$A$2:$O18176,7,FALSE)</f>
        <v>Si</v>
      </c>
      <c r="I60" s="134" t="str">
        <f>VLOOKUP(E60,VIP!$A$2:$O10141,8,FALSE)</f>
        <v>Si</v>
      </c>
      <c r="J60" s="134" t="str">
        <f>VLOOKUP(E60,VIP!$A$2:$O10091,8,FALSE)</f>
        <v>Si</v>
      </c>
      <c r="K60" s="134" t="str">
        <f>VLOOKUP(E60,VIP!$A$2:$O13665,6,0)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ht="18" x14ac:dyDescent="0.25">
      <c r="A61" s="134" t="str">
        <f>VLOOKUP(E61,'LISTADO ATM'!$A$2:$C$898,3,0)</f>
        <v>SUR</v>
      </c>
      <c r="B61" s="129">
        <v>3335895633</v>
      </c>
      <c r="C61" s="136">
        <v>44338.460775462961</v>
      </c>
      <c r="D61" s="136" t="s">
        <v>2450</v>
      </c>
      <c r="E61" s="124">
        <v>781</v>
      </c>
      <c r="F61" s="150" t="str">
        <f>VLOOKUP(E61,VIP!$A$2:$O13353,2,0)</f>
        <v>DRBR186</v>
      </c>
      <c r="G61" s="134" t="str">
        <f>VLOOKUP(E61,'LISTADO ATM'!$A$2:$B$897,2,0)</f>
        <v xml:space="preserve">ATM Estación Isla Barahona </v>
      </c>
      <c r="H61" s="134" t="str">
        <f>VLOOKUP(E61,VIP!$A$2:$O18216,7,FALSE)</f>
        <v>Si</v>
      </c>
      <c r="I61" s="134" t="str">
        <f>VLOOKUP(E61,VIP!$A$2:$O10181,8,FALSE)</f>
        <v>Si</v>
      </c>
      <c r="J61" s="134" t="str">
        <f>VLOOKUP(E61,VIP!$A$2:$O10131,8,FALSE)</f>
        <v>Si</v>
      </c>
      <c r="K61" s="134" t="str">
        <f>VLOOKUP(E61,VIP!$A$2:$O13705,6,0)</f>
        <v>NO</v>
      </c>
      <c r="L61" s="125" t="s">
        <v>2418</v>
      </c>
      <c r="M61" s="154" t="s">
        <v>2625</v>
      </c>
      <c r="N61" s="135" t="s">
        <v>2454</v>
      </c>
      <c r="O61" s="134" t="s">
        <v>2455</v>
      </c>
      <c r="P61" s="137"/>
      <c r="Q61" s="155">
        <v>44339.45</v>
      </c>
    </row>
    <row r="62" spans="1:17" ht="18" x14ac:dyDescent="0.25">
      <c r="A62" s="134" t="str">
        <f>VLOOKUP(E62,'LISTADO ATM'!$A$2:$C$898,3,0)</f>
        <v>SUR</v>
      </c>
      <c r="B62" s="129">
        <v>3335895653</v>
      </c>
      <c r="C62" s="136">
        <v>44338.479247685187</v>
      </c>
      <c r="D62" s="136" t="s">
        <v>2473</v>
      </c>
      <c r="E62" s="124">
        <v>249</v>
      </c>
      <c r="F62" s="150" t="str">
        <f>VLOOKUP(E62,VIP!$A$2:$O13348,2,0)</f>
        <v>DRBR249</v>
      </c>
      <c r="G62" s="134" t="str">
        <f>VLOOKUP(E62,'LISTADO ATM'!$A$2:$B$897,2,0)</f>
        <v xml:space="preserve">ATM Banco Agrícola Neiba </v>
      </c>
      <c r="H62" s="134" t="str">
        <f>VLOOKUP(E62,VIP!$A$2:$O18211,7,FALSE)</f>
        <v>Si</v>
      </c>
      <c r="I62" s="134" t="str">
        <f>VLOOKUP(E62,VIP!$A$2:$O10176,8,FALSE)</f>
        <v>Si</v>
      </c>
      <c r="J62" s="134" t="str">
        <f>VLOOKUP(E62,VIP!$A$2:$O10126,8,FALSE)</f>
        <v>Si</v>
      </c>
      <c r="K62" s="134" t="str">
        <f>VLOOKUP(E62,VIP!$A$2:$O13700,6,0)</f>
        <v>NO</v>
      </c>
      <c r="L62" s="125" t="s">
        <v>2418</v>
      </c>
      <c r="M62" s="135" t="s">
        <v>2447</v>
      </c>
      <c r="N62" s="135" t="s">
        <v>2454</v>
      </c>
      <c r="O62" s="134" t="s">
        <v>2474</v>
      </c>
      <c r="P62" s="137"/>
      <c r="Q62" s="135" t="s">
        <v>2418</v>
      </c>
    </row>
    <row r="63" spans="1:17" ht="18" x14ac:dyDescent="0.25">
      <c r="A63" s="134" t="str">
        <f>VLOOKUP(E63,'LISTADO ATM'!$A$2:$C$898,3,0)</f>
        <v>ESTE</v>
      </c>
      <c r="B63" s="129" t="s">
        <v>2601</v>
      </c>
      <c r="C63" s="136">
        <v>44338.634502314817</v>
      </c>
      <c r="D63" s="136" t="s">
        <v>2473</v>
      </c>
      <c r="E63" s="124">
        <v>386</v>
      </c>
      <c r="F63" s="150" t="str">
        <f>VLOOKUP(E63,VIP!$A$2:$O13261,2,0)</f>
        <v>DRBR386</v>
      </c>
      <c r="G63" s="134" t="str">
        <f>VLOOKUP(E63,'LISTADO ATM'!$A$2:$B$897,2,0)</f>
        <v xml:space="preserve">ATM Plaza Verón II </v>
      </c>
      <c r="H63" s="134" t="str">
        <f>VLOOKUP(E63,VIP!$A$2:$O18124,7,FALSE)</f>
        <v>Si</v>
      </c>
      <c r="I63" s="134" t="str">
        <f>VLOOKUP(E63,VIP!$A$2:$O10089,8,FALSE)</f>
        <v>Si</v>
      </c>
      <c r="J63" s="134" t="str">
        <f>VLOOKUP(E63,VIP!$A$2:$O10039,8,FALSE)</f>
        <v>Si</v>
      </c>
      <c r="K63" s="134" t="str">
        <f>VLOOKUP(E63,VIP!$A$2:$O13613,6,0)</f>
        <v>NO</v>
      </c>
      <c r="L63" s="125" t="s">
        <v>2418</v>
      </c>
      <c r="M63" s="135" t="s">
        <v>2447</v>
      </c>
      <c r="N63" s="135" t="s">
        <v>2454</v>
      </c>
      <c r="O63" s="134" t="s">
        <v>2474</v>
      </c>
      <c r="P63" s="137"/>
      <c r="Q63" s="135" t="s">
        <v>2418</v>
      </c>
    </row>
    <row r="64" spans="1:17" ht="18" x14ac:dyDescent="0.25">
      <c r="A64" s="134" t="str">
        <f>VLOOKUP(E64,'LISTADO ATM'!$A$2:$C$898,3,0)</f>
        <v>DISTRITO NACIONAL</v>
      </c>
      <c r="B64" s="129" t="s">
        <v>2596</v>
      </c>
      <c r="C64" s="136">
        <v>44338.672326388885</v>
      </c>
      <c r="D64" s="136" t="s">
        <v>2450</v>
      </c>
      <c r="E64" s="124">
        <v>235</v>
      </c>
      <c r="F64" s="150" t="str">
        <f>VLOOKUP(E64,VIP!$A$2:$O13255,2,0)</f>
        <v>DRBR235</v>
      </c>
      <c r="G64" s="134" t="str">
        <f>VLOOKUP(E64,'LISTADO ATM'!$A$2:$B$897,2,0)</f>
        <v xml:space="preserve">ATM Oficina Multicentro La Sirena San Isidro </v>
      </c>
      <c r="H64" s="134" t="str">
        <f>VLOOKUP(E64,VIP!$A$2:$O18118,7,FALSE)</f>
        <v>Si</v>
      </c>
      <c r="I64" s="134" t="str">
        <f>VLOOKUP(E64,VIP!$A$2:$O10083,8,FALSE)</f>
        <v>Si</v>
      </c>
      <c r="J64" s="134" t="str">
        <f>VLOOKUP(E64,VIP!$A$2:$O10033,8,FALSE)</f>
        <v>Si</v>
      </c>
      <c r="K64" s="134" t="str">
        <f>VLOOKUP(E64,VIP!$A$2:$O13607,6,0)</f>
        <v>SI</v>
      </c>
      <c r="L64" s="125" t="s">
        <v>2418</v>
      </c>
      <c r="M64" s="154" t="s">
        <v>2625</v>
      </c>
      <c r="N64" s="135" t="s">
        <v>2454</v>
      </c>
      <c r="O64" s="134" t="s">
        <v>2455</v>
      </c>
      <c r="P64" s="137"/>
      <c r="Q64" s="155">
        <v>44339.452777777777</v>
      </c>
    </row>
    <row r="65" spans="1:17" ht="18" x14ac:dyDescent="0.25">
      <c r="A65" s="134" t="str">
        <f>VLOOKUP(E65,'LISTADO ATM'!$A$2:$C$898,3,0)</f>
        <v>SUR</v>
      </c>
      <c r="B65" s="129" t="s">
        <v>2595</v>
      </c>
      <c r="C65" s="136">
        <v>44338.674039351848</v>
      </c>
      <c r="D65" s="136" t="s">
        <v>2450</v>
      </c>
      <c r="E65" s="124">
        <v>252</v>
      </c>
      <c r="F65" s="150" t="str">
        <f>VLOOKUP(E65,VIP!$A$2:$O13254,2,0)</f>
        <v>DRBR252</v>
      </c>
      <c r="G65" s="134" t="str">
        <f>VLOOKUP(E65,'LISTADO ATM'!$A$2:$B$897,2,0)</f>
        <v xml:space="preserve">ATM Banco Agrícola (Barahona) </v>
      </c>
      <c r="H65" s="134" t="str">
        <f>VLOOKUP(E65,VIP!$A$2:$O18117,7,FALSE)</f>
        <v>Si</v>
      </c>
      <c r="I65" s="134" t="str">
        <f>VLOOKUP(E65,VIP!$A$2:$O10082,8,FALSE)</f>
        <v>Si</v>
      </c>
      <c r="J65" s="134" t="str">
        <f>VLOOKUP(E65,VIP!$A$2:$O10032,8,FALSE)</f>
        <v>Si</v>
      </c>
      <c r="K65" s="134" t="str">
        <f>VLOOKUP(E65,VIP!$A$2:$O13606,6,0)</f>
        <v>NO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7"/>
      <c r="Q65" s="135" t="s">
        <v>2418</v>
      </c>
    </row>
    <row r="66" spans="1:17" ht="18" x14ac:dyDescent="0.25">
      <c r="A66" s="134" t="str">
        <f>VLOOKUP(E66,'LISTADO ATM'!$A$2:$C$898,3,0)</f>
        <v>DISTRITO NACIONAL</v>
      </c>
      <c r="B66" s="129" t="s">
        <v>2593</v>
      </c>
      <c r="C66" s="136">
        <v>44338.682488425926</v>
      </c>
      <c r="D66" s="136" t="s">
        <v>2450</v>
      </c>
      <c r="E66" s="124">
        <v>525</v>
      </c>
      <c r="F66" s="150" t="str">
        <f>VLOOKUP(E66,VIP!$A$2:$O13252,2,0)</f>
        <v>DRBR525</v>
      </c>
      <c r="G66" s="134" t="str">
        <f>VLOOKUP(E66,'LISTADO ATM'!$A$2:$B$897,2,0)</f>
        <v>ATM S/M Bravo Las Americas</v>
      </c>
      <c r="H66" s="134" t="str">
        <f>VLOOKUP(E66,VIP!$A$2:$O18115,7,FALSE)</f>
        <v>Si</v>
      </c>
      <c r="I66" s="134" t="str">
        <f>VLOOKUP(E66,VIP!$A$2:$O10080,8,FALSE)</f>
        <v>Si</v>
      </c>
      <c r="J66" s="134" t="str">
        <f>VLOOKUP(E66,VIP!$A$2:$O10030,8,FALSE)</f>
        <v>Si</v>
      </c>
      <c r="K66" s="134" t="str">
        <f>VLOOKUP(E66,VIP!$A$2:$O13604,6,0)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2592</v>
      </c>
      <c r="C67" s="136">
        <v>44338.685173611113</v>
      </c>
      <c r="D67" s="136" t="s">
        <v>2473</v>
      </c>
      <c r="E67" s="124">
        <v>527</v>
      </c>
      <c r="F67" s="151" t="str">
        <f>VLOOKUP(E67,VIP!$A$2:$O13251,2,0)</f>
        <v>DRBR527</v>
      </c>
      <c r="G67" s="134" t="str">
        <f>VLOOKUP(E67,'LISTADO ATM'!$A$2:$B$897,2,0)</f>
        <v>ATM Oficina Zona Oriental II</v>
      </c>
      <c r="H67" s="134" t="str">
        <f>VLOOKUP(E67,VIP!$A$2:$O18114,7,FALSE)</f>
        <v>Si</v>
      </c>
      <c r="I67" s="134" t="str">
        <f>VLOOKUP(E67,VIP!$A$2:$O10079,8,FALSE)</f>
        <v>Si</v>
      </c>
      <c r="J67" s="134" t="str">
        <f>VLOOKUP(E67,VIP!$A$2:$O10029,8,FALSE)</f>
        <v>Si</v>
      </c>
      <c r="K67" s="134" t="str">
        <f>VLOOKUP(E67,VIP!$A$2:$O13603,6,0)</f>
        <v>SI</v>
      </c>
      <c r="L67" s="125" t="s">
        <v>2418</v>
      </c>
      <c r="M67" s="135" t="s">
        <v>2447</v>
      </c>
      <c r="N67" s="135" t="s">
        <v>2454</v>
      </c>
      <c r="O67" s="134" t="s">
        <v>2474</v>
      </c>
      <c r="P67" s="137"/>
      <c r="Q67" s="135" t="s">
        <v>2418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2589</v>
      </c>
      <c r="C68" s="136">
        <v>44338.698854166665</v>
      </c>
      <c r="D68" s="136" t="s">
        <v>2450</v>
      </c>
      <c r="E68" s="124">
        <v>884</v>
      </c>
      <c r="F68" s="151" t="str">
        <f>VLOOKUP(E68,VIP!$A$2:$O13248,2,0)</f>
        <v>DRBR884</v>
      </c>
      <c r="G68" s="134" t="str">
        <f>VLOOKUP(E68,'LISTADO ATM'!$A$2:$B$897,2,0)</f>
        <v xml:space="preserve">ATM UNP Olé Sabana Perdida </v>
      </c>
      <c r="H68" s="134" t="str">
        <f>VLOOKUP(E68,VIP!$A$2:$O18111,7,FALSE)</f>
        <v>Si</v>
      </c>
      <c r="I68" s="134" t="str">
        <f>VLOOKUP(E68,VIP!$A$2:$O10076,8,FALSE)</f>
        <v>Si</v>
      </c>
      <c r="J68" s="134" t="str">
        <f>VLOOKUP(E68,VIP!$A$2:$O10026,8,FALSE)</f>
        <v>Si</v>
      </c>
      <c r="K68" s="134" t="str">
        <f>VLOOKUP(E68,VIP!$A$2:$O13600,6,0)</f>
        <v>NO</v>
      </c>
      <c r="L68" s="125" t="s">
        <v>2418</v>
      </c>
      <c r="M68" s="154" t="s">
        <v>2625</v>
      </c>
      <c r="N68" s="135" t="s">
        <v>2454</v>
      </c>
      <c r="O68" s="134" t="s">
        <v>2455</v>
      </c>
      <c r="P68" s="137"/>
      <c r="Q68" s="155">
        <v>44339.453472222223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2614</v>
      </c>
      <c r="C69" s="136">
        <v>44338.799687500003</v>
      </c>
      <c r="D69" s="136" t="s">
        <v>2450</v>
      </c>
      <c r="E69" s="124">
        <v>26</v>
      </c>
      <c r="F69" s="151" t="str">
        <f>VLOOKUP(E69,VIP!$A$2:$O13245,2,0)</f>
        <v>DRBR221</v>
      </c>
      <c r="G69" s="134" t="str">
        <f>VLOOKUP(E69,'LISTADO ATM'!$A$2:$B$897,2,0)</f>
        <v>ATM S/M Jumbo San Isidro</v>
      </c>
      <c r="H69" s="134" t="str">
        <f>VLOOKUP(E69,VIP!$A$2:$O18108,7,FALSE)</f>
        <v>Si</v>
      </c>
      <c r="I69" s="134" t="str">
        <f>VLOOKUP(E69,VIP!$A$2:$O10073,8,FALSE)</f>
        <v>Si</v>
      </c>
      <c r="J69" s="134" t="str">
        <f>VLOOKUP(E69,VIP!$A$2:$O10023,8,FALSE)</f>
        <v>Si</v>
      </c>
      <c r="K69" s="134" t="str">
        <f>VLOOKUP(E69,VIP!$A$2:$O13597,6,0)</f>
        <v>NO</v>
      </c>
      <c r="L69" s="125" t="s">
        <v>2418</v>
      </c>
      <c r="M69" s="154" t="s">
        <v>2625</v>
      </c>
      <c r="N69" s="135" t="s">
        <v>2454</v>
      </c>
      <c r="O69" s="134" t="s">
        <v>2455</v>
      </c>
      <c r="P69" s="137"/>
      <c r="Q69" s="155">
        <v>44339.453472222223</v>
      </c>
    </row>
    <row r="70" spans="1:17" s="96" customFormat="1" ht="18" x14ac:dyDescent="0.25">
      <c r="A70" s="134" t="str">
        <f>VLOOKUP(E70,'LISTADO ATM'!$A$2:$C$898,3,0)</f>
        <v>ESTE</v>
      </c>
      <c r="B70" s="129" t="s">
        <v>2612</v>
      </c>
      <c r="C70" s="136">
        <v>44338.81449074074</v>
      </c>
      <c r="D70" s="136" t="s">
        <v>2450</v>
      </c>
      <c r="E70" s="124">
        <v>651</v>
      </c>
      <c r="F70" s="151" t="str">
        <f>VLOOKUP(E70,VIP!$A$2:$O13243,2,0)</f>
        <v>DRBR651</v>
      </c>
      <c r="G70" s="134" t="str">
        <f>VLOOKUP(E70,'LISTADO ATM'!$A$2:$B$897,2,0)</f>
        <v>ATM Eco Petroleo Romana</v>
      </c>
      <c r="H70" s="134" t="str">
        <f>VLOOKUP(E70,VIP!$A$2:$O18106,7,FALSE)</f>
        <v>Si</v>
      </c>
      <c r="I70" s="134" t="str">
        <f>VLOOKUP(E70,VIP!$A$2:$O10071,8,FALSE)</f>
        <v>Si</v>
      </c>
      <c r="J70" s="134" t="str">
        <f>VLOOKUP(E70,VIP!$A$2:$O10021,8,FALSE)</f>
        <v>Si</v>
      </c>
      <c r="K70" s="134" t="str">
        <f>VLOOKUP(E70,VIP!$A$2:$O13595,6,0)</f>
        <v>NO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7"/>
      <c r="Q70" s="135" t="s">
        <v>2418</v>
      </c>
    </row>
    <row r="71" spans="1:17" s="96" customFormat="1" ht="18" x14ac:dyDescent="0.25">
      <c r="A71" s="134" t="e">
        <f>VLOOKUP(E71,'LISTADO ATM'!$A$2:$C$898,3,0)</f>
        <v>#N/A</v>
      </c>
      <c r="B71" s="129" t="s">
        <v>2620</v>
      </c>
      <c r="C71" s="136">
        <v>44339.025636574072</v>
      </c>
      <c r="D71" s="136" t="s">
        <v>2574</v>
      </c>
      <c r="E71" s="124">
        <v>361</v>
      </c>
      <c r="F71" s="151" t="e">
        <f>VLOOKUP(E71,VIP!$A$2:$O13241,2,0)</f>
        <v>#N/A</v>
      </c>
      <c r="G71" s="134" t="e">
        <f>VLOOKUP(E71,'LISTADO ATM'!$A$2:$B$897,2,0)</f>
        <v>#N/A</v>
      </c>
      <c r="H71" s="134" t="e">
        <f>VLOOKUP(E71,VIP!$A$2:$O18104,7,FALSE)</f>
        <v>#N/A</v>
      </c>
      <c r="I71" s="134" t="e">
        <f>VLOOKUP(E71,VIP!$A$2:$O10069,8,FALSE)</f>
        <v>#N/A</v>
      </c>
      <c r="J71" s="134" t="e">
        <f>VLOOKUP(E71,VIP!$A$2:$O10019,8,FALSE)</f>
        <v>#N/A</v>
      </c>
      <c r="K71" s="134" t="e">
        <f>VLOOKUP(E71,VIP!$A$2:$O13593,6,0)</f>
        <v>#N/A</v>
      </c>
      <c r="L71" s="125" t="s">
        <v>2418</v>
      </c>
      <c r="M71" s="135" t="s">
        <v>2447</v>
      </c>
      <c r="N71" s="135" t="s">
        <v>2454</v>
      </c>
      <c r="O71" s="134" t="s">
        <v>2573</v>
      </c>
      <c r="P71" s="137"/>
      <c r="Q71" s="135" t="s">
        <v>2418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3335895864</v>
      </c>
      <c r="C72" s="136">
        <v>44339.412222222221</v>
      </c>
      <c r="D72" s="136" t="s">
        <v>2473</v>
      </c>
      <c r="E72" s="124">
        <v>347</v>
      </c>
      <c r="F72" s="151" t="str">
        <f>VLOOKUP(E72,VIP!$A$2:$O13244,2,0)</f>
        <v>DRBR347</v>
      </c>
      <c r="G72" s="134" t="str">
        <f>VLOOKUP(E72,'LISTADO ATM'!$A$2:$B$897,2,0)</f>
        <v>ATM Patio de Colombia</v>
      </c>
      <c r="H72" s="134" t="str">
        <f>VLOOKUP(E72,VIP!$A$2:$O18107,7,FALSE)</f>
        <v>N/A</v>
      </c>
      <c r="I72" s="134" t="str">
        <f>VLOOKUP(E72,VIP!$A$2:$O10072,8,FALSE)</f>
        <v>N/A</v>
      </c>
      <c r="J72" s="134" t="str">
        <f>VLOOKUP(E72,VIP!$A$2:$O10022,8,FALSE)</f>
        <v>N/A</v>
      </c>
      <c r="K72" s="134" t="str">
        <f>VLOOKUP(E72,VIP!$A$2:$O13596,6,0)</f>
        <v>N/A</v>
      </c>
      <c r="L72" s="125" t="s">
        <v>2418</v>
      </c>
      <c r="M72" s="135" t="s">
        <v>2447</v>
      </c>
      <c r="N72" s="135" t="s">
        <v>2454</v>
      </c>
      <c r="O72" s="134" t="s">
        <v>2474</v>
      </c>
      <c r="P72" s="137"/>
      <c r="Q72" s="135" t="s">
        <v>2418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3335895853</v>
      </c>
      <c r="C73" s="136">
        <v>44339.322997685187</v>
      </c>
      <c r="D73" s="136" t="s">
        <v>2473</v>
      </c>
      <c r="E73" s="124">
        <v>354</v>
      </c>
      <c r="F73" s="151" t="str">
        <f>VLOOKUP(E73,VIP!$A$2:$O13249,2,0)</f>
        <v>DRBR354</v>
      </c>
      <c r="G73" s="134" t="str">
        <f>VLOOKUP(E73,'LISTADO ATM'!$A$2:$B$897,2,0)</f>
        <v xml:space="preserve">ATM Oficina Núñez de Cáceres II </v>
      </c>
      <c r="H73" s="134" t="str">
        <f>VLOOKUP(E73,VIP!$A$2:$O18112,7,FALSE)</f>
        <v>Si</v>
      </c>
      <c r="I73" s="134" t="str">
        <f>VLOOKUP(E73,VIP!$A$2:$O10077,8,FALSE)</f>
        <v>Si</v>
      </c>
      <c r="J73" s="134" t="str">
        <f>VLOOKUP(E73,VIP!$A$2:$O10027,8,FALSE)</f>
        <v>Si</v>
      </c>
      <c r="K73" s="134" t="str">
        <f>VLOOKUP(E73,VIP!$A$2:$O13601,6,0)</f>
        <v>NO</v>
      </c>
      <c r="L73" s="125" t="s">
        <v>2418</v>
      </c>
      <c r="M73" s="135" t="s">
        <v>2447</v>
      </c>
      <c r="N73" s="135" t="s">
        <v>2454</v>
      </c>
      <c r="O73" s="134" t="s">
        <v>2474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NORTE</v>
      </c>
      <c r="B74" s="129" t="s">
        <v>2582</v>
      </c>
      <c r="C74" s="136">
        <v>44338.761053240742</v>
      </c>
      <c r="D74" s="136" t="s">
        <v>2181</v>
      </c>
      <c r="E74" s="124">
        <v>538</v>
      </c>
      <c r="F74" s="151" t="str">
        <f>VLOOKUP(E74,VIP!$A$2:$O13239,2,0)</f>
        <v>DRBR538</v>
      </c>
      <c r="G74" s="134" t="str">
        <f>VLOOKUP(E74,'LISTADO ATM'!$A$2:$B$897,2,0)</f>
        <v>ATM  Autoservicio San Fco. Macorís</v>
      </c>
      <c r="H74" s="134" t="str">
        <f>VLOOKUP(E74,VIP!$A$2:$O18102,7,FALSE)</f>
        <v>Si</v>
      </c>
      <c r="I74" s="134" t="str">
        <f>VLOOKUP(E74,VIP!$A$2:$O10067,8,FALSE)</f>
        <v>Si</v>
      </c>
      <c r="J74" s="134" t="str">
        <f>VLOOKUP(E74,VIP!$A$2:$O10017,8,FALSE)</f>
        <v>Si</v>
      </c>
      <c r="K74" s="134" t="str">
        <f>VLOOKUP(E74,VIP!$A$2:$O13591,6,0)</f>
        <v>NO</v>
      </c>
      <c r="L74" s="125" t="s">
        <v>2469</v>
      </c>
      <c r="M74" s="154" t="s">
        <v>2625</v>
      </c>
      <c r="N74" s="135" t="s">
        <v>2454</v>
      </c>
      <c r="O74" s="134" t="s">
        <v>2569</v>
      </c>
      <c r="P74" s="137"/>
      <c r="Q74" s="155">
        <v>44339.411111111112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2606</v>
      </c>
      <c r="C75" s="136">
        <v>44338.895624999997</v>
      </c>
      <c r="D75" s="136" t="s">
        <v>2180</v>
      </c>
      <c r="E75" s="124">
        <v>911</v>
      </c>
      <c r="F75" s="153" t="str">
        <f>VLOOKUP(E75,VIP!$A$2:$O13237,2,0)</f>
        <v>DRBR911</v>
      </c>
      <c r="G75" s="134" t="str">
        <f>VLOOKUP(E75,'LISTADO ATM'!$A$2:$B$897,2,0)</f>
        <v xml:space="preserve">ATM Oficina Venezuela II </v>
      </c>
      <c r="H75" s="134" t="str">
        <f>VLOOKUP(E75,VIP!$A$2:$O18100,7,FALSE)</f>
        <v>Si</v>
      </c>
      <c r="I75" s="134" t="str">
        <f>VLOOKUP(E75,VIP!$A$2:$O10065,8,FALSE)</f>
        <v>Si</v>
      </c>
      <c r="J75" s="134" t="str">
        <f>VLOOKUP(E75,VIP!$A$2:$O10015,8,FALSE)</f>
        <v>Si</v>
      </c>
      <c r="K75" s="134" t="str">
        <f>VLOOKUP(E75,VIP!$A$2:$O13589,6,0)</f>
        <v>SI</v>
      </c>
      <c r="L75" s="125" t="s">
        <v>2469</v>
      </c>
      <c r="M75" s="154" t="s">
        <v>2625</v>
      </c>
      <c r="N75" s="135" t="s">
        <v>2454</v>
      </c>
      <c r="O75" s="134" t="s">
        <v>2456</v>
      </c>
      <c r="P75" s="137"/>
      <c r="Q75" s="155">
        <v>44339.316666666666</v>
      </c>
    </row>
    <row r="76" spans="1:17" s="96" customFormat="1" ht="18" x14ac:dyDescent="0.25">
      <c r="A76" s="134" t="str">
        <f>VLOOKUP(E76,'LISTADO ATM'!$A$2:$C$898,3,0)</f>
        <v>NORTE</v>
      </c>
      <c r="B76" s="129">
        <v>3335895844</v>
      </c>
      <c r="C76" s="136">
        <v>44339.168738425928</v>
      </c>
      <c r="D76" s="136" t="s">
        <v>2181</v>
      </c>
      <c r="E76" s="124">
        <v>372</v>
      </c>
      <c r="F76" s="153" t="str">
        <f>VLOOKUP(E76,VIP!$A$2:$O13255,2,0)</f>
        <v>DRBR372</v>
      </c>
      <c r="G76" s="134" t="str">
        <f>VLOOKUP(E76,'LISTADO ATM'!$A$2:$B$897,2,0)</f>
        <v>ATM Oficina Sánchez II</v>
      </c>
      <c r="H76" s="134" t="str">
        <f>VLOOKUP(E76,VIP!$A$2:$O18118,7,FALSE)</f>
        <v>N/A</v>
      </c>
      <c r="I76" s="134" t="str">
        <f>VLOOKUP(E76,VIP!$A$2:$O10083,8,FALSE)</f>
        <v>N/A</v>
      </c>
      <c r="J76" s="134" t="str">
        <f>VLOOKUP(E76,VIP!$A$2:$O10033,8,FALSE)</f>
        <v>N/A</v>
      </c>
      <c r="K76" s="134" t="str">
        <f>VLOOKUP(E76,VIP!$A$2:$O13607,6,0)</f>
        <v>N/A</v>
      </c>
      <c r="L76" s="125" t="s">
        <v>2469</v>
      </c>
      <c r="M76" s="154" t="s">
        <v>2625</v>
      </c>
      <c r="N76" s="135" t="s">
        <v>2454</v>
      </c>
      <c r="O76" s="134" t="s">
        <v>2569</v>
      </c>
      <c r="P76" s="137"/>
      <c r="Q76" s="155">
        <v>44339.4375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3335895524</v>
      </c>
      <c r="C77" s="136">
        <v>44338.371435185189</v>
      </c>
      <c r="D77" s="136" t="s">
        <v>2180</v>
      </c>
      <c r="E77" s="124">
        <v>929</v>
      </c>
      <c r="F77" s="153" t="str">
        <f>VLOOKUP(E77,VIP!$A$2:$O13321,2,0)</f>
        <v>DRBR929</v>
      </c>
      <c r="G77" s="134" t="str">
        <f>VLOOKUP(E77,'LISTADO ATM'!$A$2:$B$897,2,0)</f>
        <v>ATM Autoservicio Nacional El Conde</v>
      </c>
      <c r="H77" s="134" t="str">
        <f>VLOOKUP(E77,VIP!$A$2:$O18184,7,FALSE)</f>
        <v>Si</v>
      </c>
      <c r="I77" s="134" t="str">
        <f>VLOOKUP(E77,VIP!$A$2:$O10149,8,FALSE)</f>
        <v>Si</v>
      </c>
      <c r="J77" s="134" t="str">
        <f>VLOOKUP(E77,VIP!$A$2:$O10099,8,FALSE)</f>
        <v>Si</v>
      </c>
      <c r="K77" s="134" t="str">
        <f>VLOOKUP(E77,VIP!$A$2:$O13673,6,0)</f>
        <v>NO</v>
      </c>
      <c r="L77" s="125" t="s">
        <v>2469</v>
      </c>
      <c r="M77" s="135" t="s">
        <v>2447</v>
      </c>
      <c r="N77" s="135" t="s">
        <v>2454</v>
      </c>
      <c r="O77" s="134" t="s">
        <v>2456</v>
      </c>
      <c r="P77" s="137"/>
      <c r="Q77" s="135" t="s">
        <v>2469</v>
      </c>
    </row>
    <row r="78" spans="1:17" s="96" customFormat="1" ht="18" x14ac:dyDescent="0.25">
      <c r="A78" s="134" t="str">
        <f>VLOOKUP(E78,'LISTADO ATM'!$A$2:$C$898,3,0)</f>
        <v>SUR</v>
      </c>
      <c r="B78" s="129">
        <v>3335895688</v>
      </c>
      <c r="C78" s="136">
        <v>44338.497800925928</v>
      </c>
      <c r="D78" s="136" t="s">
        <v>2180</v>
      </c>
      <c r="E78" s="124">
        <v>829</v>
      </c>
      <c r="F78" s="153" t="str">
        <f>VLOOKUP(E78,VIP!$A$2:$O13344,2,0)</f>
        <v>DRBR829</v>
      </c>
      <c r="G78" s="134" t="str">
        <f>VLOOKUP(E78,'LISTADO ATM'!$A$2:$B$897,2,0)</f>
        <v xml:space="preserve">ATM UNP Multicentro Sirena Baní </v>
      </c>
      <c r="H78" s="134" t="str">
        <f>VLOOKUP(E78,VIP!$A$2:$O18207,7,FALSE)</f>
        <v>Si</v>
      </c>
      <c r="I78" s="134" t="str">
        <f>VLOOKUP(E78,VIP!$A$2:$O10172,8,FALSE)</f>
        <v>Si</v>
      </c>
      <c r="J78" s="134" t="str">
        <f>VLOOKUP(E78,VIP!$A$2:$O10122,8,FALSE)</f>
        <v>Si</v>
      </c>
      <c r="K78" s="134" t="str">
        <f>VLOOKUP(E78,VIP!$A$2:$O13696,6,0)</f>
        <v>NO</v>
      </c>
      <c r="L78" s="125" t="s">
        <v>2469</v>
      </c>
      <c r="M78" s="135" t="s">
        <v>2447</v>
      </c>
      <c r="N78" s="135" t="s">
        <v>2454</v>
      </c>
      <c r="O78" s="134" t="s">
        <v>2456</v>
      </c>
      <c r="P78" s="137"/>
      <c r="Q78" s="135" t="s">
        <v>2469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2598</v>
      </c>
      <c r="C79" s="136">
        <v>44338.643807870372</v>
      </c>
      <c r="D79" s="136" t="s">
        <v>2180</v>
      </c>
      <c r="E79" s="124">
        <v>889</v>
      </c>
      <c r="F79" s="153" t="str">
        <f>VLOOKUP(E79,VIP!$A$2:$O13258,2,0)</f>
        <v>DRBR889</v>
      </c>
      <c r="G79" s="134" t="str">
        <f>VLOOKUP(E79,'LISTADO ATM'!$A$2:$B$897,2,0)</f>
        <v>ATM Oficina Plaza Lama Máximo Gómez II</v>
      </c>
      <c r="H79" s="134" t="str">
        <f>VLOOKUP(E79,VIP!$A$2:$O18121,7,FALSE)</f>
        <v>Si</v>
      </c>
      <c r="I79" s="134" t="str">
        <f>VLOOKUP(E79,VIP!$A$2:$O10086,8,FALSE)</f>
        <v>Si</v>
      </c>
      <c r="J79" s="134" t="str">
        <f>VLOOKUP(E79,VIP!$A$2:$O10036,8,FALSE)</f>
        <v>Si</v>
      </c>
      <c r="K79" s="134" t="str">
        <f>VLOOKUP(E79,VIP!$A$2:$O13610,6,0)</f>
        <v>NO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35" t="s">
        <v>2469</v>
      </c>
    </row>
    <row r="80" spans="1:17" s="96" customFormat="1" ht="18" x14ac:dyDescent="0.25">
      <c r="A80" s="134" t="str">
        <f>VLOOKUP(E80,'LISTADO ATM'!$A$2:$C$898,3,0)</f>
        <v>NORTE</v>
      </c>
      <c r="B80" s="129" t="s">
        <v>2597</v>
      </c>
      <c r="C80" s="136">
        <v>44338.658946759257</v>
      </c>
      <c r="D80" s="136" t="s">
        <v>2181</v>
      </c>
      <c r="E80" s="124">
        <v>52</v>
      </c>
      <c r="F80" s="153" t="str">
        <f>VLOOKUP(E80,VIP!$A$2:$O13256,2,0)</f>
        <v>DRBR052</v>
      </c>
      <c r="G80" s="134" t="str">
        <f>VLOOKUP(E80,'LISTADO ATM'!$A$2:$B$897,2,0)</f>
        <v xml:space="preserve">ATM Oficina Jarabacoa </v>
      </c>
      <c r="H80" s="134" t="str">
        <f>VLOOKUP(E80,VIP!$A$2:$O18119,7,FALSE)</f>
        <v>Si</v>
      </c>
      <c r="I80" s="134" t="str">
        <f>VLOOKUP(E80,VIP!$A$2:$O10084,8,FALSE)</f>
        <v>Si</v>
      </c>
      <c r="J80" s="134" t="str">
        <f>VLOOKUP(E80,VIP!$A$2:$O10034,8,FALSE)</f>
        <v>Si</v>
      </c>
      <c r="K80" s="134" t="str">
        <f>VLOOKUP(E80,VIP!$A$2:$O13608,6,0)</f>
        <v>NO</v>
      </c>
      <c r="L80" s="125" t="s">
        <v>2469</v>
      </c>
      <c r="M80" s="135" t="s">
        <v>2447</v>
      </c>
      <c r="N80" s="135" t="s">
        <v>2454</v>
      </c>
      <c r="O80" s="134" t="s">
        <v>2569</v>
      </c>
      <c r="P80" s="137"/>
      <c r="Q80" s="135" t="s">
        <v>2469</v>
      </c>
    </row>
    <row r="81" spans="1:17" s="96" customFormat="1" ht="18" x14ac:dyDescent="0.25">
      <c r="A81" s="134" t="str">
        <f>VLOOKUP(E81,'LISTADO ATM'!$A$2:$C$898,3,0)</f>
        <v>SUR</v>
      </c>
      <c r="B81" s="129" t="s">
        <v>2584</v>
      </c>
      <c r="C81" s="136">
        <v>44338.741342592592</v>
      </c>
      <c r="D81" s="136" t="s">
        <v>2180</v>
      </c>
      <c r="E81" s="124">
        <v>101</v>
      </c>
      <c r="F81" s="153" t="str">
        <f>VLOOKUP(E81,VIP!$A$2:$O13241,2,0)</f>
        <v>DRBR101</v>
      </c>
      <c r="G81" s="134" t="str">
        <f>VLOOKUP(E81,'LISTADO ATM'!$A$2:$B$897,2,0)</f>
        <v xml:space="preserve">ATM Oficina San Juan de la Maguana I </v>
      </c>
      <c r="H81" s="134" t="str">
        <f>VLOOKUP(E81,VIP!$A$2:$O18104,7,FALSE)</f>
        <v>Si</v>
      </c>
      <c r="I81" s="134" t="str">
        <f>VLOOKUP(E81,VIP!$A$2:$O10069,8,FALSE)</f>
        <v>Si</v>
      </c>
      <c r="J81" s="134" t="str">
        <f>VLOOKUP(E81,VIP!$A$2:$O10019,8,FALSE)</f>
        <v>Si</v>
      </c>
      <c r="K81" s="134" t="str">
        <f>VLOOKUP(E81,VIP!$A$2:$O13593,6,0)</f>
        <v>SI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35" t="s">
        <v>2469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2580</v>
      </c>
      <c r="C82" s="136">
        <v>44338.771481481483</v>
      </c>
      <c r="D82" s="136" t="s">
        <v>2180</v>
      </c>
      <c r="E82" s="124">
        <v>955</v>
      </c>
      <c r="F82" s="153" t="str">
        <f>VLOOKUP(E82,VIP!$A$2:$O13236,2,0)</f>
        <v>DRBR955</v>
      </c>
      <c r="G82" s="134" t="str">
        <f>VLOOKUP(E82,'LISTADO ATM'!$A$2:$B$897,2,0)</f>
        <v xml:space="preserve">ATM Oficina Americana Independencia II </v>
      </c>
      <c r="H82" s="134" t="str">
        <f>VLOOKUP(E82,VIP!$A$2:$O18099,7,FALSE)</f>
        <v>Si</v>
      </c>
      <c r="I82" s="134" t="str">
        <f>VLOOKUP(E82,VIP!$A$2:$O10064,8,FALSE)</f>
        <v>Si</v>
      </c>
      <c r="J82" s="134" t="str">
        <f>VLOOKUP(E82,VIP!$A$2:$O10014,8,FALSE)</f>
        <v>Si</v>
      </c>
      <c r="K82" s="134" t="str">
        <f>VLOOKUP(E82,VIP!$A$2:$O13588,6,0)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s="96" customFormat="1" ht="18" x14ac:dyDescent="0.25">
      <c r="A83" s="134" t="str">
        <f>VLOOKUP(E83,'LISTADO ATM'!$A$2:$C$898,3,0)</f>
        <v>ESTE</v>
      </c>
      <c r="B83" s="129" t="s">
        <v>2607</v>
      </c>
      <c r="C83" s="136">
        <v>44338.878530092596</v>
      </c>
      <c r="D83" s="136" t="s">
        <v>2180</v>
      </c>
      <c r="E83" s="124">
        <v>608</v>
      </c>
      <c r="F83" s="153" t="str">
        <f>VLOOKUP(E83,VIP!$A$2:$O13238,2,0)</f>
        <v>DRBR305</v>
      </c>
      <c r="G83" s="134" t="str">
        <f>VLOOKUP(E83,'LISTADO ATM'!$A$2:$B$897,2,0)</f>
        <v xml:space="preserve">ATM Oficina Jumbo (San Pedro) </v>
      </c>
      <c r="H83" s="134" t="str">
        <f>VLOOKUP(E83,VIP!$A$2:$O18101,7,FALSE)</f>
        <v>Si</v>
      </c>
      <c r="I83" s="134" t="str">
        <f>VLOOKUP(E83,VIP!$A$2:$O10066,8,FALSE)</f>
        <v>Si</v>
      </c>
      <c r="J83" s="134" t="str">
        <f>VLOOKUP(E83,VIP!$A$2:$O10016,8,FALSE)</f>
        <v>Si</v>
      </c>
      <c r="K83" s="134" t="str">
        <f>VLOOKUP(E83,VIP!$A$2:$O13590,6,0)</f>
        <v>SI</v>
      </c>
      <c r="L83" s="125" t="s">
        <v>2469</v>
      </c>
      <c r="M83" s="135" t="s">
        <v>2447</v>
      </c>
      <c r="N83" s="135" t="s">
        <v>2454</v>
      </c>
      <c r="O83" s="134" t="s">
        <v>2456</v>
      </c>
      <c r="P83" s="137"/>
      <c r="Q83" s="135" t="s">
        <v>2469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2616</v>
      </c>
      <c r="C84" s="136">
        <v>44338.951805555553</v>
      </c>
      <c r="D84" s="136" t="s">
        <v>2180</v>
      </c>
      <c r="E84" s="124">
        <v>85</v>
      </c>
      <c r="F84" s="153" t="str">
        <f>VLOOKUP(E84,VIP!$A$2:$O13238,2,0)</f>
        <v>DRBR085</v>
      </c>
      <c r="G84" s="134" t="str">
        <f>VLOOKUP(E84,'LISTADO ATM'!$A$2:$B$897,2,0)</f>
        <v xml:space="preserve">ATM Oficina San Isidro (Fuerza Aérea) </v>
      </c>
      <c r="H84" s="134" t="str">
        <f>VLOOKUP(E84,VIP!$A$2:$O18101,7,FALSE)</f>
        <v>Si</v>
      </c>
      <c r="I84" s="134" t="str">
        <f>VLOOKUP(E84,VIP!$A$2:$O10066,8,FALSE)</f>
        <v>Si</v>
      </c>
      <c r="J84" s="134" t="str">
        <f>VLOOKUP(E84,VIP!$A$2:$O10016,8,FALSE)</f>
        <v>Si</v>
      </c>
      <c r="K84" s="134" t="str">
        <f>VLOOKUP(E84,VIP!$A$2:$O13590,6,0)</f>
        <v>NO</v>
      </c>
      <c r="L84" s="125" t="s">
        <v>2469</v>
      </c>
      <c r="M84" s="135" t="s">
        <v>2447</v>
      </c>
      <c r="N84" s="135" t="s">
        <v>2454</v>
      </c>
      <c r="O84" s="134" t="s">
        <v>2456</v>
      </c>
      <c r="P84" s="137"/>
      <c r="Q84" s="135" t="s">
        <v>2469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3335895860</v>
      </c>
      <c r="C85" s="136">
        <v>44339.395358796297</v>
      </c>
      <c r="D85" s="136" t="s">
        <v>2180</v>
      </c>
      <c r="E85" s="124">
        <v>272</v>
      </c>
      <c r="F85" s="153" t="str">
        <f>VLOOKUP(E85,VIP!$A$2:$O13245,2,0)</f>
        <v>DRBR272</v>
      </c>
      <c r="G85" s="134" t="str">
        <f>VLOOKUP(E85,'LISTADO ATM'!$A$2:$B$897,2,0)</f>
        <v xml:space="preserve">ATM Cámara de Diputados </v>
      </c>
      <c r="H85" s="134" t="str">
        <f>VLOOKUP(E85,VIP!$A$2:$O18108,7,FALSE)</f>
        <v>Si</v>
      </c>
      <c r="I85" s="134" t="str">
        <f>VLOOKUP(E85,VIP!$A$2:$O10073,8,FALSE)</f>
        <v>Si</v>
      </c>
      <c r="J85" s="134" t="str">
        <f>VLOOKUP(E85,VIP!$A$2:$O10023,8,FALSE)</f>
        <v>Si</v>
      </c>
      <c r="K85" s="134" t="str">
        <f>VLOOKUP(E85,VIP!$A$2:$O13597,6,0)</f>
        <v>NO</v>
      </c>
      <c r="L85" s="125" t="s">
        <v>2469</v>
      </c>
      <c r="M85" s="135" t="s">
        <v>2447</v>
      </c>
      <c r="N85" s="135" t="s">
        <v>2454</v>
      </c>
      <c r="O85" s="134" t="s">
        <v>2456</v>
      </c>
      <c r="P85" s="137"/>
      <c r="Q85" s="135" t="s">
        <v>2469</v>
      </c>
    </row>
    <row r="86" spans="1:17" s="96" customFormat="1" ht="18" x14ac:dyDescent="0.25">
      <c r="A86" s="134" t="str">
        <f>VLOOKUP(E86,'LISTADO ATM'!$A$2:$C$898,3,0)</f>
        <v>NORTE</v>
      </c>
      <c r="B86" s="129">
        <v>3335895859</v>
      </c>
      <c r="C86" s="136">
        <v>44339.392569444448</v>
      </c>
      <c r="D86" s="136" t="s">
        <v>2181</v>
      </c>
      <c r="E86" s="124">
        <v>380</v>
      </c>
      <c r="F86" s="153" t="str">
        <f>VLOOKUP(E86,VIP!$A$2:$O13246,2,0)</f>
        <v>DRBR380</v>
      </c>
      <c r="G86" s="134" t="str">
        <f>VLOOKUP(E86,'LISTADO ATM'!$A$2:$B$897,2,0)</f>
        <v xml:space="preserve">ATM Oficina Navarrete </v>
      </c>
      <c r="H86" s="134" t="str">
        <f>VLOOKUP(E86,VIP!$A$2:$O18109,7,FALSE)</f>
        <v>Si</v>
      </c>
      <c r="I86" s="134" t="str">
        <f>VLOOKUP(E86,VIP!$A$2:$O10074,8,FALSE)</f>
        <v>Si</v>
      </c>
      <c r="J86" s="134" t="str">
        <f>VLOOKUP(E86,VIP!$A$2:$O10024,8,FALSE)</f>
        <v>Si</v>
      </c>
      <c r="K86" s="134" t="str">
        <f>VLOOKUP(E86,VIP!$A$2:$O13598,6,0)</f>
        <v>NO</v>
      </c>
      <c r="L86" s="125" t="s">
        <v>2469</v>
      </c>
      <c r="M86" s="135" t="s">
        <v>2447</v>
      </c>
      <c r="N86" s="135" t="s">
        <v>2454</v>
      </c>
      <c r="O86" s="134" t="s">
        <v>2569</v>
      </c>
      <c r="P86" s="137"/>
      <c r="Q86" s="135" t="s">
        <v>2469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3335895857</v>
      </c>
      <c r="C87" s="136">
        <v>44339.3671412037</v>
      </c>
      <c r="D87" s="136" t="s">
        <v>2180</v>
      </c>
      <c r="E87" s="124">
        <v>32</v>
      </c>
      <c r="F87" s="153" t="str">
        <f>VLOOKUP(E87,VIP!$A$2:$O13247,2,0)</f>
        <v>DRBR032</v>
      </c>
      <c r="G87" s="134" t="str">
        <f>VLOOKUP(E87,'LISTADO ATM'!$A$2:$B$897,2,0)</f>
        <v xml:space="preserve">ATM Oficina San Martín II </v>
      </c>
      <c r="H87" s="134" t="str">
        <f>VLOOKUP(E87,VIP!$A$2:$O18110,7,FALSE)</f>
        <v>Si</v>
      </c>
      <c r="I87" s="134" t="str">
        <f>VLOOKUP(E87,VIP!$A$2:$O10075,8,FALSE)</f>
        <v>Si</v>
      </c>
      <c r="J87" s="134" t="str">
        <f>VLOOKUP(E87,VIP!$A$2:$O10025,8,FALSE)</f>
        <v>Si</v>
      </c>
      <c r="K87" s="134" t="str">
        <f>VLOOKUP(E87,VIP!$A$2:$O13599,6,0)</f>
        <v>NO</v>
      </c>
      <c r="L87" s="125" t="s">
        <v>2469</v>
      </c>
      <c r="M87" s="135" t="s">
        <v>2447</v>
      </c>
      <c r="N87" s="135" t="s">
        <v>2454</v>
      </c>
      <c r="O87" s="134" t="s">
        <v>2456</v>
      </c>
      <c r="P87" s="137"/>
      <c r="Q87" s="135" t="s">
        <v>2469</v>
      </c>
    </row>
    <row r="88" spans="1:17" s="96" customFormat="1" ht="18" x14ac:dyDescent="0.25">
      <c r="A88" s="134" t="e">
        <f>VLOOKUP(E88,'LISTADO ATM'!$A$2:$C$898,3,0)</f>
        <v>#N/A</v>
      </c>
      <c r="B88" s="129"/>
      <c r="C88" s="136"/>
      <c r="D88" s="136"/>
      <c r="E88" s="124"/>
      <c r="F88" s="153" t="e">
        <f>VLOOKUP(E88,VIP!$A$2:$O13256,2,0)</f>
        <v>#N/A</v>
      </c>
      <c r="G88" s="134" t="e">
        <f>VLOOKUP(E88,'LISTADO ATM'!$A$2:$B$897,2,0)</f>
        <v>#N/A</v>
      </c>
      <c r="H88" s="134" t="e">
        <f>VLOOKUP(E88,VIP!$A$2:$O18119,7,FALSE)</f>
        <v>#N/A</v>
      </c>
      <c r="I88" s="134" t="e">
        <f>VLOOKUP(E88,VIP!$A$2:$O10084,8,FALSE)</f>
        <v>#N/A</v>
      </c>
      <c r="J88" s="134" t="e">
        <f>VLOOKUP(E88,VIP!$A$2:$O10034,8,FALSE)</f>
        <v>#N/A</v>
      </c>
      <c r="K88" s="134" t="e">
        <f>VLOOKUP(E88,VIP!$A$2:$O13608,6,0)</f>
        <v>#N/A</v>
      </c>
      <c r="L88" s="125"/>
      <c r="M88" s="135"/>
      <c r="N88" s="135"/>
      <c r="O88" s="134"/>
      <c r="P88" s="137"/>
      <c r="Q88" s="135"/>
    </row>
    <row r="89" spans="1:17" s="96" customFormat="1" ht="18" x14ac:dyDescent="0.25">
      <c r="A89" s="134" t="e">
        <f>VLOOKUP(E89,'LISTADO ATM'!$A$2:$C$898,3,0)</f>
        <v>#N/A</v>
      </c>
      <c r="B89" s="129"/>
      <c r="C89" s="136"/>
      <c r="D89" s="136"/>
      <c r="E89" s="124"/>
      <c r="F89" s="153" t="e">
        <f>VLOOKUP(E89,VIP!$A$2:$O13257,2,0)</f>
        <v>#N/A</v>
      </c>
      <c r="G89" s="134" t="e">
        <f>VLOOKUP(E89,'LISTADO ATM'!$A$2:$B$897,2,0)</f>
        <v>#N/A</v>
      </c>
      <c r="H89" s="134" t="e">
        <f>VLOOKUP(E89,VIP!$A$2:$O18120,7,FALSE)</f>
        <v>#N/A</v>
      </c>
      <c r="I89" s="134" t="e">
        <f>VLOOKUP(E89,VIP!$A$2:$O10085,8,FALSE)</f>
        <v>#N/A</v>
      </c>
      <c r="J89" s="134" t="e">
        <f>VLOOKUP(E89,VIP!$A$2:$O10035,8,FALSE)</f>
        <v>#N/A</v>
      </c>
      <c r="K89" s="134" t="e">
        <f>VLOOKUP(E89,VIP!$A$2:$O13609,6,0)</f>
        <v>#N/A</v>
      </c>
      <c r="L89" s="125"/>
      <c r="M89" s="135"/>
      <c r="N89" s="135"/>
      <c r="O89" s="134"/>
      <c r="P89" s="137"/>
      <c r="Q89" s="135"/>
    </row>
    <row r="90" spans="1:17" s="96" customFormat="1" ht="18" x14ac:dyDescent="0.25">
      <c r="A90" s="134" t="e">
        <f>VLOOKUP(E90,'LISTADO ATM'!$A$2:$C$898,3,0)</f>
        <v>#N/A</v>
      </c>
      <c r="B90" s="129"/>
      <c r="C90" s="136"/>
      <c r="D90" s="136"/>
      <c r="E90" s="124"/>
      <c r="F90" s="153" t="e">
        <f>VLOOKUP(E90,VIP!$A$2:$O13258,2,0)</f>
        <v>#N/A</v>
      </c>
      <c r="G90" s="134" t="e">
        <f>VLOOKUP(E90,'LISTADO ATM'!$A$2:$B$897,2,0)</f>
        <v>#N/A</v>
      </c>
      <c r="H90" s="134" t="e">
        <f>VLOOKUP(E90,VIP!$A$2:$O18121,7,FALSE)</f>
        <v>#N/A</v>
      </c>
      <c r="I90" s="134" t="e">
        <f>VLOOKUP(E90,VIP!$A$2:$O10086,8,FALSE)</f>
        <v>#N/A</v>
      </c>
      <c r="J90" s="134" t="e">
        <f>VLOOKUP(E90,VIP!$A$2:$O10036,8,FALSE)</f>
        <v>#N/A</v>
      </c>
      <c r="K90" s="134" t="e">
        <f>VLOOKUP(E90,VIP!$A$2:$O13610,6,0)</f>
        <v>#N/A</v>
      </c>
      <c r="L90" s="125"/>
      <c r="M90" s="135"/>
      <c r="N90" s="135"/>
      <c r="O90" s="134"/>
      <c r="P90" s="137"/>
      <c r="Q90" s="135"/>
    </row>
    <row r="91" spans="1:17" s="96" customFormat="1" ht="18" x14ac:dyDescent="0.25">
      <c r="A91" s="134" t="e">
        <f>VLOOKUP(E91,'LISTADO ATM'!$A$2:$C$898,3,0)</f>
        <v>#N/A</v>
      </c>
      <c r="B91" s="129"/>
      <c r="C91" s="136"/>
      <c r="D91" s="136"/>
      <c r="E91" s="124"/>
      <c r="F91" s="153" t="e">
        <f>VLOOKUP(E91,VIP!$A$2:$O13259,2,0)</f>
        <v>#N/A</v>
      </c>
      <c r="G91" s="134" t="e">
        <f>VLOOKUP(E91,'LISTADO ATM'!$A$2:$B$897,2,0)</f>
        <v>#N/A</v>
      </c>
      <c r="H91" s="134" t="e">
        <f>VLOOKUP(E91,VIP!$A$2:$O18122,7,FALSE)</f>
        <v>#N/A</v>
      </c>
      <c r="I91" s="134" t="e">
        <f>VLOOKUP(E91,VIP!$A$2:$O10087,8,FALSE)</f>
        <v>#N/A</v>
      </c>
      <c r="J91" s="134" t="e">
        <f>VLOOKUP(E91,VIP!$A$2:$O10037,8,FALSE)</f>
        <v>#N/A</v>
      </c>
      <c r="K91" s="134" t="e">
        <f>VLOOKUP(E91,VIP!$A$2:$O13611,6,0)</f>
        <v>#N/A</v>
      </c>
      <c r="L91" s="125"/>
      <c r="M91" s="135"/>
      <c r="N91" s="135"/>
      <c r="O91" s="134"/>
      <c r="P91" s="137"/>
      <c r="Q91" s="135"/>
    </row>
    <row r="92" spans="1:17" s="96" customFormat="1" ht="18" x14ac:dyDescent="0.25">
      <c r="A92" s="134" t="e">
        <f>VLOOKUP(E92,'LISTADO ATM'!$A$2:$C$898,3,0)</f>
        <v>#N/A</v>
      </c>
      <c r="B92" s="129"/>
      <c r="C92" s="136"/>
      <c r="D92" s="136"/>
      <c r="E92" s="124"/>
      <c r="F92" s="153" t="e">
        <f>VLOOKUP(E92,VIP!$A$2:$O13260,2,0)</f>
        <v>#N/A</v>
      </c>
      <c r="G92" s="134" t="e">
        <f>VLOOKUP(E92,'LISTADO ATM'!$A$2:$B$897,2,0)</f>
        <v>#N/A</v>
      </c>
      <c r="H92" s="134" t="e">
        <f>VLOOKUP(E92,VIP!$A$2:$O18123,7,FALSE)</f>
        <v>#N/A</v>
      </c>
      <c r="I92" s="134" t="e">
        <f>VLOOKUP(E92,VIP!$A$2:$O10088,8,FALSE)</f>
        <v>#N/A</v>
      </c>
      <c r="J92" s="134" t="e">
        <f>VLOOKUP(E92,VIP!$A$2:$O10038,8,FALSE)</f>
        <v>#N/A</v>
      </c>
      <c r="K92" s="134" t="e">
        <f>VLOOKUP(E92,VIP!$A$2:$O13612,6,0)</f>
        <v>#N/A</v>
      </c>
      <c r="L92" s="125"/>
      <c r="M92" s="135"/>
      <c r="N92" s="135"/>
      <c r="O92" s="134"/>
      <c r="P92" s="137"/>
      <c r="Q92" s="135"/>
    </row>
    <row r="93" spans="1:17" s="96" customFormat="1" ht="18" x14ac:dyDescent="0.25">
      <c r="A93" s="134" t="e">
        <f>VLOOKUP(E93,'LISTADO ATM'!$A$2:$C$898,3,0)</f>
        <v>#N/A</v>
      </c>
      <c r="B93" s="129"/>
      <c r="C93" s="136"/>
      <c r="D93" s="136"/>
      <c r="E93" s="124"/>
      <c r="F93" s="153" t="e">
        <f>VLOOKUP(E93,VIP!$A$2:$O13261,2,0)</f>
        <v>#N/A</v>
      </c>
      <c r="G93" s="134" t="e">
        <f>VLOOKUP(E93,'LISTADO ATM'!$A$2:$B$897,2,0)</f>
        <v>#N/A</v>
      </c>
      <c r="H93" s="134" t="e">
        <f>VLOOKUP(E93,VIP!$A$2:$O18124,7,FALSE)</f>
        <v>#N/A</v>
      </c>
      <c r="I93" s="134" t="e">
        <f>VLOOKUP(E93,VIP!$A$2:$O10089,8,FALSE)</f>
        <v>#N/A</v>
      </c>
      <c r="J93" s="134" t="e">
        <f>VLOOKUP(E93,VIP!$A$2:$O10039,8,FALSE)</f>
        <v>#N/A</v>
      </c>
      <c r="K93" s="134" t="e">
        <f>VLOOKUP(E93,VIP!$A$2:$O13613,6,0)</f>
        <v>#N/A</v>
      </c>
      <c r="L93" s="125"/>
      <c r="M93" s="135"/>
      <c r="N93" s="135"/>
      <c r="O93" s="134"/>
      <c r="P93" s="137"/>
      <c r="Q93" s="135"/>
    </row>
    <row r="94" spans="1:17" s="96" customFormat="1" ht="18" x14ac:dyDescent="0.25">
      <c r="A94" s="134" t="e">
        <f>VLOOKUP(E94,'LISTADO ATM'!$A$2:$C$898,3,0)</f>
        <v>#N/A</v>
      </c>
      <c r="B94" s="129"/>
      <c r="C94" s="136"/>
      <c r="D94" s="136"/>
      <c r="E94" s="124"/>
      <c r="F94" s="153" t="e">
        <f>VLOOKUP(E94,VIP!$A$2:$O13262,2,0)</f>
        <v>#N/A</v>
      </c>
      <c r="G94" s="134" t="e">
        <f>VLOOKUP(E94,'LISTADO ATM'!$A$2:$B$897,2,0)</f>
        <v>#N/A</v>
      </c>
      <c r="H94" s="134" t="e">
        <f>VLOOKUP(E94,VIP!$A$2:$O18125,7,FALSE)</f>
        <v>#N/A</v>
      </c>
      <c r="I94" s="134" t="e">
        <f>VLOOKUP(E94,VIP!$A$2:$O10090,8,FALSE)</f>
        <v>#N/A</v>
      </c>
      <c r="J94" s="134" t="e">
        <f>VLOOKUP(E94,VIP!$A$2:$O10040,8,FALSE)</f>
        <v>#N/A</v>
      </c>
      <c r="K94" s="134" t="e">
        <f>VLOOKUP(E94,VIP!$A$2:$O13614,6,0)</f>
        <v>#N/A</v>
      </c>
      <c r="L94" s="125"/>
      <c r="M94" s="135"/>
      <c r="N94" s="135"/>
      <c r="O94" s="134"/>
      <c r="P94" s="137"/>
      <c r="Q94" s="135"/>
    </row>
    <row r="95" spans="1:17" s="96" customFormat="1" ht="18" x14ac:dyDescent="0.25">
      <c r="A95" s="134" t="e">
        <f>VLOOKUP(E95,'LISTADO ATM'!$A$2:$C$898,3,0)</f>
        <v>#N/A</v>
      </c>
      <c r="B95" s="129"/>
      <c r="C95" s="136"/>
      <c r="D95" s="136"/>
      <c r="E95" s="124"/>
      <c r="F95" s="153" t="e">
        <f>VLOOKUP(E95,VIP!$A$2:$O13263,2,0)</f>
        <v>#N/A</v>
      </c>
      <c r="G95" s="134" t="e">
        <f>VLOOKUP(E95,'LISTADO ATM'!$A$2:$B$897,2,0)</f>
        <v>#N/A</v>
      </c>
      <c r="H95" s="134" t="e">
        <f>VLOOKUP(E95,VIP!$A$2:$O18126,7,FALSE)</f>
        <v>#N/A</v>
      </c>
      <c r="I95" s="134" t="e">
        <f>VLOOKUP(E95,VIP!$A$2:$O10091,8,FALSE)</f>
        <v>#N/A</v>
      </c>
      <c r="J95" s="134" t="e">
        <f>VLOOKUP(E95,VIP!$A$2:$O10041,8,FALSE)</f>
        <v>#N/A</v>
      </c>
      <c r="K95" s="134" t="e">
        <f>VLOOKUP(E95,VIP!$A$2:$O13615,6,0)</f>
        <v>#N/A</v>
      </c>
      <c r="L95" s="125"/>
      <c r="M95" s="135"/>
      <c r="N95" s="135"/>
      <c r="O95" s="134"/>
      <c r="P95" s="137"/>
      <c r="Q95" s="135"/>
    </row>
    <row r="96" spans="1:17" s="96" customFormat="1" ht="18" x14ac:dyDescent="0.25">
      <c r="A96" s="134" t="e">
        <f>VLOOKUP(E96,'LISTADO ATM'!$A$2:$C$898,3,0)</f>
        <v>#N/A</v>
      </c>
      <c r="B96" s="129"/>
      <c r="C96" s="136"/>
      <c r="D96" s="136"/>
      <c r="E96" s="124"/>
      <c r="F96" s="153" t="e">
        <f>VLOOKUP(E96,VIP!$A$2:$O13264,2,0)</f>
        <v>#N/A</v>
      </c>
      <c r="G96" s="134" t="e">
        <f>VLOOKUP(E96,'LISTADO ATM'!$A$2:$B$897,2,0)</f>
        <v>#N/A</v>
      </c>
      <c r="H96" s="134" t="e">
        <f>VLOOKUP(E96,VIP!$A$2:$O18127,7,FALSE)</f>
        <v>#N/A</v>
      </c>
      <c r="I96" s="134" t="e">
        <f>VLOOKUP(E96,VIP!$A$2:$O10092,8,FALSE)</f>
        <v>#N/A</v>
      </c>
      <c r="J96" s="134" t="e">
        <f>VLOOKUP(E96,VIP!$A$2:$O10042,8,FALSE)</f>
        <v>#N/A</v>
      </c>
      <c r="K96" s="134" t="e">
        <f>VLOOKUP(E96,VIP!$A$2:$O13616,6,0)</f>
        <v>#N/A</v>
      </c>
      <c r="L96" s="125"/>
      <c r="M96" s="135"/>
      <c r="N96" s="135"/>
      <c r="O96" s="134"/>
      <c r="P96" s="137"/>
      <c r="Q96" s="135"/>
    </row>
    <row r="97" spans="1:17" s="96" customFormat="1" ht="18" x14ac:dyDescent="0.25">
      <c r="A97" s="134" t="e">
        <f>VLOOKUP(E97,'LISTADO ATM'!$A$2:$C$898,3,0)</f>
        <v>#N/A</v>
      </c>
      <c r="B97" s="129"/>
      <c r="C97" s="136"/>
      <c r="D97" s="136"/>
      <c r="E97" s="124"/>
      <c r="F97" s="153" t="e">
        <f>VLOOKUP(E97,VIP!$A$2:$O13265,2,0)</f>
        <v>#N/A</v>
      </c>
      <c r="G97" s="134" t="e">
        <f>VLOOKUP(E97,'LISTADO ATM'!$A$2:$B$897,2,0)</f>
        <v>#N/A</v>
      </c>
      <c r="H97" s="134" t="e">
        <f>VLOOKUP(E97,VIP!$A$2:$O18128,7,FALSE)</f>
        <v>#N/A</v>
      </c>
      <c r="I97" s="134" t="e">
        <f>VLOOKUP(E97,VIP!$A$2:$O10093,8,FALSE)</f>
        <v>#N/A</v>
      </c>
      <c r="J97" s="134" t="e">
        <f>VLOOKUP(E97,VIP!$A$2:$O10043,8,FALSE)</f>
        <v>#N/A</v>
      </c>
      <c r="K97" s="134" t="e">
        <f>VLOOKUP(E97,VIP!$A$2:$O13617,6,0)</f>
        <v>#N/A</v>
      </c>
      <c r="L97" s="125"/>
      <c r="M97" s="135"/>
      <c r="N97" s="135"/>
      <c r="O97" s="134"/>
      <c r="P97" s="137"/>
      <c r="Q97" s="135"/>
    </row>
    <row r="98" spans="1:17" s="96" customFormat="1" ht="18" x14ac:dyDescent="0.25">
      <c r="A98" s="134" t="e">
        <f>VLOOKUP(E98,'LISTADO ATM'!$A$2:$C$898,3,0)</f>
        <v>#N/A</v>
      </c>
      <c r="B98" s="129"/>
      <c r="C98" s="136"/>
      <c r="D98" s="136"/>
      <c r="E98" s="124"/>
      <c r="F98" s="153" t="e">
        <f>VLOOKUP(E98,VIP!$A$2:$O13266,2,0)</f>
        <v>#N/A</v>
      </c>
      <c r="G98" s="134" t="e">
        <f>VLOOKUP(E98,'LISTADO ATM'!$A$2:$B$897,2,0)</f>
        <v>#N/A</v>
      </c>
      <c r="H98" s="134" t="e">
        <f>VLOOKUP(E98,VIP!$A$2:$O18129,7,FALSE)</f>
        <v>#N/A</v>
      </c>
      <c r="I98" s="134" t="e">
        <f>VLOOKUP(E98,VIP!$A$2:$O10094,8,FALSE)</f>
        <v>#N/A</v>
      </c>
      <c r="J98" s="134" t="e">
        <f>VLOOKUP(E98,VIP!$A$2:$O10044,8,FALSE)</f>
        <v>#N/A</v>
      </c>
      <c r="K98" s="134" t="e">
        <f>VLOOKUP(E98,VIP!$A$2:$O13618,6,0)</f>
        <v>#N/A</v>
      </c>
      <c r="L98" s="125"/>
      <c r="M98" s="135"/>
      <c r="N98" s="135"/>
      <c r="O98" s="134"/>
      <c r="P98" s="137"/>
      <c r="Q98" s="135"/>
    </row>
    <row r="99" spans="1:17" s="96" customFormat="1" ht="18" x14ac:dyDescent="0.25">
      <c r="A99" s="134" t="e">
        <f>VLOOKUP(E99,'LISTADO ATM'!$A$2:$C$898,3,0)</f>
        <v>#N/A</v>
      </c>
      <c r="B99" s="129"/>
      <c r="C99" s="136"/>
      <c r="D99" s="136"/>
      <c r="E99" s="124"/>
      <c r="F99" s="153" t="e">
        <f>VLOOKUP(E99,VIP!$A$2:$O13267,2,0)</f>
        <v>#N/A</v>
      </c>
      <c r="G99" s="134" t="e">
        <f>VLOOKUP(E99,'LISTADO ATM'!$A$2:$B$897,2,0)</f>
        <v>#N/A</v>
      </c>
      <c r="H99" s="134" t="e">
        <f>VLOOKUP(E99,VIP!$A$2:$O18130,7,FALSE)</f>
        <v>#N/A</v>
      </c>
      <c r="I99" s="134" t="e">
        <f>VLOOKUP(E99,VIP!$A$2:$O10095,8,FALSE)</f>
        <v>#N/A</v>
      </c>
      <c r="J99" s="134" t="e">
        <f>VLOOKUP(E99,VIP!$A$2:$O10045,8,FALSE)</f>
        <v>#N/A</v>
      </c>
      <c r="K99" s="134" t="e">
        <f>VLOOKUP(E99,VIP!$A$2:$O13619,6,0)</f>
        <v>#N/A</v>
      </c>
      <c r="L99" s="125"/>
      <c r="M99" s="135"/>
      <c r="N99" s="135"/>
      <c r="O99" s="134"/>
      <c r="P99" s="137"/>
      <c r="Q99" s="135"/>
    </row>
    <row r="100" spans="1:17" s="96" customFormat="1" ht="18" x14ac:dyDescent="0.25">
      <c r="A100" s="134" t="e">
        <f>VLOOKUP(E100,'LISTADO ATM'!$A$2:$C$898,3,0)</f>
        <v>#N/A</v>
      </c>
      <c r="B100" s="129"/>
      <c r="C100" s="136"/>
      <c r="D100" s="136"/>
      <c r="E100" s="124"/>
      <c r="F100" s="153" t="e">
        <f>VLOOKUP(E100,VIP!$A$2:$O13268,2,0)</f>
        <v>#N/A</v>
      </c>
      <c r="G100" s="134" t="e">
        <f>VLOOKUP(E100,'LISTADO ATM'!$A$2:$B$897,2,0)</f>
        <v>#N/A</v>
      </c>
      <c r="H100" s="134" t="e">
        <f>VLOOKUP(E100,VIP!$A$2:$O18131,7,FALSE)</f>
        <v>#N/A</v>
      </c>
      <c r="I100" s="134" t="e">
        <f>VLOOKUP(E100,VIP!$A$2:$O10096,8,FALSE)</f>
        <v>#N/A</v>
      </c>
      <c r="J100" s="134" t="e">
        <f>VLOOKUP(E100,VIP!$A$2:$O10046,8,FALSE)</f>
        <v>#N/A</v>
      </c>
      <c r="K100" s="134" t="e">
        <f>VLOOKUP(E100,VIP!$A$2:$O13620,6,0)</f>
        <v>#N/A</v>
      </c>
      <c r="L100" s="125"/>
      <c r="M100" s="135"/>
      <c r="N100" s="135"/>
      <c r="O100" s="134"/>
      <c r="P100" s="137"/>
      <c r="Q100" s="135"/>
    </row>
    <row r="101" spans="1:17" s="96" customFormat="1" ht="18" x14ac:dyDescent="0.25">
      <c r="A101" s="134" t="e">
        <f>VLOOKUP(E101,'LISTADO ATM'!$A$2:$C$898,3,0)</f>
        <v>#N/A</v>
      </c>
      <c r="B101" s="129"/>
      <c r="C101" s="136"/>
      <c r="D101" s="136"/>
      <c r="E101" s="124"/>
      <c r="F101" s="153" t="e">
        <f>VLOOKUP(E101,VIP!$A$2:$O13269,2,0)</f>
        <v>#N/A</v>
      </c>
      <c r="G101" s="134" t="e">
        <f>VLOOKUP(E101,'LISTADO ATM'!$A$2:$B$897,2,0)</f>
        <v>#N/A</v>
      </c>
      <c r="H101" s="134" t="e">
        <f>VLOOKUP(E101,VIP!$A$2:$O18132,7,FALSE)</f>
        <v>#N/A</v>
      </c>
      <c r="I101" s="134" t="e">
        <f>VLOOKUP(E101,VIP!$A$2:$O10097,8,FALSE)</f>
        <v>#N/A</v>
      </c>
      <c r="J101" s="134" t="e">
        <f>VLOOKUP(E101,VIP!$A$2:$O10047,8,FALSE)</f>
        <v>#N/A</v>
      </c>
      <c r="K101" s="134" t="e">
        <f>VLOOKUP(E101,VIP!$A$2:$O13621,6,0)</f>
        <v>#N/A</v>
      </c>
      <c r="L101" s="125"/>
      <c r="M101" s="135"/>
      <c r="N101" s="135"/>
      <c r="O101" s="134"/>
      <c r="P101" s="137"/>
      <c r="Q101" s="135"/>
    </row>
    <row r="102" spans="1:17" s="96" customFormat="1" ht="18" x14ac:dyDescent="0.25">
      <c r="A102" s="134" t="e">
        <f>VLOOKUP(E102,'LISTADO ATM'!$A$2:$C$898,3,0)</f>
        <v>#N/A</v>
      </c>
      <c r="B102" s="129"/>
      <c r="C102" s="136"/>
      <c r="D102" s="136"/>
      <c r="E102" s="124"/>
      <c r="F102" s="153" t="e">
        <f>VLOOKUP(E102,VIP!$A$2:$O13270,2,0)</f>
        <v>#N/A</v>
      </c>
      <c r="G102" s="134" t="e">
        <f>VLOOKUP(E102,'LISTADO ATM'!$A$2:$B$897,2,0)</f>
        <v>#N/A</v>
      </c>
      <c r="H102" s="134" t="e">
        <f>VLOOKUP(E102,VIP!$A$2:$O18133,7,FALSE)</f>
        <v>#N/A</v>
      </c>
      <c r="I102" s="134" t="e">
        <f>VLOOKUP(E102,VIP!$A$2:$O10098,8,FALSE)</f>
        <v>#N/A</v>
      </c>
      <c r="J102" s="134" t="e">
        <f>VLOOKUP(E102,VIP!$A$2:$O10048,8,FALSE)</f>
        <v>#N/A</v>
      </c>
      <c r="K102" s="134" t="e">
        <f>VLOOKUP(E102,VIP!$A$2:$O13622,6,0)</f>
        <v>#N/A</v>
      </c>
      <c r="L102" s="125"/>
      <c r="M102" s="135"/>
      <c r="N102" s="135"/>
      <c r="O102" s="134"/>
      <c r="P102" s="137"/>
      <c r="Q102" s="135"/>
    </row>
    <row r="103" spans="1:17" s="96" customFormat="1" ht="18" x14ac:dyDescent="0.25">
      <c r="A103" s="134" t="e">
        <f>VLOOKUP(E103,'LISTADO ATM'!$A$2:$C$898,3,0)</f>
        <v>#N/A</v>
      </c>
      <c r="B103" s="129"/>
      <c r="C103" s="136"/>
      <c r="D103" s="136"/>
      <c r="E103" s="124"/>
      <c r="F103" s="153" t="e">
        <f>VLOOKUP(E103,VIP!$A$2:$O13271,2,0)</f>
        <v>#N/A</v>
      </c>
      <c r="G103" s="134" t="e">
        <f>VLOOKUP(E103,'LISTADO ATM'!$A$2:$B$897,2,0)</f>
        <v>#N/A</v>
      </c>
      <c r="H103" s="134" t="e">
        <f>VLOOKUP(E103,VIP!$A$2:$O18134,7,FALSE)</f>
        <v>#N/A</v>
      </c>
      <c r="I103" s="134" t="e">
        <f>VLOOKUP(E103,VIP!$A$2:$O10099,8,FALSE)</f>
        <v>#N/A</v>
      </c>
      <c r="J103" s="134" t="e">
        <f>VLOOKUP(E103,VIP!$A$2:$O10049,8,FALSE)</f>
        <v>#N/A</v>
      </c>
      <c r="K103" s="134" t="e">
        <f>VLOOKUP(E103,VIP!$A$2:$O13623,6,0)</f>
        <v>#N/A</v>
      </c>
      <c r="L103" s="125"/>
      <c r="M103" s="135"/>
      <c r="N103" s="135"/>
      <c r="O103" s="134"/>
      <c r="P103" s="137"/>
      <c r="Q103" s="135"/>
    </row>
    <row r="104" spans="1:17" s="96" customFormat="1" ht="18" x14ac:dyDescent="0.25">
      <c r="A104" s="134" t="e">
        <f>VLOOKUP(E104,'LISTADO ATM'!$A$2:$C$898,3,0)</f>
        <v>#N/A</v>
      </c>
      <c r="B104" s="129"/>
      <c r="C104" s="136"/>
      <c r="D104" s="136"/>
      <c r="E104" s="124"/>
      <c r="F104" s="153" t="e">
        <f>VLOOKUP(E104,VIP!$A$2:$O13272,2,0)</f>
        <v>#N/A</v>
      </c>
      <c r="G104" s="134" t="e">
        <f>VLOOKUP(E104,'LISTADO ATM'!$A$2:$B$897,2,0)</f>
        <v>#N/A</v>
      </c>
      <c r="H104" s="134" t="e">
        <f>VLOOKUP(E104,VIP!$A$2:$O18135,7,FALSE)</f>
        <v>#N/A</v>
      </c>
      <c r="I104" s="134" t="e">
        <f>VLOOKUP(E104,VIP!$A$2:$O10100,8,FALSE)</f>
        <v>#N/A</v>
      </c>
      <c r="J104" s="134" t="e">
        <f>VLOOKUP(E104,VIP!$A$2:$O10050,8,FALSE)</f>
        <v>#N/A</v>
      </c>
      <c r="K104" s="134" t="e">
        <f>VLOOKUP(E104,VIP!$A$2:$O13624,6,0)</f>
        <v>#N/A</v>
      </c>
      <c r="L104" s="125"/>
      <c r="M104" s="135"/>
      <c r="N104" s="135"/>
      <c r="O104" s="134"/>
      <c r="P104" s="137"/>
      <c r="Q104" s="135"/>
    </row>
    <row r="105" spans="1:17" s="96" customFormat="1" ht="18" x14ac:dyDescent="0.25">
      <c r="A105" s="134" t="e">
        <f>VLOOKUP(E105,'LISTADO ATM'!$A$2:$C$898,3,0)</f>
        <v>#N/A</v>
      </c>
      <c r="B105" s="129"/>
      <c r="C105" s="136"/>
      <c r="D105" s="136"/>
      <c r="E105" s="124"/>
      <c r="F105" s="153" t="e">
        <f>VLOOKUP(E105,VIP!$A$2:$O13273,2,0)</f>
        <v>#N/A</v>
      </c>
      <c r="G105" s="134" t="e">
        <f>VLOOKUP(E105,'LISTADO ATM'!$A$2:$B$897,2,0)</f>
        <v>#N/A</v>
      </c>
      <c r="H105" s="134" t="e">
        <f>VLOOKUP(E105,VIP!$A$2:$O18136,7,FALSE)</f>
        <v>#N/A</v>
      </c>
      <c r="I105" s="134" t="e">
        <f>VLOOKUP(E105,VIP!$A$2:$O10101,8,FALSE)</f>
        <v>#N/A</v>
      </c>
      <c r="J105" s="134" t="e">
        <f>VLOOKUP(E105,VIP!$A$2:$O10051,8,FALSE)</f>
        <v>#N/A</v>
      </c>
      <c r="K105" s="134" t="e">
        <f>VLOOKUP(E105,VIP!$A$2:$O13625,6,0)</f>
        <v>#N/A</v>
      </c>
      <c r="L105" s="125"/>
      <c r="M105" s="135"/>
      <c r="N105" s="135"/>
      <c r="O105" s="134"/>
      <c r="P105" s="137"/>
      <c r="Q105" s="135"/>
    </row>
    <row r="106" spans="1:17" s="96" customFormat="1" ht="18" x14ac:dyDescent="0.25">
      <c r="A106" s="134" t="e">
        <f>VLOOKUP(E106,'LISTADO ATM'!$A$2:$C$898,3,0)</f>
        <v>#N/A</v>
      </c>
      <c r="B106" s="129"/>
      <c r="C106" s="136"/>
      <c r="D106" s="136"/>
      <c r="E106" s="124"/>
      <c r="F106" s="153" t="e">
        <f>VLOOKUP(E106,VIP!$A$2:$O13274,2,0)</f>
        <v>#N/A</v>
      </c>
      <c r="G106" s="134" t="e">
        <f>VLOOKUP(E106,'LISTADO ATM'!$A$2:$B$897,2,0)</f>
        <v>#N/A</v>
      </c>
      <c r="H106" s="134" t="e">
        <f>VLOOKUP(E106,VIP!$A$2:$O18137,7,FALSE)</f>
        <v>#N/A</v>
      </c>
      <c r="I106" s="134" t="e">
        <f>VLOOKUP(E106,VIP!$A$2:$O10102,8,FALSE)</f>
        <v>#N/A</v>
      </c>
      <c r="J106" s="134" t="e">
        <f>VLOOKUP(E106,VIP!$A$2:$O10052,8,FALSE)</f>
        <v>#N/A</v>
      </c>
      <c r="K106" s="134" t="e">
        <f>VLOOKUP(E106,VIP!$A$2:$O13626,6,0)</f>
        <v>#N/A</v>
      </c>
      <c r="L106" s="125"/>
      <c r="M106" s="135"/>
      <c r="N106" s="135"/>
      <c r="O106" s="134"/>
      <c r="P106" s="137"/>
      <c r="Q106" s="135"/>
    </row>
    <row r="107" spans="1:17" s="96" customFormat="1" ht="18" x14ac:dyDescent="0.25">
      <c r="A107" s="134" t="e">
        <f>VLOOKUP(E107,'LISTADO ATM'!$A$2:$C$898,3,0)</f>
        <v>#N/A</v>
      </c>
      <c r="B107" s="129"/>
      <c r="C107" s="136"/>
      <c r="D107" s="136"/>
      <c r="E107" s="124"/>
      <c r="F107" s="153" t="e">
        <f>VLOOKUP(E107,VIP!$A$2:$O13275,2,0)</f>
        <v>#N/A</v>
      </c>
      <c r="G107" s="134" t="e">
        <f>VLOOKUP(E107,'LISTADO ATM'!$A$2:$B$897,2,0)</f>
        <v>#N/A</v>
      </c>
      <c r="H107" s="134" t="e">
        <f>VLOOKUP(E107,VIP!$A$2:$O18138,7,FALSE)</f>
        <v>#N/A</v>
      </c>
      <c r="I107" s="134" t="e">
        <f>VLOOKUP(E107,VIP!$A$2:$O10103,8,FALSE)</f>
        <v>#N/A</v>
      </c>
      <c r="J107" s="134" t="e">
        <f>VLOOKUP(E107,VIP!$A$2:$O10053,8,FALSE)</f>
        <v>#N/A</v>
      </c>
      <c r="K107" s="134" t="e">
        <f>VLOOKUP(E107,VIP!$A$2:$O13627,6,0)</f>
        <v>#N/A</v>
      </c>
      <c r="L107" s="125"/>
      <c r="M107" s="135"/>
      <c r="N107" s="135"/>
      <c r="O107" s="134"/>
      <c r="P107" s="137"/>
      <c r="Q107" s="135"/>
    </row>
    <row r="108" spans="1:17" s="96" customFormat="1" ht="18" x14ac:dyDescent="0.25">
      <c r="A108" s="134" t="e">
        <f>VLOOKUP(E108,'LISTADO ATM'!$A$2:$C$898,3,0)</f>
        <v>#N/A</v>
      </c>
      <c r="B108" s="129"/>
      <c r="C108" s="136"/>
      <c r="D108" s="136"/>
      <c r="E108" s="124"/>
      <c r="F108" s="153" t="e">
        <f>VLOOKUP(E108,VIP!$A$2:$O13276,2,0)</f>
        <v>#N/A</v>
      </c>
      <c r="G108" s="134" t="e">
        <f>VLOOKUP(E108,'LISTADO ATM'!$A$2:$B$897,2,0)</f>
        <v>#N/A</v>
      </c>
      <c r="H108" s="134" t="e">
        <f>VLOOKUP(E108,VIP!$A$2:$O18139,7,FALSE)</f>
        <v>#N/A</v>
      </c>
      <c r="I108" s="134" t="e">
        <f>VLOOKUP(E108,VIP!$A$2:$O10104,8,FALSE)</f>
        <v>#N/A</v>
      </c>
      <c r="J108" s="134" t="e">
        <f>VLOOKUP(E108,VIP!$A$2:$O10054,8,FALSE)</f>
        <v>#N/A</v>
      </c>
      <c r="K108" s="134" t="e">
        <f>VLOOKUP(E108,VIP!$A$2:$O13628,6,0)</f>
        <v>#N/A</v>
      </c>
      <c r="L108" s="125"/>
      <c r="M108" s="135"/>
      <c r="N108" s="135"/>
      <c r="O108" s="134"/>
      <c r="P108" s="137"/>
      <c r="Q108" s="135"/>
    </row>
    <row r="109" spans="1:17" s="96" customFormat="1" ht="18" x14ac:dyDescent="0.25">
      <c r="A109" s="134" t="e">
        <f>VLOOKUP(E109,'LISTADO ATM'!$A$2:$C$898,3,0)</f>
        <v>#N/A</v>
      </c>
      <c r="B109" s="129"/>
      <c r="C109" s="136"/>
      <c r="D109" s="136"/>
      <c r="E109" s="124"/>
      <c r="F109" s="153" t="e">
        <f>VLOOKUP(E109,VIP!$A$2:$O13277,2,0)</f>
        <v>#N/A</v>
      </c>
      <c r="G109" s="134" t="e">
        <f>VLOOKUP(E109,'LISTADO ATM'!$A$2:$B$897,2,0)</f>
        <v>#N/A</v>
      </c>
      <c r="H109" s="134" t="e">
        <f>VLOOKUP(E109,VIP!$A$2:$O18140,7,FALSE)</f>
        <v>#N/A</v>
      </c>
      <c r="I109" s="134" t="e">
        <f>VLOOKUP(E109,VIP!$A$2:$O10105,8,FALSE)</f>
        <v>#N/A</v>
      </c>
      <c r="J109" s="134" t="e">
        <f>VLOOKUP(E109,VIP!$A$2:$O10055,8,FALSE)</f>
        <v>#N/A</v>
      </c>
      <c r="K109" s="134" t="e">
        <f>VLOOKUP(E109,VIP!$A$2:$O13629,6,0)</f>
        <v>#N/A</v>
      </c>
      <c r="L109" s="125"/>
      <c r="M109" s="135"/>
      <c r="N109" s="135"/>
      <c r="O109" s="134"/>
      <c r="P109" s="137"/>
      <c r="Q109" s="135"/>
    </row>
    <row r="110" spans="1:17" s="96" customFormat="1" ht="18" x14ac:dyDescent="0.25">
      <c r="A110" s="134" t="e">
        <f>VLOOKUP(E110,'LISTADO ATM'!$A$2:$C$898,3,0)</f>
        <v>#N/A</v>
      </c>
      <c r="B110" s="129"/>
      <c r="C110" s="136"/>
      <c r="D110" s="136"/>
      <c r="E110" s="124"/>
      <c r="F110" s="153" t="e">
        <f>VLOOKUP(E110,VIP!$A$2:$O13278,2,0)</f>
        <v>#N/A</v>
      </c>
      <c r="G110" s="134" t="e">
        <f>VLOOKUP(E110,'LISTADO ATM'!$A$2:$B$897,2,0)</f>
        <v>#N/A</v>
      </c>
      <c r="H110" s="134" t="e">
        <f>VLOOKUP(E110,VIP!$A$2:$O18141,7,FALSE)</f>
        <v>#N/A</v>
      </c>
      <c r="I110" s="134" t="e">
        <f>VLOOKUP(E110,VIP!$A$2:$O10106,8,FALSE)</f>
        <v>#N/A</v>
      </c>
      <c r="J110" s="134" t="e">
        <f>VLOOKUP(E110,VIP!$A$2:$O10056,8,FALSE)</f>
        <v>#N/A</v>
      </c>
      <c r="K110" s="134" t="e">
        <f>VLOOKUP(E110,VIP!$A$2:$O13630,6,0)</f>
        <v>#N/A</v>
      </c>
      <c r="L110" s="125"/>
      <c r="M110" s="135"/>
      <c r="N110" s="135"/>
      <c r="O110" s="134"/>
      <c r="P110" s="137"/>
      <c r="Q110" s="135"/>
    </row>
    <row r="111" spans="1:17" s="96" customFormat="1" ht="18" x14ac:dyDescent="0.25">
      <c r="A111" s="134" t="e">
        <f>VLOOKUP(E111,'LISTADO ATM'!$A$2:$C$898,3,0)</f>
        <v>#N/A</v>
      </c>
      <c r="B111" s="129"/>
      <c r="C111" s="136"/>
      <c r="D111" s="136"/>
      <c r="E111" s="124"/>
      <c r="F111" s="153" t="e">
        <f>VLOOKUP(E111,VIP!$A$2:$O13279,2,0)</f>
        <v>#N/A</v>
      </c>
      <c r="G111" s="134" t="e">
        <f>VLOOKUP(E111,'LISTADO ATM'!$A$2:$B$897,2,0)</f>
        <v>#N/A</v>
      </c>
      <c r="H111" s="134" t="e">
        <f>VLOOKUP(E111,VIP!$A$2:$O18142,7,FALSE)</f>
        <v>#N/A</v>
      </c>
      <c r="I111" s="134" t="e">
        <f>VLOOKUP(E111,VIP!$A$2:$O10107,8,FALSE)</f>
        <v>#N/A</v>
      </c>
      <c r="J111" s="134" t="e">
        <f>VLOOKUP(E111,VIP!$A$2:$O10057,8,FALSE)</f>
        <v>#N/A</v>
      </c>
      <c r="K111" s="134" t="e">
        <f>VLOOKUP(E111,VIP!$A$2:$O13631,6,0)</f>
        <v>#N/A</v>
      </c>
      <c r="L111" s="125"/>
      <c r="M111" s="135"/>
      <c r="N111" s="135"/>
      <c r="O111" s="134"/>
      <c r="P111" s="137"/>
      <c r="Q111" s="135"/>
    </row>
    <row r="112" spans="1:17" s="96" customFormat="1" ht="18" x14ac:dyDescent="0.25">
      <c r="A112" s="134" t="e">
        <f>VLOOKUP(E112,'LISTADO ATM'!$A$2:$C$898,3,0)</f>
        <v>#N/A</v>
      </c>
      <c r="B112" s="129"/>
      <c r="C112" s="136"/>
      <c r="D112" s="136"/>
      <c r="E112" s="124"/>
      <c r="F112" s="153" t="e">
        <f>VLOOKUP(E112,VIP!$A$2:$O13280,2,0)</f>
        <v>#N/A</v>
      </c>
      <c r="G112" s="134" t="e">
        <f>VLOOKUP(E112,'LISTADO ATM'!$A$2:$B$897,2,0)</f>
        <v>#N/A</v>
      </c>
      <c r="H112" s="134" t="e">
        <f>VLOOKUP(E112,VIP!$A$2:$O18143,7,FALSE)</f>
        <v>#N/A</v>
      </c>
      <c r="I112" s="134" t="e">
        <f>VLOOKUP(E112,VIP!$A$2:$O10108,8,FALSE)</f>
        <v>#N/A</v>
      </c>
      <c r="J112" s="134" t="e">
        <f>VLOOKUP(E112,VIP!$A$2:$O10058,8,FALSE)</f>
        <v>#N/A</v>
      </c>
      <c r="K112" s="134" t="e">
        <f>VLOOKUP(E112,VIP!$A$2:$O13632,6,0)</f>
        <v>#N/A</v>
      </c>
      <c r="L112" s="125"/>
      <c r="M112" s="135"/>
      <c r="N112" s="135"/>
      <c r="O112" s="134"/>
      <c r="P112" s="137"/>
      <c r="Q112" s="135"/>
    </row>
    <row r="113" spans="1:17" s="96" customFormat="1" ht="18" x14ac:dyDescent="0.25">
      <c r="A113" s="134" t="e">
        <f>VLOOKUP(E113,'LISTADO ATM'!$A$2:$C$898,3,0)</f>
        <v>#N/A</v>
      </c>
      <c r="B113" s="129"/>
      <c r="C113" s="136"/>
      <c r="D113" s="136"/>
      <c r="E113" s="124"/>
      <c r="F113" s="153" t="e">
        <f>VLOOKUP(E113,VIP!$A$2:$O13281,2,0)</f>
        <v>#N/A</v>
      </c>
      <c r="G113" s="134" t="e">
        <f>VLOOKUP(E113,'LISTADO ATM'!$A$2:$B$897,2,0)</f>
        <v>#N/A</v>
      </c>
      <c r="H113" s="134" t="e">
        <f>VLOOKUP(E113,VIP!$A$2:$O18144,7,FALSE)</f>
        <v>#N/A</v>
      </c>
      <c r="I113" s="134" t="e">
        <f>VLOOKUP(E113,VIP!$A$2:$O10109,8,FALSE)</f>
        <v>#N/A</v>
      </c>
      <c r="J113" s="134" t="e">
        <f>VLOOKUP(E113,VIP!$A$2:$O10059,8,FALSE)</f>
        <v>#N/A</v>
      </c>
      <c r="K113" s="134" t="e">
        <f>VLOOKUP(E113,VIP!$A$2:$O13633,6,0)</f>
        <v>#N/A</v>
      </c>
      <c r="L113" s="125"/>
      <c r="M113" s="135"/>
      <c r="N113" s="135"/>
      <c r="O113" s="134"/>
      <c r="P113" s="137"/>
      <c r="Q113" s="135"/>
    </row>
    <row r="114" spans="1:17" s="96" customFormat="1" ht="18" x14ac:dyDescent="0.25">
      <c r="A114" s="134" t="e">
        <f>VLOOKUP(E114,'LISTADO ATM'!$A$2:$C$898,3,0)</f>
        <v>#N/A</v>
      </c>
      <c r="B114" s="129"/>
      <c r="C114" s="136"/>
      <c r="D114" s="136"/>
      <c r="E114" s="124"/>
      <c r="F114" s="153" t="e">
        <f>VLOOKUP(E114,VIP!$A$2:$O13282,2,0)</f>
        <v>#N/A</v>
      </c>
      <c r="G114" s="134" t="e">
        <f>VLOOKUP(E114,'LISTADO ATM'!$A$2:$B$897,2,0)</f>
        <v>#N/A</v>
      </c>
      <c r="H114" s="134" t="e">
        <f>VLOOKUP(E114,VIP!$A$2:$O18145,7,FALSE)</f>
        <v>#N/A</v>
      </c>
      <c r="I114" s="134" t="e">
        <f>VLOOKUP(E114,VIP!$A$2:$O10110,8,FALSE)</f>
        <v>#N/A</v>
      </c>
      <c r="J114" s="134" t="e">
        <f>VLOOKUP(E114,VIP!$A$2:$O10060,8,FALSE)</f>
        <v>#N/A</v>
      </c>
      <c r="K114" s="134" t="e">
        <f>VLOOKUP(E114,VIP!$A$2:$O13634,6,0)</f>
        <v>#N/A</v>
      </c>
      <c r="L114" s="125"/>
      <c r="M114" s="135"/>
      <c r="N114" s="135"/>
      <c r="O114" s="134"/>
      <c r="P114" s="137"/>
      <c r="Q114" s="135"/>
    </row>
    <row r="115" spans="1:17" s="96" customFormat="1" ht="18" x14ac:dyDescent="0.25">
      <c r="A115" s="134" t="e">
        <f>VLOOKUP(E115,'LISTADO ATM'!$A$2:$C$898,3,0)</f>
        <v>#N/A</v>
      </c>
      <c r="B115" s="129"/>
      <c r="C115" s="136"/>
      <c r="D115" s="136"/>
      <c r="E115" s="124"/>
      <c r="F115" s="153" t="e">
        <f>VLOOKUP(E115,VIP!$A$2:$O13283,2,0)</f>
        <v>#N/A</v>
      </c>
      <c r="G115" s="134" t="e">
        <f>VLOOKUP(E115,'LISTADO ATM'!$A$2:$B$897,2,0)</f>
        <v>#N/A</v>
      </c>
      <c r="H115" s="134" t="e">
        <f>VLOOKUP(E115,VIP!$A$2:$O18146,7,FALSE)</f>
        <v>#N/A</v>
      </c>
      <c r="I115" s="134" t="e">
        <f>VLOOKUP(E115,VIP!$A$2:$O10111,8,FALSE)</f>
        <v>#N/A</v>
      </c>
      <c r="J115" s="134" t="e">
        <f>VLOOKUP(E115,VIP!$A$2:$O10061,8,FALSE)</f>
        <v>#N/A</v>
      </c>
      <c r="K115" s="134" t="e">
        <f>VLOOKUP(E115,VIP!$A$2:$O13635,6,0)</f>
        <v>#N/A</v>
      </c>
      <c r="L115" s="125"/>
      <c r="M115" s="135"/>
      <c r="N115" s="135"/>
      <c r="O115" s="134"/>
      <c r="P115" s="137"/>
      <c r="Q115" s="135"/>
    </row>
    <row r="116" spans="1:17" s="96" customFormat="1" ht="18" x14ac:dyDescent="0.25">
      <c r="A116" s="134" t="e">
        <f>VLOOKUP(E116,'LISTADO ATM'!$A$2:$C$898,3,0)</f>
        <v>#N/A</v>
      </c>
      <c r="B116" s="129"/>
      <c r="C116" s="136"/>
      <c r="D116" s="136"/>
      <c r="E116" s="124"/>
      <c r="F116" s="153" t="e">
        <f>VLOOKUP(E116,VIP!$A$2:$O13284,2,0)</f>
        <v>#N/A</v>
      </c>
      <c r="G116" s="134" t="e">
        <f>VLOOKUP(E116,'LISTADO ATM'!$A$2:$B$897,2,0)</f>
        <v>#N/A</v>
      </c>
      <c r="H116" s="134" t="e">
        <f>VLOOKUP(E116,VIP!$A$2:$O18147,7,FALSE)</f>
        <v>#N/A</v>
      </c>
      <c r="I116" s="134" t="e">
        <f>VLOOKUP(E116,VIP!$A$2:$O10112,8,FALSE)</f>
        <v>#N/A</v>
      </c>
      <c r="J116" s="134" t="e">
        <f>VLOOKUP(E116,VIP!$A$2:$O10062,8,FALSE)</f>
        <v>#N/A</v>
      </c>
      <c r="K116" s="134" t="e">
        <f>VLOOKUP(E116,VIP!$A$2:$O13636,6,0)</f>
        <v>#N/A</v>
      </c>
      <c r="L116" s="125"/>
      <c r="M116" s="135"/>
      <c r="N116" s="135"/>
      <c r="O116" s="134"/>
      <c r="P116" s="137"/>
      <c r="Q116" s="135"/>
    </row>
    <row r="117" spans="1:17" s="96" customFormat="1" ht="18" x14ac:dyDescent="0.25">
      <c r="A117" s="134" t="e">
        <f>VLOOKUP(E117,'LISTADO ATM'!$A$2:$C$898,3,0)</f>
        <v>#N/A</v>
      </c>
      <c r="B117" s="129"/>
      <c r="C117" s="136"/>
      <c r="D117" s="136"/>
      <c r="E117" s="124"/>
      <c r="F117" s="153" t="e">
        <f>VLOOKUP(E117,VIP!$A$2:$O13285,2,0)</f>
        <v>#N/A</v>
      </c>
      <c r="G117" s="134" t="e">
        <f>VLOOKUP(E117,'LISTADO ATM'!$A$2:$B$897,2,0)</f>
        <v>#N/A</v>
      </c>
      <c r="H117" s="134" t="e">
        <f>VLOOKUP(E117,VIP!$A$2:$O18148,7,FALSE)</f>
        <v>#N/A</v>
      </c>
      <c r="I117" s="134" t="e">
        <f>VLOOKUP(E117,VIP!$A$2:$O10113,8,FALSE)</f>
        <v>#N/A</v>
      </c>
      <c r="J117" s="134" t="e">
        <f>VLOOKUP(E117,VIP!$A$2:$O10063,8,FALSE)</f>
        <v>#N/A</v>
      </c>
      <c r="K117" s="134" t="e">
        <f>VLOOKUP(E117,VIP!$A$2:$O13637,6,0)</f>
        <v>#N/A</v>
      </c>
      <c r="L117" s="125"/>
      <c r="M117" s="135"/>
      <c r="N117" s="135"/>
      <c r="O117" s="134"/>
      <c r="P117" s="137"/>
      <c r="Q117" s="135"/>
    </row>
    <row r="118" spans="1:17" s="96" customFormat="1" ht="18" x14ac:dyDescent="0.25">
      <c r="A118" s="134" t="e">
        <f>VLOOKUP(E118,'LISTADO ATM'!$A$2:$C$898,3,0)</f>
        <v>#N/A</v>
      </c>
      <c r="B118" s="129"/>
      <c r="C118" s="136"/>
      <c r="D118" s="136"/>
      <c r="E118" s="124"/>
      <c r="F118" s="153" t="e">
        <f>VLOOKUP(E118,VIP!$A$2:$O13286,2,0)</f>
        <v>#N/A</v>
      </c>
      <c r="G118" s="134" t="e">
        <f>VLOOKUP(E118,'LISTADO ATM'!$A$2:$B$897,2,0)</f>
        <v>#N/A</v>
      </c>
      <c r="H118" s="134" t="e">
        <f>VLOOKUP(E118,VIP!$A$2:$O18149,7,FALSE)</f>
        <v>#N/A</v>
      </c>
      <c r="I118" s="134" t="e">
        <f>VLOOKUP(E118,VIP!$A$2:$O10114,8,FALSE)</f>
        <v>#N/A</v>
      </c>
      <c r="J118" s="134" t="e">
        <f>VLOOKUP(E118,VIP!$A$2:$O10064,8,FALSE)</f>
        <v>#N/A</v>
      </c>
      <c r="K118" s="134" t="e">
        <f>VLOOKUP(E118,VIP!$A$2:$O13638,6,0)</f>
        <v>#N/A</v>
      </c>
      <c r="L118" s="125"/>
      <c r="M118" s="135"/>
      <c r="N118" s="135"/>
      <c r="O118" s="134"/>
      <c r="P118" s="137"/>
      <c r="Q118" s="135"/>
    </row>
    <row r="119" spans="1:17" s="96" customFormat="1" ht="18" x14ac:dyDescent="0.25">
      <c r="A119" s="134" t="e">
        <f>VLOOKUP(E119,'LISTADO ATM'!$A$2:$C$898,3,0)</f>
        <v>#N/A</v>
      </c>
      <c r="B119" s="129"/>
      <c r="C119" s="136"/>
      <c r="D119" s="136"/>
      <c r="E119" s="124"/>
      <c r="F119" s="153" t="e">
        <f>VLOOKUP(E119,VIP!$A$2:$O13287,2,0)</f>
        <v>#N/A</v>
      </c>
      <c r="G119" s="134" t="e">
        <f>VLOOKUP(E119,'LISTADO ATM'!$A$2:$B$897,2,0)</f>
        <v>#N/A</v>
      </c>
      <c r="H119" s="134" t="e">
        <f>VLOOKUP(E119,VIP!$A$2:$O18150,7,FALSE)</f>
        <v>#N/A</v>
      </c>
      <c r="I119" s="134" t="e">
        <f>VLOOKUP(E119,VIP!$A$2:$O10115,8,FALSE)</f>
        <v>#N/A</v>
      </c>
      <c r="J119" s="134" t="e">
        <f>VLOOKUP(E119,VIP!$A$2:$O10065,8,FALSE)</f>
        <v>#N/A</v>
      </c>
      <c r="K119" s="134" t="e">
        <f>VLOOKUP(E119,VIP!$A$2:$O13639,6,0)</f>
        <v>#N/A</v>
      </c>
      <c r="L119" s="125"/>
      <c r="M119" s="135"/>
      <c r="N119" s="135"/>
      <c r="O119" s="134"/>
      <c r="P119" s="137"/>
      <c r="Q119" s="135"/>
    </row>
    <row r="120" spans="1:17" s="96" customFormat="1" ht="18" x14ac:dyDescent="0.25">
      <c r="A120" s="134" t="e">
        <f>VLOOKUP(E120,'LISTADO ATM'!$A$2:$C$898,3,0)</f>
        <v>#N/A</v>
      </c>
      <c r="B120" s="129"/>
      <c r="C120" s="136"/>
      <c r="D120" s="136"/>
      <c r="E120" s="124"/>
      <c r="F120" s="153" t="e">
        <f>VLOOKUP(E120,VIP!$A$2:$O13288,2,0)</f>
        <v>#N/A</v>
      </c>
      <c r="G120" s="134" t="e">
        <f>VLOOKUP(E120,'LISTADO ATM'!$A$2:$B$897,2,0)</f>
        <v>#N/A</v>
      </c>
      <c r="H120" s="134" t="e">
        <f>VLOOKUP(E120,VIP!$A$2:$O18151,7,FALSE)</f>
        <v>#N/A</v>
      </c>
      <c r="I120" s="134" t="e">
        <f>VLOOKUP(E120,VIP!$A$2:$O10116,8,FALSE)</f>
        <v>#N/A</v>
      </c>
      <c r="J120" s="134" t="e">
        <f>VLOOKUP(E120,VIP!$A$2:$O10066,8,FALSE)</f>
        <v>#N/A</v>
      </c>
      <c r="K120" s="134" t="e">
        <f>VLOOKUP(E120,VIP!$A$2:$O13640,6,0)</f>
        <v>#N/A</v>
      </c>
      <c r="L120" s="125"/>
      <c r="M120" s="135"/>
      <c r="N120" s="135"/>
      <c r="O120" s="134"/>
      <c r="P120" s="137"/>
      <c r="Q120" s="135"/>
    </row>
    <row r="121" spans="1:17" s="96" customFormat="1" ht="18" x14ac:dyDescent="0.25">
      <c r="A121" s="134" t="e">
        <f>VLOOKUP(E121,'LISTADO ATM'!$A$2:$C$898,3,0)</f>
        <v>#N/A</v>
      </c>
      <c r="B121" s="129"/>
      <c r="C121" s="136"/>
      <c r="D121" s="136"/>
      <c r="E121" s="124"/>
      <c r="F121" s="153" t="e">
        <f>VLOOKUP(E121,VIP!$A$2:$O13289,2,0)</f>
        <v>#N/A</v>
      </c>
      <c r="G121" s="134" t="e">
        <f>VLOOKUP(E121,'LISTADO ATM'!$A$2:$B$897,2,0)</f>
        <v>#N/A</v>
      </c>
      <c r="H121" s="134" t="e">
        <f>VLOOKUP(E121,VIP!$A$2:$O18152,7,FALSE)</f>
        <v>#N/A</v>
      </c>
      <c r="I121" s="134" t="e">
        <f>VLOOKUP(E121,VIP!$A$2:$O10117,8,FALSE)</f>
        <v>#N/A</v>
      </c>
      <c r="J121" s="134" t="e">
        <f>VLOOKUP(E121,VIP!$A$2:$O10067,8,FALSE)</f>
        <v>#N/A</v>
      </c>
      <c r="K121" s="134" t="e">
        <f>VLOOKUP(E121,VIP!$A$2:$O13641,6,0)</f>
        <v>#N/A</v>
      </c>
      <c r="L121" s="125"/>
      <c r="M121" s="135"/>
      <c r="N121" s="135"/>
      <c r="O121" s="134"/>
      <c r="P121" s="137"/>
      <c r="Q121" s="135"/>
    </row>
    <row r="122" spans="1:17" s="96" customFormat="1" ht="18" x14ac:dyDescent="0.25">
      <c r="A122" s="134" t="e">
        <f>VLOOKUP(E122,'LISTADO ATM'!$A$2:$C$898,3,0)</f>
        <v>#N/A</v>
      </c>
      <c r="B122" s="129"/>
      <c r="C122" s="136"/>
      <c r="D122" s="136"/>
      <c r="E122" s="124"/>
      <c r="F122" s="153" t="e">
        <f>VLOOKUP(E122,VIP!$A$2:$O13290,2,0)</f>
        <v>#N/A</v>
      </c>
      <c r="G122" s="134" t="e">
        <f>VLOOKUP(E122,'LISTADO ATM'!$A$2:$B$897,2,0)</f>
        <v>#N/A</v>
      </c>
      <c r="H122" s="134" t="e">
        <f>VLOOKUP(E122,VIP!$A$2:$O18153,7,FALSE)</f>
        <v>#N/A</v>
      </c>
      <c r="I122" s="134" t="e">
        <f>VLOOKUP(E122,VIP!$A$2:$O10118,8,FALSE)</f>
        <v>#N/A</v>
      </c>
      <c r="J122" s="134" t="e">
        <f>VLOOKUP(E122,VIP!$A$2:$O10068,8,FALSE)</f>
        <v>#N/A</v>
      </c>
      <c r="K122" s="134" t="e">
        <f>VLOOKUP(E122,VIP!$A$2:$O13642,6,0)</f>
        <v>#N/A</v>
      </c>
      <c r="L122" s="125"/>
      <c r="M122" s="135"/>
      <c r="N122" s="135"/>
      <c r="O122" s="134"/>
      <c r="P122" s="137"/>
      <c r="Q122" s="135"/>
    </row>
    <row r="123" spans="1:17" s="96" customFormat="1" ht="18" x14ac:dyDescent="0.25">
      <c r="A123" s="134" t="e">
        <f>VLOOKUP(E123,'LISTADO ATM'!$A$2:$C$898,3,0)</f>
        <v>#N/A</v>
      </c>
      <c r="B123" s="129"/>
      <c r="C123" s="136"/>
      <c r="D123" s="136"/>
      <c r="E123" s="124"/>
      <c r="F123" s="153" t="e">
        <f>VLOOKUP(E123,VIP!$A$2:$O13291,2,0)</f>
        <v>#N/A</v>
      </c>
      <c r="G123" s="134" t="e">
        <f>VLOOKUP(E123,'LISTADO ATM'!$A$2:$B$897,2,0)</f>
        <v>#N/A</v>
      </c>
      <c r="H123" s="134" t="e">
        <f>VLOOKUP(E123,VIP!$A$2:$O18154,7,FALSE)</f>
        <v>#N/A</v>
      </c>
      <c r="I123" s="134" t="e">
        <f>VLOOKUP(E123,VIP!$A$2:$O10119,8,FALSE)</f>
        <v>#N/A</v>
      </c>
      <c r="J123" s="134" t="e">
        <f>VLOOKUP(E123,VIP!$A$2:$O10069,8,FALSE)</f>
        <v>#N/A</v>
      </c>
      <c r="K123" s="134" t="e">
        <f>VLOOKUP(E123,VIP!$A$2:$O13643,6,0)</f>
        <v>#N/A</v>
      </c>
      <c r="L123" s="125"/>
      <c r="M123" s="135"/>
      <c r="N123" s="135"/>
      <c r="O123" s="134"/>
      <c r="P123" s="137"/>
      <c r="Q123" s="135"/>
    </row>
    <row r="124" spans="1:17" s="96" customFormat="1" ht="18" x14ac:dyDescent="0.25">
      <c r="A124" s="134" t="e">
        <f>VLOOKUP(E124,'LISTADO ATM'!$A$2:$C$898,3,0)</f>
        <v>#N/A</v>
      </c>
      <c r="B124" s="129"/>
      <c r="C124" s="136"/>
      <c r="D124" s="136"/>
      <c r="E124" s="124"/>
      <c r="F124" s="153" t="e">
        <f>VLOOKUP(E124,VIP!$A$2:$O13292,2,0)</f>
        <v>#N/A</v>
      </c>
      <c r="G124" s="134" t="e">
        <f>VLOOKUP(E124,'LISTADO ATM'!$A$2:$B$897,2,0)</f>
        <v>#N/A</v>
      </c>
      <c r="H124" s="134" t="e">
        <f>VLOOKUP(E124,VIP!$A$2:$O18155,7,FALSE)</f>
        <v>#N/A</v>
      </c>
      <c r="I124" s="134" t="e">
        <f>VLOOKUP(E124,VIP!$A$2:$O10120,8,FALSE)</f>
        <v>#N/A</v>
      </c>
      <c r="J124" s="134" t="e">
        <f>VLOOKUP(E124,VIP!$A$2:$O10070,8,FALSE)</f>
        <v>#N/A</v>
      </c>
      <c r="K124" s="134" t="e">
        <f>VLOOKUP(E124,VIP!$A$2:$O13644,6,0)</f>
        <v>#N/A</v>
      </c>
      <c r="L124" s="125"/>
      <c r="M124" s="135"/>
      <c r="N124" s="135"/>
      <c r="O124" s="134"/>
      <c r="P124" s="137"/>
      <c r="Q124" s="135"/>
    </row>
    <row r="125" spans="1:17" s="96" customFormat="1" ht="18" x14ac:dyDescent="0.25">
      <c r="A125" s="134" t="e">
        <f>VLOOKUP(E125,'LISTADO ATM'!$A$2:$C$898,3,0)</f>
        <v>#N/A</v>
      </c>
      <c r="B125" s="129"/>
      <c r="C125" s="136"/>
      <c r="D125" s="136"/>
      <c r="E125" s="124"/>
      <c r="F125" s="153" t="e">
        <f>VLOOKUP(E125,VIP!$A$2:$O13293,2,0)</f>
        <v>#N/A</v>
      </c>
      <c r="G125" s="134" t="e">
        <f>VLOOKUP(E125,'LISTADO ATM'!$A$2:$B$897,2,0)</f>
        <v>#N/A</v>
      </c>
      <c r="H125" s="134" t="e">
        <f>VLOOKUP(E125,VIP!$A$2:$O18156,7,FALSE)</f>
        <v>#N/A</v>
      </c>
      <c r="I125" s="134" t="e">
        <f>VLOOKUP(E125,VIP!$A$2:$O10121,8,FALSE)</f>
        <v>#N/A</v>
      </c>
      <c r="J125" s="134" t="e">
        <f>VLOOKUP(E125,VIP!$A$2:$O10071,8,FALSE)</f>
        <v>#N/A</v>
      </c>
      <c r="K125" s="134" t="e">
        <f>VLOOKUP(E125,VIP!$A$2:$O13645,6,0)</f>
        <v>#N/A</v>
      </c>
      <c r="L125" s="125"/>
      <c r="M125" s="135"/>
      <c r="N125" s="135"/>
      <c r="O125" s="134"/>
      <c r="P125" s="137"/>
      <c r="Q125" s="135"/>
    </row>
    <row r="126" spans="1:17" s="96" customFormat="1" ht="18" x14ac:dyDescent="0.25">
      <c r="A126" s="134" t="e">
        <f>VLOOKUP(E126,'LISTADO ATM'!$A$2:$C$898,3,0)</f>
        <v>#N/A</v>
      </c>
      <c r="B126" s="129"/>
      <c r="C126" s="136"/>
      <c r="D126" s="136"/>
      <c r="E126" s="124"/>
      <c r="F126" s="153" t="e">
        <f>VLOOKUP(E126,VIP!$A$2:$O13294,2,0)</f>
        <v>#N/A</v>
      </c>
      <c r="G126" s="134" t="e">
        <f>VLOOKUP(E126,'LISTADO ATM'!$A$2:$B$897,2,0)</f>
        <v>#N/A</v>
      </c>
      <c r="H126" s="134" t="e">
        <f>VLOOKUP(E126,VIP!$A$2:$O18157,7,FALSE)</f>
        <v>#N/A</v>
      </c>
      <c r="I126" s="134" t="e">
        <f>VLOOKUP(E126,VIP!$A$2:$O10122,8,FALSE)</f>
        <v>#N/A</v>
      </c>
      <c r="J126" s="134" t="e">
        <f>VLOOKUP(E126,VIP!$A$2:$O10072,8,FALSE)</f>
        <v>#N/A</v>
      </c>
      <c r="K126" s="134" t="e">
        <f>VLOOKUP(E126,VIP!$A$2:$O13646,6,0)</f>
        <v>#N/A</v>
      </c>
      <c r="L126" s="125"/>
      <c r="M126" s="135"/>
      <c r="N126" s="135"/>
      <c r="O126" s="134"/>
      <c r="P126" s="137"/>
      <c r="Q126" s="135"/>
    </row>
    <row r="127" spans="1:17" s="96" customFormat="1" ht="18" x14ac:dyDescent="0.25">
      <c r="A127" s="134" t="e">
        <f>VLOOKUP(E127,'LISTADO ATM'!$A$2:$C$898,3,0)</f>
        <v>#N/A</v>
      </c>
      <c r="B127" s="129"/>
      <c r="C127" s="136"/>
      <c r="D127" s="136"/>
      <c r="E127" s="124"/>
      <c r="F127" s="153" t="e">
        <f>VLOOKUP(E127,VIP!$A$2:$O13295,2,0)</f>
        <v>#N/A</v>
      </c>
      <c r="G127" s="134" t="e">
        <f>VLOOKUP(E127,'LISTADO ATM'!$A$2:$B$897,2,0)</f>
        <v>#N/A</v>
      </c>
      <c r="H127" s="134" t="e">
        <f>VLOOKUP(E127,VIP!$A$2:$O18158,7,FALSE)</f>
        <v>#N/A</v>
      </c>
      <c r="I127" s="134" t="e">
        <f>VLOOKUP(E127,VIP!$A$2:$O10123,8,FALSE)</f>
        <v>#N/A</v>
      </c>
      <c r="J127" s="134" t="e">
        <f>VLOOKUP(E127,VIP!$A$2:$O10073,8,FALSE)</f>
        <v>#N/A</v>
      </c>
      <c r="K127" s="134" t="e">
        <f>VLOOKUP(E127,VIP!$A$2:$O13647,6,0)</f>
        <v>#N/A</v>
      </c>
      <c r="L127" s="125"/>
      <c r="M127" s="135"/>
      <c r="N127" s="135"/>
      <c r="O127" s="134"/>
      <c r="P127" s="137"/>
      <c r="Q127" s="135"/>
    </row>
    <row r="128" spans="1:17" s="96" customFormat="1" ht="18" x14ac:dyDescent="0.25">
      <c r="A128" s="134" t="e">
        <f>VLOOKUP(E128,'LISTADO ATM'!$A$2:$C$898,3,0)</f>
        <v>#N/A</v>
      </c>
      <c r="B128" s="129"/>
      <c r="C128" s="136"/>
      <c r="D128" s="136"/>
      <c r="E128" s="124"/>
      <c r="F128" s="153" t="e">
        <f>VLOOKUP(E128,VIP!$A$2:$O13296,2,0)</f>
        <v>#N/A</v>
      </c>
      <c r="G128" s="134" t="e">
        <f>VLOOKUP(E128,'LISTADO ATM'!$A$2:$B$897,2,0)</f>
        <v>#N/A</v>
      </c>
      <c r="H128" s="134" t="e">
        <f>VLOOKUP(E128,VIP!$A$2:$O18159,7,FALSE)</f>
        <v>#N/A</v>
      </c>
      <c r="I128" s="134" t="e">
        <f>VLOOKUP(E128,VIP!$A$2:$O10124,8,FALSE)</f>
        <v>#N/A</v>
      </c>
      <c r="J128" s="134" t="e">
        <f>VLOOKUP(E128,VIP!$A$2:$O10074,8,FALSE)</f>
        <v>#N/A</v>
      </c>
      <c r="K128" s="134" t="e">
        <f>VLOOKUP(E128,VIP!$A$2:$O13648,6,0)</f>
        <v>#N/A</v>
      </c>
      <c r="L128" s="125"/>
      <c r="M128" s="135"/>
      <c r="N128" s="135"/>
      <c r="O128" s="134"/>
      <c r="P128" s="137"/>
      <c r="Q128" s="135"/>
    </row>
    <row r="129" spans="1:17" s="96" customFormat="1" ht="18" x14ac:dyDescent="0.25">
      <c r="A129" s="134" t="e">
        <f>VLOOKUP(E129,'LISTADO ATM'!$A$2:$C$898,3,0)</f>
        <v>#N/A</v>
      </c>
      <c r="B129" s="129"/>
      <c r="C129" s="136"/>
      <c r="D129" s="136"/>
      <c r="E129" s="124"/>
      <c r="F129" s="153" t="e">
        <f>VLOOKUP(E129,VIP!$A$2:$O13297,2,0)</f>
        <v>#N/A</v>
      </c>
      <c r="G129" s="134" t="e">
        <f>VLOOKUP(E129,'LISTADO ATM'!$A$2:$B$897,2,0)</f>
        <v>#N/A</v>
      </c>
      <c r="H129" s="134" t="e">
        <f>VLOOKUP(E129,VIP!$A$2:$O18160,7,FALSE)</f>
        <v>#N/A</v>
      </c>
      <c r="I129" s="134" t="e">
        <f>VLOOKUP(E129,VIP!$A$2:$O10125,8,FALSE)</f>
        <v>#N/A</v>
      </c>
      <c r="J129" s="134" t="e">
        <f>VLOOKUP(E129,VIP!$A$2:$O10075,8,FALSE)</f>
        <v>#N/A</v>
      </c>
      <c r="K129" s="134" t="e">
        <f>VLOOKUP(E129,VIP!$A$2:$O13649,6,0)</f>
        <v>#N/A</v>
      </c>
      <c r="L129" s="125"/>
      <c r="M129" s="135"/>
      <c r="N129" s="135"/>
      <c r="O129" s="134"/>
      <c r="P129" s="137"/>
      <c r="Q129" s="135"/>
    </row>
    <row r="130" spans="1:17" s="96" customFormat="1" ht="18" x14ac:dyDescent="0.25">
      <c r="A130" s="134" t="e">
        <f>VLOOKUP(E130,'LISTADO ATM'!$A$2:$C$898,3,0)</f>
        <v>#N/A</v>
      </c>
      <c r="B130" s="129"/>
      <c r="C130" s="136"/>
      <c r="D130" s="136"/>
      <c r="E130" s="124"/>
      <c r="F130" s="153" t="e">
        <f>VLOOKUP(E130,VIP!$A$2:$O13298,2,0)</f>
        <v>#N/A</v>
      </c>
      <c r="G130" s="134" t="e">
        <f>VLOOKUP(E130,'LISTADO ATM'!$A$2:$B$897,2,0)</f>
        <v>#N/A</v>
      </c>
      <c r="H130" s="134" t="e">
        <f>VLOOKUP(E130,VIP!$A$2:$O18161,7,FALSE)</f>
        <v>#N/A</v>
      </c>
      <c r="I130" s="134" t="e">
        <f>VLOOKUP(E130,VIP!$A$2:$O10126,8,FALSE)</f>
        <v>#N/A</v>
      </c>
      <c r="J130" s="134" t="e">
        <f>VLOOKUP(E130,VIP!$A$2:$O10076,8,FALSE)</f>
        <v>#N/A</v>
      </c>
      <c r="K130" s="134" t="e">
        <f>VLOOKUP(E130,VIP!$A$2:$O13650,6,0)</f>
        <v>#N/A</v>
      </c>
      <c r="L130" s="125"/>
      <c r="M130" s="135"/>
      <c r="N130" s="135"/>
      <c r="O130" s="134"/>
      <c r="P130" s="137"/>
      <c r="Q130" s="135"/>
    </row>
    <row r="131" spans="1:17" s="96" customFormat="1" ht="18" x14ac:dyDescent="0.25">
      <c r="A131" s="134" t="e">
        <f>VLOOKUP(E131,'LISTADO ATM'!$A$2:$C$898,3,0)</f>
        <v>#N/A</v>
      </c>
      <c r="B131" s="129"/>
      <c r="C131" s="136"/>
      <c r="D131" s="136"/>
      <c r="E131" s="124"/>
      <c r="F131" s="153" t="e">
        <f>VLOOKUP(E131,VIP!$A$2:$O13299,2,0)</f>
        <v>#N/A</v>
      </c>
      <c r="G131" s="134" t="e">
        <f>VLOOKUP(E131,'LISTADO ATM'!$A$2:$B$897,2,0)</f>
        <v>#N/A</v>
      </c>
      <c r="H131" s="134" t="e">
        <f>VLOOKUP(E131,VIP!$A$2:$O18162,7,FALSE)</f>
        <v>#N/A</v>
      </c>
      <c r="I131" s="134" t="e">
        <f>VLOOKUP(E131,VIP!$A$2:$O10127,8,FALSE)</f>
        <v>#N/A</v>
      </c>
      <c r="J131" s="134" t="e">
        <f>VLOOKUP(E131,VIP!$A$2:$O10077,8,FALSE)</f>
        <v>#N/A</v>
      </c>
      <c r="K131" s="134" t="e">
        <f>VLOOKUP(E131,VIP!$A$2:$O13651,6,0)</f>
        <v>#N/A</v>
      </c>
      <c r="L131" s="125"/>
      <c r="M131" s="135"/>
      <c r="N131" s="135"/>
      <c r="O131" s="134"/>
      <c r="P131" s="137"/>
      <c r="Q131" s="135"/>
    </row>
    <row r="132" spans="1:17" s="96" customFormat="1" ht="18" x14ac:dyDescent="0.25">
      <c r="A132" s="134" t="e">
        <f>VLOOKUP(E132,'LISTADO ATM'!$A$2:$C$898,3,0)</f>
        <v>#N/A</v>
      </c>
      <c r="B132" s="129"/>
      <c r="C132" s="136"/>
      <c r="D132" s="136"/>
      <c r="E132" s="124"/>
      <c r="F132" s="153" t="e">
        <f>VLOOKUP(E132,VIP!$A$2:$O13300,2,0)</f>
        <v>#N/A</v>
      </c>
      <c r="G132" s="134" t="e">
        <f>VLOOKUP(E132,'LISTADO ATM'!$A$2:$B$897,2,0)</f>
        <v>#N/A</v>
      </c>
      <c r="H132" s="134" t="e">
        <f>VLOOKUP(E132,VIP!$A$2:$O18163,7,FALSE)</f>
        <v>#N/A</v>
      </c>
      <c r="I132" s="134" t="e">
        <f>VLOOKUP(E132,VIP!$A$2:$O10128,8,FALSE)</f>
        <v>#N/A</v>
      </c>
      <c r="J132" s="134" t="e">
        <f>VLOOKUP(E132,VIP!$A$2:$O10078,8,FALSE)</f>
        <v>#N/A</v>
      </c>
      <c r="K132" s="134" t="e">
        <f>VLOOKUP(E132,VIP!$A$2:$O13652,6,0)</f>
        <v>#N/A</v>
      </c>
      <c r="L132" s="125"/>
      <c r="M132" s="135"/>
      <c r="N132" s="135"/>
      <c r="O132" s="134"/>
      <c r="P132" s="137"/>
      <c r="Q132" s="135"/>
    </row>
    <row r="133" spans="1:17" s="96" customFormat="1" ht="18" x14ac:dyDescent="0.25">
      <c r="A133" s="134" t="e">
        <f>VLOOKUP(E133,'LISTADO ATM'!$A$2:$C$898,3,0)</f>
        <v>#N/A</v>
      </c>
      <c r="B133" s="129"/>
      <c r="C133" s="136"/>
      <c r="D133" s="136"/>
      <c r="E133" s="124"/>
      <c r="F133" s="153" t="e">
        <f>VLOOKUP(E133,VIP!$A$2:$O13301,2,0)</f>
        <v>#N/A</v>
      </c>
      <c r="G133" s="134" t="e">
        <f>VLOOKUP(E133,'LISTADO ATM'!$A$2:$B$897,2,0)</f>
        <v>#N/A</v>
      </c>
      <c r="H133" s="134" t="e">
        <f>VLOOKUP(E133,VIP!$A$2:$O18164,7,FALSE)</f>
        <v>#N/A</v>
      </c>
      <c r="I133" s="134" t="e">
        <f>VLOOKUP(E133,VIP!$A$2:$O10129,8,FALSE)</f>
        <v>#N/A</v>
      </c>
      <c r="J133" s="134" t="e">
        <f>VLOOKUP(E133,VIP!$A$2:$O10079,8,FALSE)</f>
        <v>#N/A</v>
      </c>
      <c r="K133" s="134" t="e">
        <f>VLOOKUP(E133,VIP!$A$2:$O13653,6,0)</f>
        <v>#N/A</v>
      </c>
      <c r="L133" s="125"/>
      <c r="M133" s="135"/>
      <c r="N133" s="135"/>
      <c r="O133" s="134"/>
      <c r="P133" s="137"/>
      <c r="Q133" s="135"/>
    </row>
    <row r="134" spans="1:17" s="96" customFormat="1" ht="18" x14ac:dyDescent="0.25">
      <c r="A134" s="134" t="e">
        <f>VLOOKUP(E134,'LISTADO ATM'!$A$2:$C$898,3,0)</f>
        <v>#N/A</v>
      </c>
      <c r="B134" s="129"/>
      <c r="C134" s="136"/>
      <c r="D134" s="136"/>
      <c r="E134" s="124"/>
      <c r="F134" s="153" t="e">
        <f>VLOOKUP(E134,VIP!$A$2:$O13302,2,0)</f>
        <v>#N/A</v>
      </c>
      <c r="G134" s="134" t="e">
        <f>VLOOKUP(E134,'LISTADO ATM'!$A$2:$B$897,2,0)</f>
        <v>#N/A</v>
      </c>
      <c r="H134" s="134" t="e">
        <f>VLOOKUP(E134,VIP!$A$2:$O18165,7,FALSE)</f>
        <v>#N/A</v>
      </c>
      <c r="I134" s="134" t="e">
        <f>VLOOKUP(E134,VIP!$A$2:$O10130,8,FALSE)</f>
        <v>#N/A</v>
      </c>
      <c r="J134" s="134" t="e">
        <f>VLOOKUP(E134,VIP!$A$2:$O10080,8,FALSE)</f>
        <v>#N/A</v>
      </c>
      <c r="K134" s="134" t="e">
        <f>VLOOKUP(E134,VIP!$A$2:$O13654,6,0)</f>
        <v>#N/A</v>
      </c>
      <c r="L134" s="125"/>
      <c r="M134" s="135"/>
      <c r="N134" s="135"/>
      <c r="O134" s="134"/>
      <c r="P134" s="137"/>
      <c r="Q134" s="135"/>
    </row>
    <row r="135" spans="1:17" s="96" customFormat="1" ht="18" x14ac:dyDescent="0.25">
      <c r="A135" s="134" t="e">
        <f>VLOOKUP(E135,'LISTADO ATM'!$A$2:$C$898,3,0)</f>
        <v>#N/A</v>
      </c>
      <c r="B135" s="129"/>
      <c r="C135" s="136"/>
      <c r="D135" s="136"/>
      <c r="E135" s="124"/>
      <c r="F135" s="153" t="e">
        <f>VLOOKUP(E135,VIP!$A$2:$O13303,2,0)</f>
        <v>#N/A</v>
      </c>
      <c r="G135" s="134" t="e">
        <f>VLOOKUP(E135,'LISTADO ATM'!$A$2:$B$897,2,0)</f>
        <v>#N/A</v>
      </c>
      <c r="H135" s="134" t="e">
        <f>VLOOKUP(E135,VIP!$A$2:$O18166,7,FALSE)</f>
        <v>#N/A</v>
      </c>
      <c r="I135" s="134" t="e">
        <f>VLOOKUP(E135,VIP!$A$2:$O10131,8,FALSE)</f>
        <v>#N/A</v>
      </c>
      <c r="J135" s="134" t="e">
        <f>VLOOKUP(E135,VIP!$A$2:$O10081,8,FALSE)</f>
        <v>#N/A</v>
      </c>
      <c r="K135" s="134" t="e">
        <f>VLOOKUP(E135,VIP!$A$2:$O13655,6,0)</f>
        <v>#N/A</v>
      </c>
      <c r="L135" s="125"/>
      <c r="M135" s="135"/>
      <c r="N135" s="135"/>
      <c r="O135" s="134"/>
      <c r="P135" s="137"/>
      <c r="Q135" s="135"/>
    </row>
    <row r="136" spans="1:17" s="96" customFormat="1" ht="18" x14ac:dyDescent="0.25">
      <c r="A136" s="134" t="e">
        <f>VLOOKUP(E136,'LISTADO ATM'!$A$2:$C$898,3,0)</f>
        <v>#N/A</v>
      </c>
      <c r="B136" s="129"/>
      <c r="C136" s="136"/>
      <c r="D136" s="136"/>
      <c r="E136" s="124"/>
      <c r="F136" s="153" t="e">
        <f>VLOOKUP(E136,VIP!$A$2:$O13304,2,0)</f>
        <v>#N/A</v>
      </c>
      <c r="G136" s="134" t="e">
        <f>VLOOKUP(E136,'LISTADO ATM'!$A$2:$B$897,2,0)</f>
        <v>#N/A</v>
      </c>
      <c r="H136" s="134" t="e">
        <f>VLOOKUP(E136,VIP!$A$2:$O18167,7,FALSE)</f>
        <v>#N/A</v>
      </c>
      <c r="I136" s="134" t="e">
        <f>VLOOKUP(E136,VIP!$A$2:$O10132,8,FALSE)</f>
        <v>#N/A</v>
      </c>
      <c r="J136" s="134" t="e">
        <f>VLOOKUP(E136,VIP!$A$2:$O10082,8,FALSE)</f>
        <v>#N/A</v>
      </c>
      <c r="K136" s="134" t="e">
        <f>VLOOKUP(E136,VIP!$A$2:$O13656,6,0)</f>
        <v>#N/A</v>
      </c>
      <c r="L136" s="125"/>
      <c r="M136" s="135"/>
      <c r="N136" s="135"/>
      <c r="O136" s="134"/>
      <c r="P136" s="137"/>
      <c r="Q136" s="135"/>
    </row>
    <row r="137" spans="1:17" s="96" customFormat="1" ht="18" x14ac:dyDescent="0.25">
      <c r="A137" s="134" t="e">
        <f>VLOOKUP(E137,'LISTADO ATM'!$A$2:$C$898,3,0)</f>
        <v>#N/A</v>
      </c>
      <c r="B137" s="129"/>
      <c r="C137" s="136"/>
      <c r="D137" s="136"/>
      <c r="E137" s="124"/>
      <c r="F137" s="153" t="e">
        <f>VLOOKUP(E137,VIP!$A$2:$O13305,2,0)</f>
        <v>#N/A</v>
      </c>
      <c r="G137" s="134" t="e">
        <f>VLOOKUP(E137,'LISTADO ATM'!$A$2:$B$897,2,0)</f>
        <v>#N/A</v>
      </c>
      <c r="H137" s="134" t="e">
        <f>VLOOKUP(E137,VIP!$A$2:$O18168,7,FALSE)</f>
        <v>#N/A</v>
      </c>
      <c r="I137" s="134" t="e">
        <f>VLOOKUP(E137,VIP!$A$2:$O10133,8,FALSE)</f>
        <v>#N/A</v>
      </c>
      <c r="J137" s="134" t="e">
        <f>VLOOKUP(E137,VIP!$A$2:$O10083,8,FALSE)</f>
        <v>#N/A</v>
      </c>
      <c r="K137" s="134" t="e">
        <f>VLOOKUP(E137,VIP!$A$2:$O13657,6,0)</f>
        <v>#N/A</v>
      </c>
      <c r="L137" s="125"/>
      <c r="M137" s="135"/>
      <c r="N137" s="135"/>
      <c r="O137" s="134"/>
      <c r="P137" s="137"/>
      <c r="Q137" s="135"/>
    </row>
    <row r="138" spans="1:17" s="96" customFormat="1" ht="18" x14ac:dyDescent="0.25">
      <c r="A138" s="134" t="e">
        <f>VLOOKUP(E138,'LISTADO ATM'!$A$2:$C$898,3,0)</f>
        <v>#N/A</v>
      </c>
      <c r="B138" s="129"/>
      <c r="C138" s="136"/>
      <c r="D138" s="136"/>
      <c r="E138" s="124"/>
      <c r="F138" s="153" t="e">
        <f>VLOOKUP(E138,VIP!$A$2:$O13306,2,0)</f>
        <v>#N/A</v>
      </c>
      <c r="G138" s="134" t="e">
        <f>VLOOKUP(E138,'LISTADO ATM'!$A$2:$B$897,2,0)</f>
        <v>#N/A</v>
      </c>
      <c r="H138" s="134" t="e">
        <f>VLOOKUP(E138,VIP!$A$2:$O18169,7,FALSE)</f>
        <v>#N/A</v>
      </c>
      <c r="I138" s="134" t="e">
        <f>VLOOKUP(E138,VIP!$A$2:$O10134,8,FALSE)</f>
        <v>#N/A</v>
      </c>
      <c r="J138" s="134" t="e">
        <f>VLOOKUP(E138,VIP!$A$2:$O10084,8,FALSE)</f>
        <v>#N/A</v>
      </c>
      <c r="K138" s="134" t="e">
        <f>VLOOKUP(E138,VIP!$A$2:$O13658,6,0)</f>
        <v>#N/A</v>
      </c>
      <c r="L138" s="125"/>
      <c r="M138" s="135"/>
      <c r="N138" s="135"/>
      <c r="O138" s="134"/>
      <c r="P138" s="137"/>
      <c r="Q138" s="135"/>
    </row>
    <row r="139" spans="1:17" s="96" customFormat="1" ht="18" x14ac:dyDescent="0.25">
      <c r="A139" s="134" t="e">
        <f>VLOOKUP(E139,'LISTADO ATM'!$A$2:$C$898,3,0)</f>
        <v>#N/A</v>
      </c>
      <c r="B139" s="129"/>
      <c r="C139" s="136"/>
      <c r="D139" s="136"/>
      <c r="E139" s="124"/>
      <c r="F139" s="153" t="e">
        <f>VLOOKUP(E139,VIP!$A$2:$O13307,2,0)</f>
        <v>#N/A</v>
      </c>
      <c r="G139" s="134" t="e">
        <f>VLOOKUP(E139,'LISTADO ATM'!$A$2:$B$897,2,0)</f>
        <v>#N/A</v>
      </c>
      <c r="H139" s="134" t="e">
        <f>VLOOKUP(E139,VIP!$A$2:$O18170,7,FALSE)</f>
        <v>#N/A</v>
      </c>
      <c r="I139" s="134" t="e">
        <f>VLOOKUP(E139,VIP!$A$2:$O10135,8,FALSE)</f>
        <v>#N/A</v>
      </c>
      <c r="J139" s="134" t="e">
        <f>VLOOKUP(E139,VIP!$A$2:$O10085,8,FALSE)</f>
        <v>#N/A</v>
      </c>
      <c r="K139" s="134" t="e">
        <f>VLOOKUP(E139,VIP!$A$2:$O13659,6,0)</f>
        <v>#N/A</v>
      </c>
      <c r="L139" s="125"/>
      <c r="M139" s="135"/>
      <c r="N139" s="135"/>
      <c r="O139" s="134"/>
      <c r="P139" s="137"/>
      <c r="Q139" s="135"/>
    </row>
    <row r="140" spans="1:17" s="96" customFormat="1" ht="18" x14ac:dyDescent="0.25">
      <c r="A140" s="134" t="e">
        <f>VLOOKUP(E140,'LISTADO ATM'!$A$2:$C$898,3,0)</f>
        <v>#N/A</v>
      </c>
      <c r="B140" s="129"/>
      <c r="C140" s="136"/>
      <c r="D140" s="136"/>
      <c r="E140" s="124"/>
      <c r="F140" s="153" t="e">
        <f>VLOOKUP(E140,VIP!$A$2:$O13308,2,0)</f>
        <v>#N/A</v>
      </c>
      <c r="G140" s="134" t="e">
        <f>VLOOKUP(E140,'LISTADO ATM'!$A$2:$B$897,2,0)</f>
        <v>#N/A</v>
      </c>
      <c r="H140" s="134" t="e">
        <f>VLOOKUP(E140,VIP!$A$2:$O18171,7,FALSE)</f>
        <v>#N/A</v>
      </c>
      <c r="I140" s="134" t="e">
        <f>VLOOKUP(E140,VIP!$A$2:$O10136,8,FALSE)</f>
        <v>#N/A</v>
      </c>
      <c r="J140" s="134" t="e">
        <f>VLOOKUP(E140,VIP!$A$2:$O10086,8,FALSE)</f>
        <v>#N/A</v>
      </c>
      <c r="K140" s="134" t="e">
        <f>VLOOKUP(E140,VIP!$A$2:$O13660,6,0)</f>
        <v>#N/A</v>
      </c>
      <c r="L140" s="125"/>
      <c r="M140" s="135"/>
      <c r="N140" s="135"/>
      <c r="O140" s="134"/>
      <c r="P140" s="137"/>
      <c r="Q140" s="135"/>
    </row>
    <row r="141" spans="1:17" s="96" customFormat="1" ht="18" x14ac:dyDescent="0.25">
      <c r="A141" s="134" t="e">
        <f>VLOOKUP(E141,'LISTADO ATM'!$A$2:$C$898,3,0)</f>
        <v>#N/A</v>
      </c>
      <c r="B141" s="129"/>
      <c r="C141" s="136"/>
      <c r="D141" s="136"/>
      <c r="E141" s="124"/>
      <c r="F141" s="153" t="e">
        <f>VLOOKUP(E141,VIP!$A$2:$O13309,2,0)</f>
        <v>#N/A</v>
      </c>
      <c r="G141" s="134" t="e">
        <f>VLOOKUP(E141,'LISTADO ATM'!$A$2:$B$897,2,0)</f>
        <v>#N/A</v>
      </c>
      <c r="H141" s="134" t="e">
        <f>VLOOKUP(E141,VIP!$A$2:$O18172,7,FALSE)</f>
        <v>#N/A</v>
      </c>
      <c r="I141" s="134" t="e">
        <f>VLOOKUP(E141,VIP!$A$2:$O10137,8,FALSE)</f>
        <v>#N/A</v>
      </c>
      <c r="J141" s="134" t="e">
        <f>VLOOKUP(E141,VIP!$A$2:$O10087,8,FALSE)</f>
        <v>#N/A</v>
      </c>
      <c r="K141" s="134" t="e">
        <f>VLOOKUP(E141,VIP!$A$2:$O13661,6,0)</f>
        <v>#N/A</v>
      </c>
      <c r="L141" s="125"/>
      <c r="M141" s="135"/>
      <c r="N141" s="135"/>
      <c r="O141" s="134"/>
      <c r="P141" s="137"/>
      <c r="Q141" s="135"/>
    </row>
    <row r="142" spans="1:17" s="96" customFormat="1" ht="18" x14ac:dyDescent="0.25">
      <c r="A142" s="134" t="e">
        <f>VLOOKUP(E142,'LISTADO ATM'!$A$2:$C$898,3,0)</f>
        <v>#N/A</v>
      </c>
      <c r="B142" s="129"/>
      <c r="C142" s="136"/>
      <c r="D142" s="136"/>
      <c r="E142" s="124"/>
      <c r="F142" s="153" t="e">
        <f>VLOOKUP(E142,VIP!$A$2:$O13310,2,0)</f>
        <v>#N/A</v>
      </c>
      <c r="G142" s="134" t="e">
        <f>VLOOKUP(E142,'LISTADO ATM'!$A$2:$B$897,2,0)</f>
        <v>#N/A</v>
      </c>
      <c r="H142" s="134" t="e">
        <f>VLOOKUP(E142,VIP!$A$2:$O18173,7,FALSE)</f>
        <v>#N/A</v>
      </c>
      <c r="I142" s="134" t="e">
        <f>VLOOKUP(E142,VIP!$A$2:$O10138,8,FALSE)</f>
        <v>#N/A</v>
      </c>
      <c r="J142" s="134" t="e">
        <f>VLOOKUP(E142,VIP!$A$2:$O10088,8,FALSE)</f>
        <v>#N/A</v>
      </c>
      <c r="K142" s="134" t="e">
        <f>VLOOKUP(E142,VIP!$A$2:$O13662,6,0)</f>
        <v>#N/A</v>
      </c>
      <c r="L142" s="125"/>
      <c r="M142" s="135"/>
      <c r="N142" s="135"/>
      <c r="O142" s="134"/>
      <c r="P142" s="137"/>
      <c r="Q142" s="135"/>
    </row>
    <row r="143" spans="1:17" s="96" customFormat="1" ht="18" x14ac:dyDescent="0.25">
      <c r="A143" s="134" t="e">
        <f>VLOOKUP(E143,'LISTADO ATM'!$A$2:$C$898,3,0)</f>
        <v>#N/A</v>
      </c>
      <c r="B143" s="129"/>
      <c r="C143" s="136"/>
      <c r="D143" s="136"/>
      <c r="E143" s="124"/>
      <c r="F143" s="153" t="e">
        <f>VLOOKUP(E143,VIP!$A$2:$O13311,2,0)</f>
        <v>#N/A</v>
      </c>
      <c r="G143" s="134" t="e">
        <f>VLOOKUP(E143,'LISTADO ATM'!$A$2:$B$897,2,0)</f>
        <v>#N/A</v>
      </c>
      <c r="H143" s="134" t="e">
        <f>VLOOKUP(E143,VIP!$A$2:$O18174,7,FALSE)</f>
        <v>#N/A</v>
      </c>
      <c r="I143" s="134" t="e">
        <f>VLOOKUP(E143,VIP!$A$2:$O10139,8,FALSE)</f>
        <v>#N/A</v>
      </c>
      <c r="J143" s="134" t="e">
        <f>VLOOKUP(E143,VIP!$A$2:$O10089,8,FALSE)</f>
        <v>#N/A</v>
      </c>
      <c r="K143" s="134" t="e">
        <f>VLOOKUP(E143,VIP!$A$2:$O13663,6,0)</f>
        <v>#N/A</v>
      </c>
      <c r="L143" s="125"/>
      <c r="M143" s="135"/>
      <c r="N143" s="135"/>
      <c r="O143" s="134"/>
      <c r="P143" s="137"/>
      <c r="Q143" s="135"/>
    </row>
    <row r="144" spans="1:17" s="96" customFormat="1" ht="18" x14ac:dyDescent="0.25">
      <c r="A144" s="134" t="e">
        <f>VLOOKUP(E144,'LISTADO ATM'!$A$2:$C$898,3,0)</f>
        <v>#N/A</v>
      </c>
      <c r="B144" s="129"/>
      <c r="C144" s="136"/>
      <c r="D144" s="136"/>
      <c r="E144" s="124"/>
      <c r="F144" s="153" t="e">
        <f>VLOOKUP(E144,VIP!$A$2:$O13312,2,0)</f>
        <v>#N/A</v>
      </c>
      <c r="G144" s="134" t="e">
        <f>VLOOKUP(E144,'LISTADO ATM'!$A$2:$B$897,2,0)</f>
        <v>#N/A</v>
      </c>
      <c r="H144" s="134" t="e">
        <f>VLOOKUP(E144,VIP!$A$2:$O18175,7,FALSE)</f>
        <v>#N/A</v>
      </c>
      <c r="I144" s="134" t="e">
        <f>VLOOKUP(E144,VIP!$A$2:$O10140,8,FALSE)</f>
        <v>#N/A</v>
      </c>
      <c r="J144" s="134" t="e">
        <f>VLOOKUP(E144,VIP!$A$2:$O10090,8,FALSE)</f>
        <v>#N/A</v>
      </c>
      <c r="K144" s="134" t="e">
        <f>VLOOKUP(E144,VIP!$A$2:$O13664,6,0)</f>
        <v>#N/A</v>
      </c>
      <c r="L144" s="125"/>
      <c r="M144" s="135"/>
      <c r="N144" s="135"/>
      <c r="O144" s="134"/>
      <c r="P144" s="137"/>
      <c r="Q144" s="135"/>
    </row>
    <row r="145" spans="1:17" s="96" customFormat="1" ht="18" x14ac:dyDescent="0.25">
      <c r="A145" s="134" t="e">
        <f>VLOOKUP(E145,'LISTADO ATM'!$A$2:$C$898,3,0)</f>
        <v>#N/A</v>
      </c>
      <c r="B145" s="129"/>
      <c r="C145" s="136"/>
      <c r="D145" s="136"/>
      <c r="E145" s="124"/>
      <c r="F145" s="153" t="e">
        <f>VLOOKUP(E145,VIP!$A$2:$O13313,2,0)</f>
        <v>#N/A</v>
      </c>
      <c r="G145" s="134" t="e">
        <f>VLOOKUP(E145,'LISTADO ATM'!$A$2:$B$897,2,0)</f>
        <v>#N/A</v>
      </c>
      <c r="H145" s="134" t="e">
        <f>VLOOKUP(E145,VIP!$A$2:$O18176,7,FALSE)</f>
        <v>#N/A</v>
      </c>
      <c r="I145" s="134" t="e">
        <f>VLOOKUP(E145,VIP!$A$2:$O10141,8,FALSE)</f>
        <v>#N/A</v>
      </c>
      <c r="J145" s="134" t="e">
        <f>VLOOKUP(E145,VIP!$A$2:$O10091,8,FALSE)</f>
        <v>#N/A</v>
      </c>
      <c r="K145" s="134" t="e">
        <f>VLOOKUP(E145,VIP!$A$2:$O13665,6,0)</f>
        <v>#N/A</v>
      </c>
      <c r="L145" s="125"/>
      <c r="M145" s="135"/>
      <c r="N145" s="135"/>
      <c r="O145" s="134"/>
      <c r="P145" s="137"/>
      <c r="Q145" s="135"/>
    </row>
    <row r="146" spans="1:17" s="96" customFormat="1" ht="18" x14ac:dyDescent="0.25">
      <c r="A146" s="134" t="e">
        <f>VLOOKUP(E146,'LISTADO ATM'!$A$2:$C$898,3,0)</f>
        <v>#N/A</v>
      </c>
      <c r="B146" s="129"/>
      <c r="C146" s="136"/>
      <c r="D146" s="136"/>
      <c r="E146" s="124"/>
      <c r="F146" s="153" t="e">
        <f>VLOOKUP(E146,VIP!$A$2:$O13314,2,0)</f>
        <v>#N/A</v>
      </c>
      <c r="G146" s="134" t="e">
        <f>VLOOKUP(E146,'LISTADO ATM'!$A$2:$B$897,2,0)</f>
        <v>#N/A</v>
      </c>
      <c r="H146" s="134" t="e">
        <f>VLOOKUP(E146,VIP!$A$2:$O18177,7,FALSE)</f>
        <v>#N/A</v>
      </c>
      <c r="I146" s="134" t="e">
        <f>VLOOKUP(E146,VIP!$A$2:$O10142,8,FALSE)</f>
        <v>#N/A</v>
      </c>
      <c r="J146" s="134" t="e">
        <f>VLOOKUP(E146,VIP!$A$2:$O10092,8,FALSE)</f>
        <v>#N/A</v>
      </c>
      <c r="K146" s="134" t="e">
        <f>VLOOKUP(E146,VIP!$A$2:$O13666,6,0)</f>
        <v>#N/A</v>
      </c>
      <c r="L146" s="125"/>
      <c r="M146" s="135"/>
      <c r="N146" s="135"/>
      <c r="O146" s="134"/>
      <c r="P146" s="137"/>
      <c r="Q146" s="135"/>
    </row>
    <row r="147" spans="1:17" s="96" customFormat="1" ht="18" x14ac:dyDescent="0.25">
      <c r="A147" s="134" t="e">
        <f>VLOOKUP(E147,'LISTADO ATM'!$A$2:$C$898,3,0)</f>
        <v>#N/A</v>
      </c>
      <c r="B147" s="129"/>
      <c r="C147" s="136"/>
      <c r="D147" s="136"/>
      <c r="E147" s="124"/>
      <c r="F147" s="153" t="e">
        <f>VLOOKUP(E147,VIP!$A$2:$O13315,2,0)</f>
        <v>#N/A</v>
      </c>
      <c r="G147" s="134" t="e">
        <f>VLOOKUP(E147,'LISTADO ATM'!$A$2:$B$897,2,0)</f>
        <v>#N/A</v>
      </c>
      <c r="H147" s="134" t="e">
        <f>VLOOKUP(E147,VIP!$A$2:$O18178,7,FALSE)</f>
        <v>#N/A</v>
      </c>
      <c r="I147" s="134" t="e">
        <f>VLOOKUP(E147,VIP!$A$2:$O10143,8,FALSE)</f>
        <v>#N/A</v>
      </c>
      <c r="J147" s="134" t="e">
        <f>VLOOKUP(E147,VIP!$A$2:$O10093,8,FALSE)</f>
        <v>#N/A</v>
      </c>
      <c r="K147" s="134" t="e">
        <f>VLOOKUP(E147,VIP!$A$2:$O13667,6,0)</f>
        <v>#N/A</v>
      </c>
      <c r="L147" s="125"/>
      <c r="M147" s="135"/>
      <c r="N147" s="135"/>
      <c r="O147" s="134"/>
      <c r="P147" s="137"/>
      <c r="Q147" s="135"/>
    </row>
    <row r="148" spans="1:17" s="96" customFormat="1" ht="18" x14ac:dyDescent="0.25">
      <c r="A148" s="134" t="e">
        <f>VLOOKUP(E148,'LISTADO ATM'!$A$2:$C$898,3,0)</f>
        <v>#N/A</v>
      </c>
      <c r="B148" s="129"/>
      <c r="C148" s="136"/>
      <c r="D148" s="136"/>
      <c r="E148" s="124"/>
      <c r="F148" s="153" t="e">
        <f>VLOOKUP(E148,VIP!$A$2:$O13316,2,0)</f>
        <v>#N/A</v>
      </c>
      <c r="G148" s="134" t="e">
        <f>VLOOKUP(E148,'LISTADO ATM'!$A$2:$B$897,2,0)</f>
        <v>#N/A</v>
      </c>
      <c r="H148" s="134" t="e">
        <f>VLOOKUP(E148,VIP!$A$2:$O18179,7,FALSE)</f>
        <v>#N/A</v>
      </c>
      <c r="I148" s="134" t="e">
        <f>VLOOKUP(E148,VIP!$A$2:$O10144,8,FALSE)</f>
        <v>#N/A</v>
      </c>
      <c r="J148" s="134" t="e">
        <f>VLOOKUP(E148,VIP!$A$2:$O10094,8,FALSE)</f>
        <v>#N/A</v>
      </c>
      <c r="K148" s="134" t="e">
        <f>VLOOKUP(E148,VIP!$A$2:$O13668,6,0)</f>
        <v>#N/A</v>
      </c>
      <c r="L148" s="125"/>
      <c r="M148" s="135"/>
      <c r="N148" s="135"/>
      <c r="O148" s="134"/>
      <c r="P148" s="137"/>
      <c r="Q148" s="135"/>
    </row>
    <row r="149" spans="1:17" s="96" customFormat="1" ht="18" x14ac:dyDescent="0.25">
      <c r="A149" s="134" t="e">
        <f>VLOOKUP(E149,'LISTADO ATM'!$A$2:$C$898,3,0)</f>
        <v>#N/A</v>
      </c>
      <c r="B149" s="129"/>
      <c r="C149" s="136"/>
      <c r="D149" s="136"/>
      <c r="E149" s="124"/>
      <c r="F149" s="153" t="e">
        <f>VLOOKUP(E149,VIP!$A$2:$O13317,2,0)</f>
        <v>#N/A</v>
      </c>
      <c r="G149" s="134" t="e">
        <f>VLOOKUP(E149,'LISTADO ATM'!$A$2:$B$897,2,0)</f>
        <v>#N/A</v>
      </c>
      <c r="H149" s="134" t="e">
        <f>VLOOKUP(E149,VIP!$A$2:$O18180,7,FALSE)</f>
        <v>#N/A</v>
      </c>
      <c r="I149" s="134" t="e">
        <f>VLOOKUP(E149,VIP!$A$2:$O10145,8,FALSE)</f>
        <v>#N/A</v>
      </c>
      <c r="J149" s="134" t="e">
        <f>VLOOKUP(E149,VIP!$A$2:$O10095,8,FALSE)</f>
        <v>#N/A</v>
      </c>
      <c r="K149" s="134" t="e">
        <f>VLOOKUP(E149,VIP!$A$2:$O13669,6,0)</f>
        <v>#N/A</v>
      </c>
      <c r="L149" s="125"/>
      <c r="M149" s="135"/>
      <c r="N149" s="135"/>
      <c r="O149" s="134"/>
      <c r="P149" s="137"/>
      <c r="Q149" s="135"/>
    </row>
    <row r="150" spans="1:17" s="96" customFormat="1" ht="18" x14ac:dyDescent="0.25">
      <c r="A150" s="134" t="e">
        <f>VLOOKUP(E150,'LISTADO ATM'!$A$2:$C$898,3,0)</f>
        <v>#N/A</v>
      </c>
      <c r="B150" s="129"/>
      <c r="C150" s="136"/>
      <c r="D150" s="136"/>
      <c r="E150" s="124"/>
      <c r="F150" s="153" t="e">
        <f>VLOOKUP(E150,VIP!$A$2:$O13318,2,0)</f>
        <v>#N/A</v>
      </c>
      <c r="G150" s="134" t="e">
        <f>VLOOKUP(E150,'LISTADO ATM'!$A$2:$B$897,2,0)</f>
        <v>#N/A</v>
      </c>
      <c r="H150" s="134" t="e">
        <f>VLOOKUP(E150,VIP!$A$2:$O18181,7,FALSE)</f>
        <v>#N/A</v>
      </c>
      <c r="I150" s="134" t="e">
        <f>VLOOKUP(E150,VIP!$A$2:$O10146,8,FALSE)</f>
        <v>#N/A</v>
      </c>
      <c r="J150" s="134" t="e">
        <f>VLOOKUP(E150,VIP!$A$2:$O10096,8,FALSE)</f>
        <v>#N/A</v>
      </c>
      <c r="K150" s="134" t="e">
        <f>VLOOKUP(E150,VIP!$A$2:$O13670,6,0)</f>
        <v>#N/A</v>
      </c>
      <c r="L150" s="125"/>
      <c r="M150" s="135"/>
      <c r="N150" s="135"/>
      <c r="O150" s="134"/>
      <c r="P150" s="137"/>
      <c r="Q150" s="135"/>
    </row>
    <row r="151" spans="1:17" s="96" customFormat="1" ht="18" x14ac:dyDescent="0.25">
      <c r="A151" s="134" t="e">
        <f>VLOOKUP(E151,'LISTADO ATM'!$A$2:$C$898,3,0)</f>
        <v>#N/A</v>
      </c>
      <c r="B151" s="129"/>
      <c r="C151" s="136"/>
      <c r="D151" s="136"/>
      <c r="E151" s="124"/>
      <c r="F151" s="153" t="e">
        <f>VLOOKUP(E151,VIP!$A$2:$O13319,2,0)</f>
        <v>#N/A</v>
      </c>
      <c r="G151" s="134" t="e">
        <f>VLOOKUP(E151,'LISTADO ATM'!$A$2:$B$897,2,0)</f>
        <v>#N/A</v>
      </c>
      <c r="H151" s="134" t="e">
        <f>VLOOKUP(E151,VIP!$A$2:$O18182,7,FALSE)</f>
        <v>#N/A</v>
      </c>
      <c r="I151" s="134" t="e">
        <f>VLOOKUP(E151,VIP!$A$2:$O10147,8,FALSE)</f>
        <v>#N/A</v>
      </c>
      <c r="J151" s="134" t="e">
        <f>VLOOKUP(E151,VIP!$A$2:$O10097,8,FALSE)</f>
        <v>#N/A</v>
      </c>
      <c r="K151" s="134" t="e">
        <f>VLOOKUP(E151,VIP!$A$2:$O13671,6,0)</f>
        <v>#N/A</v>
      </c>
      <c r="L151" s="125"/>
      <c r="M151" s="135"/>
      <c r="N151" s="135"/>
      <c r="O151" s="134"/>
      <c r="P151" s="137"/>
      <c r="Q151" s="135"/>
    </row>
    <row r="152" spans="1:17" s="96" customFormat="1" ht="18" x14ac:dyDescent="0.25">
      <c r="A152" s="134" t="e">
        <f>VLOOKUP(E152,'LISTADO ATM'!$A$2:$C$898,3,0)</f>
        <v>#N/A</v>
      </c>
      <c r="B152" s="129"/>
      <c r="C152" s="136"/>
      <c r="D152" s="136"/>
      <c r="E152" s="124"/>
      <c r="F152" s="153" t="e">
        <f>VLOOKUP(E152,VIP!$A$2:$O13320,2,0)</f>
        <v>#N/A</v>
      </c>
      <c r="G152" s="134" t="e">
        <f>VLOOKUP(E152,'LISTADO ATM'!$A$2:$B$897,2,0)</f>
        <v>#N/A</v>
      </c>
      <c r="H152" s="134" t="e">
        <f>VLOOKUP(E152,VIP!$A$2:$O18183,7,FALSE)</f>
        <v>#N/A</v>
      </c>
      <c r="I152" s="134" t="e">
        <f>VLOOKUP(E152,VIP!$A$2:$O10148,8,FALSE)</f>
        <v>#N/A</v>
      </c>
      <c r="J152" s="134" t="e">
        <f>VLOOKUP(E152,VIP!$A$2:$O10098,8,FALSE)</f>
        <v>#N/A</v>
      </c>
      <c r="K152" s="134" t="e">
        <f>VLOOKUP(E152,VIP!$A$2:$O13672,6,0)</f>
        <v>#N/A</v>
      </c>
      <c r="L152" s="125"/>
      <c r="M152" s="135"/>
      <c r="N152" s="135"/>
      <c r="O152" s="134"/>
      <c r="P152" s="137"/>
      <c r="Q152" s="135"/>
    </row>
    <row r="153" spans="1:17" s="96" customFormat="1" ht="18" x14ac:dyDescent="0.25">
      <c r="A153" s="134" t="e">
        <f>VLOOKUP(E153,'LISTADO ATM'!$A$2:$C$898,3,0)</f>
        <v>#N/A</v>
      </c>
      <c r="B153" s="129"/>
      <c r="C153" s="136"/>
      <c r="D153" s="136"/>
      <c r="E153" s="124"/>
      <c r="F153" s="153" t="e">
        <f>VLOOKUP(E153,VIP!$A$2:$O13321,2,0)</f>
        <v>#N/A</v>
      </c>
      <c r="G153" s="134" t="e">
        <f>VLOOKUP(E153,'LISTADO ATM'!$A$2:$B$897,2,0)</f>
        <v>#N/A</v>
      </c>
      <c r="H153" s="134" t="e">
        <f>VLOOKUP(E153,VIP!$A$2:$O18184,7,FALSE)</f>
        <v>#N/A</v>
      </c>
      <c r="I153" s="134" t="e">
        <f>VLOOKUP(E153,VIP!$A$2:$O10149,8,FALSE)</f>
        <v>#N/A</v>
      </c>
      <c r="J153" s="134" t="e">
        <f>VLOOKUP(E153,VIP!$A$2:$O10099,8,FALSE)</f>
        <v>#N/A</v>
      </c>
      <c r="K153" s="134" t="e">
        <f>VLOOKUP(E153,VIP!$A$2:$O13673,6,0)</f>
        <v>#N/A</v>
      </c>
      <c r="L153" s="125"/>
      <c r="M153" s="135"/>
      <c r="N153" s="135"/>
      <c r="O153" s="134"/>
      <c r="P153" s="137"/>
      <c r="Q153" s="135"/>
    </row>
  </sheetData>
  <autoFilter ref="A4:Q4" xr:uid="{00000000-0009-0000-0000-000002000000}">
    <sortState xmlns:xlrd2="http://schemas.microsoft.com/office/spreadsheetml/2017/richdata2" ref="A5:Q15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4:E1048576 E30:E66 E1:E4">
    <cfRule type="duplicateValues" dxfId="182" priority="406"/>
  </conditionalFormatting>
  <conditionalFormatting sqref="E154:E1048576 E30:E66">
    <cfRule type="duplicateValues" dxfId="181" priority="120047"/>
  </conditionalFormatting>
  <conditionalFormatting sqref="B154:B1048576 B30:B66 B1:B4">
    <cfRule type="duplicateValues" dxfId="180" priority="120050"/>
  </conditionalFormatting>
  <conditionalFormatting sqref="B154:B1048576 B30:B66">
    <cfRule type="duplicateValues" dxfId="179" priority="359"/>
  </conditionalFormatting>
  <conditionalFormatting sqref="B154:B1048576 B30:B66 B1:B4">
    <cfRule type="duplicateValues" dxfId="178" priority="310"/>
    <cfRule type="duplicateValues" dxfId="177" priority="311"/>
  </conditionalFormatting>
  <conditionalFormatting sqref="E154:E1048576 E30:E66 E1:E4">
    <cfRule type="duplicateValues" dxfId="176" priority="293"/>
    <cfRule type="duplicateValues" dxfId="175" priority="294"/>
  </conditionalFormatting>
  <conditionalFormatting sqref="E154:E1048576 E30:E66">
    <cfRule type="duplicateValues" dxfId="174" priority="245"/>
    <cfRule type="duplicateValues" dxfId="173" priority="246"/>
  </conditionalFormatting>
  <conditionalFormatting sqref="B154:B1048576 B30:B66">
    <cfRule type="duplicateValues" dxfId="172" priority="243"/>
    <cfRule type="duplicateValues" dxfId="171" priority="244"/>
  </conditionalFormatting>
  <conditionalFormatting sqref="E154:E1048576 E30:E66 E1:E26">
    <cfRule type="duplicateValues" dxfId="170" priority="145"/>
    <cfRule type="duplicateValues" dxfId="169" priority="146"/>
    <cfRule type="duplicateValues" dxfId="168" priority="147"/>
  </conditionalFormatting>
  <conditionalFormatting sqref="E27:E28">
    <cfRule type="duplicateValues" dxfId="167" priority="142"/>
    <cfRule type="duplicateValues" dxfId="166" priority="143"/>
    <cfRule type="duplicateValues" dxfId="165" priority="144"/>
  </conditionalFormatting>
  <conditionalFormatting sqref="E27:E28">
    <cfRule type="duplicateValues" dxfId="164" priority="141"/>
  </conditionalFormatting>
  <conditionalFormatting sqref="E27:E28">
    <cfRule type="duplicateValues" dxfId="163" priority="139"/>
    <cfRule type="duplicateValues" dxfId="162" priority="140"/>
  </conditionalFormatting>
  <conditionalFormatting sqref="B27:B28">
    <cfRule type="duplicateValues" dxfId="161" priority="138"/>
  </conditionalFormatting>
  <conditionalFormatting sqref="B27:B28">
    <cfRule type="duplicateValues" dxfId="160" priority="136"/>
    <cfRule type="duplicateValues" dxfId="159" priority="137"/>
  </conditionalFormatting>
  <conditionalFormatting sqref="E67">
    <cfRule type="duplicateValues" dxfId="158" priority="123"/>
  </conditionalFormatting>
  <conditionalFormatting sqref="E67">
    <cfRule type="duplicateValues" dxfId="157" priority="122"/>
  </conditionalFormatting>
  <conditionalFormatting sqref="B67">
    <cfRule type="duplicateValues" dxfId="156" priority="121"/>
  </conditionalFormatting>
  <conditionalFormatting sqref="B67">
    <cfRule type="duplicateValues" dxfId="155" priority="120"/>
  </conditionalFormatting>
  <conditionalFormatting sqref="B67">
    <cfRule type="duplicateValues" dxfId="154" priority="118"/>
    <cfRule type="duplicateValues" dxfId="153" priority="119"/>
  </conditionalFormatting>
  <conditionalFormatting sqref="E67">
    <cfRule type="duplicateValues" dxfId="152" priority="116"/>
    <cfRule type="duplicateValues" dxfId="151" priority="117"/>
  </conditionalFormatting>
  <conditionalFormatting sqref="E67">
    <cfRule type="duplicateValues" dxfId="150" priority="115"/>
  </conditionalFormatting>
  <conditionalFormatting sqref="E67">
    <cfRule type="duplicateValues" dxfId="149" priority="113"/>
    <cfRule type="duplicateValues" dxfId="148" priority="114"/>
  </conditionalFormatting>
  <conditionalFormatting sqref="B67">
    <cfRule type="duplicateValues" dxfId="147" priority="111"/>
    <cfRule type="duplicateValues" dxfId="146" priority="112"/>
  </conditionalFormatting>
  <conditionalFormatting sqref="E67">
    <cfRule type="duplicateValues" dxfId="145" priority="110"/>
  </conditionalFormatting>
  <conditionalFormatting sqref="B67">
    <cfRule type="duplicateValues" dxfId="144" priority="109"/>
  </conditionalFormatting>
  <conditionalFormatting sqref="B67">
    <cfRule type="duplicateValues" dxfId="143" priority="108"/>
  </conditionalFormatting>
  <conditionalFormatting sqref="B67">
    <cfRule type="duplicateValues" dxfId="142" priority="107"/>
  </conditionalFormatting>
  <conditionalFormatting sqref="E67">
    <cfRule type="duplicateValues" dxfId="141" priority="104"/>
    <cfRule type="duplicateValues" dxfId="140" priority="105"/>
    <cfRule type="duplicateValues" dxfId="139" priority="106"/>
  </conditionalFormatting>
  <conditionalFormatting sqref="E67">
    <cfRule type="duplicateValues" dxfId="138" priority="101"/>
    <cfRule type="duplicateValues" dxfId="137" priority="102"/>
    <cfRule type="duplicateValues" dxfId="136" priority="103"/>
  </conditionalFormatting>
  <conditionalFormatting sqref="E67">
    <cfRule type="duplicateValues" dxfId="135" priority="100"/>
  </conditionalFormatting>
  <conditionalFormatting sqref="E67">
    <cfRule type="duplicateValues" dxfId="134" priority="98"/>
    <cfRule type="duplicateValues" dxfId="133" priority="99"/>
  </conditionalFormatting>
  <conditionalFormatting sqref="B67">
    <cfRule type="duplicateValues" dxfId="132" priority="97"/>
  </conditionalFormatting>
  <conditionalFormatting sqref="B67">
    <cfRule type="duplicateValues" dxfId="131" priority="95"/>
    <cfRule type="duplicateValues" dxfId="130" priority="96"/>
  </conditionalFormatting>
  <conditionalFormatting sqref="E154:E1048576 E1:E72">
    <cfRule type="duplicateValues" dxfId="129" priority="64"/>
    <cfRule type="duplicateValues" dxfId="128" priority="65"/>
  </conditionalFormatting>
  <conditionalFormatting sqref="E5:E26">
    <cfRule type="duplicateValues" dxfId="127" priority="123034"/>
  </conditionalFormatting>
  <conditionalFormatting sqref="E5:E26">
    <cfRule type="duplicateValues" dxfId="126" priority="123035"/>
    <cfRule type="duplicateValues" dxfId="125" priority="123036"/>
  </conditionalFormatting>
  <conditionalFormatting sqref="B5:B26">
    <cfRule type="duplicateValues" dxfId="124" priority="123037"/>
  </conditionalFormatting>
  <conditionalFormatting sqref="B5:B26">
    <cfRule type="duplicateValues" dxfId="123" priority="123038"/>
    <cfRule type="duplicateValues" dxfId="122" priority="123039"/>
  </conditionalFormatting>
  <conditionalFormatting sqref="E73:E74">
    <cfRule type="duplicateValues" dxfId="121" priority="63"/>
  </conditionalFormatting>
  <conditionalFormatting sqref="E73:E74">
    <cfRule type="duplicateValues" dxfId="120" priority="62"/>
  </conditionalFormatting>
  <conditionalFormatting sqref="B73:B74">
    <cfRule type="duplicateValues" dxfId="119" priority="61"/>
  </conditionalFormatting>
  <conditionalFormatting sqref="B73:B74">
    <cfRule type="duplicateValues" dxfId="118" priority="60"/>
  </conditionalFormatting>
  <conditionalFormatting sqref="B73:B74">
    <cfRule type="duplicateValues" dxfId="117" priority="58"/>
    <cfRule type="duplicateValues" dxfId="116" priority="59"/>
  </conditionalFormatting>
  <conditionalFormatting sqref="E73:E74">
    <cfRule type="duplicateValues" dxfId="115" priority="56"/>
    <cfRule type="duplicateValues" dxfId="114" priority="57"/>
  </conditionalFormatting>
  <conditionalFormatting sqref="E73:E74">
    <cfRule type="duplicateValues" dxfId="113" priority="55"/>
  </conditionalFormatting>
  <conditionalFormatting sqref="E73:E74">
    <cfRule type="duplicateValues" dxfId="112" priority="53"/>
    <cfRule type="duplicateValues" dxfId="111" priority="54"/>
  </conditionalFormatting>
  <conditionalFormatting sqref="B73:B74">
    <cfRule type="duplicateValues" dxfId="110" priority="51"/>
    <cfRule type="duplicateValues" dxfId="109" priority="52"/>
  </conditionalFormatting>
  <conditionalFormatting sqref="E73:E74">
    <cfRule type="duplicateValues" dxfId="108" priority="50"/>
  </conditionalFormatting>
  <conditionalFormatting sqref="B73:B74">
    <cfRule type="duplicateValues" dxfId="107" priority="49"/>
  </conditionalFormatting>
  <conditionalFormatting sqref="B73:B74">
    <cfRule type="duplicateValues" dxfId="106" priority="48"/>
  </conditionalFormatting>
  <conditionalFormatting sqref="B73:B74">
    <cfRule type="duplicateValues" dxfId="105" priority="47"/>
  </conditionalFormatting>
  <conditionalFormatting sqref="E73:E74">
    <cfRule type="duplicateValues" dxfId="104" priority="44"/>
    <cfRule type="duplicateValues" dxfId="103" priority="45"/>
    <cfRule type="duplicateValues" dxfId="102" priority="46"/>
  </conditionalFormatting>
  <conditionalFormatting sqref="E73:E74">
    <cfRule type="duplicateValues" dxfId="101" priority="41"/>
    <cfRule type="duplicateValues" dxfId="100" priority="42"/>
    <cfRule type="duplicateValues" dxfId="99" priority="43"/>
  </conditionalFormatting>
  <conditionalFormatting sqref="E73:E74">
    <cfRule type="duplicateValues" dxfId="98" priority="40"/>
  </conditionalFormatting>
  <conditionalFormatting sqref="E73:E74">
    <cfRule type="duplicateValues" dxfId="97" priority="38"/>
    <cfRule type="duplicateValues" dxfId="96" priority="39"/>
  </conditionalFormatting>
  <conditionalFormatting sqref="B73:B74">
    <cfRule type="duplicateValues" dxfId="95" priority="37"/>
  </conditionalFormatting>
  <conditionalFormatting sqref="B73:B74">
    <cfRule type="duplicateValues" dxfId="94" priority="35"/>
    <cfRule type="duplicateValues" dxfId="93" priority="36"/>
  </conditionalFormatting>
  <conditionalFormatting sqref="E73:E74">
    <cfRule type="duplicateValues" dxfId="92" priority="33"/>
    <cfRule type="duplicateValues" dxfId="91" priority="34"/>
  </conditionalFormatting>
  <conditionalFormatting sqref="E30:E66">
    <cfRule type="duplicateValues" dxfId="90" priority="123211"/>
  </conditionalFormatting>
  <conditionalFormatting sqref="B30:B66">
    <cfRule type="duplicateValues" dxfId="89" priority="123213"/>
  </conditionalFormatting>
  <conditionalFormatting sqref="E29:E66">
    <cfRule type="duplicateValues" dxfId="88" priority="123215"/>
    <cfRule type="duplicateValues" dxfId="87" priority="123216"/>
    <cfRule type="duplicateValues" dxfId="86" priority="123217"/>
  </conditionalFormatting>
  <conditionalFormatting sqref="E29:E66">
    <cfRule type="duplicateValues" dxfId="85" priority="123221"/>
  </conditionalFormatting>
  <conditionalFormatting sqref="E29:E66">
    <cfRule type="duplicateValues" dxfId="84" priority="123223"/>
    <cfRule type="duplicateValues" dxfId="83" priority="123224"/>
  </conditionalFormatting>
  <conditionalFormatting sqref="B29:B66">
    <cfRule type="duplicateValues" dxfId="82" priority="123227"/>
  </conditionalFormatting>
  <conditionalFormatting sqref="B29:B66">
    <cfRule type="duplicateValues" dxfId="81" priority="123229"/>
    <cfRule type="duplicateValues" dxfId="80" priority="123230"/>
  </conditionalFormatting>
  <conditionalFormatting sqref="E68:E72">
    <cfRule type="duplicateValues" dxfId="79" priority="123255"/>
  </conditionalFormatting>
  <conditionalFormatting sqref="B68:B72">
    <cfRule type="duplicateValues" dxfId="78" priority="123259"/>
  </conditionalFormatting>
  <conditionalFormatting sqref="B68:B72">
    <cfRule type="duplicateValues" dxfId="77" priority="123263"/>
    <cfRule type="duplicateValues" dxfId="76" priority="123264"/>
  </conditionalFormatting>
  <conditionalFormatting sqref="E68:E72">
    <cfRule type="duplicateValues" dxfId="75" priority="123267"/>
    <cfRule type="duplicateValues" dxfId="74" priority="123268"/>
  </conditionalFormatting>
  <conditionalFormatting sqref="E68:E72">
    <cfRule type="duplicateValues" dxfId="73" priority="123289"/>
    <cfRule type="duplicateValues" dxfId="72" priority="123290"/>
    <cfRule type="duplicateValues" dxfId="71" priority="123291"/>
  </conditionalFormatting>
  <conditionalFormatting sqref="E1:E1048576">
    <cfRule type="duplicateValues" dxfId="70" priority="1"/>
  </conditionalFormatting>
  <conditionalFormatting sqref="E75:E153">
    <cfRule type="duplicateValues" dxfId="8" priority="123428"/>
  </conditionalFormatting>
  <conditionalFormatting sqref="B75:B153">
    <cfRule type="duplicateValues" dxfId="7" priority="123429"/>
  </conditionalFormatting>
  <conditionalFormatting sqref="B75:B153">
    <cfRule type="duplicateValues" dxfId="6" priority="123430"/>
    <cfRule type="duplicateValues" dxfId="5" priority="123431"/>
  </conditionalFormatting>
  <conditionalFormatting sqref="E75:E153">
    <cfRule type="duplicateValues" dxfId="4" priority="123432"/>
    <cfRule type="duplicateValues" dxfId="3" priority="123433"/>
  </conditionalFormatting>
  <conditionalFormatting sqref="E75:E153">
    <cfRule type="duplicateValues" dxfId="2" priority="123434"/>
    <cfRule type="duplicateValues" dxfId="1" priority="123435"/>
    <cfRule type="duplicateValues" dxfId="0" priority="12343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64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7" t="s">
        <v>2150</v>
      </c>
      <c r="B1" s="168"/>
      <c r="C1" s="168"/>
      <c r="D1" s="168"/>
      <c r="E1" s="169"/>
    </row>
    <row r="2" spans="1:5" ht="25.5" customHeight="1" x14ac:dyDescent="0.25">
      <c r="A2" s="170" t="s">
        <v>2452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3" t="s">
        <v>2415</v>
      </c>
      <c r="B7" s="174"/>
      <c r="C7" s="174"/>
      <c r="D7" s="174"/>
      <c r="E7" s="175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2617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customHeight="1" x14ac:dyDescent="0.25">
      <c r="A12" s="173" t="s">
        <v>2477</v>
      </c>
      <c r="B12" s="174"/>
      <c r="C12" s="174"/>
      <c r="D12" s="174"/>
      <c r="E12" s="17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79"/>
      <c r="D16" s="180"/>
      <c r="E16" s="181"/>
    </row>
    <row r="17" spans="1:5" ht="15.75" thickBot="1" x14ac:dyDescent="0.3">
      <c r="B17" s="102"/>
      <c r="E17" s="102"/>
    </row>
    <row r="18" spans="1:5" ht="18.75" customHeight="1" thickBot="1" x14ac:dyDescent="0.3">
      <c r="A18" s="176" t="s">
        <v>2478</v>
      </c>
      <c r="B18" s="177"/>
      <c r="C18" s="177"/>
      <c r="D18" s="177"/>
      <c r="E18" s="178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2601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2596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2595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2593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2592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2590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2589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2614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2612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2620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6" t="s">
        <v>2553</v>
      </c>
      <c r="B36" s="177"/>
      <c r="C36" s="177"/>
      <c r="D36" s="177"/>
      <c r="E36" s="178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2602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2594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2591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2611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2" t="s">
        <v>2479</v>
      </c>
      <c r="B55" s="183"/>
      <c r="C55" s="183"/>
      <c r="D55" s="183"/>
      <c r="E55" s="184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2605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2588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2587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2586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2583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2619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2603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2581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2609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5" t="s">
        <v>2480</v>
      </c>
      <c r="B74" s="186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6" t="s">
        <v>2481</v>
      </c>
      <c r="B77" s="177"/>
      <c r="C77" s="177"/>
      <c r="D77" s="177"/>
      <c r="E77" s="178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7"/>
      <c r="E78" s="188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5" t="s">
        <v>2568</v>
      </c>
      <c r="E79" s="166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5" t="s">
        <v>2570</v>
      </c>
      <c r="E80" s="166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5" t="s">
        <v>2570</v>
      </c>
      <c r="E81" s="166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5" t="s">
        <v>2568</v>
      </c>
      <c r="E82" s="166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5" t="s">
        <v>2568</v>
      </c>
      <c r="E83" s="166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5" t="s">
        <v>2568</v>
      </c>
      <c r="E84" s="166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5" t="s">
        <v>2570</v>
      </c>
      <c r="E85" s="166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5" t="s">
        <v>2568</v>
      </c>
      <c r="E86" s="166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5" t="s">
        <v>2568</v>
      </c>
      <c r="E87" s="166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5" t="s">
        <v>2568</v>
      </c>
      <c r="E88" s="166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5" t="s">
        <v>2570</v>
      </c>
      <c r="E89" s="166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5" t="s">
        <v>2570</v>
      </c>
      <c r="E90" s="166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5" t="s">
        <v>2570</v>
      </c>
      <c r="E91" s="166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5" t="s">
        <v>2568</v>
      </c>
      <c r="E92" s="166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5" t="s">
        <v>2568</v>
      </c>
      <c r="E93" s="166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5"/>
      <c r="E94" s="166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5"/>
      <c r="E95" s="166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5"/>
      <c r="E96" s="166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5"/>
      <c r="E97" s="166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5"/>
      <c r="E98" s="166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5"/>
      <c r="E99" s="166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7" priority="119326"/>
  </conditionalFormatting>
  <conditionalFormatting sqref="B33">
    <cfRule type="duplicateValues" dxfId="66" priority="119327"/>
    <cfRule type="duplicateValues" dxfId="65" priority="119328"/>
  </conditionalFormatting>
  <conditionalFormatting sqref="A33">
    <cfRule type="duplicateValues" dxfId="64" priority="119340"/>
  </conditionalFormatting>
  <conditionalFormatting sqref="A33">
    <cfRule type="duplicateValues" dxfId="63" priority="119341"/>
    <cfRule type="duplicateValues" dxfId="62" priority="119342"/>
  </conditionalFormatting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5" priority="99258"/>
  </conditionalFormatting>
  <conditionalFormatting sqref="B7">
    <cfRule type="duplicateValues" dxfId="54" priority="42"/>
    <cfRule type="duplicateValues" dxfId="53" priority="43"/>
    <cfRule type="duplicateValues" dxfId="52" priority="44"/>
  </conditionalFormatting>
  <conditionalFormatting sqref="B7">
    <cfRule type="duplicateValues" dxfId="51" priority="41"/>
  </conditionalFormatting>
  <conditionalFormatting sqref="B7">
    <cfRule type="duplicateValues" dxfId="50" priority="39"/>
    <cfRule type="duplicateValues" dxfId="49" priority="40"/>
  </conditionalFormatting>
  <conditionalFormatting sqref="B7">
    <cfRule type="duplicateValues" dxfId="48" priority="36"/>
    <cfRule type="duplicateValues" dxfId="47" priority="37"/>
    <cfRule type="duplicateValues" dxfId="46" priority="38"/>
  </conditionalFormatting>
  <conditionalFormatting sqref="B7">
    <cfRule type="duplicateValues" dxfId="45" priority="35"/>
  </conditionalFormatting>
  <conditionalFormatting sqref="B7">
    <cfRule type="duplicateValues" dxfId="44" priority="33"/>
    <cfRule type="duplicateValues" dxfId="43" priority="34"/>
  </conditionalFormatting>
  <conditionalFormatting sqref="B7">
    <cfRule type="duplicateValues" dxfId="42" priority="32"/>
  </conditionalFormatting>
  <conditionalFormatting sqref="B7">
    <cfRule type="duplicateValues" dxfId="41" priority="29"/>
    <cfRule type="duplicateValues" dxfId="40" priority="30"/>
    <cfRule type="duplicateValues" dxfId="39" priority="31"/>
  </conditionalFormatting>
  <conditionalFormatting sqref="B7">
    <cfRule type="duplicateValues" dxfId="38" priority="28"/>
  </conditionalFormatting>
  <conditionalFormatting sqref="B7">
    <cfRule type="duplicateValues" dxfId="37" priority="27"/>
  </conditionalFormatting>
  <conditionalFormatting sqref="B9">
    <cfRule type="duplicateValues" dxfId="36" priority="26"/>
  </conditionalFormatting>
  <conditionalFormatting sqref="B9">
    <cfRule type="duplicateValues" dxfId="35" priority="23"/>
    <cfRule type="duplicateValues" dxfId="34" priority="24"/>
    <cfRule type="duplicateValues" dxfId="33" priority="25"/>
  </conditionalFormatting>
  <conditionalFormatting sqref="B9">
    <cfRule type="duplicateValues" dxfId="32" priority="21"/>
    <cfRule type="duplicateValues" dxfId="31" priority="22"/>
  </conditionalFormatting>
  <conditionalFormatting sqref="B9">
    <cfRule type="duplicateValues" dxfId="30" priority="18"/>
    <cfRule type="duplicateValues" dxfId="29" priority="19"/>
    <cfRule type="duplicateValues" dxfId="28" priority="20"/>
  </conditionalFormatting>
  <conditionalFormatting sqref="B9">
    <cfRule type="duplicateValues" dxfId="27" priority="17"/>
  </conditionalFormatting>
  <conditionalFormatting sqref="B9">
    <cfRule type="duplicateValues" dxfId="26" priority="16"/>
  </conditionalFormatting>
  <conditionalFormatting sqref="B9">
    <cfRule type="duplicateValues" dxfId="25" priority="15"/>
  </conditionalFormatting>
  <conditionalFormatting sqref="B9">
    <cfRule type="duplicateValues" dxfId="24" priority="12"/>
    <cfRule type="duplicateValues" dxfId="23" priority="13"/>
    <cfRule type="duplicateValues" dxfId="22" priority="14"/>
  </conditionalFormatting>
  <conditionalFormatting sqref="B9">
    <cfRule type="duplicateValues" dxfId="21" priority="10"/>
    <cfRule type="duplicateValues" dxfId="20" priority="11"/>
  </conditionalFormatting>
  <conditionalFormatting sqref="C9">
    <cfRule type="duplicateValues" dxfId="19" priority="9"/>
  </conditionalFormatting>
  <conditionalFormatting sqref="E3">
    <cfRule type="duplicateValues" dxfId="18" priority="121621"/>
  </conditionalFormatting>
  <conditionalFormatting sqref="E3">
    <cfRule type="duplicateValues" dxfId="17" priority="121622"/>
    <cfRule type="duplicateValues" dxfId="16" priority="121623"/>
  </conditionalFormatting>
  <conditionalFormatting sqref="E3">
    <cfRule type="duplicateValues" dxfId="15" priority="121624"/>
    <cfRule type="duplicateValues" dxfId="14" priority="121625"/>
    <cfRule type="duplicateValues" dxfId="13" priority="121626"/>
    <cfRule type="duplicateValues" dxfId="12" priority="121627"/>
  </conditionalFormatting>
  <conditionalFormatting sqref="B3">
    <cfRule type="duplicateValues" dxfId="11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326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2021-05-23T14:59:01Z</dcterms:modified>
</cp:coreProperties>
</file>