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Octubre\02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</definedName>
    <definedName name="_xlnm._FilterDatabase" localSheetId="8" hidden="1">'Sin Efectivo'!$A$68:$E$68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222" i="1" l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F222" i="1"/>
  <c r="G222" i="1"/>
  <c r="H222" i="1"/>
  <c r="I222" i="1"/>
  <c r="J222" i="1"/>
  <c r="K222" i="1"/>
  <c r="F221" i="1"/>
  <c r="G221" i="1"/>
  <c r="H221" i="1"/>
  <c r="I221" i="1"/>
  <c r="J221" i="1"/>
  <c r="K221" i="1"/>
  <c r="F220" i="1"/>
  <c r="G220" i="1"/>
  <c r="H220" i="1"/>
  <c r="I220" i="1"/>
  <c r="J220" i="1"/>
  <c r="K220" i="1"/>
  <c r="F219" i="1"/>
  <c r="G219" i="1"/>
  <c r="H219" i="1"/>
  <c r="I219" i="1"/>
  <c r="J219" i="1"/>
  <c r="K219" i="1"/>
  <c r="F218" i="1"/>
  <c r="G218" i="1"/>
  <c r="H218" i="1"/>
  <c r="I218" i="1"/>
  <c r="J218" i="1"/>
  <c r="K218" i="1"/>
  <c r="F217" i="1"/>
  <c r="G217" i="1"/>
  <c r="H217" i="1"/>
  <c r="I217" i="1"/>
  <c r="J217" i="1"/>
  <c r="K217" i="1"/>
  <c r="F216" i="1"/>
  <c r="G216" i="1"/>
  <c r="H216" i="1"/>
  <c r="I216" i="1"/>
  <c r="J216" i="1"/>
  <c r="K216" i="1"/>
  <c r="F215" i="1"/>
  <c r="G215" i="1"/>
  <c r="H215" i="1"/>
  <c r="I215" i="1"/>
  <c r="J215" i="1"/>
  <c r="K215" i="1"/>
  <c r="F214" i="1"/>
  <c r="G214" i="1"/>
  <c r="H214" i="1"/>
  <c r="I214" i="1"/>
  <c r="J214" i="1"/>
  <c r="K214" i="1"/>
  <c r="F213" i="1"/>
  <c r="G213" i="1"/>
  <c r="H213" i="1"/>
  <c r="I213" i="1"/>
  <c r="J213" i="1"/>
  <c r="K213" i="1"/>
  <c r="F212" i="1"/>
  <c r="G212" i="1"/>
  <c r="H212" i="1"/>
  <c r="I212" i="1"/>
  <c r="J212" i="1"/>
  <c r="K212" i="1"/>
  <c r="F211" i="1"/>
  <c r="G211" i="1"/>
  <c r="H211" i="1"/>
  <c r="I211" i="1"/>
  <c r="J211" i="1"/>
  <c r="K211" i="1"/>
  <c r="F210" i="1"/>
  <c r="G210" i="1"/>
  <c r="H210" i="1"/>
  <c r="I210" i="1"/>
  <c r="J210" i="1"/>
  <c r="K210" i="1"/>
  <c r="F209" i="1"/>
  <c r="G209" i="1"/>
  <c r="H209" i="1"/>
  <c r="I209" i="1"/>
  <c r="J209" i="1"/>
  <c r="K209" i="1"/>
  <c r="F208" i="1"/>
  <c r="G208" i="1"/>
  <c r="H208" i="1"/>
  <c r="I208" i="1"/>
  <c r="J208" i="1"/>
  <c r="K208" i="1"/>
  <c r="F207" i="1"/>
  <c r="G207" i="1"/>
  <c r="H207" i="1"/>
  <c r="I207" i="1"/>
  <c r="J207" i="1"/>
  <c r="K207" i="1"/>
  <c r="F206" i="1"/>
  <c r="G206" i="1"/>
  <c r="H206" i="1"/>
  <c r="I206" i="1"/>
  <c r="J206" i="1"/>
  <c r="K206" i="1"/>
  <c r="F205" i="1"/>
  <c r="G205" i="1"/>
  <c r="H205" i="1"/>
  <c r="I205" i="1"/>
  <c r="J205" i="1"/>
  <c r="K205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F202" i="1"/>
  <c r="G202" i="1"/>
  <c r="H202" i="1"/>
  <c r="I202" i="1"/>
  <c r="J202" i="1"/>
  <c r="K202" i="1"/>
  <c r="A201" i="1" l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F201" i="1"/>
  <c r="G201" i="1"/>
  <c r="H201" i="1"/>
  <c r="I201" i="1"/>
  <c r="J201" i="1"/>
  <c r="K201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 l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A142" i="1"/>
  <c r="A141" i="1"/>
  <c r="A140" i="1"/>
  <c r="A139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A121" i="1"/>
  <c r="A120" i="1"/>
  <c r="A119" i="1"/>
  <c r="A118" i="1"/>
  <c r="A117" i="1"/>
  <c r="A116" i="1"/>
  <c r="A111" i="1"/>
  <c r="A115" i="1" l="1"/>
  <c r="A114" i="1"/>
  <c r="A113" i="1"/>
  <c r="A112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A96" i="1"/>
  <c r="A11" i="1"/>
  <c r="F11" i="1"/>
  <c r="G11" i="1"/>
  <c r="H11" i="1"/>
  <c r="I11" i="1"/>
  <c r="J11" i="1"/>
  <c r="K11" i="1"/>
  <c r="A29" i="1"/>
  <c r="F29" i="1"/>
  <c r="G29" i="1"/>
  <c r="H29" i="1"/>
  <c r="I29" i="1"/>
  <c r="J29" i="1"/>
  <c r="K29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A95" i="1" l="1"/>
  <c r="A94" i="1"/>
  <c r="F95" i="1"/>
  <c r="G95" i="1"/>
  <c r="H95" i="1"/>
  <c r="I95" i="1"/>
  <c r="J95" i="1"/>
  <c r="K95" i="1"/>
  <c r="F94" i="1"/>
  <c r="G94" i="1"/>
  <c r="H94" i="1"/>
  <c r="I94" i="1"/>
  <c r="J94" i="1"/>
  <c r="K94" i="1"/>
  <c r="A93" i="1" l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8" i="1" l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28" i="1"/>
  <c r="A27" i="1"/>
  <c r="A26" i="1"/>
  <c r="A25" i="1"/>
  <c r="A24" i="1"/>
  <c r="A23" i="1"/>
  <c r="A22" i="1"/>
  <c r="F19" i="1" l="1"/>
  <c r="G19" i="1"/>
  <c r="H19" i="1"/>
  <c r="I19" i="1"/>
  <c r="J19" i="1"/>
  <c r="K19" i="1"/>
  <c r="F16" i="1"/>
  <c r="G16" i="1"/>
  <c r="H16" i="1"/>
  <c r="I16" i="1"/>
  <c r="J16" i="1"/>
  <c r="K16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9" i="1"/>
  <c r="G9" i="1"/>
  <c r="H9" i="1"/>
  <c r="I9" i="1"/>
  <c r="J9" i="1"/>
  <c r="K9" i="1"/>
  <c r="F17" i="1"/>
  <c r="G17" i="1"/>
  <c r="H17" i="1"/>
  <c r="I17" i="1"/>
  <c r="J17" i="1"/>
  <c r="K17" i="1"/>
  <c r="F18" i="1"/>
  <c r="G18" i="1"/>
  <c r="H18" i="1"/>
  <c r="I18" i="1"/>
  <c r="J18" i="1"/>
  <c r="K18" i="1"/>
  <c r="F13" i="1"/>
  <c r="G13" i="1"/>
  <c r="H13" i="1"/>
  <c r="I13" i="1"/>
  <c r="J13" i="1"/>
  <c r="K13" i="1"/>
  <c r="F20" i="1"/>
  <c r="G20" i="1"/>
  <c r="H20" i="1"/>
  <c r="I20" i="1"/>
  <c r="J20" i="1"/>
  <c r="K20" i="1"/>
  <c r="F21" i="1"/>
  <c r="G21" i="1"/>
  <c r="H21" i="1"/>
  <c r="I21" i="1"/>
  <c r="J21" i="1"/>
  <c r="K21" i="1"/>
  <c r="F8" i="1"/>
  <c r="G8" i="1"/>
  <c r="H8" i="1"/>
  <c r="I8" i="1"/>
  <c r="J8" i="1"/>
  <c r="K8" i="1"/>
  <c r="F10" i="1"/>
  <c r="G10" i="1"/>
  <c r="H10" i="1"/>
  <c r="I10" i="1"/>
  <c r="J10" i="1"/>
  <c r="K10" i="1"/>
  <c r="F12" i="1"/>
  <c r="G12" i="1"/>
  <c r="H12" i="1"/>
  <c r="I12" i="1"/>
  <c r="J12" i="1"/>
  <c r="K12" i="1"/>
  <c r="F14" i="1"/>
  <c r="G14" i="1"/>
  <c r="H14" i="1"/>
  <c r="I14" i="1"/>
  <c r="J14" i="1"/>
  <c r="K14" i="1"/>
  <c r="F15" i="1"/>
  <c r="G15" i="1"/>
  <c r="H15" i="1"/>
  <c r="I15" i="1"/>
  <c r="J15" i="1"/>
  <c r="K15" i="1"/>
  <c r="A21" i="1"/>
  <c r="A20" i="1"/>
  <c r="B184" i="16" l="1"/>
  <c r="B128" i="16"/>
  <c r="C183" i="16"/>
  <c r="A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A131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B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B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19" i="1" l="1"/>
  <c r="A18" i="1"/>
  <c r="A17" i="1"/>
  <c r="A16" i="1"/>
  <c r="A15" i="1"/>
  <c r="A12" i="1" l="1"/>
  <c r="A13" i="1"/>
  <c r="A14" i="1"/>
  <c r="A10" i="1" l="1"/>
  <c r="A9" i="1" l="1"/>
  <c r="A8" i="1"/>
  <c r="A7" i="1" l="1"/>
  <c r="I7" i="16" l="1"/>
  <c r="H1" i="16"/>
  <c r="A6" i="1" l="1"/>
  <c r="A5" i="1" l="1"/>
  <c r="E2" i="32" l="1"/>
  <c r="I2" i="16" l="1"/>
  <c r="I6" i="16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<sst xmlns="http://schemas.openxmlformats.org/spreadsheetml/2006/main" count="14702" uniqueCount="2787">
  <si>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</si>
  <si>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</si>
  <si>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</si>
  <si>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</si>
  <si>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</si>
  <si>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</si>
  <si>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</si>
  <si>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</si>
  <si>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</si>
  <si>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</si>
  <si>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</si>
  <si>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</si>
  <si>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</si>
  <si>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</si>
  <si>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</si>
  <si>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</si>
  <si>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</si>
  <si>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</si>
  <si>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</si>
  <si>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</si>
  <si>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</si>
  <si>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</si>
  <si>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</si>
  <si>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</si>
  <si>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</si>
  <si>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</si>
  <si>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</si>
  <si>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</si>
  <si>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</si>
  <si>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</si>
  <si>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</si>
  <si>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</si>
  <si>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</si>
  <si>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</si>
  <si>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</si>
  <si>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</si>
  <si>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</si>
  <si>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</si>
  <si>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</si>
  <si>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</si>
  <si>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</si>
  <si>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</si>
  <si>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</si>
  <si>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</si>
  <si>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</si>
  <si>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</si>
  <si>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</si>
  <si>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</si>
  <si>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</si>
  <si>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</si>
  <si>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</si>
  <si>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</si>
  <si>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</si>
  <si>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</si>
  <si>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</si>
  <si>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</si>
  <si>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</si>
  <si>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</si>
  <si>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</si>
  <si>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</si>
  <si>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</si>
  <si>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</si>
  <si>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</si>
  <si>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</si>
  <si>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</si>
  <si>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</si>
  <si>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</si>
  <si>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</si>
  <si>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</si>
  <si>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</si>
  <si>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</si>
  <si>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</si>
  <si>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</si>
  <si>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</si>
  <si>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</si>
  <si>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</si>
  <si>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</si>
  <si>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</si>
  <si>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</si>
  <si>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</si>
  <si>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</si>
  <si>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</si>
  <si>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</si>
  <si>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</si>
  <si>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</si>
  <si>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</si>
  <si>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</si>
  <si>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</si>
  <si>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</si>
  <si>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</si>
  <si>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</si>
  <si>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</si>
  <si>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</si>
  <si>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</si>
  <si>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</si>
  <si>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</si>
  <si>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</si>
  <si>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</si>
  <si>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</si>
  <si>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</si>
  <si>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</si>
  <si>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</si>
  <si>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</si>
  <si>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</si>
  <si>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</si>
  <si>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</si>
  <si>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</si>
  <si>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</si>
  <si>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</si>
  <si>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</si>
  <si>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</si>
  <si>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</si>
  <si>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</si>
  <si>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</si>
  <si>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</si>
  <si>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</si>
  <si>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</si>
  <si>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</si>
  <si>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</si>
  <si>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</si>
  <si>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</si>
  <si>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</si>
  <si>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</si>
  <si>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</si>
  <si>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</si>
  <si>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</si>
  <si>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</si>
  <si>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</si>
  <si>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</si>
  <si>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</si>
  <si>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</si>
  <si>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</si>
  <si>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</si>
  <si>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</si>
  <si>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</si>
  <si>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</si>
  <si>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</si>
  <si>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</si>
  <si>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</si>
  <si>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</si>
  <si>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</si>
  <si>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</si>
  <si>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</si>
  <si>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</si>
  <si>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</si>
  <si>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</si>
  <si>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</si>
  <si>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</si>
  <si>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</si>
  <si>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</si>
  <si>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</si>
  <si>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</si>
  <si>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</si>
  <si>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</si>
  <si>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</si>
  <si>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</si>
  <si>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</si>
  <si>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</si>
  <si>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</si>
  <si>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</si>
  <si>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</si>
  <si>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</si>
  <si>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</si>
  <si>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</si>
  <si>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</si>
  <si>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</si>
  <si>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</si>
  <si>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</si>
  <si>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</si>
  <si>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</si>
  <si>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</si>
  <si>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</si>
  <si>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</si>
  <si>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</si>
  <si>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</si>
  <si>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</si>
  <si>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</si>
  <si>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</si>
  <si>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</si>
  <si>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</si>
  <si>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</si>
  <si>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</si>
  <si>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</si>
  <si>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</si>
  <si>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</si>
  <si>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</si>
  <si>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</si>
  <si>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</si>
  <si>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</si>
  <si>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</si>
  <si>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</si>
  <si>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</si>
  <si>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</si>
  <si>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</si>
  <si>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</si>
  <si>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</si>
  <si>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</si>
  <si>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</si>
  <si>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</si>
  <si>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</si>
  <si>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</si>
  <si>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</si>
  <si>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</si>
  <si>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</si>
  <si>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</si>
  <si>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</si>
  <si>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</si>
  <si>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</si>
  <si>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</si>
  <si>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</si>
  <si>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</si>
  <si>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</si>
  <si>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</si>
  <si>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</si>
  <si>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</si>
  <si>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</si>
  <si>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</si>
  <si>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</si>
  <si>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</si>
  <si>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</si>
  <si>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</si>
  <si>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</si>
  <si>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</si>
  <si>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</si>
  <si>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</si>
  <si>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</si>
  <si>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</si>
  <si>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</si>
  <si>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</si>
  <si>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</si>
  <si>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</si>
  <si>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</si>
  <si>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</si>
  <si>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</si>
  <si>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</si>
  <si>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</si>
  <si>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</si>
  <si>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</si>
  <si>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</si>
  <si>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</si>
  <si>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</si>
  <si>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</si>
  <si>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</si>
  <si>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</si>
  <si>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</si>
  <si>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</si>
  <si>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</si>
  <si>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</si>
  <si>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</si>
  <si>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</si>
  <si>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</si>
  <si>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</si>
  <si>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</si>
  <si>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</si>
  <si>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</si>
  <si>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</si>
  <si>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</si>
  <si>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</si>
  <si>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</si>
  <si>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</si>
  <si>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</si>
  <si>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</si>
  <si>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</si>
  <si>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</si>
  <si>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</si>
  <si>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</si>
  <si>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</si>
  <si>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</si>
  <si>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</si>
  <si>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</si>
  <si>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</si>
  <si>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</si>
  <si>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</si>
  <si>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</si>
  <si>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</si>
  <si>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</si>
  <si>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</si>
  <si>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</si>
  <si>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</si>
  <si>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</si>
  <si>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</si>
  <si>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</si>
  <si>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</si>
  <si>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</si>
  <si>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</si>
  <si>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</si>
  <si>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</si>
  <si>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</si>
  <si>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</si>
  <si>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</si>
  <si>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</si>
  <si>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</si>
  <si>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</si>
  <si>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</si>
  <si>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</si>
  <si>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</si>
  <si>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</si>
  <si>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</si>
  <si>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</si>
  <si>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</si>
  <si>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</si>
  <si>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</si>
  <si>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</si>
  <si>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</si>
  <si>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</si>
  <si>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</si>
  <si>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</si>
  <si>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</si>
  <si>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</si>
  <si>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</si>
  <si>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</si>
  <si>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</si>
  <si>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</si>
  <si>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</si>
  <si>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</si>
  <si>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</si>
  <si>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</si>
  <si>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</si>
  <si>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</si>
  <si>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</si>
  <si>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</si>
  <si>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</si>
  <si>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</si>
  <si>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</si>
  <si>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</si>
  <si>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</si>
  <si>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</si>
  <si>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</si>
  <si>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</si>
  <si>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</si>
  <si>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</si>
  <si>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</si>
  <si>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</si>
  <si>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</si>
  <si>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</si>
  <si>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</si>
  <si>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</si>
  <si>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</si>
  <si>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</si>
  <si>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</si>
  <si>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</si>
  <si>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</si>
  <si>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</si>
  <si>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</si>
  <si>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</si>
  <si>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</si>
  <si>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</si>
  <si>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</si>
  <si>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</si>
  <si>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</si>
  <si>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</si>
  <si>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</si>
  <si>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</si>
  <si>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</si>
  <si>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</si>
  <si>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</si>
  <si>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</si>
  <si>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</si>
  <si>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</si>
  <si>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</si>
  <si>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</si>
  <si>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</si>
  <si>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</si>
  <si>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</si>
  <si>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</si>
  <si>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</si>
  <si>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</si>
  <si>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</si>
  <si>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</si>
  <si>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</si>
  <si>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</si>
  <si>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</si>
  <si>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</si>
  <si>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</si>
  <si>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</si>
  <si>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</si>
  <si>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</si>
  <si>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</si>
  <si>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</si>
  <si>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</si>
  <si>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</si>
  <si>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</si>
  <si>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</si>
  <si>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</si>
  <si>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</si>
  <si>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</si>
  <si>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</si>
  <si>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</si>
  <si>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</si>
  <si>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</si>
  <si>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</si>
  <si>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</si>
  <si>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</si>
  <si>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</si>
  <si>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</si>
  <si>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</si>
  <si>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</si>
  <si>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</si>
  <si>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</si>
  <si>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</si>
  <si>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</si>
  <si>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</si>
  <si>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</si>
  <si>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</si>
  <si>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</si>
  <si>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</si>
  <si>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</si>
  <si>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</si>
  <si>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</si>
  <si>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</si>
  <si>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</si>
  <si>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</si>
  <si>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</si>
  <si>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</si>
  <si>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</si>
  <si>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</si>
  <si>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</si>
  <si>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</si>
  <si>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</si>
  <si>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</si>
  <si>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</si>
  <si>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</si>
  <si>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</si>
  <si>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</si>
  <si>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</si>
  <si>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</si>
  <si>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</si>
  <si>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</si>
  <si>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</si>
  <si>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</si>
  <si>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</si>
  <si>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</si>
  <si>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</si>
  <si>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</si>
  <si>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</si>
  <si>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</si>
  <si>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</si>
  <si>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</si>
  <si>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</si>
  <si>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</si>
  <si>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</si>
  <si>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</si>
  <si>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</si>
  <si>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</si>
  <si>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</si>
  <si>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</si>
  <si>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</si>
  <si>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</si>
  <si>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</si>
  <si>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</si>
  <si>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</si>
  <si>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</si>
  <si>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</si>
  <si>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</si>
  <si>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</si>
  <si>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</si>
  <si>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</si>
  <si>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</si>
  <si>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</si>
  <si>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</si>
  <si>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</si>
  <si>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</si>
  <si>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</si>
  <si>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</si>
  <si>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</si>
  <si>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</si>
  <si>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</si>
  <si>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</si>
  <si>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</si>
  <si>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</si>
  <si>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</si>
  <si>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</si>
  <si>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</si>
  <si>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</si>
  <si>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</si>
  <si>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</si>
  <si>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</si>
  <si>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</si>
  <si>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</si>
  <si>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</si>
  <si>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</si>
  <si>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</si>
  <si>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</si>
  <si>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</si>
  <si>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</si>
  <si>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</si>
  <si>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</si>
  <si>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</si>
  <si>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</si>
  <si>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</si>
  <si>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</si>
  <si>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</si>
  <si>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</si>
  <si>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</si>
  <si>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</si>
  <si>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</si>
  <si>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</si>
  <si>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</si>
  <si>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</si>
  <si>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</si>
  <si>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</si>
  <si>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</si>
  <si>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</si>
  <si>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</si>
  <si>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</si>
  <si>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</si>
  <si>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</si>
  <si>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</si>
  <si>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</si>
  <si>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</si>
  <si>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</si>
  <si>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</si>
  <si>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</si>
  <si>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</si>
  <si>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</si>
  <si>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</si>
  <si>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</si>
  <si>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</si>
  <si>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</si>
  <si>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</si>
  <si>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</si>
  <si>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</si>
  <si>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</si>
  <si>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</si>
  <si>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</si>
  <si>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</si>
  <si>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</si>
  <si>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</si>
  <si>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</si>
  <si>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</si>
  <si>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</si>
  <si>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</si>
  <si>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</si>
  <si>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</si>
  <si>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</si>
  <si>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</si>
  <si>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</si>
  <si>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</si>
  <si>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</si>
  <si>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</si>
  <si>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</si>
  <si>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</si>
  <si>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</si>
  <si>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</si>
  <si>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</si>
  <si>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</si>
  <si>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</si>
  <si>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</si>
  <si>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</si>
  <si>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</si>
  <si>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</si>
  <si>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</si>
  <si>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</si>
  <si>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</si>
  <si>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</si>
  <si>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</si>
  <si>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</si>
  <si>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</si>
  <si>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</si>
  <si>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</si>
  <si>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</si>
  <si>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</si>
  <si>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</si>
  <si>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</si>
  <si>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</si>
  <si>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</si>
  <si>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</si>
  <si>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</si>
  <si>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</si>
  <si>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</si>
  <si>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</si>
  <si>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</si>
  <si>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</si>
  <si>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</si>
  <si>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</si>
  <si>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</si>
  <si>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</si>
  <si>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</si>
  <si>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</si>
  <si>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</si>
  <si>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</si>
  <si>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</si>
  <si>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</si>
  <si>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</si>
  <si>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</si>
  <si>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</si>
  <si>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</si>
  <si>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</si>
  <si>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</si>
  <si>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</si>
  <si>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</si>
  <si>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</si>
  <si>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</si>
  <si>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</si>
  <si>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</si>
  <si>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</si>
  <si>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</si>
  <si>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</si>
  <si>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</si>
  <si>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</si>
  <si>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</si>
  <si>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</si>
  <si>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</si>
  <si>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</si>
  <si>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</si>
  <si>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</si>
  <si>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</si>
  <si>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</si>
  <si>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</si>
  <si>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</si>
  <si>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</si>
  <si>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</si>
  <si>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</si>
  <si>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</si>
  <si>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</si>
  <si>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</si>
  <si>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</si>
  <si>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</si>
  <si>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</si>
  <si>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</si>
  <si>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</si>
  <si>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</si>
  <si>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</si>
  <si>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</si>
  <si>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</si>
  <si>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</si>
  <si>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</si>
  <si>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</si>
  <si>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</si>
  <si>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</si>
  <si>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</si>
  <si>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</si>
  <si>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</si>
  <si>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</si>
  <si>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</si>
  <si>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</si>
  <si>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</si>
  <si>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</si>
  <si>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</si>
  <si>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</si>
  <si>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</si>
  <si>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</si>
  <si>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</si>
  <si>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</si>
  <si>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</si>
  <si>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</si>
  <si>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</si>
  <si>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</si>
  <si>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</si>
  <si>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</si>
  <si>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</si>
  <si>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</si>
  <si>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</si>
  <si>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</si>
  <si>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</si>
  <si>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</si>
  <si>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</si>
  <si>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</si>
  <si>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</si>
  <si>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</si>
  <si>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</si>
  <si>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</si>
  <si>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</si>
  <si>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</si>
  <si>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</si>
  <si>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</si>
  <si>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</si>
  <si>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</si>
  <si>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</si>
  <si>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</si>
  <si>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</si>
  <si>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</si>
  <si>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</si>
  <si>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</si>
  <si>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</si>
  <si>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</si>
  <si>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</si>
  <si>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</si>
  <si>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</si>
  <si>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</si>
  <si>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</si>
  <si>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</si>
  <si>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</si>
  <si>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</si>
  <si>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</si>
  <si>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</si>
  <si>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</si>
  <si>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</si>
  <si>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</si>
  <si>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</si>
  <si>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</si>
  <si>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</si>
  <si>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</si>
  <si>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</si>
  <si>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</si>
  <si>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</si>
  <si>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</si>
  <si>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</si>
  <si>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</si>
  <si>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</si>
  <si>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</si>
  <si>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</si>
  <si>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</si>
  <si>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</si>
  <si>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</si>
  <si>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</si>
  <si>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</si>
  <si>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</si>
  <si>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</si>
  <si>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</si>
  <si>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</si>
  <si>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</si>
  <si>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</si>
  <si>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</si>
  <si>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</si>
  <si>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</si>
  <si>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</si>
  <si>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</si>
  <si>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</si>
  <si>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</si>
  <si>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</si>
  <si>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</si>
  <si>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</si>
  <si>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</si>
  <si>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</si>
  <si>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</si>
  <si>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</si>
  <si>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</si>
  <si>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</si>
  <si>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</si>
  <si>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</si>
  <si>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</si>
  <si>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</si>
  <si>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</si>
  <si>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</si>
  <si>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</si>
  <si>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</si>
  <si>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</si>
  <si>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</si>
  <si>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</si>
  <si>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</si>
  <si>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</si>
  <si>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</si>
  <si>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</si>
  <si>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</si>
  <si>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</si>
  <si>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</si>
  <si>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</si>
  <si>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</si>
  <si>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</si>
  <si>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</si>
  <si>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</si>
  <si>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</si>
  <si>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</si>
  <si>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</si>
  <si>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</si>
  <si>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</si>
  <si>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</si>
  <si>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</si>
  <si>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</si>
  <si>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</si>
  <si>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</si>
  <si>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</si>
  <si>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</si>
  <si>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</si>
  <si>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</si>
  <si>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</si>
  <si>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</si>
  <si>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</si>
  <si>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</si>
  <si>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</si>
  <si>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</si>
  <si>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</si>
  <si>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</si>
  <si>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</si>
  <si>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</si>
  <si>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</si>
  <si>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</si>
  <si>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</si>
  <si>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</si>
  <si>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</si>
  <si>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</si>
  <si>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</si>
  <si>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</si>
  <si>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</si>
  <si>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</si>
  <si>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</si>
  <si>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</si>
  <si>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</si>
  <si>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</si>
  <si>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</si>
  <si>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</si>
  <si>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</si>
  <si>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</si>
  <si>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</si>
  <si>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</si>
  <si>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</si>
  <si>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</si>
  <si>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</si>
  <si>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</si>
  <si>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</si>
  <si>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</si>
  <si>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</si>
  <si>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</si>
  <si>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</si>
  <si>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</si>
  <si>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</si>
  <si>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</si>
  <si>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</si>
  <si>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</si>
  <si>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</si>
  <si>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</si>
  <si>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</si>
  <si>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</si>
  <si>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</si>
  <si>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</si>
  <si>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</si>
  <si>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</si>
  <si>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</si>
  <si>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</si>
  <si>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</si>
  <si>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</si>
  <si>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</si>
  <si>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</si>
  <si>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</si>
  <si>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</si>
  <si>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</si>
  <si>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</si>
  <si>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</si>
  <si>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</si>
  <si>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</si>
  <si>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</si>
  <si>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</si>
  <si>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</si>
  <si>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</si>
  <si>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</si>
  <si>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</si>
  <si>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</si>
  <si>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</si>
  <si>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</si>
  <si>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</si>
  <si>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</si>
  <si>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</si>
  <si>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</si>
  <si>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</si>
  <si>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</si>
  <si>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</si>
  <si>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</si>
  <si>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</si>
  <si>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</si>
  <si>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</si>
  <si>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</si>
  <si>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</si>
  <si>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</si>
  <si>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</si>
  <si>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</si>
  <si>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</si>
  <si>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</si>
  <si>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</si>
  <si>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</si>
  <si>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</si>
  <si>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</si>
  <si>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</si>
  <si>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</si>
  <si>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</si>
  <si>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</si>
  <si>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</si>
  <si>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</si>
  <si>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</si>
  <si>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</si>
  <si>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</si>
  <si>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</si>
  <si>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</si>
  <si>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</si>
  <si>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</si>
  <si>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</si>
  <si>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</si>
  <si>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</si>
  <si>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</si>
  <si>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</si>
  <si>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</si>
  <si>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</si>
  <si>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</si>
  <si>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</si>
  <si>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</si>
  <si>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</si>
  <si>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</si>
  <si>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</si>
  <si>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</si>
  <si>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</si>
  <si>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</si>
  <si>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</si>
  <si>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</si>
  <si>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</si>
  <si>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</si>
  <si>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</si>
  <si>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</si>
  <si>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</si>
  <si>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</si>
  <si>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</si>
  <si>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</si>
  <si>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</si>
  <si>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</si>
  <si>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</si>
  <si>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</si>
  <si>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</si>
  <si>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</si>
  <si>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</si>
  <si>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</si>
  <si>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</si>
  <si>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</si>
  <si>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</si>
  <si>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</si>
  <si>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</si>
  <si>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</si>
  <si>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</si>
  <si>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</si>
  <si>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</si>
  <si>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</si>
  <si>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</si>
  <si>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</si>
  <si>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</si>
  <si>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</si>
  <si>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</si>
  <si>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</si>
  <si>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</si>
  <si>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</si>
  <si>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</si>
  <si>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</si>
  <si>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</si>
  <si>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</si>
  <si>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</si>
  <si>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</si>
  <si>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</si>
  <si>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</si>
  <si>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</si>
  <si>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</si>
  <si>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</si>
  <si>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</si>
  <si>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</si>
  <si>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</si>
  <si>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</si>
  <si>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</si>
  <si>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</si>
  <si>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</si>
  <si>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</si>
  <si>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</si>
  <si>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</si>
  <si>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</si>
  <si>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</si>
  <si>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</si>
  <si>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</si>
  <si>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</si>
  <si>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</si>
  <si>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</si>
  <si>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</si>
  <si>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</si>
  <si>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</si>
  <si>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</si>
  <si>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</si>
  <si>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</si>
  <si>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</si>
  <si>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</si>
  <si>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</si>
  <si>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</si>
  <si>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</si>
  <si>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</si>
  <si>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</si>
  <si>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</si>
  <si>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</si>
  <si>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</si>
  <si>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</si>
  <si>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</si>
  <si>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</si>
  <si>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</si>
  <si>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</si>
  <si>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</si>
  <si>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</si>
  <si>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</si>
  <si>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</si>
  <si>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</si>
  <si>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</si>
  <si>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</si>
  <si>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</si>
  <si>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</si>
  <si>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</si>
  <si>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</si>
  <si>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</si>
  <si>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</si>
  <si>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</si>
  <si>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</si>
  <si>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</si>
  <si>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</si>
  <si>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</si>
  <si>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</si>
  <si>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</si>
  <si>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</si>
  <si>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</si>
  <si>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</si>
  <si>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</si>
  <si>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</si>
  <si>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</si>
  <si>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</si>
  <si>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</si>
  <si>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</si>
  <si>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</si>
  <si>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</si>
  <si>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</si>
  <si>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</si>
  <si>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</si>
  <si>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</si>
  <si>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</si>
  <si>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</si>
  <si>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</si>
  <si>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</si>
  <si>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</si>
  <si>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</si>
  <si>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</si>
  <si>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</si>
  <si>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</si>
  <si>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</si>
  <si>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</si>
  <si>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</si>
  <si>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</si>
  <si>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</si>
  <si>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</si>
  <si>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</si>
  <si>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</si>
  <si>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</si>
  <si>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</si>
  <si>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</si>
  <si>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</si>
  <si>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</si>
  <si>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</si>
  <si>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</si>
  <si>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</si>
  <si>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</si>
  <si>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</si>
  <si>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</si>
  <si>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</si>
  <si>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</si>
  <si>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</si>
  <si>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</si>
  <si>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</si>
  <si>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</si>
  <si>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</si>
  <si>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</si>
  <si>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</si>
  <si>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</si>
  <si>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</si>
  <si>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</si>
  <si>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</si>
  <si>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</si>
  <si>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</si>
  <si>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</si>
  <si>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</si>
  <si>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</si>
  <si>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</si>
  <si>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</si>
  <si>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</si>
  <si>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</si>
  <si>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</si>
  <si>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</si>
  <si>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</si>
  <si>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</si>
  <si>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</si>
  <si>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</si>
  <si>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</si>
  <si>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</si>
  <si>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</si>
  <si>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</si>
  <si>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</si>
  <si>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</si>
  <si>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</si>
  <si>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</si>
  <si>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</si>
  <si>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</si>
  <si>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</si>
  <si>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</si>
  <si>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</si>
  <si>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</si>
  <si>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</si>
  <si>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</si>
  <si>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</si>
  <si>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</si>
  <si>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</si>
  <si>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</si>
  <si>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</si>
  <si>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</si>
  <si>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</si>
  <si>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</si>
  <si>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</si>
  <si>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</si>
  <si>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</si>
  <si>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</si>
  <si>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</si>
  <si>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</si>
  <si>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</si>
  <si>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</si>
  <si>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</si>
  <si>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</si>
  <si>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</si>
  <si>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</si>
  <si>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</si>
  <si>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</si>
  <si>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</si>
  <si>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</si>
  <si>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</si>
  <si>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</si>
  <si>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</si>
  <si>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</si>
  <si>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</si>
  <si>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</si>
  <si>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</si>
  <si>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</si>
  <si>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</si>
  <si>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</si>
  <si>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</si>
  <si>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</si>
  <si>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</si>
  <si>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</si>
  <si>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</si>
  <si>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</si>
  <si>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</si>
  <si>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</si>
  <si>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</si>
  <si>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</si>
  <si>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</si>
  <si>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</si>
  <si>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</si>
  <si>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</si>
  <si>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</si>
  <si>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</si>
  <si>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</si>
  <si>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</si>
  <si>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</si>
  <si>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</si>
  <si>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</si>
  <si>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</si>
  <si>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</si>
  <si>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</si>
  <si>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</si>
  <si>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</si>
  <si>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</si>
  <si>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</si>
  <si>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</si>
  <si>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</si>
  <si>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</si>
  <si>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</si>
  <si>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</si>
  <si>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</si>
  <si>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</si>
  <si>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</si>
  <si>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</si>
  <si>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</si>
  <si>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</si>
  <si>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</si>
  <si>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</si>
  <si>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</si>
  <si>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</si>
  <si>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</si>
  <si>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</si>
  <si>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</si>
  <si>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</si>
  <si>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</si>
  <si>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</si>
  <si>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</si>
  <si>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</si>
  <si>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</si>
  <si>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</si>
  <si>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</si>
  <si>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</si>
  <si>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</si>
  <si>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</si>
  <si>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</si>
  <si>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</si>
  <si>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</si>
  <si>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</si>
  <si>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</si>
  <si>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</si>
  <si>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</si>
  <si>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</si>
  <si>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</si>
  <si>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</si>
  <si>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</si>
  <si>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</si>
  <si>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</si>
  <si>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</si>
  <si>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</si>
  <si>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</si>
  <si>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</si>
  <si>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</si>
  <si>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</si>
  <si>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</si>
  <si>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</si>
  <si>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</si>
  <si>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</si>
  <si>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</si>
  <si>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</si>
  <si>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</si>
  <si>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</si>
  <si>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</si>
  <si>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</si>
  <si>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</si>
  <si>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</si>
  <si>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</si>
  <si>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</si>
  <si>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</si>
  <si>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</si>
  <si>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</si>
  <si>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</si>
  <si>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</si>
  <si>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</si>
  <si>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</si>
  <si>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</si>
  <si>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</si>
  <si>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</si>
  <si>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</si>
  <si>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</si>
  <si>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</si>
  <si>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</si>
  <si>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</si>
  <si>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</si>
  <si>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</si>
  <si>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</si>
  <si>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</si>
  <si>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</si>
  <si>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</si>
  <si>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</si>
  <si>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</si>
  <si>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</si>
  <si>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</si>
  <si>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</si>
  <si>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</si>
  <si>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</si>
  <si>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</si>
  <si>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</si>
  <si>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</si>
  <si>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</si>
  <si>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</si>
  <si>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</si>
  <si>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</si>
  <si>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</si>
  <si>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</si>
  <si>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</si>
  <si>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</si>
  <si>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</si>
  <si>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</si>
  <si>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</si>
  <si>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</si>
  <si>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</si>
  <si>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</si>
  <si>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</si>
  <si>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</si>
  <si>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</si>
  <si>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</si>
  <si>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</si>
  <si>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</si>
  <si>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</si>
  <si>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</si>
  <si>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</si>
  <si>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</si>
  <si>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</si>
  <si>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</si>
  <si>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</si>
  <si>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</si>
  <si>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</si>
  <si>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</si>
  <si>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</si>
  <si>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</si>
  <si>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</si>
  <si>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</si>
  <si>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</si>
  <si>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</si>
  <si>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</si>
  <si>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</si>
  <si>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</si>
  <si>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</si>
  <si>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</si>
  <si>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</si>
  <si>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</si>
  <si>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</si>
  <si>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</si>
  <si>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</si>
  <si>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</si>
  <si>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</si>
  <si>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</si>
  <si>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</si>
  <si>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</si>
  <si>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</si>
  <si>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</si>
  <si>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</si>
  <si>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</si>
  <si>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</si>
  <si>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</si>
  <si>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</si>
  <si>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</si>
  <si>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</si>
  <si>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</si>
  <si>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</si>
  <si>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</si>
  <si>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</si>
  <si>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</si>
  <si>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</si>
  <si>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</si>
  <si>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</si>
  <si>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</si>
  <si>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</si>
  <si>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</si>
  <si>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</si>
  <si>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</si>
  <si>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</si>
  <si>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</si>
  <si>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</si>
  <si>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</si>
  <si>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</si>
  <si>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</si>
  <si>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</si>
  <si>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</si>
  <si>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</si>
  <si>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</si>
  <si>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</si>
  <si>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</si>
  <si>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</si>
  <si>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</si>
  <si>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</si>
  <si>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</si>
  <si>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</si>
  <si>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</si>
  <si>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</si>
  <si>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</si>
  <si>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</si>
  <si>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</si>
  <si>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</si>
  <si>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</si>
  <si>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</si>
  <si>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</si>
  <si>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</si>
  <si>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</si>
  <si>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</si>
  <si>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</si>
  <si>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</si>
  <si>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</si>
  <si>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</si>
  <si>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</si>
  <si>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</si>
  <si>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</si>
  <si>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</si>
  <si>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</si>
  <si>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</si>
  <si>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</si>
  <si>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</si>
  <si>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</si>
  <si>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</si>
  <si>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</si>
  <si>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</si>
  <si>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</si>
  <si>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</si>
  <si>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</si>
  <si>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</si>
  <si>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</si>
  <si>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</si>
  <si>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</si>
  <si>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</si>
  <si>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</si>
  <si>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</si>
  <si>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</si>
  <si>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</si>
  <si>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</si>
  <si>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</si>
  <si>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</si>
  <si>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</si>
  <si>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</si>
  <si>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</si>
  <si>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</si>
  <si>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</si>
  <si>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</si>
  <si>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</si>
  <si>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</si>
  <si>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</si>
  <si>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</si>
  <si>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</si>
  <si>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</si>
  <si>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</si>
  <si>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</si>
  <si>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</si>
  <si>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</si>
  <si>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</si>
  <si>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</si>
  <si>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</si>
  <si>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</si>
  <si>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</si>
  <si>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</si>
  <si>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</si>
  <si>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</si>
  <si>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</si>
  <si>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</si>
  <si>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</si>
  <si>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</si>
  <si>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</si>
  <si>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</si>
  <si>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</si>
  <si>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</si>
  <si>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</si>
  <si>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</si>
  <si>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</si>
  <si>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</si>
  <si>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</si>
  <si>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</si>
  <si>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</si>
  <si>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</si>
  <si>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</si>
  <si>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</si>
  <si>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</si>
  <si>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</si>
  <si>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</si>
  <si>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</si>
  <si>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</si>
  <si>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</si>
  <si>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</si>
  <si>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</si>
  <si>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</si>
  <si>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</si>
  <si>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</si>
  <si>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</si>
  <si>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</si>
  <si>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</si>
  <si>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</si>
  <si>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</si>
  <si>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</si>
  <si>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</si>
  <si>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</si>
  <si>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</si>
  <si>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</si>
  <si>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</si>
  <si>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</si>
  <si>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</si>
  <si>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</si>
  <si>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</si>
  <si>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</si>
  <si>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</si>
  <si>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</si>
  <si>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</si>
  <si>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</si>
  <si>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</si>
  <si>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</si>
  <si>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</si>
  <si>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</si>
  <si>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</si>
  <si>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</si>
  <si>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</si>
  <si>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</si>
  <si>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</si>
  <si>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</si>
  <si>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</si>
  <si>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</si>
  <si>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</si>
  <si>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</si>
  <si>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</si>
  <si>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</si>
  <si>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</si>
  <si>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</si>
  <si>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</si>
  <si>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</si>
  <si>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</si>
  <si>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</si>
  <si>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</si>
  <si>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</si>
  <si>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</si>
  <si>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</si>
  <si>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</si>
  <si>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</si>
  <si>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</si>
  <si>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</si>
  <si>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</si>
  <si>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</si>
  <si>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</si>
  <si>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</si>
  <si>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</si>
  <si>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</si>
  <si>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</si>
  <si>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</si>
  <si>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</si>
  <si>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</si>
  <si>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</si>
  <si>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</si>
  <si>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</si>
  <si>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</si>
  <si>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</si>
  <si>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</si>
  <si>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</si>
  <si>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</si>
  <si>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</si>
  <si>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</si>
  <si>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</si>
  <si>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</si>
  <si>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</si>
  <si>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</si>
  <si>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</si>
  <si>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</si>
  <si>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</si>
  <si>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</si>
  <si>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</si>
  <si>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</si>
  <si>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</si>
  <si>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</si>
  <si>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</si>
  <si>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</si>
  <si>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</si>
  <si>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</si>
  <si>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</si>
  <si>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</si>
  <si>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</si>
  <si>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</si>
  <si>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</si>
  <si>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</si>
  <si>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</si>
  <si>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</si>
  <si>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</si>
  <si>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</si>
  <si>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</si>
  <si>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</si>
  <si>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</si>
  <si>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</si>
  <si>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</si>
  <si>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</si>
  <si>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</si>
  <si>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</si>
  <si>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</si>
  <si>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</si>
  <si>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</si>
  <si>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</si>
  <si>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</si>
  <si>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</si>
  <si>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</si>
  <si>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</si>
  <si>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</si>
  <si>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</si>
  <si>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</si>
  <si>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</si>
  <si>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</si>
  <si>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</si>
  <si>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</si>
  <si>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</si>
  <si>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</si>
  <si>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</si>
  <si>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</si>
  <si>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</si>
  <si>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</si>
  <si>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</si>
  <si>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</si>
  <si>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</si>
  <si>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</si>
  <si>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</si>
  <si>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</si>
  <si>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</si>
  <si>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</si>
  <si>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</si>
  <si>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</si>
  <si>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</si>
  <si>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</si>
  <si>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</si>
  <si>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</si>
  <si>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</si>
  <si>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</si>
  <si>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</si>
  <si>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</si>
  <si>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</si>
  <si>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</si>
  <si>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</si>
  <si>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</si>
  <si>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</si>
  <si>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</si>
  <si>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</si>
  <si>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</si>
  <si>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</si>
  <si>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</si>
  <si>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</si>
  <si>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</si>
  <si>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</si>
  <si>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</si>
  <si>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</si>
  <si>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</si>
  <si>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</si>
  <si>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</si>
  <si>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</si>
  <si>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</si>
  <si>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</si>
  <si>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</si>
  <si>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</si>
  <si>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</si>
  <si>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</si>
  <si>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</si>
  <si>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</si>
  <si>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</si>
  <si>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</si>
  <si>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</si>
  <si>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</si>
  <si>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</si>
  <si>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</si>
  <si>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</si>
  <si>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</si>
  <si>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</si>
  <si>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</si>
  <si>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</si>
  <si>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</si>
  <si>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</si>
  <si>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</si>
  <si>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</si>
  <si>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</si>
  <si>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</si>
  <si>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</si>
  <si>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</si>
  <si>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</si>
  <si>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</si>
  <si>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</si>
  <si>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</si>
  <si>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</si>
  <si>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</si>
  <si>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</si>
  <si>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</si>
  <si>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</si>
  <si>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</si>
  <si>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</si>
  <si>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</si>
  <si>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</si>
  <si>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</si>
  <si>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</si>
  <si>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</si>
  <si>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</si>
  <si>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</si>
  <si>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</si>
  <si>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</si>
  <si>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</si>
  <si>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</si>
  <si>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</si>
  <si>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</si>
  <si>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</si>
  <si>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</si>
  <si>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</si>
  <si>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</si>
  <si>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</si>
  <si>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</si>
  <si>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</si>
  <si>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</si>
  <si>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</si>
  <si>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</si>
  <si>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</si>
  <si>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</si>
  <si>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</si>
  <si>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</si>
  <si>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</si>
  <si>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</si>
  <si>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</si>
  <si>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</si>
  <si>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</si>
  <si>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</si>
  <si>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</si>
  <si>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</si>
  <si>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</si>
  <si>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</si>
  <si>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</si>
  <si>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</si>
  <si>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</si>
  <si>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</si>
  <si>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</si>
  <si>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</si>
  <si>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</si>
  <si>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</si>
  <si>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</si>
  <si>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</si>
  <si>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</si>
  <si>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</si>
  <si>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</si>
  <si>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</si>
  <si>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</si>
  <si>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</si>
  <si>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</si>
  <si>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</si>
  <si>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</si>
  <si>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</si>
  <si>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</si>
  <si>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</si>
  <si>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</si>
  <si>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</si>
  <si>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</si>
  <si>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</si>
  <si>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</si>
  <si>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</si>
  <si>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</si>
  <si>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</si>
  <si>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</si>
  <si>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</si>
  <si>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</si>
  <si>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</si>
  <si>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</si>
  <si>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</si>
  <si>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</si>
  <si>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</si>
  <si>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</si>
  <si>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</si>
  <si>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</si>
  <si>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</si>
  <si>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</si>
  <si>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</si>
  <si>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</si>
  <si>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</si>
  <si>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</si>
  <si>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</si>
  <si>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</si>
  <si>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</si>
  <si>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</si>
  <si>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</si>
  <si>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</si>
  <si>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</si>
  <si>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</si>
  <si>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</si>
  <si>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</si>
  <si>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</si>
  <si>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</si>
  <si>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</si>
  <si>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</si>
  <si>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</si>
  <si>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</si>
  <si>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</si>
  <si>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</si>
  <si>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</si>
  <si>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</si>
  <si>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</si>
  <si>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</si>
  <si>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</si>
  <si>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</si>
  <si>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</si>
  <si>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</si>
  <si>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</si>
  <si>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</si>
  <si>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</si>
  <si>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</si>
  <si>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</si>
  <si>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</si>
  <si>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</si>
  <si>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</si>
  <si>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</si>
  <si>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</si>
  <si>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</si>
  <si>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</si>
  <si>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</si>
  <si>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</si>
  <si>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</si>
  <si>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</si>
  <si>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</si>
  <si>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</si>
  <si>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</si>
  <si>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</si>
  <si>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</si>
  <si>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</si>
  <si>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</si>
  <si>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</si>
  <si>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</si>
  <si>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</si>
  <si>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</si>
  <si>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</si>
  <si>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</si>
  <si>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</si>
  <si>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</si>
  <si>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</si>
  <si>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</si>
  <si>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</si>
  <si>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</si>
  <si>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</si>
  <si>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</si>
  <si>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</si>
  <si>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</si>
  <si>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</si>
  <si>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</si>
  <si>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</si>
  <si>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</si>
  <si>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</si>
  <si>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</si>
  <si>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</si>
  <si>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</si>
  <si>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</si>
  <si>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</si>
  <si>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</si>
  <si>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</si>
  <si>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</si>
  <si>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</si>
  <si>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</si>
  <si>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</si>
  <si>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</si>
  <si>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</si>
  <si>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</si>
  <si>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</si>
  <si>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</si>
  <si>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</si>
  <si>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</si>
  <si>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</si>
  <si>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</si>
  <si>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</si>
  <si>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</si>
  <si>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</si>
  <si>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</si>
  <si>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</si>
  <si>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</si>
  <si>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</si>
  <si>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</si>
  <si>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</si>
  <si>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</si>
  <si>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</si>
  <si>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</si>
  <si>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</si>
  <si>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</si>
  <si>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</si>
  <si>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</si>
  <si>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</si>
  <si>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</si>
  <si>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</si>
  <si>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</si>
  <si>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</si>
  <si>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</si>
  <si>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</si>
  <si>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</si>
  <si>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</si>
  <si>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</si>
  <si>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</si>
  <si>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</si>
  <si>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</si>
  <si>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</si>
  <si>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</si>
  <si>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</si>
  <si>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</si>
  <si>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</si>
  <si>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</si>
  <si>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</si>
  <si>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</si>
  <si>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</si>
  <si>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</si>
  <si>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</si>
  <si>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</si>
  <si>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</si>
  <si>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</si>
  <si>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</si>
  <si>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</si>
  <si>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</si>
  <si>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</si>
  <si>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</si>
  <si>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</si>
  <si>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</si>
  <si>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</si>
  <si>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</si>
  <si>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</si>
  <si>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</si>
  <si>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</si>
  <si>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</si>
  <si>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</si>
  <si>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</si>
  <si>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</si>
  <si>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</si>
  <si>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</si>
  <si>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</si>
  <si>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</si>
  <si>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</si>
  <si>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</si>
  <si>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</si>
  <si>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</si>
  <si>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</si>
  <si>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</si>
  <si>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</si>
  <si>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</si>
  <si>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</si>
  <si>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</si>
  <si>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</si>
  <si>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</si>
  <si>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</si>
  <si>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</si>
  <si>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</si>
  <si>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</si>
  <si>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</si>
  <si>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</si>
  <si>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</si>
  <si>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</si>
  <si>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</si>
  <si>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</si>
  <si>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</si>
  <si>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</si>
  <si>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</si>
  <si>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</si>
  <si>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</si>
  <si>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</si>
  <si>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</si>
  <si>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</si>
  <si>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</si>
  <si>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</si>
  <si>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</si>
  <si>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</si>
  <si>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</si>
  <si>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</si>
  <si>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</si>
  <si>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</si>
  <si>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</si>
  <si>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</si>
  <si>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</si>
  <si>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</si>
  <si>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</si>
  <si>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</si>
  <si>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</si>
  <si>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</si>
  <si>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</si>
  <si>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</si>
  <si>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</si>
  <si>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</si>
  <si>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</si>
  <si>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</si>
  <si>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</si>
  <si>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</si>
  <si>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</si>
  <si>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</si>
  <si>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</si>
  <si>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</si>
  <si>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</si>
  <si>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</si>
  <si>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</si>
  <si>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</si>
  <si>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</si>
  <si>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</si>
  <si>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</si>
  <si>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</si>
  <si>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</si>
  <si>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</si>
  <si>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</si>
  <si>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</si>
  <si>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</si>
  <si>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</si>
  <si>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</si>
  <si>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</si>
  <si>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</si>
  <si>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</si>
  <si>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</si>
  <si>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</si>
  <si>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</si>
  <si>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</si>
  <si>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</si>
  <si>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</si>
  <si>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</si>
  <si>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</si>
  <si>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</si>
  <si>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</si>
  <si>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</si>
  <si>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</si>
  <si>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</si>
  <si>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</si>
  <si>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</si>
  <si>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</si>
  <si>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</si>
  <si>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</si>
  <si>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</si>
  <si>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</si>
  <si>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</si>
  <si>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</si>
  <si>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</si>
  <si>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</si>
  <si>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</si>
  <si>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</si>
  <si>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</si>
  <si>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</si>
  <si>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</si>
  <si>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</si>
  <si>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</si>
  <si>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</si>
  <si>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</si>
  <si>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</si>
  <si>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</si>
  <si>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</si>
  <si>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</si>
  <si>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</si>
  <si>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</si>
  <si>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</si>
  <si>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</si>
  <si>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</si>
  <si>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</si>
  <si>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</si>
  <si>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</si>
  <si>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</si>
  <si>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</si>
  <si>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</si>
  <si>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</si>
  <si>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</si>
  <si>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</si>
  <si>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</si>
  <si>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</si>
  <si>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</si>
  <si>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</si>
  <si>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</si>
  <si>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</si>
  <si>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</si>
  <si>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</si>
  <si>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</si>
  <si>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</si>
  <si>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</si>
  <si>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</si>
  <si>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</si>
  <si>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</si>
  <si>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</si>
  <si>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</si>
  <si>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</si>
  <si>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</si>
  <si>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</si>
  <si>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</si>
  <si>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</si>
  <si>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</si>
  <si>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</si>
  <si>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</si>
  <si>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</si>
  <si>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</si>
  <si>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</si>
  <si>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</si>
  <si>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</si>
  <si>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</si>
  <si>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</si>
  <si>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</si>
  <si>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</si>
  <si>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</si>
  <si>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</si>
  <si>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</si>
  <si>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</si>
  <si>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</si>
  <si>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</si>
  <si>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</si>
  <si>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</si>
  <si>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</si>
  <si>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</si>
  <si>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</si>
  <si>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</si>
  <si>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</si>
  <si>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</si>
  <si>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</si>
  <si>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</si>
  <si>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</si>
  <si>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</si>
  <si>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</si>
  <si>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</si>
  <si>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</si>
  <si>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</si>
  <si>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</si>
  <si>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</si>
  <si>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</si>
  <si>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</si>
  <si>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</si>
  <si>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</si>
  <si>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</si>
  <si>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</si>
  <si>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</si>
  <si>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</si>
  <si>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</si>
  <si>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</si>
  <si>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</si>
  <si>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</si>
  <si>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</si>
  <si>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</si>
  <si>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</si>
  <si>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</si>
  <si>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</si>
  <si>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</si>
  <si>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</si>
  <si>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</si>
  <si>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</si>
  <si>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</si>
  <si>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</si>
  <si>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</si>
  <si>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</si>
  <si>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</si>
  <si>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</si>
  <si>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</si>
  <si>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</si>
  <si>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</si>
  <si>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</si>
  <si>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</si>
  <si>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</si>
  <si>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</si>
  <si>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</si>
  <si>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</si>
  <si>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</si>
  <si>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</si>
  <si>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</si>
  <si>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</si>
  <si>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</si>
  <si>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</si>
  <si>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</si>
  <si>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</si>
  <si>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</si>
  <si>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</si>
  <si>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</si>
  <si>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</si>
  <si>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</si>
  <si>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</si>
  <si>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</si>
  <si>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</si>
  <si>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</si>
  <si>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</si>
  <si>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</si>
  <si>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</si>
  <si>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</si>
  <si>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</si>
  <si>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</si>
  <si>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</si>
  <si>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</si>
  <si>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</si>
  <si>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</si>
  <si>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</si>
  <si>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</si>
  <si>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</si>
  <si>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</si>
  <si>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</si>
  <si>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</si>
  <si>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</si>
  <si>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</si>
  <si>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</si>
  <si>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</si>
  <si>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</si>
  <si>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</si>
  <si>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</si>
  <si>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</si>
  <si>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</si>
  <si>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</si>
  <si>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</si>
  <si>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</si>
  <si>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</si>
  <si>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</si>
  <si>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</si>
  <si>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</si>
  <si>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</si>
  <si>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</si>
  <si>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</si>
  <si>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</si>
  <si>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</si>
  <si>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</si>
  <si>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</si>
  <si>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</si>
  <si>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</si>
  <si>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</si>
  <si>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</si>
  <si>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</si>
  <si>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</si>
  <si>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</si>
  <si>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</si>
  <si>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</si>
  <si>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</si>
  <si>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</si>
  <si>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</si>
  <si>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</si>
  <si>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</si>
  <si>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</si>
  <si>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</si>
  <si>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</si>
  <si>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</si>
  <si>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</si>
  <si>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</si>
  <si>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</si>
  <si>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</si>
  <si>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</si>
  <si>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</si>
  <si>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</si>
  <si>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</si>
  <si>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</si>
  <si>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</si>
  <si>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</si>
  <si>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</si>
  <si>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</si>
  <si>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</si>
  <si>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</si>
  <si>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</si>
  <si>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</si>
  <si>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</si>
  <si>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</si>
  <si>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</si>
  <si>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</si>
  <si>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</si>
  <si>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</si>
  <si>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</si>
  <si>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</si>
  <si>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</si>
  <si>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</si>
  <si>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</si>
  <si>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</si>
  <si>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</si>
  <si>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</si>
  <si>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</si>
  <si>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</si>
  <si>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</si>
  <si>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</si>
  <si>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</si>
  <si>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</si>
  <si>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</si>
  <si>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</si>
  <si>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</si>
  <si>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</si>
  <si>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</si>
  <si>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</si>
  <si>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</si>
  <si>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</si>
  <si>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</si>
  <si>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</si>
  <si>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</si>
  <si>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</si>
  <si>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</si>
  <si>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</si>
  <si>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</si>
  <si>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</si>
  <si>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</si>
  <si>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</si>
  <si>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</si>
  <si>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</si>
  <si>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</si>
  <si>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</si>
  <si>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</si>
  <si>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</si>
  <si>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</si>
  <si>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</si>
  <si>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</si>
  <si>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</si>
  <si>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</si>
  <si>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</si>
  <si>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</si>
  <si>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</si>
  <si>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</si>
  <si>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</si>
  <si>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</si>
  <si>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</si>
  <si>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</si>
  <si>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</si>
  <si>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</si>
  <si>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</si>
  <si>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</si>
  <si>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</si>
  <si>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</si>
  <si>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</si>
  <si>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</si>
  <si>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</si>
  <si>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</si>
  <si>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</si>
  <si>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</si>
  <si>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</si>
  <si>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</si>
  <si>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</si>
  <si>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</si>
  <si>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</si>
  <si>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</si>
  <si>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</si>
  <si>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</si>
  <si>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</si>
  <si>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</si>
  <si>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</si>
  <si>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</si>
  <si>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</si>
  <si>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</si>
  <si>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</si>
  <si>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</si>
  <si>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</si>
  <si>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</si>
  <si>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</si>
  <si>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</si>
  <si>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</si>
  <si>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</si>
  <si>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</si>
  <si>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</si>
  <si>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</si>
  <si>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</si>
  <si>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</si>
  <si>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</si>
  <si>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</si>
  <si>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</si>
  <si>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</si>
  <si>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</si>
  <si>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</si>
  <si>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</si>
  <si>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</si>
  <si>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</si>
  <si>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</si>
  <si>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</si>
  <si>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</si>
  <si>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</si>
  <si>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</si>
  <si>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</si>
  <si>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</si>
  <si>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</si>
  <si>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</si>
  <si>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</si>
  <si>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</si>
  <si>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</si>
  <si>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</si>
  <si>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</si>
  <si>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</si>
  <si>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</si>
  <si>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</si>
  <si>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</si>
  <si>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</si>
  <si>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</si>
  <si>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</si>
  <si>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</si>
  <si>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</si>
  <si>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</si>
  <si>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</si>
  <si>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</si>
  <si>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</si>
  <si>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</si>
  <si>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</si>
  <si>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</si>
  <si>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</si>
  <si>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</si>
  <si>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</si>
  <si>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</si>
  <si>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</si>
  <si>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</si>
  <si>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</si>
  <si>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</si>
  <si>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</si>
  <si>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</si>
  <si>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</si>
  <si>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</si>
  <si>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</si>
  <si>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</si>
  <si>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</si>
  <si>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</si>
  <si>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</si>
  <si>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</si>
  <si>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</si>
  <si>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</si>
  <si>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</si>
  <si>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</si>
  <si>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</si>
  <si>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</si>
  <si>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</si>
  <si>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</si>
  <si>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</si>
  <si>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</si>
  <si>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</si>
  <si>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</si>
  <si>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</si>
  <si>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</si>
  <si>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</si>
  <si>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</si>
  <si>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</si>
  <si>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</si>
  <si>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</si>
  <si>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</si>
  <si>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</si>
  <si>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</si>
  <si>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</si>
  <si>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</si>
  <si>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</si>
  <si>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</si>
  <si>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</si>
  <si>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</si>
  <si>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</si>
  <si>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</si>
  <si>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</si>
  <si>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</si>
  <si>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</si>
  <si>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</si>
  <si>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</si>
  <si>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</si>
  <si>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</si>
  <si>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</si>
  <si>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</si>
  <si>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</si>
  <si>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</si>
  <si>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</si>
  <si>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</si>
  <si>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</si>
  <si>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</si>
  <si>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</si>
  <si>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</si>
  <si>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</si>
  <si>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</si>
  <si>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</si>
  <si>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</si>
  <si>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</si>
  <si>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</si>
  <si>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</si>
  <si>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</si>
  <si>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</si>
  <si>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</si>
  <si>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</si>
  <si>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</si>
  <si>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</si>
  <si>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</si>
  <si>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</si>
  <si>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</si>
  <si>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</si>
  <si>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</si>
  <si>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</si>
  <si>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</si>
  <si>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</si>
  <si>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</si>
  <si>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</si>
  <si>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</si>
  <si>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</si>
  <si>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</si>
  <si>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</si>
  <si>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</si>
  <si>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</si>
  <si>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</si>
  <si>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</si>
  <si>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</si>
  <si>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</si>
  <si>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</si>
  <si>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</si>
  <si>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</si>
  <si>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</si>
  <si>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</si>
  <si>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</si>
  <si>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</si>
  <si>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</si>
  <si>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</si>
  <si>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</si>
  <si>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</si>
  <si>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</si>
  <si>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</si>
  <si>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</si>
  <si>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</si>
  <si>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</si>
  <si>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</si>
  <si>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</si>
  <si>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</si>
  <si>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</si>
  <si>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</si>
  <si>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</si>
  <si>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</si>
  <si>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</si>
  <si>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</si>
  <si>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</si>
  <si>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</si>
  <si>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</si>
  <si>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</si>
  <si>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</si>
  <si>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</si>
  <si>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</si>
  <si>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</si>
  <si>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</si>
  <si>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</si>
  <si>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</si>
  <si>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</si>
  <si>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</si>
  <si>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</si>
  <si>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</si>
  <si>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</si>
  <si>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</si>
  <si>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</si>
  <si>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</si>
  <si>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</si>
  <si>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</si>
  <si>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</si>
  <si>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</si>
  <si>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</si>
  <si>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</si>
  <si>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</si>
  <si>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</si>
  <si>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</si>
  <si>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</si>
  <si>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</si>
  <si>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</si>
  <si>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</si>
  <si>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</si>
  <si>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</si>
  <si>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</si>
  <si>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</si>
  <si>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</si>
  <si>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</si>
  <si>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</si>
  <si>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</si>
  <si>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</si>
  <si>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</si>
  <si>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</si>
  <si>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</si>
  <si>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</si>
  <si>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</si>
  <si>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</si>
  <si>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</si>
  <si>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</si>
  <si>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</si>
  <si>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</si>
  <si>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</si>
  <si>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</si>
  <si>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</si>
  <si>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</si>
  <si>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</si>
  <si>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</si>
  <si>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</si>
  <si>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</si>
  <si>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</si>
  <si>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</si>
  <si>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</si>
  <si>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</si>
  <si>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</si>
  <si>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</si>
  <si>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</si>
  <si>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</si>
  <si>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</si>
  <si>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</si>
  <si>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</si>
  <si>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</si>
  <si>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</si>
  <si>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</si>
  <si>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</si>
  <si>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</si>
  <si>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</si>
  <si>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</si>
  <si>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</si>
  <si>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</si>
  <si>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</si>
  <si>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</si>
  <si>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</si>
  <si>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</si>
  <si>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</si>
  <si>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</si>
  <si>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</si>
  <si>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</si>
  <si>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</si>
  <si>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</si>
  <si>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</si>
  <si>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</si>
  <si>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</si>
  <si>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</si>
  <si>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</si>
  <si>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</si>
  <si>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</si>
  <si>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</si>
  <si>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</si>
  <si>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</si>
  <si>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</si>
  <si>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</si>
  <si>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</si>
  <si>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</si>
  <si>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</si>
  <si>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</si>
  <si>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</si>
  <si>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</si>
  <si>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</si>
  <si>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</si>
  <si>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</si>
  <si>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</si>
  <si>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</si>
  <si>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</si>
  <si>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</si>
  <si>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</si>
  <si>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</si>
  <si>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</si>
  <si>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</si>
  <si>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</si>
  <si>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</si>
  <si>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</si>
  <si>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</si>
  <si>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</si>
  <si>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</si>
  <si>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</si>
  <si>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</si>
  <si>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</si>
  <si>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</si>
  <si>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</si>
  <si>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</si>
  <si>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</si>
  <si>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</si>
  <si>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</si>
  <si>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</si>
  <si>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</si>
  <si>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</si>
  <si>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</si>
  <si>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</si>
  <si>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</si>
  <si>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</si>
  <si>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</si>
  <si>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</si>
  <si>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</si>
  <si>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</si>
  <si>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</si>
  <si>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</si>
  <si>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</si>
  <si>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</si>
  <si>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</si>
  <si>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</si>
  <si>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</si>
  <si>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</si>
  <si>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</si>
  <si>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</si>
  <si>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</si>
  <si>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</si>
  <si>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</si>
  <si>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</si>
  <si>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</si>
  <si>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</si>
  <si>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</si>
  <si>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</si>
  <si>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</si>
  <si>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</si>
  <si>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</si>
  <si>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</si>
  <si>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</si>
  <si>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</si>
  <si>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</si>
  <si>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</si>
  <si>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</si>
  <si>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</si>
  <si>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</si>
  <si>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</si>
  <si>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</si>
  <si>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</si>
  <si>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</si>
  <si>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</si>
  <si>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</si>
  <si>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</si>
  <si>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</si>
  <si>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</si>
  <si>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</si>
  <si>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</si>
  <si>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</si>
  <si>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</si>
  <si>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</si>
  <si>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</si>
  <si>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</si>
  <si>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</si>
  <si>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3336030281 </t>
  </si>
  <si>
    <t>SUSTITUCION DEL ATM</t>
  </si>
  <si>
    <t>Hold</t>
  </si>
  <si>
    <t xml:space="preserve">Gil Carrera, Santiago </t>
  </si>
  <si>
    <t>2 Gavetas Vacias + 1 Fallando</t>
  </si>
  <si>
    <t>GAVETA DE DEPOSITO LLENA</t>
  </si>
  <si>
    <t>LECTOR</t>
  </si>
  <si>
    <t>3336042364</t>
  </si>
  <si>
    <t>LECTOR VANDALIZADO</t>
  </si>
  <si>
    <t>Lockward, Anubis Doba</t>
  </si>
  <si>
    <t>GAVETA DE RECHAZO LLENA</t>
  </si>
  <si>
    <t xml:space="preserve">Brioso Luciano, Cristino </t>
  </si>
  <si>
    <t>ReservaC Norte</t>
  </si>
  <si>
    <t xml:space="preserve">Gonzalez Ceballos, Dionisio </t>
  </si>
  <si>
    <t>3336043449</t>
  </si>
  <si>
    <t>3336043448</t>
  </si>
  <si>
    <t>3336043447</t>
  </si>
  <si>
    <t>3336043473</t>
  </si>
  <si>
    <t>3336043472</t>
  </si>
  <si>
    <t>3336043471</t>
  </si>
  <si>
    <t>3336043470</t>
  </si>
  <si>
    <t>3336043469</t>
  </si>
  <si>
    <t>3336043468</t>
  </si>
  <si>
    <t>3336043467</t>
  </si>
  <si>
    <t>3336043466</t>
  </si>
  <si>
    <t>3336043465</t>
  </si>
  <si>
    <t>3336043464</t>
  </si>
  <si>
    <t>3336043463</t>
  </si>
  <si>
    <t>3336043462</t>
  </si>
  <si>
    <t>3336043461</t>
  </si>
  <si>
    <t>3336043460</t>
  </si>
  <si>
    <t>3336043459</t>
  </si>
  <si>
    <t>3336043458</t>
  </si>
  <si>
    <t>3336043457</t>
  </si>
  <si>
    <t>3336043456</t>
  </si>
  <si>
    <t>3336043455</t>
  </si>
  <si>
    <t>3336043454</t>
  </si>
  <si>
    <t>3336043453</t>
  </si>
  <si>
    <t>3336043452</t>
  </si>
  <si>
    <t>3336043451</t>
  </si>
  <si>
    <t>3336043450</t>
  </si>
  <si>
    <t>3336042460 </t>
  </si>
  <si>
    <t>3336043009 </t>
  </si>
  <si>
    <t>3336043027 </t>
  </si>
  <si>
    <t>3336043061 </t>
  </si>
  <si>
    <t>3336043049 </t>
  </si>
  <si>
    <t>3336043068 </t>
  </si>
  <si>
    <t>3336043101 </t>
  </si>
  <si>
    <t>3336043103 </t>
  </si>
  <si>
    <t>INHIBIDO</t>
  </si>
  <si>
    <t>Acevedo Dominguez, Victor Leonardo</t>
  </si>
  <si>
    <t>2 Octubre 2021</t>
  </si>
  <si>
    <t>3336044872</t>
  </si>
  <si>
    <t>3336044871</t>
  </si>
  <si>
    <t>3336044870</t>
  </si>
  <si>
    <t>3336044869</t>
  </si>
  <si>
    <t>3336044868</t>
  </si>
  <si>
    <t>3336044867</t>
  </si>
  <si>
    <t>TAJETA TRABADA</t>
  </si>
  <si>
    <t>3336045022</t>
  </si>
  <si>
    <t>3336045020</t>
  </si>
  <si>
    <t>3336045015</t>
  </si>
  <si>
    <t>3336045013</t>
  </si>
  <si>
    <t>3336045010</t>
  </si>
  <si>
    <t>3336045009</t>
  </si>
  <si>
    <t>3336045007</t>
  </si>
  <si>
    <t>3336045006</t>
  </si>
  <si>
    <t>3336045002</t>
  </si>
  <si>
    <t>3336045000</t>
  </si>
  <si>
    <t>3336044999</t>
  </si>
  <si>
    <t>3336044997</t>
  </si>
  <si>
    <t>3336044996</t>
  </si>
  <si>
    <t>3336044981</t>
  </si>
  <si>
    <t>3336044979</t>
  </si>
  <si>
    <t>3336044977</t>
  </si>
  <si>
    <t>3336044976</t>
  </si>
  <si>
    <t>3336044974</t>
  </si>
  <si>
    <t>3336044961</t>
  </si>
  <si>
    <t>3336044921</t>
  </si>
  <si>
    <t>3336044897</t>
  </si>
  <si>
    <t>3336044894</t>
  </si>
  <si>
    <t>3336044892</t>
  </si>
  <si>
    <t>3336044891</t>
  </si>
  <si>
    <t>3336044890</t>
  </si>
  <si>
    <t>3336044889</t>
  </si>
  <si>
    <t>3336044888</t>
  </si>
  <si>
    <t>3336044886</t>
  </si>
  <si>
    <t>3336044885</t>
  </si>
  <si>
    <t>3336044884</t>
  </si>
  <si>
    <t>3336044883</t>
  </si>
  <si>
    <t>3336044882</t>
  </si>
  <si>
    <t>3336044881</t>
  </si>
  <si>
    <t>3336044880</t>
  </si>
  <si>
    <t>3336044876</t>
  </si>
  <si>
    <t>3336044873</t>
  </si>
  <si>
    <t>GAVETAS VACIAS  + GAVETAS FALLANDO</t>
  </si>
  <si>
    <t>3336044952</t>
  </si>
  <si>
    <t>3336044949</t>
  </si>
  <si>
    <t>3336044947</t>
  </si>
  <si>
    <t>3336044945</t>
  </si>
  <si>
    <t>Closed</t>
  </si>
  <si>
    <t>Peguero Solano, Victor Manuel</t>
  </si>
  <si>
    <t>FUERA DE SERVICIO</t>
  </si>
  <si>
    <t>3336045139</t>
  </si>
  <si>
    <t>3336045138</t>
  </si>
  <si>
    <t>3336045134</t>
  </si>
  <si>
    <t>3336045132</t>
  </si>
  <si>
    <t>3336045131</t>
  </si>
  <si>
    <t>3336045130</t>
  </si>
  <si>
    <t>3336045129</t>
  </si>
  <si>
    <t>3336045128</t>
  </si>
  <si>
    <t>3336045126</t>
  </si>
  <si>
    <t>3336045113</t>
  </si>
  <si>
    <t>3336045112</t>
  </si>
  <si>
    <t>3336045110</t>
  </si>
  <si>
    <t>3336045087</t>
  </si>
  <si>
    <t>Triinet</t>
  </si>
  <si>
    <t>3336045074</t>
  </si>
  <si>
    <t>3336045073</t>
  </si>
  <si>
    <t>3336045070</t>
  </si>
  <si>
    <t>3336045066</t>
  </si>
  <si>
    <t>3336045065</t>
  </si>
  <si>
    <t>FALLA NO CONFIRMADA.</t>
  </si>
  <si>
    <t xml:space="preserve">Perez Almonte, Franklin </t>
  </si>
  <si>
    <t>3336045164</t>
  </si>
  <si>
    <t>3336045163</t>
  </si>
  <si>
    <t>3336045162</t>
  </si>
  <si>
    <t>3336045160</t>
  </si>
  <si>
    <t>3336045159</t>
  </si>
  <si>
    <t>3336045158</t>
  </si>
  <si>
    <t>3336045157</t>
  </si>
  <si>
    <t>3336045156</t>
  </si>
  <si>
    <t>3336045155</t>
  </si>
  <si>
    <t>3336045154</t>
  </si>
  <si>
    <t>3336045153</t>
  </si>
  <si>
    <t>3336045152</t>
  </si>
  <si>
    <t>3336045151</t>
  </si>
  <si>
    <t>3336045150</t>
  </si>
  <si>
    <t>3336045149</t>
  </si>
  <si>
    <t>3336045148</t>
  </si>
  <si>
    <t>3336045146</t>
  </si>
  <si>
    <t>3336045145</t>
  </si>
  <si>
    <t>3336045144</t>
  </si>
  <si>
    <t>3336045143</t>
  </si>
  <si>
    <t>3336045142</t>
  </si>
  <si>
    <t>3336045140</t>
  </si>
  <si>
    <t>3336045187</t>
  </si>
  <si>
    <t>3336045186</t>
  </si>
  <si>
    <t>3336045185</t>
  </si>
  <si>
    <t>3336045184</t>
  </si>
  <si>
    <t>3336045183</t>
  </si>
  <si>
    <t>3336045182</t>
  </si>
  <si>
    <t>3336045181</t>
  </si>
  <si>
    <t>3336045179</t>
  </si>
  <si>
    <t>3336045178</t>
  </si>
  <si>
    <t>3336045176</t>
  </si>
  <si>
    <t>3336045175</t>
  </si>
  <si>
    <t>3336045174</t>
  </si>
  <si>
    <t>3336045173</t>
  </si>
  <si>
    <t>3336045172</t>
  </si>
  <si>
    <t>3336045171</t>
  </si>
  <si>
    <t>3336045170</t>
  </si>
  <si>
    <t>3336045169</t>
  </si>
  <si>
    <t>3336045168</t>
  </si>
  <si>
    <t>3336045167</t>
  </si>
  <si>
    <t>3336045166</t>
  </si>
  <si>
    <t>3336045165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</si>
</sst>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5" borderId="67" xfId="0" applyNumberFormat="1" applyFont="1" applyFill="1" applyBorder="1" applyAlignment="1">
      <alignment horizontal="center" vertical="center" wrapText="1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11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10" xfId="6739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2 2" xfId="11020"/>
    <cellStyle name="Cambios de Turno 2 2 2 2 2 3" xfId="6600"/>
    <cellStyle name="Cambios de Turno 2 2 2 2 2 4" xfId="8810"/>
    <cellStyle name="Cambios de Turno 2 2 2 2 3" xfId="3285"/>
    <cellStyle name="Cambios de Turno 2 2 2 2 3 2" xfId="9915"/>
    <cellStyle name="Cambios de Turno 2 2 2 2 4" xfId="5495"/>
    <cellStyle name="Cambios de Turno 2 2 2 2 5" xfId="7705"/>
    <cellStyle name="Cambios de Turno 2 2 2 3" xfId="1627"/>
    <cellStyle name="Cambios de Turno 2 2 2 3 2" xfId="3838"/>
    <cellStyle name="Cambios de Turno 2 2 2 3 2 2" xfId="10468"/>
    <cellStyle name="Cambios de Turno 2 2 2 3 3" xfId="6048"/>
    <cellStyle name="Cambios de Turno 2 2 2 3 4" xfId="8258"/>
    <cellStyle name="Cambios de Turno 2 2 2 4" xfId="2733"/>
    <cellStyle name="Cambios de Turno 2 2 2 4 2" xfId="9363"/>
    <cellStyle name="Cambios de Turno 2 2 2 5" xfId="4943"/>
    <cellStyle name="Cambios de Turno 2 2 2 6" xfId="7153"/>
    <cellStyle name="Cambios de Turno 2 2 3" xfId="790"/>
    <cellStyle name="Cambios de Turno 2 2 3 2" xfId="1903"/>
    <cellStyle name="Cambios de Turno 2 2 3 2 2" xfId="4114"/>
    <cellStyle name="Cambios de Turno 2 2 3 2 2 2" xfId="10744"/>
    <cellStyle name="Cambios de Turno 2 2 3 2 3" xfId="6324"/>
    <cellStyle name="Cambios de Turno 2 2 3 2 4" xfId="8534"/>
    <cellStyle name="Cambios de Turno 2 2 3 3" xfId="3009"/>
    <cellStyle name="Cambios de Turno 2 2 3 3 2" xfId="9639"/>
    <cellStyle name="Cambios de Turno 2 2 3 4" xfId="5219"/>
    <cellStyle name="Cambios de Turno 2 2 3 5" xfId="7429"/>
    <cellStyle name="Cambios de Turno 2 2 4" xfId="1351"/>
    <cellStyle name="Cambios de Turno 2 2 4 2" xfId="3562"/>
    <cellStyle name="Cambios de Turno 2 2 4 2 2" xfId="10192"/>
    <cellStyle name="Cambios de Turno 2 2 4 3" xfId="5772"/>
    <cellStyle name="Cambios de Turno 2 2 4 4" xfId="7982"/>
    <cellStyle name="Cambios de Turno 2 2 5" xfId="2457"/>
    <cellStyle name="Cambios de Turno 2 2 5 2" xfId="9087"/>
    <cellStyle name="Cambios de Turno 2 2 6" xfId="4667"/>
    <cellStyle name="Cambios de Turno 2 2 7" xfId="687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2 2" xfId="11112"/>
    <cellStyle name="Cambios de Turno 2 3 2 2 2 3" xfId="6692"/>
    <cellStyle name="Cambios de Turno 2 3 2 2 2 4" xfId="8902"/>
    <cellStyle name="Cambios de Turno 2 3 2 2 3" xfId="3377"/>
    <cellStyle name="Cambios de Turno 2 3 2 2 3 2" xfId="10007"/>
    <cellStyle name="Cambios de Turno 2 3 2 2 4" xfId="5587"/>
    <cellStyle name="Cambios de Turno 2 3 2 2 5" xfId="7797"/>
    <cellStyle name="Cambios de Turno 2 3 2 3" xfId="1719"/>
    <cellStyle name="Cambios de Turno 2 3 2 3 2" xfId="3930"/>
    <cellStyle name="Cambios de Turno 2 3 2 3 2 2" xfId="10560"/>
    <cellStyle name="Cambios de Turno 2 3 2 3 3" xfId="6140"/>
    <cellStyle name="Cambios de Turno 2 3 2 3 4" xfId="8350"/>
    <cellStyle name="Cambios de Turno 2 3 2 4" xfId="2825"/>
    <cellStyle name="Cambios de Turno 2 3 2 4 2" xfId="9455"/>
    <cellStyle name="Cambios de Turno 2 3 2 5" xfId="5035"/>
    <cellStyle name="Cambios de Turno 2 3 2 6" xfId="7245"/>
    <cellStyle name="Cambios de Turno 2 3 3" xfId="882"/>
    <cellStyle name="Cambios de Turno 2 3 3 2" xfId="1995"/>
    <cellStyle name="Cambios de Turno 2 3 3 2 2" xfId="4206"/>
    <cellStyle name="Cambios de Turno 2 3 3 2 2 2" xfId="10836"/>
    <cellStyle name="Cambios de Turno 2 3 3 2 3" xfId="6416"/>
    <cellStyle name="Cambios de Turno 2 3 3 2 4" xfId="8626"/>
    <cellStyle name="Cambios de Turno 2 3 3 3" xfId="3101"/>
    <cellStyle name="Cambios de Turno 2 3 3 3 2" xfId="9731"/>
    <cellStyle name="Cambios de Turno 2 3 3 4" xfId="5311"/>
    <cellStyle name="Cambios de Turno 2 3 3 5" xfId="7521"/>
    <cellStyle name="Cambios de Turno 2 3 4" xfId="1443"/>
    <cellStyle name="Cambios de Turno 2 3 4 2" xfId="3654"/>
    <cellStyle name="Cambios de Turno 2 3 4 2 2" xfId="10284"/>
    <cellStyle name="Cambios de Turno 2 3 4 3" xfId="5864"/>
    <cellStyle name="Cambios de Turno 2 3 4 4" xfId="8074"/>
    <cellStyle name="Cambios de Turno 2 3 5" xfId="2549"/>
    <cellStyle name="Cambios de Turno 2 3 5 2" xfId="9179"/>
    <cellStyle name="Cambios de Turno 2 3 6" xfId="4759"/>
    <cellStyle name="Cambios de Turno 2 3 7" xfId="696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2 2" xfId="10928"/>
    <cellStyle name="Cambios de Turno 2 4 2 2 3" xfId="6508"/>
    <cellStyle name="Cambios de Turno 2 4 2 2 4" xfId="8718"/>
    <cellStyle name="Cambios de Turno 2 4 2 3" xfId="3193"/>
    <cellStyle name="Cambios de Turno 2 4 2 3 2" xfId="9823"/>
    <cellStyle name="Cambios de Turno 2 4 2 4" xfId="5403"/>
    <cellStyle name="Cambios de Turno 2 4 2 5" xfId="7613"/>
    <cellStyle name="Cambios de Turno 2 4 3" xfId="1535"/>
    <cellStyle name="Cambios de Turno 2 4 3 2" xfId="3746"/>
    <cellStyle name="Cambios de Turno 2 4 3 2 2" xfId="10376"/>
    <cellStyle name="Cambios de Turno 2 4 3 3" xfId="5956"/>
    <cellStyle name="Cambios de Turno 2 4 3 4" xfId="8166"/>
    <cellStyle name="Cambios de Turno 2 4 4" xfId="2641"/>
    <cellStyle name="Cambios de Turno 2 4 4 2" xfId="9271"/>
    <cellStyle name="Cambios de Turno 2 4 5" xfId="4851"/>
    <cellStyle name="Cambios de Turno 2 4 6" xfId="7061"/>
    <cellStyle name="Cambios de Turno 2 5" xfId="698"/>
    <cellStyle name="Cambios de Turno 2 5 2" xfId="1811"/>
    <cellStyle name="Cambios de Turno 2 5 2 2" xfId="4022"/>
    <cellStyle name="Cambios de Turno 2 5 2 2 2" xfId="10652"/>
    <cellStyle name="Cambios de Turno 2 5 2 3" xfId="6232"/>
    <cellStyle name="Cambios de Turno 2 5 2 4" xfId="8442"/>
    <cellStyle name="Cambios de Turno 2 5 3" xfId="2917"/>
    <cellStyle name="Cambios de Turno 2 5 3 2" xfId="9547"/>
    <cellStyle name="Cambios de Turno 2 5 4" xfId="5127"/>
    <cellStyle name="Cambios de Turno 2 5 5" xfId="7337"/>
    <cellStyle name="Cambios de Turno 2 6" xfId="1259"/>
    <cellStyle name="Cambios de Turno 2 6 2" xfId="3470"/>
    <cellStyle name="Cambios de Turno 2 6 2 2" xfId="10100"/>
    <cellStyle name="Cambios de Turno 2 6 3" xfId="5680"/>
    <cellStyle name="Cambios de Turno 2 6 4" xfId="7890"/>
    <cellStyle name="Cambios de Turno 2 7" xfId="2365"/>
    <cellStyle name="Cambios de Turno 2 7 2" xfId="8995"/>
    <cellStyle name="Cambios de Turno 2 8" xfId="4575"/>
    <cellStyle name="Cambios de Turno 2 9" xfId="678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2 2" xfId="10974"/>
    <cellStyle name="Cambios de Turno 3 2 2 2 3" xfId="6554"/>
    <cellStyle name="Cambios de Turno 3 2 2 2 4" xfId="8764"/>
    <cellStyle name="Cambios de Turno 3 2 2 3" xfId="3239"/>
    <cellStyle name="Cambios de Turno 3 2 2 3 2" xfId="9869"/>
    <cellStyle name="Cambios de Turno 3 2 2 4" xfId="5449"/>
    <cellStyle name="Cambios de Turno 3 2 2 5" xfId="7659"/>
    <cellStyle name="Cambios de Turno 3 2 3" xfId="1581"/>
    <cellStyle name="Cambios de Turno 3 2 3 2" xfId="3792"/>
    <cellStyle name="Cambios de Turno 3 2 3 2 2" xfId="10422"/>
    <cellStyle name="Cambios de Turno 3 2 3 3" xfId="6002"/>
    <cellStyle name="Cambios de Turno 3 2 3 4" xfId="8212"/>
    <cellStyle name="Cambios de Turno 3 2 4" xfId="2687"/>
    <cellStyle name="Cambios de Turno 3 2 4 2" xfId="9317"/>
    <cellStyle name="Cambios de Turno 3 2 5" xfId="4897"/>
    <cellStyle name="Cambios de Turno 3 2 6" xfId="7107"/>
    <cellStyle name="Cambios de Turno 3 3" xfId="744"/>
    <cellStyle name="Cambios de Turno 3 3 2" xfId="1857"/>
    <cellStyle name="Cambios de Turno 3 3 2 2" xfId="4068"/>
    <cellStyle name="Cambios de Turno 3 3 2 2 2" xfId="10698"/>
    <cellStyle name="Cambios de Turno 3 3 2 3" xfId="6278"/>
    <cellStyle name="Cambios de Turno 3 3 2 4" xfId="8488"/>
    <cellStyle name="Cambios de Turno 3 3 3" xfId="2963"/>
    <cellStyle name="Cambios de Turno 3 3 3 2" xfId="9593"/>
    <cellStyle name="Cambios de Turno 3 3 4" xfId="5173"/>
    <cellStyle name="Cambios de Turno 3 3 5" xfId="7383"/>
    <cellStyle name="Cambios de Turno 3 4" xfId="1305"/>
    <cellStyle name="Cambios de Turno 3 4 2" xfId="3516"/>
    <cellStyle name="Cambios de Turno 3 4 2 2" xfId="10146"/>
    <cellStyle name="Cambios de Turno 3 4 3" xfId="5726"/>
    <cellStyle name="Cambios de Turno 3 4 4" xfId="7936"/>
    <cellStyle name="Cambios de Turno 3 5" xfId="2411"/>
    <cellStyle name="Cambios de Turno 3 5 2" xfId="9041"/>
    <cellStyle name="Cambios de Turno 3 6" xfId="4621"/>
    <cellStyle name="Cambios de Turno 3 7" xfId="683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2 2" xfId="11066"/>
    <cellStyle name="Cambios de Turno 4 2 2 2 3" xfId="6646"/>
    <cellStyle name="Cambios de Turno 4 2 2 2 4" xfId="8856"/>
    <cellStyle name="Cambios de Turno 4 2 2 3" xfId="3331"/>
    <cellStyle name="Cambios de Turno 4 2 2 3 2" xfId="9961"/>
    <cellStyle name="Cambios de Turno 4 2 2 4" xfId="5541"/>
    <cellStyle name="Cambios de Turno 4 2 2 5" xfId="7751"/>
    <cellStyle name="Cambios de Turno 4 2 3" xfId="1673"/>
    <cellStyle name="Cambios de Turno 4 2 3 2" xfId="3884"/>
    <cellStyle name="Cambios de Turno 4 2 3 2 2" xfId="10514"/>
    <cellStyle name="Cambios de Turno 4 2 3 3" xfId="6094"/>
    <cellStyle name="Cambios de Turno 4 2 3 4" xfId="8304"/>
    <cellStyle name="Cambios de Turno 4 2 4" xfId="2779"/>
    <cellStyle name="Cambios de Turno 4 2 4 2" xfId="9409"/>
    <cellStyle name="Cambios de Turno 4 2 5" xfId="4989"/>
    <cellStyle name="Cambios de Turno 4 2 6" xfId="7199"/>
    <cellStyle name="Cambios de Turno 4 3" xfId="836"/>
    <cellStyle name="Cambios de Turno 4 3 2" xfId="1949"/>
    <cellStyle name="Cambios de Turno 4 3 2 2" xfId="4160"/>
    <cellStyle name="Cambios de Turno 4 3 2 2 2" xfId="10790"/>
    <cellStyle name="Cambios de Turno 4 3 2 3" xfId="6370"/>
    <cellStyle name="Cambios de Turno 4 3 2 4" xfId="8580"/>
    <cellStyle name="Cambios de Turno 4 3 3" xfId="3055"/>
    <cellStyle name="Cambios de Turno 4 3 3 2" xfId="9685"/>
    <cellStyle name="Cambios de Turno 4 3 4" xfId="5265"/>
    <cellStyle name="Cambios de Turno 4 3 5" xfId="7475"/>
    <cellStyle name="Cambios de Turno 4 4" xfId="1397"/>
    <cellStyle name="Cambios de Turno 4 4 2" xfId="3608"/>
    <cellStyle name="Cambios de Turno 4 4 2 2" xfId="10238"/>
    <cellStyle name="Cambios de Turno 4 4 3" xfId="5818"/>
    <cellStyle name="Cambios de Turno 4 4 4" xfId="8028"/>
    <cellStyle name="Cambios de Turno 4 5" xfId="2503"/>
    <cellStyle name="Cambios de Turno 4 5 2" xfId="9133"/>
    <cellStyle name="Cambios de Turno 4 6" xfId="4713"/>
    <cellStyle name="Cambios de Turno 4 7" xfId="6923"/>
    <cellStyle name="Cambios de Turno 5" xfId="376"/>
    <cellStyle name="Cambios de Turno 5 2" xfId="928"/>
    <cellStyle name="Cambios de Turno 5 2 2" xfId="2041"/>
    <cellStyle name="Cambios de Turno 5 2 2 2" xfId="4252"/>
    <cellStyle name="Cambios de Turno 5 2 2 2 2" xfId="10882"/>
    <cellStyle name="Cambios de Turno 5 2 2 3" xfId="6462"/>
    <cellStyle name="Cambios de Turno 5 2 2 4" xfId="8672"/>
    <cellStyle name="Cambios de Turno 5 2 3" xfId="3147"/>
    <cellStyle name="Cambios de Turno 5 2 3 2" xfId="9777"/>
    <cellStyle name="Cambios de Turno 5 2 4" xfId="5357"/>
    <cellStyle name="Cambios de Turno 5 2 5" xfId="7567"/>
    <cellStyle name="Cambios de Turno 5 3" xfId="1489"/>
    <cellStyle name="Cambios de Turno 5 3 2" xfId="3700"/>
    <cellStyle name="Cambios de Turno 5 3 2 2" xfId="10330"/>
    <cellStyle name="Cambios de Turno 5 3 3" xfId="5910"/>
    <cellStyle name="Cambios de Turno 5 3 4" xfId="8120"/>
    <cellStyle name="Cambios de Turno 5 4" xfId="2595"/>
    <cellStyle name="Cambios de Turno 5 4 2" xfId="9225"/>
    <cellStyle name="Cambios de Turno 5 5" xfId="4805"/>
    <cellStyle name="Cambios de Turno 5 6" xfId="7015"/>
    <cellStyle name="Cambios de Turno 6" xfId="652"/>
    <cellStyle name="Cambios de Turno 6 2" xfId="1765"/>
    <cellStyle name="Cambios de Turno 6 2 2" xfId="3976"/>
    <cellStyle name="Cambios de Turno 6 2 2 2" xfId="10606"/>
    <cellStyle name="Cambios de Turno 6 2 3" xfId="6186"/>
    <cellStyle name="Cambios de Turno 6 2 4" xfId="8396"/>
    <cellStyle name="Cambios de Turno 6 3" xfId="2871"/>
    <cellStyle name="Cambios de Turno 6 3 2" xfId="9501"/>
    <cellStyle name="Cambios de Turno 6 4" xfId="5081"/>
    <cellStyle name="Cambios de Turno 6 5" xfId="7291"/>
    <cellStyle name="Cambios de Turno 7" xfId="1213"/>
    <cellStyle name="Cambios de Turno 7 2" xfId="3424"/>
    <cellStyle name="Cambios de Turno 7 2 2" xfId="10054"/>
    <cellStyle name="Cambios de Turno 7 3" xfId="5634"/>
    <cellStyle name="Cambios de Turno 7 4" xfId="7844"/>
    <cellStyle name="Cambios de Turno 8" xfId="2319"/>
    <cellStyle name="Cambios de Turno 8 2" xfId="8949"/>
    <cellStyle name="Cambios de Turno 9" xfId="4529"/>
    <cellStyle name="CambioTurno" xfId="95"/>
    <cellStyle name="CambioTurno 10" xfId="6734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2 2" xfId="11015"/>
    <cellStyle name="CambioTurno 2 2 2 2 2 3" xfId="6595"/>
    <cellStyle name="CambioTurno 2 2 2 2 2 4" xfId="8805"/>
    <cellStyle name="CambioTurno 2 2 2 2 3" xfId="3280"/>
    <cellStyle name="CambioTurno 2 2 2 2 3 2" xfId="9910"/>
    <cellStyle name="CambioTurno 2 2 2 2 4" xfId="5490"/>
    <cellStyle name="CambioTurno 2 2 2 2 5" xfId="7700"/>
    <cellStyle name="CambioTurno 2 2 2 3" xfId="1622"/>
    <cellStyle name="CambioTurno 2 2 2 3 2" xfId="3833"/>
    <cellStyle name="CambioTurno 2 2 2 3 2 2" xfId="10463"/>
    <cellStyle name="CambioTurno 2 2 2 3 3" xfId="6043"/>
    <cellStyle name="CambioTurno 2 2 2 3 4" xfId="8253"/>
    <cellStyle name="CambioTurno 2 2 2 4" xfId="2728"/>
    <cellStyle name="CambioTurno 2 2 2 4 2" xfId="9358"/>
    <cellStyle name="CambioTurno 2 2 2 5" xfId="4938"/>
    <cellStyle name="CambioTurno 2 2 2 6" xfId="7148"/>
    <cellStyle name="CambioTurno 2 2 3" xfId="785"/>
    <cellStyle name="CambioTurno 2 2 3 2" xfId="1898"/>
    <cellStyle name="CambioTurno 2 2 3 2 2" xfId="4109"/>
    <cellStyle name="CambioTurno 2 2 3 2 2 2" xfId="10739"/>
    <cellStyle name="CambioTurno 2 2 3 2 3" xfId="6319"/>
    <cellStyle name="CambioTurno 2 2 3 2 4" xfId="8529"/>
    <cellStyle name="CambioTurno 2 2 3 3" xfId="3004"/>
    <cellStyle name="CambioTurno 2 2 3 3 2" xfId="9634"/>
    <cellStyle name="CambioTurno 2 2 3 4" xfId="5214"/>
    <cellStyle name="CambioTurno 2 2 3 5" xfId="7424"/>
    <cellStyle name="CambioTurno 2 2 4" xfId="1346"/>
    <cellStyle name="CambioTurno 2 2 4 2" xfId="3557"/>
    <cellStyle name="CambioTurno 2 2 4 2 2" xfId="10187"/>
    <cellStyle name="CambioTurno 2 2 4 3" xfId="5767"/>
    <cellStyle name="CambioTurno 2 2 4 4" xfId="7977"/>
    <cellStyle name="CambioTurno 2 2 5" xfId="2452"/>
    <cellStyle name="CambioTurno 2 2 5 2" xfId="9082"/>
    <cellStyle name="CambioTurno 2 2 6" xfId="4662"/>
    <cellStyle name="CambioTurno 2 2 7" xfId="687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2 2" xfId="11107"/>
    <cellStyle name="CambioTurno 2 3 2 2 2 3" xfId="6687"/>
    <cellStyle name="CambioTurno 2 3 2 2 2 4" xfId="8897"/>
    <cellStyle name="CambioTurno 2 3 2 2 3" xfId="3372"/>
    <cellStyle name="CambioTurno 2 3 2 2 3 2" xfId="10002"/>
    <cellStyle name="CambioTurno 2 3 2 2 4" xfId="5582"/>
    <cellStyle name="CambioTurno 2 3 2 2 5" xfId="7792"/>
    <cellStyle name="CambioTurno 2 3 2 3" xfId="1714"/>
    <cellStyle name="CambioTurno 2 3 2 3 2" xfId="3925"/>
    <cellStyle name="CambioTurno 2 3 2 3 2 2" xfId="10555"/>
    <cellStyle name="CambioTurno 2 3 2 3 3" xfId="6135"/>
    <cellStyle name="CambioTurno 2 3 2 3 4" xfId="8345"/>
    <cellStyle name="CambioTurno 2 3 2 4" xfId="2820"/>
    <cellStyle name="CambioTurno 2 3 2 4 2" xfId="9450"/>
    <cellStyle name="CambioTurno 2 3 2 5" xfId="5030"/>
    <cellStyle name="CambioTurno 2 3 2 6" xfId="7240"/>
    <cellStyle name="CambioTurno 2 3 3" xfId="877"/>
    <cellStyle name="CambioTurno 2 3 3 2" xfId="1990"/>
    <cellStyle name="CambioTurno 2 3 3 2 2" xfId="4201"/>
    <cellStyle name="CambioTurno 2 3 3 2 2 2" xfId="10831"/>
    <cellStyle name="CambioTurno 2 3 3 2 3" xfId="6411"/>
    <cellStyle name="CambioTurno 2 3 3 2 4" xfId="8621"/>
    <cellStyle name="CambioTurno 2 3 3 3" xfId="3096"/>
    <cellStyle name="CambioTurno 2 3 3 3 2" xfId="9726"/>
    <cellStyle name="CambioTurno 2 3 3 4" xfId="5306"/>
    <cellStyle name="CambioTurno 2 3 3 5" xfId="7516"/>
    <cellStyle name="CambioTurno 2 3 4" xfId="1438"/>
    <cellStyle name="CambioTurno 2 3 4 2" xfId="3649"/>
    <cellStyle name="CambioTurno 2 3 4 2 2" xfId="10279"/>
    <cellStyle name="CambioTurno 2 3 4 3" xfId="5859"/>
    <cellStyle name="CambioTurno 2 3 4 4" xfId="8069"/>
    <cellStyle name="CambioTurno 2 3 5" xfId="2544"/>
    <cellStyle name="CambioTurno 2 3 5 2" xfId="9174"/>
    <cellStyle name="CambioTurno 2 3 6" xfId="4754"/>
    <cellStyle name="CambioTurno 2 3 7" xfId="6964"/>
    <cellStyle name="CambioTurno 2 4" xfId="417"/>
    <cellStyle name="CambioTurno 2 4 2" xfId="969"/>
    <cellStyle name="CambioTurno 2 4 2 2" xfId="2082"/>
    <cellStyle name="CambioTurno 2 4 2 2 2" xfId="4293"/>
    <cellStyle name="CambioTurno 2 4 2 2 2 2" xfId="10923"/>
    <cellStyle name="CambioTurno 2 4 2 2 3" xfId="6503"/>
    <cellStyle name="CambioTurno 2 4 2 2 4" xfId="8713"/>
    <cellStyle name="CambioTurno 2 4 2 3" xfId="3188"/>
    <cellStyle name="CambioTurno 2 4 2 3 2" xfId="9818"/>
    <cellStyle name="CambioTurno 2 4 2 4" xfId="5398"/>
    <cellStyle name="CambioTurno 2 4 2 5" xfId="7608"/>
    <cellStyle name="CambioTurno 2 4 3" xfId="1530"/>
    <cellStyle name="CambioTurno 2 4 3 2" xfId="3741"/>
    <cellStyle name="CambioTurno 2 4 3 2 2" xfId="10371"/>
    <cellStyle name="CambioTurno 2 4 3 3" xfId="5951"/>
    <cellStyle name="CambioTurno 2 4 3 4" xfId="8161"/>
    <cellStyle name="CambioTurno 2 4 4" xfId="2636"/>
    <cellStyle name="CambioTurno 2 4 4 2" xfId="9266"/>
    <cellStyle name="CambioTurno 2 4 5" xfId="4846"/>
    <cellStyle name="CambioTurno 2 4 6" xfId="7056"/>
    <cellStyle name="CambioTurno 2 5" xfId="693"/>
    <cellStyle name="CambioTurno 2 5 2" xfId="1806"/>
    <cellStyle name="CambioTurno 2 5 2 2" xfId="4017"/>
    <cellStyle name="CambioTurno 2 5 2 2 2" xfId="10647"/>
    <cellStyle name="CambioTurno 2 5 2 3" xfId="6227"/>
    <cellStyle name="CambioTurno 2 5 2 4" xfId="8437"/>
    <cellStyle name="CambioTurno 2 5 3" xfId="2912"/>
    <cellStyle name="CambioTurno 2 5 3 2" xfId="9542"/>
    <cellStyle name="CambioTurno 2 5 4" xfId="5122"/>
    <cellStyle name="CambioTurno 2 5 5" xfId="7332"/>
    <cellStyle name="CambioTurno 2 6" xfId="1254"/>
    <cellStyle name="CambioTurno 2 6 2" xfId="3465"/>
    <cellStyle name="CambioTurno 2 6 2 2" xfId="10095"/>
    <cellStyle name="CambioTurno 2 6 3" xfId="5675"/>
    <cellStyle name="CambioTurno 2 6 4" xfId="7885"/>
    <cellStyle name="CambioTurno 2 7" xfId="2360"/>
    <cellStyle name="CambioTurno 2 7 2" xfId="8990"/>
    <cellStyle name="CambioTurno 2 8" xfId="4570"/>
    <cellStyle name="CambioTurno 2 9" xfId="678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2 2" xfId="10969"/>
    <cellStyle name="CambioTurno 3 2 2 2 3" xfId="6549"/>
    <cellStyle name="CambioTurno 3 2 2 2 4" xfId="8759"/>
    <cellStyle name="CambioTurno 3 2 2 3" xfId="3234"/>
    <cellStyle name="CambioTurno 3 2 2 3 2" xfId="9864"/>
    <cellStyle name="CambioTurno 3 2 2 4" xfId="5444"/>
    <cellStyle name="CambioTurno 3 2 2 5" xfId="7654"/>
    <cellStyle name="CambioTurno 3 2 3" xfId="1576"/>
    <cellStyle name="CambioTurno 3 2 3 2" xfId="3787"/>
    <cellStyle name="CambioTurno 3 2 3 2 2" xfId="10417"/>
    <cellStyle name="CambioTurno 3 2 3 3" xfId="5997"/>
    <cellStyle name="CambioTurno 3 2 3 4" xfId="8207"/>
    <cellStyle name="CambioTurno 3 2 4" xfId="2682"/>
    <cellStyle name="CambioTurno 3 2 4 2" xfId="9312"/>
    <cellStyle name="CambioTurno 3 2 5" xfId="4892"/>
    <cellStyle name="CambioTurno 3 2 6" xfId="7102"/>
    <cellStyle name="CambioTurno 3 3" xfId="739"/>
    <cellStyle name="CambioTurno 3 3 2" xfId="1852"/>
    <cellStyle name="CambioTurno 3 3 2 2" xfId="4063"/>
    <cellStyle name="CambioTurno 3 3 2 2 2" xfId="10693"/>
    <cellStyle name="CambioTurno 3 3 2 3" xfId="6273"/>
    <cellStyle name="CambioTurno 3 3 2 4" xfId="8483"/>
    <cellStyle name="CambioTurno 3 3 3" xfId="2958"/>
    <cellStyle name="CambioTurno 3 3 3 2" xfId="9588"/>
    <cellStyle name="CambioTurno 3 3 4" xfId="5168"/>
    <cellStyle name="CambioTurno 3 3 5" xfId="7378"/>
    <cellStyle name="CambioTurno 3 4" xfId="1300"/>
    <cellStyle name="CambioTurno 3 4 2" xfId="3511"/>
    <cellStyle name="CambioTurno 3 4 2 2" xfId="10141"/>
    <cellStyle name="CambioTurno 3 4 3" xfId="5721"/>
    <cellStyle name="CambioTurno 3 4 4" xfId="7931"/>
    <cellStyle name="CambioTurno 3 5" xfId="2406"/>
    <cellStyle name="CambioTurno 3 5 2" xfId="9036"/>
    <cellStyle name="CambioTurno 3 6" xfId="4616"/>
    <cellStyle name="CambioTurno 3 7" xfId="682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2 2" xfId="11061"/>
    <cellStyle name="CambioTurno 4 2 2 2 3" xfId="6641"/>
    <cellStyle name="CambioTurno 4 2 2 2 4" xfId="8851"/>
    <cellStyle name="CambioTurno 4 2 2 3" xfId="3326"/>
    <cellStyle name="CambioTurno 4 2 2 3 2" xfId="9956"/>
    <cellStyle name="CambioTurno 4 2 2 4" xfId="5536"/>
    <cellStyle name="CambioTurno 4 2 2 5" xfId="7746"/>
    <cellStyle name="CambioTurno 4 2 3" xfId="1668"/>
    <cellStyle name="CambioTurno 4 2 3 2" xfId="3879"/>
    <cellStyle name="CambioTurno 4 2 3 2 2" xfId="10509"/>
    <cellStyle name="CambioTurno 4 2 3 3" xfId="6089"/>
    <cellStyle name="CambioTurno 4 2 3 4" xfId="8299"/>
    <cellStyle name="CambioTurno 4 2 4" xfId="2774"/>
    <cellStyle name="CambioTurno 4 2 4 2" xfId="9404"/>
    <cellStyle name="CambioTurno 4 2 5" xfId="4984"/>
    <cellStyle name="CambioTurno 4 2 6" xfId="7194"/>
    <cellStyle name="CambioTurno 4 3" xfId="831"/>
    <cellStyle name="CambioTurno 4 3 2" xfId="1944"/>
    <cellStyle name="CambioTurno 4 3 2 2" xfId="4155"/>
    <cellStyle name="CambioTurno 4 3 2 2 2" xfId="10785"/>
    <cellStyle name="CambioTurno 4 3 2 3" xfId="6365"/>
    <cellStyle name="CambioTurno 4 3 2 4" xfId="8575"/>
    <cellStyle name="CambioTurno 4 3 3" xfId="3050"/>
    <cellStyle name="CambioTurno 4 3 3 2" xfId="9680"/>
    <cellStyle name="CambioTurno 4 3 4" xfId="5260"/>
    <cellStyle name="CambioTurno 4 3 5" xfId="7470"/>
    <cellStyle name="CambioTurno 4 4" xfId="1392"/>
    <cellStyle name="CambioTurno 4 4 2" xfId="3603"/>
    <cellStyle name="CambioTurno 4 4 2 2" xfId="10233"/>
    <cellStyle name="CambioTurno 4 4 3" xfId="5813"/>
    <cellStyle name="CambioTurno 4 4 4" xfId="8023"/>
    <cellStyle name="CambioTurno 4 5" xfId="2498"/>
    <cellStyle name="CambioTurno 4 5 2" xfId="9128"/>
    <cellStyle name="CambioTurno 4 6" xfId="4708"/>
    <cellStyle name="CambioTurno 4 7" xfId="6918"/>
    <cellStyle name="CambioTurno 5" xfId="371"/>
    <cellStyle name="CambioTurno 5 2" xfId="923"/>
    <cellStyle name="CambioTurno 5 2 2" xfId="2036"/>
    <cellStyle name="CambioTurno 5 2 2 2" xfId="4247"/>
    <cellStyle name="CambioTurno 5 2 2 2 2" xfId="10877"/>
    <cellStyle name="CambioTurno 5 2 2 3" xfId="6457"/>
    <cellStyle name="CambioTurno 5 2 2 4" xfId="8667"/>
    <cellStyle name="CambioTurno 5 2 3" xfId="3142"/>
    <cellStyle name="CambioTurno 5 2 3 2" xfId="9772"/>
    <cellStyle name="CambioTurno 5 2 4" xfId="5352"/>
    <cellStyle name="CambioTurno 5 2 5" xfId="7562"/>
    <cellStyle name="CambioTurno 5 3" xfId="1484"/>
    <cellStyle name="CambioTurno 5 3 2" xfId="3695"/>
    <cellStyle name="CambioTurno 5 3 2 2" xfId="10325"/>
    <cellStyle name="CambioTurno 5 3 3" xfId="5905"/>
    <cellStyle name="CambioTurno 5 3 4" xfId="8115"/>
    <cellStyle name="CambioTurno 5 4" xfId="2590"/>
    <cellStyle name="CambioTurno 5 4 2" xfId="9220"/>
    <cellStyle name="CambioTurno 5 5" xfId="4800"/>
    <cellStyle name="CambioTurno 5 6" xfId="7010"/>
    <cellStyle name="CambioTurno 6" xfId="647"/>
    <cellStyle name="CambioTurno 6 2" xfId="1760"/>
    <cellStyle name="CambioTurno 6 2 2" xfId="3971"/>
    <cellStyle name="CambioTurno 6 2 2 2" xfId="10601"/>
    <cellStyle name="CambioTurno 6 2 3" xfId="6181"/>
    <cellStyle name="CambioTurno 6 2 4" xfId="8391"/>
    <cellStyle name="CambioTurno 6 3" xfId="2866"/>
    <cellStyle name="CambioTurno 6 3 2" xfId="9496"/>
    <cellStyle name="CambioTurno 6 4" xfId="5076"/>
    <cellStyle name="CambioTurno 6 5" xfId="7286"/>
    <cellStyle name="CambioTurno 7" xfId="1208"/>
    <cellStyle name="CambioTurno 7 2" xfId="3419"/>
    <cellStyle name="CambioTurno 7 2 2" xfId="10049"/>
    <cellStyle name="CambioTurno 7 3" xfId="5629"/>
    <cellStyle name="CambioTurno 7 4" xfId="7839"/>
    <cellStyle name="CambioTurno 8" xfId="2314"/>
    <cellStyle name="CambioTurno 8 2" xfId="894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2 2" xfId="10929"/>
    <cellStyle name="Hyperlink 10 2 2 2 3" xfId="6509"/>
    <cellStyle name="Hyperlink 10 2 2 2 4" xfId="8719"/>
    <cellStyle name="Hyperlink 10 2 2 3" xfId="3194"/>
    <cellStyle name="Hyperlink 10 2 2 3 2" xfId="9824"/>
    <cellStyle name="Hyperlink 10 2 2 4" xfId="5404"/>
    <cellStyle name="Hyperlink 10 2 2 5" xfId="7614"/>
    <cellStyle name="Hyperlink 10 2 3" xfId="1536"/>
    <cellStyle name="Hyperlink 10 2 3 2" xfId="3747"/>
    <cellStyle name="Hyperlink 10 2 3 2 2" xfId="10377"/>
    <cellStyle name="Hyperlink 10 2 3 3" xfId="5957"/>
    <cellStyle name="Hyperlink 10 2 3 4" xfId="8167"/>
    <cellStyle name="Hyperlink 10 2 4" xfId="2642"/>
    <cellStyle name="Hyperlink 10 2 4 2" xfId="9272"/>
    <cellStyle name="Hyperlink 10 2 5" xfId="4852"/>
    <cellStyle name="Hyperlink 10 2 6" xfId="7062"/>
    <cellStyle name="Hyperlink 10 3" xfId="699"/>
    <cellStyle name="Hyperlink 10 3 2" xfId="1812"/>
    <cellStyle name="Hyperlink 10 3 2 2" xfId="4023"/>
    <cellStyle name="Hyperlink 10 3 2 2 2" xfId="10653"/>
    <cellStyle name="Hyperlink 10 3 2 3" xfId="6233"/>
    <cellStyle name="Hyperlink 10 3 2 4" xfId="8443"/>
    <cellStyle name="Hyperlink 10 3 3" xfId="2918"/>
    <cellStyle name="Hyperlink 10 3 3 2" xfId="9548"/>
    <cellStyle name="Hyperlink 10 3 4" xfId="5128"/>
    <cellStyle name="Hyperlink 10 3 5" xfId="7338"/>
    <cellStyle name="Hyperlink 10 4" xfId="1260"/>
    <cellStyle name="Hyperlink 10 4 2" xfId="3471"/>
    <cellStyle name="Hyperlink 10 4 2 2" xfId="10101"/>
    <cellStyle name="Hyperlink 10 4 3" xfId="5681"/>
    <cellStyle name="Hyperlink 10 4 4" xfId="7891"/>
    <cellStyle name="Hyperlink 10 5" xfId="2366"/>
    <cellStyle name="Hyperlink 10 5 2" xfId="8996"/>
    <cellStyle name="Hyperlink 10 6" xfId="4576"/>
    <cellStyle name="Hyperlink 10 7" xfId="678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2 2" xfId="11021"/>
    <cellStyle name="Hyperlink 11 2 2 2 3" xfId="6601"/>
    <cellStyle name="Hyperlink 11 2 2 2 4" xfId="8811"/>
    <cellStyle name="Hyperlink 11 2 2 3" xfId="3286"/>
    <cellStyle name="Hyperlink 11 2 2 3 2" xfId="9916"/>
    <cellStyle name="Hyperlink 11 2 2 4" xfId="5496"/>
    <cellStyle name="Hyperlink 11 2 2 5" xfId="7706"/>
    <cellStyle name="Hyperlink 11 2 3" xfId="1628"/>
    <cellStyle name="Hyperlink 11 2 3 2" xfId="3839"/>
    <cellStyle name="Hyperlink 11 2 3 2 2" xfId="10469"/>
    <cellStyle name="Hyperlink 11 2 3 3" xfId="6049"/>
    <cellStyle name="Hyperlink 11 2 3 4" xfId="8259"/>
    <cellStyle name="Hyperlink 11 2 4" xfId="2734"/>
    <cellStyle name="Hyperlink 11 2 4 2" xfId="9364"/>
    <cellStyle name="Hyperlink 11 2 5" xfId="4944"/>
    <cellStyle name="Hyperlink 11 2 6" xfId="7154"/>
    <cellStyle name="Hyperlink 11 3" xfId="791"/>
    <cellStyle name="Hyperlink 11 3 2" xfId="1904"/>
    <cellStyle name="Hyperlink 11 3 2 2" xfId="4115"/>
    <cellStyle name="Hyperlink 11 3 2 2 2" xfId="10745"/>
    <cellStyle name="Hyperlink 11 3 2 3" xfId="6325"/>
    <cellStyle name="Hyperlink 11 3 2 4" xfId="8535"/>
    <cellStyle name="Hyperlink 11 3 3" xfId="3010"/>
    <cellStyle name="Hyperlink 11 3 3 2" xfId="9640"/>
    <cellStyle name="Hyperlink 11 3 4" xfId="5220"/>
    <cellStyle name="Hyperlink 11 3 5" xfId="7430"/>
    <cellStyle name="Hyperlink 11 4" xfId="1352"/>
    <cellStyle name="Hyperlink 11 4 2" xfId="3563"/>
    <cellStyle name="Hyperlink 11 4 2 2" xfId="10193"/>
    <cellStyle name="Hyperlink 11 4 3" xfId="5773"/>
    <cellStyle name="Hyperlink 11 4 4" xfId="7983"/>
    <cellStyle name="Hyperlink 11 5" xfId="2458"/>
    <cellStyle name="Hyperlink 11 5 2" xfId="9088"/>
    <cellStyle name="Hyperlink 11 6" xfId="4668"/>
    <cellStyle name="Hyperlink 11 7" xfId="6878"/>
    <cellStyle name="Hyperlink 12" xfId="331"/>
    <cellStyle name="Hyperlink 12 2" xfId="883"/>
    <cellStyle name="Hyperlink 12 2 2" xfId="1996"/>
    <cellStyle name="Hyperlink 12 2 2 2" xfId="4207"/>
    <cellStyle name="Hyperlink 12 2 2 2 2" xfId="10837"/>
    <cellStyle name="Hyperlink 12 2 2 3" xfId="6417"/>
    <cellStyle name="Hyperlink 12 2 2 4" xfId="8627"/>
    <cellStyle name="Hyperlink 12 2 3" xfId="3102"/>
    <cellStyle name="Hyperlink 12 2 3 2" xfId="9732"/>
    <cellStyle name="Hyperlink 12 2 4" xfId="5312"/>
    <cellStyle name="Hyperlink 12 2 5" xfId="7522"/>
    <cellStyle name="Hyperlink 12 3" xfId="1444"/>
    <cellStyle name="Hyperlink 12 3 2" xfId="3655"/>
    <cellStyle name="Hyperlink 12 3 2 2" xfId="10285"/>
    <cellStyle name="Hyperlink 12 3 3" xfId="5865"/>
    <cellStyle name="Hyperlink 12 3 4" xfId="8075"/>
    <cellStyle name="Hyperlink 12 4" xfId="2550"/>
    <cellStyle name="Hyperlink 12 4 2" xfId="9180"/>
    <cellStyle name="Hyperlink 12 5" xfId="4760"/>
    <cellStyle name="Hyperlink 12 6" xfId="6970"/>
    <cellStyle name="Hyperlink 13" xfId="607"/>
    <cellStyle name="Hyperlink 13 2" xfId="1720"/>
    <cellStyle name="Hyperlink 13 2 2" xfId="3931"/>
    <cellStyle name="Hyperlink 13 2 2 2" xfId="10561"/>
    <cellStyle name="Hyperlink 13 2 3" xfId="6141"/>
    <cellStyle name="Hyperlink 13 2 4" xfId="8351"/>
    <cellStyle name="Hyperlink 13 3" xfId="2826"/>
    <cellStyle name="Hyperlink 13 3 2" xfId="9456"/>
    <cellStyle name="Hyperlink 13 4" xfId="5036"/>
    <cellStyle name="Hyperlink 13 5" xfId="7246"/>
    <cellStyle name="Hyperlink 14" xfId="1159"/>
    <cellStyle name="Hyperlink 14 2" xfId="2272"/>
    <cellStyle name="Hyperlink 14 2 2" xfId="4483"/>
    <cellStyle name="Hyperlink 14 2 2 2" xfId="11113"/>
    <cellStyle name="Hyperlink 14 2 3" xfId="6693"/>
    <cellStyle name="Hyperlink 14 2 4" xfId="8903"/>
    <cellStyle name="Hyperlink 14 3" xfId="3378"/>
    <cellStyle name="Hyperlink 14 3 2" xfId="10008"/>
    <cellStyle name="Hyperlink 14 4" xfId="5588"/>
    <cellStyle name="Hyperlink 14 5" xfId="7798"/>
    <cellStyle name="Hyperlink 15" xfId="1168"/>
    <cellStyle name="Hyperlink 15 2" xfId="3379"/>
    <cellStyle name="Hyperlink 15 2 2" xfId="10009"/>
    <cellStyle name="Hyperlink 15 3" xfId="5589"/>
    <cellStyle name="Hyperlink 15 4" xfId="7799"/>
    <cellStyle name="Hyperlink 16" xfId="2274"/>
    <cellStyle name="Hyperlink 16 2" xfId="8904"/>
    <cellStyle name="Hyperlink 17" xfId="4484"/>
    <cellStyle name="Hyperlink 18" xfId="669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2 2" xfId="10838"/>
    <cellStyle name="Hyperlink 2 10 2 2 3" xfId="6418"/>
    <cellStyle name="Hyperlink 2 10 2 2 4" xfId="8628"/>
    <cellStyle name="Hyperlink 2 10 2 3" xfId="3103"/>
    <cellStyle name="Hyperlink 2 10 2 3 2" xfId="9733"/>
    <cellStyle name="Hyperlink 2 10 2 4" xfId="5313"/>
    <cellStyle name="Hyperlink 2 10 2 5" xfId="7523"/>
    <cellStyle name="Hyperlink 2 10 3" xfId="1445"/>
    <cellStyle name="Hyperlink 2 10 3 2" xfId="3656"/>
    <cellStyle name="Hyperlink 2 10 3 2 2" xfId="10286"/>
    <cellStyle name="Hyperlink 2 10 3 3" xfId="5866"/>
    <cellStyle name="Hyperlink 2 10 3 4" xfId="8076"/>
    <cellStyle name="Hyperlink 2 10 4" xfId="2551"/>
    <cellStyle name="Hyperlink 2 10 4 2" xfId="9181"/>
    <cellStyle name="Hyperlink 2 10 5" xfId="4761"/>
    <cellStyle name="Hyperlink 2 10 6" xfId="6971"/>
    <cellStyle name="Hyperlink 2 11" xfId="608"/>
    <cellStyle name="Hyperlink 2 11 2" xfId="1721"/>
    <cellStyle name="Hyperlink 2 11 2 2" xfId="3932"/>
    <cellStyle name="Hyperlink 2 11 2 2 2" xfId="10562"/>
    <cellStyle name="Hyperlink 2 11 2 3" xfId="6142"/>
    <cellStyle name="Hyperlink 2 11 2 4" xfId="8352"/>
    <cellStyle name="Hyperlink 2 11 3" xfId="2827"/>
    <cellStyle name="Hyperlink 2 11 3 2" xfId="9457"/>
    <cellStyle name="Hyperlink 2 11 4" xfId="5037"/>
    <cellStyle name="Hyperlink 2 11 5" xfId="7247"/>
    <cellStyle name="Hyperlink 2 12" xfId="1169"/>
    <cellStyle name="Hyperlink 2 12 2" xfId="3380"/>
    <cellStyle name="Hyperlink 2 12 2 2" xfId="10010"/>
    <cellStyle name="Hyperlink 2 12 3" xfId="5590"/>
    <cellStyle name="Hyperlink 2 12 4" xfId="7800"/>
    <cellStyle name="Hyperlink 2 13" xfId="2275"/>
    <cellStyle name="Hyperlink 2 13 2" xfId="8905"/>
    <cellStyle name="Hyperlink 2 14" xfId="4485"/>
    <cellStyle name="Hyperlink 2 15" xfId="6695"/>
    <cellStyle name="Hyperlink 2 2" xfId="51"/>
    <cellStyle name="Hyperlink 2 2 10" xfId="610"/>
    <cellStyle name="Hyperlink 2 2 10 2" xfId="1723"/>
    <cellStyle name="Hyperlink 2 2 10 2 2" xfId="3934"/>
    <cellStyle name="Hyperlink 2 2 10 2 2 2" xfId="10564"/>
    <cellStyle name="Hyperlink 2 2 10 2 3" xfId="6144"/>
    <cellStyle name="Hyperlink 2 2 10 2 4" xfId="8354"/>
    <cellStyle name="Hyperlink 2 2 10 3" xfId="2829"/>
    <cellStyle name="Hyperlink 2 2 10 3 2" xfId="9459"/>
    <cellStyle name="Hyperlink 2 2 10 4" xfId="5039"/>
    <cellStyle name="Hyperlink 2 2 10 5" xfId="7249"/>
    <cellStyle name="Hyperlink 2 2 11" xfId="1171"/>
    <cellStyle name="Hyperlink 2 2 11 2" xfId="3382"/>
    <cellStyle name="Hyperlink 2 2 11 2 2" xfId="10012"/>
    <cellStyle name="Hyperlink 2 2 11 3" xfId="5592"/>
    <cellStyle name="Hyperlink 2 2 11 4" xfId="7802"/>
    <cellStyle name="Hyperlink 2 2 12" xfId="2277"/>
    <cellStyle name="Hyperlink 2 2 12 2" xfId="8907"/>
    <cellStyle name="Hyperlink 2 2 13" xfId="4487"/>
    <cellStyle name="Hyperlink 2 2 14" xfId="6697"/>
    <cellStyle name="Hyperlink 2 2 2" xfId="62"/>
    <cellStyle name="Hyperlink 2 2 2 10" xfId="2282"/>
    <cellStyle name="Hyperlink 2 2 2 10 2" xfId="8912"/>
    <cellStyle name="Hyperlink 2 2 2 11" xfId="4492"/>
    <cellStyle name="Hyperlink 2 2 2 12" xfId="6702"/>
    <cellStyle name="Hyperlink 2 2 2 2" xfId="73"/>
    <cellStyle name="Hyperlink 2 2 2 2 10" xfId="4502"/>
    <cellStyle name="Hyperlink 2 2 2 2 11" xfId="6712"/>
    <cellStyle name="Hyperlink 2 2 2 2 2" xfId="93"/>
    <cellStyle name="Hyperlink 2 2 2 2 2 10" xfId="6732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2 2" xfId="11013"/>
    <cellStyle name="Hyperlink 2 2 2 2 2 2 2 2 2 2 3" xfId="6593"/>
    <cellStyle name="Hyperlink 2 2 2 2 2 2 2 2 2 2 4" xfId="8803"/>
    <cellStyle name="Hyperlink 2 2 2 2 2 2 2 2 2 3" xfId="3278"/>
    <cellStyle name="Hyperlink 2 2 2 2 2 2 2 2 2 3 2" xfId="9908"/>
    <cellStyle name="Hyperlink 2 2 2 2 2 2 2 2 2 4" xfId="5488"/>
    <cellStyle name="Hyperlink 2 2 2 2 2 2 2 2 2 5" xfId="7698"/>
    <cellStyle name="Hyperlink 2 2 2 2 2 2 2 2 3" xfId="1620"/>
    <cellStyle name="Hyperlink 2 2 2 2 2 2 2 2 3 2" xfId="3831"/>
    <cellStyle name="Hyperlink 2 2 2 2 2 2 2 2 3 2 2" xfId="10461"/>
    <cellStyle name="Hyperlink 2 2 2 2 2 2 2 2 3 3" xfId="6041"/>
    <cellStyle name="Hyperlink 2 2 2 2 2 2 2 2 3 4" xfId="8251"/>
    <cellStyle name="Hyperlink 2 2 2 2 2 2 2 2 4" xfId="2726"/>
    <cellStyle name="Hyperlink 2 2 2 2 2 2 2 2 4 2" xfId="9356"/>
    <cellStyle name="Hyperlink 2 2 2 2 2 2 2 2 5" xfId="4936"/>
    <cellStyle name="Hyperlink 2 2 2 2 2 2 2 2 6" xfId="7146"/>
    <cellStyle name="Hyperlink 2 2 2 2 2 2 2 3" xfId="783"/>
    <cellStyle name="Hyperlink 2 2 2 2 2 2 2 3 2" xfId="1896"/>
    <cellStyle name="Hyperlink 2 2 2 2 2 2 2 3 2 2" xfId="4107"/>
    <cellStyle name="Hyperlink 2 2 2 2 2 2 2 3 2 2 2" xfId="10737"/>
    <cellStyle name="Hyperlink 2 2 2 2 2 2 2 3 2 3" xfId="6317"/>
    <cellStyle name="Hyperlink 2 2 2 2 2 2 2 3 2 4" xfId="8527"/>
    <cellStyle name="Hyperlink 2 2 2 2 2 2 2 3 3" xfId="3002"/>
    <cellStyle name="Hyperlink 2 2 2 2 2 2 2 3 3 2" xfId="9632"/>
    <cellStyle name="Hyperlink 2 2 2 2 2 2 2 3 4" xfId="5212"/>
    <cellStyle name="Hyperlink 2 2 2 2 2 2 2 3 5" xfId="7422"/>
    <cellStyle name="Hyperlink 2 2 2 2 2 2 2 4" xfId="1344"/>
    <cellStyle name="Hyperlink 2 2 2 2 2 2 2 4 2" xfId="3555"/>
    <cellStyle name="Hyperlink 2 2 2 2 2 2 2 4 2 2" xfId="10185"/>
    <cellStyle name="Hyperlink 2 2 2 2 2 2 2 4 3" xfId="5765"/>
    <cellStyle name="Hyperlink 2 2 2 2 2 2 2 4 4" xfId="7975"/>
    <cellStyle name="Hyperlink 2 2 2 2 2 2 2 5" xfId="2450"/>
    <cellStyle name="Hyperlink 2 2 2 2 2 2 2 5 2" xfId="9080"/>
    <cellStyle name="Hyperlink 2 2 2 2 2 2 2 6" xfId="4660"/>
    <cellStyle name="Hyperlink 2 2 2 2 2 2 2 7" xfId="687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2 2" xfId="11105"/>
    <cellStyle name="Hyperlink 2 2 2 2 2 2 3 2 2 2 3" xfId="6685"/>
    <cellStyle name="Hyperlink 2 2 2 2 2 2 3 2 2 2 4" xfId="8895"/>
    <cellStyle name="Hyperlink 2 2 2 2 2 2 3 2 2 3" xfId="3370"/>
    <cellStyle name="Hyperlink 2 2 2 2 2 2 3 2 2 3 2" xfId="10000"/>
    <cellStyle name="Hyperlink 2 2 2 2 2 2 3 2 2 4" xfId="5580"/>
    <cellStyle name="Hyperlink 2 2 2 2 2 2 3 2 2 5" xfId="7790"/>
    <cellStyle name="Hyperlink 2 2 2 2 2 2 3 2 3" xfId="1712"/>
    <cellStyle name="Hyperlink 2 2 2 2 2 2 3 2 3 2" xfId="3923"/>
    <cellStyle name="Hyperlink 2 2 2 2 2 2 3 2 3 2 2" xfId="10553"/>
    <cellStyle name="Hyperlink 2 2 2 2 2 2 3 2 3 3" xfId="6133"/>
    <cellStyle name="Hyperlink 2 2 2 2 2 2 3 2 3 4" xfId="8343"/>
    <cellStyle name="Hyperlink 2 2 2 2 2 2 3 2 4" xfId="2818"/>
    <cellStyle name="Hyperlink 2 2 2 2 2 2 3 2 4 2" xfId="9448"/>
    <cellStyle name="Hyperlink 2 2 2 2 2 2 3 2 5" xfId="5028"/>
    <cellStyle name="Hyperlink 2 2 2 2 2 2 3 2 6" xfId="7238"/>
    <cellStyle name="Hyperlink 2 2 2 2 2 2 3 3" xfId="875"/>
    <cellStyle name="Hyperlink 2 2 2 2 2 2 3 3 2" xfId="1988"/>
    <cellStyle name="Hyperlink 2 2 2 2 2 2 3 3 2 2" xfId="4199"/>
    <cellStyle name="Hyperlink 2 2 2 2 2 2 3 3 2 2 2" xfId="10829"/>
    <cellStyle name="Hyperlink 2 2 2 2 2 2 3 3 2 3" xfId="6409"/>
    <cellStyle name="Hyperlink 2 2 2 2 2 2 3 3 2 4" xfId="8619"/>
    <cellStyle name="Hyperlink 2 2 2 2 2 2 3 3 3" xfId="3094"/>
    <cellStyle name="Hyperlink 2 2 2 2 2 2 3 3 3 2" xfId="9724"/>
    <cellStyle name="Hyperlink 2 2 2 2 2 2 3 3 4" xfId="5304"/>
    <cellStyle name="Hyperlink 2 2 2 2 2 2 3 3 5" xfId="7514"/>
    <cellStyle name="Hyperlink 2 2 2 2 2 2 3 4" xfId="1436"/>
    <cellStyle name="Hyperlink 2 2 2 2 2 2 3 4 2" xfId="3647"/>
    <cellStyle name="Hyperlink 2 2 2 2 2 2 3 4 2 2" xfId="10277"/>
    <cellStyle name="Hyperlink 2 2 2 2 2 2 3 4 3" xfId="5857"/>
    <cellStyle name="Hyperlink 2 2 2 2 2 2 3 4 4" xfId="8067"/>
    <cellStyle name="Hyperlink 2 2 2 2 2 2 3 5" xfId="2542"/>
    <cellStyle name="Hyperlink 2 2 2 2 2 2 3 5 2" xfId="9172"/>
    <cellStyle name="Hyperlink 2 2 2 2 2 2 3 6" xfId="4752"/>
    <cellStyle name="Hyperlink 2 2 2 2 2 2 3 7" xfId="696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2 2" xfId="10921"/>
    <cellStyle name="Hyperlink 2 2 2 2 2 2 4 2 2 3" xfId="6501"/>
    <cellStyle name="Hyperlink 2 2 2 2 2 2 4 2 2 4" xfId="8711"/>
    <cellStyle name="Hyperlink 2 2 2 2 2 2 4 2 3" xfId="3186"/>
    <cellStyle name="Hyperlink 2 2 2 2 2 2 4 2 3 2" xfId="9816"/>
    <cellStyle name="Hyperlink 2 2 2 2 2 2 4 2 4" xfId="5396"/>
    <cellStyle name="Hyperlink 2 2 2 2 2 2 4 2 5" xfId="7606"/>
    <cellStyle name="Hyperlink 2 2 2 2 2 2 4 3" xfId="1528"/>
    <cellStyle name="Hyperlink 2 2 2 2 2 2 4 3 2" xfId="3739"/>
    <cellStyle name="Hyperlink 2 2 2 2 2 2 4 3 2 2" xfId="10369"/>
    <cellStyle name="Hyperlink 2 2 2 2 2 2 4 3 3" xfId="5949"/>
    <cellStyle name="Hyperlink 2 2 2 2 2 2 4 3 4" xfId="8159"/>
    <cellStyle name="Hyperlink 2 2 2 2 2 2 4 4" xfId="2634"/>
    <cellStyle name="Hyperlink 2 2 2 2 2 2 4 4 2" xfId="9264"/>
    <cellStyle name="Hyperlink 2 2 2 2 2 2 4 5" xfId="4844"/>
    <cellStyle name="Hyperlink 2 2 2 2 2 2 4 6" xfId="7054"/>
    <cellStyle name="Hyperlink 2 2 2 2 2 2 5" xfId="691"/>
    <cellStyle name="Hyperlink 2 2 2 2 2 2 5 2" xfId="1804"/>
    <cellStyle name="Hyperlink 2 2 2 2 2 2 5 2 2" xfId="4015"/>
    <cellStyle name="Hyperlink 2 2 2 2 2 2 5 2 2 2" xfId="10645"/>
    <cellStyle name="Hyperlink 2 2 2 2 2 2 5 2 3" xfId="6225"/>
    <cellStyle name="Hyperlink 2 2 2 2 2 2 5 2 4" xfId="8435"/>
    <cellStyle name="Hyperlink 2 2 2 2 2 2 5 3" xfId="2910"/>
    <cellStyle name="Hyperlink 2 2 2 2 2 2 5 3 2" xfId="9540"/>
    <cellStyle name="Hyperlink 2 2 2 2 2 2 5 4" xfId="5120"/>
    <cellStyle name="Hyperlink 2 2 2 2 2 2 5 5" xfId="7330"/>
    <cellStyle name="Hyperlink 2 2 2 2 2 2 6" xfId="1252"/>
    <cellStyle name="Hyperlink 2 2 2 2 2 2 6 2" xfId="3463"/>
    <cellStyle name="Hyperlink 2 2 2 2 2 2 6 2 2" xfId="10093"/>
    <cellStyle name="Hyperlink 2 2 2 2 2 2 6 3" xfId="5673"/>
    <cellStyle name="Hyperlink 2 2 2 2 2 2 6 4" xfId="7883"/>
    <cellStyle name="Hyperlink 2 2 2 2 2 2 7" xfId="2358"/>
    <cellStyle name="Hyperlink 2 2 2 2 2 2 7 2" xfId="8988"/>
    <cellStyle name="Hyperlink 2 2 2 2 2 2 8" xfId="4568"/>
    <cellStyle name="Hyperlink 2 2 2 2 2 2 9" xfId="677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2 2" xfId="10967"/>
    <cellStyle name="Hyperlink 2 2 2 2 2 3 2 2 2 3" xfId="6547"/>
    <cellStyle name="Hyperlink 2 2 2 2 2 3 2 2 2 4" xfId="8757"/>
    <cellStyle name="Hyperlink 2 2 2 2 2 3 2 2 3" xfId="3232"/>
    <cellStyle name="Hyperlink 2 2 2 2 2 3 2 2 3 2" xfId="9862"/>
    <cellStyle name="Hyperlink 2 2 2 2 2 3 2 2 4" xfId="5442"/>
    <cellStyle name="Hyperlink 2 2 2 2 2 3 2 2 5" xfId="7652"/>
    <cellStyle name="Hyperlink 2 2 2 2 2 3 2 3" xfId="1574"/>
    <cellStyle name="Hyperlink 2 2 2 2 2 3 2 3 2" xfId="3785"/>
    <cellStyle name="Hyperlink 2 2 2 2 2 3 2 3 2 2" xfId="10415"/>
    <cellStyle name="Hyperlink 2 2 2 2 2 3 2 3 3" xfId="5995"/>
    <cellStyle name="Hyperlink 2 2 2 2 2 3 2 3 4" xfId="8205"/>
    <cellStyle name="Hyperlink 2 2 2 2 2 3 2 4" xfId="2680"/>
    <cellStyle name="Hyperlink 2 2 2 2 2 3 2 4 2" xfId="9310"/>
    <cellStyle name="Hyperlink 2 2 2 2 2 3 2 5" xfId="4890"/>
    <cellStyle name="Hyperlink 2 2 2 2 2 3 2 6" xfId="7100"/>
    <cellStyle name="Hyperlink 2 2 2 2 2 3 3" xfId="737"/>
    <cellStyle name="Hyperlink 2 2 2 2 2 3 3 2" xfId="1850"/>
    <cellStyle name="Hyperlink 2 2 2 2 2 3 3 2 2" xfId="4061"/>
    <cellStyle name="Hyperlink 2 2 2 2 2 3 3 2 2 2" xfId="10691"/>
    <cellStyle name="Hyperlink 2 2 2 2 2 3 3 2 3" xfId="6271"/>
    <cellStyle name="Hyperlink 2 2 2 2 2 3 3 2 4" xfId="8481"/>
    <cellStyle name="Hyperlink 2 2 2 2 2 3 3 3" xfId="2956"/>
    <cellStyle name="Hyperlink 2 2 2 2 2 3 3 3 2" xfId="9586"/>
    <cellStyle name="Hyperlink 2 2 2 2 2 3 3 4" xfId="5166"/>
    <cellStyle name="Hyperlink 2 2 2 2 2 3 3 5" xfId="7376"/>
    <cellStyle name="Hyperlink 2 2 2 2 2 3 4" xfId="1298"/>
    <cellStyle name="Hyperlink 2 2 2 2 2 3 4 2" xfId="3509"/>
    <cellStyle name="Hyperlink 2 2 2 2 2 3 4 2 2" xfId="10139"/>
    <cellStyle name="Hyperlink 2 2 2 2 2 3 4 3" xfId="5719"/>
    <cellStyle name="Hyperlink 2 2 2 2 2 3 4 4" xfId="7929"/>
    <cellStyle name="Hyperlink 2 2 2 2 2 3 5" xfId="2404"/>
    <cellStyle name="Hyperlink 2 2 2 2 2 3 5 2" xfId="9034"/>
    <cellStyle name="Hyperlink 2 2 2 2 2 3 6" xfId="4614"/>
    <cellStyle name="Hyperlink 2 2 2 2 2 3 7" xfId="682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2 2" xfId="11059"/>
    <cellStyle name="Hyperlink 2 2 2 2 2 4 2 2 2 3" xfId="6639"/>
    <cellStyle name="Hyperlink 2 2 2 2 2 4 2 2 2 4" xfId="8849"/>
    <cellStyle name="Hyperlink 2 2 2 2 2 4 2 2 3" xfId="3324"/>
    <cellStyle name="Hyperlink 2 2 2 2 2 4 2 2 3 2" xfId="9954"/>
    <cellStyle name="Hyperlink 2 2 2 2 2 4 2 2 4" xfId="5534"/>
    <cellStyle name="Hyperlink 2 2 2 2 2 4 2 2 5" xfId="7744"/>
    <cellStyle name="Hyperlink 2 2 2 2 2 4 2 3" xfId="1666"/>
    <cellStyle name="Hyperlink 2 2 2 2 2 4 2 3 2" xfId="3877"/>
    <cellStyle name="Hyperlink 2 2 2 2 2 4 2 3 2 2" xfId="10507"/>
    <cellStyle name="Hyperlink 2 2 2 2 2 4 2 3 3" xfId="6087"/>
    <cellStyle name="Hyperlink 2 2 2 2 2 4 2 3 4" xfId="8297"/>
    <cellStyle name="Hyperlink 2 2 2 2 2 4 2 4" xfId="2772"/>
    <cellStyle name="Hyperlink 2 2 2 2 2 4 2 4 2" xfId="9402"/>
    <cellStyle name="Hyperlink 2 2 2 2 2 4 2 5" xfId="4982"/>
    <cellStyle name="Hyperlink 2 2 2 2 2 4 2 6" xfId="7192"/>
    <cellStyle name="Hyperlink 2 2 2 2 2 4 3" xfId="829"/>
    <cellStyle name="Hyperlink 2 2 2 2 2 4 3 2" xfId="1942"/>
    <cellStyle name="Hyperlink 2 2 2 2 2 4 3 2 2" xfId="4153"/>
    <cellStyle name="Hyperlink 2 2 2 2 2 4 3 2 2 2" xfId="10783"/>
    <cellStyle name="Hyperlink 2 2 2 2 2 4 3 2 3" xfId="6363"/>
    <cellStyle name="Hyperlink 2 2 2 2 2 4 3 2 4" xfId="8573"/>
    <cellStyle name="Hyperlink 2 2 2 2 2 4 3 3" xfId="3048"/>
    <cellStyle name="Hyperlink 2 2 2 2 2 4 3 3 2" xfId="9678"/>
    <cellStyle name="Hyperlink 2 2 2 2 2 4 3 4" xfId="5258"/>
    <cellStyle name="Hyperlink 2 2 2 2 2 4 3 5" xfId="7468"/>
    <cellStyle name="Hyperlink 2 2 2 2 2 4 4" xfId="1390"/>
    <cellStyle name="Hyperlink 2 2 2 2 2 4 4 2" xfId="3601"/>
    <cellStyle name="Hyperlink 2 2 2 2 2 4 4 2 2" xfId="10231"/>
    <cellStyle name="Hyperlink 2 2 2 2 2 4 4 3" xfId="5811"/>
    <cellStyle name="Hyperlink 2 2 2 2 2 4 4 4" xfId="8021"/>
    <cellStyle name="Hyperlink 2 2 2 2 2 4 5" xfId="2496"/>
    <cellStyle name="Hyperlink 2 2 2 2 2 4 5 2" xfId="9126"/>
    <cellStyle name="Hyperlink 2 2 2 2 2 4 6" xfId="4706"/>
    <cellStyle name="Hyperlink 2 2 2 2 2 4 7" xfId="691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2 2" xfId="10875"/>
    <cellStyle name="Hyperlink 2 2 2 2 2 5 2 2 3" xfId="6455"/>
    <cellStyle name="Hyperlink 2 2 2 2 2 5 2 2 4" xfId="8665"/>
    <cellStyle name="Hyperlink 2 2 2 2 2 5 2 3" xfId="3140"/>
    <cellStyle name="Hyperlink 2 2 2 2 2 5 2 3 2" xfId="9770"/>
    <cellStyle name="Hyperlink 2 2 2 2 2 5 2 4" xfId="5350"/>
    <cellStyle name="Hyperlink 2 2 2 2 2 5 2 5" xfId="7560"/>
    <cellStyle name="Hyperlink 2 2 2 2 2 5 3" xfId="1482"/>
    <cellStyle name="Hyperlink 2 2 2 2 2 5 3 2" xfId="3693"/>
    <cellStyle name="Hyperlink 2 2 2 2 2 5 3 2 2" xfId="10323"/>
    <cellStyle name="Hyperlink 2 2 2 2 2 5 3 3" xfId="5903"/>
    <cellStyle name="Hyperlink 2 2 2 2 2 5 3 4" xfId="8113"/>
    <cellStyle name="Hyperlink 2 2 2 2 2 5 4" xfId="2588"/>
    <cellStyle name="Hyperlink 2 2 2 2 2 5 4 2" xfId="9218"/>
    <cellStyle name="Hyperlink 2 2 2 2 2 5 5" xfId="4798"/>
    <cellStyle name="Hyperlink 2 2 2 2 2 5 6" xfId="7008"/>
    <cellStyle name="Hyperlink 2 2 2 2 2 6" xfId="645"/>
    <cellStyle name="Hyperlink 2 2 2 2 2 6 2" xfId="1758"/>
    <cellStyle name="Hyperlink 2 2 2 2 2 6 2 2" xfId="3969"/>
    <cellStyle name="Hyperlink 2 2 2 2 2 6 2 2 2" xfId="10599"/>
    <cellStyle name="Hyperlink 2 2 2 2 2 6 2 3" xfId="6179"/>
    <cellStyle name="Hyperlink 2 2 2 2 2 6 2 4" xfId="8389"/>
    <cellStyle name="Hyperlink 2 2 2 2 2 6 3" xfId="2864"/>
    <cellStyle name="Hyperlink 2 2 2 2 2 6 3 2" xfId="9494"/>
    <cellStyle name="Hyperlink 2 2 2 2 2 6 4" xfId="5074"/>
    <cellStyle name="Hyperlink 2 2 2 2 2 6 5" xfId="7284"/>
    <cellStyle name="Hyperlink 2 2 2 2 2 7" xfId="1206"/>
    <cellStyle name="Hyperlink 2 2 2 2 2 7 2" xfId="3417"/>
    <cellStyle name="Hyperlink 2 2 2 2 2 7 2 2" xfId="10047"/>
    <cellStyle name="Hyperlink 2 2 2 2 2 7 3" xfId="5627"/>
    <cellStyle name="Hyperlink 2 2 2 2 2 7 4" xfId="7837"/>
    <cellStyle name="Hyperlink 2 2 2 2 2 8" xfId="2312"/>
    <cellStyle name="Hyperlink 2 2 2 2 2 8 2" xfId="894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2 2" xfId="10993"/>
    <cellStyle name="Hyperlink 2 2 2 2 3 2 2 2 2 3" xfId="6573"/>
    <cellStyle name="Hyperlink 2 2 2 2 3 2 2 2 2 4" xfId="8783"/>
    <cellStyle name="Hyperlink 2 2 2 2 3 2 2 2 3" xfId="3258"/>
    <cellStyle name="Hyperlink 2 2 2 2 3 2 2 2 3 2" xfId="9888"/>
    <cellStyle name="Hyperlink 2 2 2 2 3 2 2 2 4" xfId="5468"/>
    <cellStyle name="Hyperlink 2 2 2 2 3 2 2 2 5" xfId="7678"/>
    <cellStyle name="Hyperlink 2 2 2 2 3 2 2 3" xfId="1600"/>
    <cellStyle name="Hyperlink 2 2 2 2 3 2 2 3 2" xfId="3811"/>
    <cellStyle name="Hyperlink 2 2 2 2 3 2 2 3 2 2" xfId="10441"/>
    <cellStyle name="Hyperlink 2 2 2 2 3 2 2 3 3" xfId="6021"/>
    <cellStyle name="Hyperlink 2 2 2 2 3 2 2 3 4" xfId="8231"/>
    <cellStyle name="Hyperlink 2 2 2 2 3 2 2 4" xfId="2706"/>
    <cellStyle name="Hyperlink 2 2 2 2 3 2 2 4 2" xfId="9336"/>
    <cellStyle name="Hyperlink 2 2 2 2 3 2 2 5" xfId="4916"/>
    <cellStyle name="Hyperlink 2 2 2 2 3 2 2 6" xfId="7126"/>
    <cellStyle name="Hyperlink 2 2 2 2 3 2 3" xfId="763"/>
    <cellStyle name="Hyperlink 2 2 2 2 3 2 3 2" xfId="1876"/>
    <cellStyle name="Hyperlink 2 2 2 2 3 2 3 2 2" xfId="4087"/>
    <cellStyle name="Hyperlink 2 2 2 2 3 2 3 2 2 2" xfId="10717"/>
    <cellStyle name="Hyperlink 2 2 2 2 3 2 3 2 3" xfId="6297"/>
    <cellStyle name="Hyperlink 2 2 2 2 3 2 3 2 4" xfId="8507"/>
    <cellStyle name="Hyperlink 2 2 2 2 3 2 3 3" xfId="2982"/>
    <cellStyle name="Hyperlink 2 2 2 2 3 2 3 3 2" xfId="9612"/>
    <cellStyle name="Hyperlink 2 2 2 2 3 2 3 4" xfId="5192"/>
    <cellStyle name="Hyperlink 2 2 2 2 3 2 3 5" xfId="7402"/>
    <cellStyle name="Hyperlink 2 2 2 2 3 2 4" xfId="1324"/>
    <cellStyle name="Hyperlink 2 2 2 2 3 2 4 2" xfId="3535"/>
    <cellStyle name="Hyperlink 2 2 2 2 3 2 4 2 2" xfId="10165"/>
    <cellStyle name="Hyperlink 2 2 2 2 3 2 4 3" xfId="5745"/>
    <cellStyle name="Hyperlink 2 2 2 2 3 2 4 4" xfId="7955"/>
    <cellStyle name="Hyperlink 2 2 2 2 3 2 5" xfId="2430"/>
    <cellStyle name="Hyperlink 2 2 2 2 3 2 5 2" xfId="9060"/>
    <cellStyle name="Hyperlink 2 2 2 2 3 2 6" xfId="4640"/>
    <cellStyle name="Hyperlink 2 2 2 2 3 2 7" xfId="685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2 2" xfId="11085"/>
    <cellStyle name="Hyperlink 2 2 2 2 3 3 2 2 2 3" xfId="6665"/>
    <cellStyle name="Hyperlink 2 2 2 2 3 3 2 2 2 4" xfId="8875"/>
    <cellStyle name="Hyperlink 2 2 2 2 3 3 2 2 3" xfId="3350"/>
    <cellStyle name="Hyperlink 2 2 2 2 3 3 2 2 3 2" xfId="9980"/>
    <cellStyle name="Hyperlink 2 2 2 2 3 3 2 2 4" xfId="5560"/>
    <cellStyle name="Hyperlink 2 2 2 2 3 3 2 2 5" xfId="7770"/>
    <cellStyle name="Hyperlink 2 2 2 2 3 3 2 3" xfId="1692"/>
    <cellStyle name="Hyperlink 2 2 2 2 3 3 2 3 2" xfId="3903"/>
    <cellStyle name="Hyperlink 2 2 2 2 3 3 2 3 2 2" xfId="10533"/>
    <cellStyle name="Hyperlink 2 2 2 2 3 3 2 3 3" xfId="6113"/>
    <cellStyle name="Hyperlink 2 2 2 2 3 3 2 3 4" xfId="8323"/>
    <cellStyle name="Hyperlink 2 2 2 2 3 3 2 4" xfId="2798"/>
    <cellStyle name="Hyperlink 2 2 2 2 3 3 2 4 2" xfId="9428"/>
    <cellStyle name="Hyperlink 2 2 2 2 3 3 2 5" xfId="5008"/>
    <cellStyle name="Hyperlink 2 2 2 2 3 3 2 6" xfId="7218"/>
    <cellStyle name="Hyperlink 2 2 2 2 3 3 3" xfId="855"/>
    <cellStyle name="Hyperlink 2 2 2 2 3 3 3 2" xfId="1968"/>
    <cellStyle name="Hyperlink 2 2 2 2 3 3 3 2 2" xfId="4179"/>
    <cellStyle name="Hyperlink 2 2 2 2 3 3 3 2 2 2" xfId="10809"/>
    <cellStyle name="Hyperlink 2 2 2 2 3 3 3 2 3" xfId="6389"/>
    <cellStyle name="Hyperlink 2 2 2 2 3 3 3 2 4" xfId="8599"/>
    <cellStyle name="Hyperlink 2 2 2 2 3 3 3 3" xfId="3074"/>
    <cellStyle name="Hyperlink 2 2 2 2 3 3 3 3 2" xfId="9704"/>
    <cellStyle name="Hyperlink 2 2 2 2 3 3 3 4" xfId="5284"/>
    <cellStyle name="Hyperlink 2 2 2 2 3 3 3 5" xfId="7494"/>
    <cellStyle name="Hyperlink 2 2 2 2 3 3 4" xfId="1416"/>
    <cellStyle name="Hyperlink 2 2 2 2 3 3 4 2" xfId="3627"/>
    <cellStyle name="Hyperlink 2 2 2 2 3 3 4 2 2" xfId="10257"/>
    <cellStyle name="Hyperlink 2 2 2 2 3 3 4 3" xfId="5837"/>
    <cellStyle name="Hyperlink 2 2 2 2 3 3 4 4" xfId="8047"/>
    <cellStyle name="Hyperlink 2 2 2 2 3 3 5" xfId="2522"/>
    <cellStyle name="Hyperlink 2 2 2 2 3 3 5 2" xfId="9152"/>
    <cellStyle name="Hyperlink 2 2 2 2 3 3 6" xfId="4732"/>
    <cellStyle name="Hyperlink 2 2 2 2 3 3 7" xfId="694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2 2" xfId="10901"/>
    <cellStyle name="Hyperlink 2 2 2 2 3 4 2 2 3" xfId="6481"/>
    <cellStyle name="Hyperlink 2 2 2 2 3 4 2 2 4" xfId="8691"/>
    <cellStyle name="Hyperlink 2 2 2 2 3 4 2 3" xfId="3166"/>
    <cellStyle name="Hyperlink 2 2 2 2 3 4 2 3 2" xfId="9796"/>
    <cellStyle name="Hyperlink 2 2 2 2 3 4 2 4" xfId="5376"/>
    <cellStyle name="Hyperlink 2 2 2 2 3 4 2 5" xfId="7586"/>
    <cellStyle name="Hyperlink 2 2 2 2 3 4 3" xfId="1508"/>
    <cellStyle name="Hyperlink 2 2 2 2 3 4 3 2" xfId="3719"/>
    <cellStyle name="Hyperlink 2 2 2 2 3 4 3 2 2" xfId="10349"/>
    <cellStyle name="Hyperlink 2 2 2 2 3 4 3 3" xfId="5929"/>
    <cellStyle name="Hyperlink 2 2 2 2 3 4 3 4" xfId="8139"/>
    <cellStyle name="Hyperlink 2 2 2 2 3 4 4" xfId="2614"/>
    <cellStyle name="Hyperlink 2 2 2 2 3 4 4 2" xfId="9244"/>
    <cellStyle name="Hyperlink 2 2 2 2 3 4 5" xfId="4824"/>
    <cellStyle name="Hyperlink 2 2 2 2 3 4 6" xfId="7034"/>
    <cellStyle name="Hyperlink 2 2 2 2 3 5" xfId="671"/>
    <cellStyle name="Hyperlink 2 2 2 2 3 5 2" xfId="1784"/>
    <cellStyle name="Hyperlink 2 2 2 2 3 5 2 2" xfId="3995"/>
    <cellStyle name="Hyperlink 2 2 2 2 3 5 2 2 2" xfId="10625"/>
    <cellStyle name="Hyperlink 2 2 2 2 3 5 2 3" xfId="6205"/>
    <cellStyle name="Hyperlink 2 2 2 2 3 5 2 4" xfId="8415"/>
    <cellStyle name="Hyperlink 2 2 2 2 3 5 3" xfId="2890"/>
    <cellStyle name="Hyperlink 2 2 2 2 3 5 3 2" xfId="9520"/>
    <cellStyle name="Hyperlink 2 2 2 2 3 5 4" xfId="5100"/>
    <cellStyle name="Hyperlink 2 2 2 2 3 5 5" xfId="7310"/>
    <cellStyle name="Hyperlink 2 2 2 2 3 6" xfId="1232"/>
    <cellStyle name="Hyperlink 2 2 2 2 3 6 2" xfId="3443"/>
    <cellStyle name="Hyperlink 2 2 2 2 3 6 2 2" xfId="10073"/>
    <cellStyle name="Hyperlink 2 2 2 2 3 6 3" xfId="5653"/>
    <cellStyle name="Hyperlink 2 2 2 2 3 6 4" xfId="7863"/>
    <cellStyle name="Hyperlink 2 2 2 2 3 7" xfId="2338"/>
    <cellStyle name="Hyperlink 2 2 2 2 3 7 2" xfId="8968"/>
    <cellStyle name="Hyperlink 2 2 2 2 3 8" xfId="4548"/>
    <cellStyle name="Hyperlink 2 2 2 2 3 9" xfId="675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2 2" xfId="10947"/>
    <cellStyle name="Hyperlink 2 2 2 2 4 2 2 2 3" xfId="6527"/>
    <cellStyle name="Hyperlink 2 2 2 2 4 2 2 2 4" xfId="8737"/>
    <cellStyle name="Hyperlink 2 2 2 2 4 2 2 3" xfId="3212"/>
    <cellStyle name="Hyperlink 2 2 2 2 4 2 2 3 2" xfId="9842"/>
    <cellStyle name="Hyperlink 2 2 2 2 4 2 2 4" xfId="5422"/>
    <cellStyle name="Hyperlink 2 2 2 2 4 2 2 5" xfId="7632"/>
    <cellStyle name="Hyperlink 2 2 2 2 4 2 3" xfId="1554"/>
    <cellStyle name="Hyperlink 2 2 2 2 4 2 3 2" xfId="3765"/>
    <cellStyle name="Hyperlink 2 2 2 2 4 2 3 2 2" xfId="10395"/>
    <cellStyle name="Hyperlink 2 2 2 2 4 2 3 3" xfId="5975"/>
    <cellStyle name="Hyperlink 2 2 2 2 4 2 3 4" xfId="8185"/>
    <cellStyle name="Hyperlink 2 2 2 2 4 2 4" xfId="2660"/>
    <cellStyle name="Hyperlink 2 2 2 2 4 2 4 2" xfId="9290"/>
    <cellStyle name="Hyperlink 2 2 2 2 4 2 5" xfId="4870"/>
    <cellStyle name="Hyperlink 2 2 2 2 4 2 6" xfId="7080"/>
    <cellStyle name="Hyperlink 2 2 2 2 4 3" xfId="717"/>
    <cellStyle name="Hyperlink 2 2 2 2 4 3 2" xfId="1830"/>
    <cellStyle name="Hyperlink 2 2 2 2 4 3 2 2" xfId="4041"/>
    <cellStyle name="Hyperlink 2 2 2 2 4 3 2 2 2" xfId="10671"/>
    <cellStyle name="Hyperlink 2 2 2 2 4 3 2 3" xfId="6251"/>
    <cellStyle name="Hyperlink 2 2 2 2 4 3 2 4" xfId="8461"/>
    <cellStyle name="Hyperlink 2 2 2 2 4 3 3" xfId="2936"/>
    <cellStyle name="Hyperlink 2 2 2 2 4 3 3 2" xfId="9566"/>
    <cellStyle name="Hyperlink 2 2 2 2 4 3 4" xfId="5146"/>
    <cellStyle name="Hyperlink 2 2 2 2 4 3 5" xfId="7356"/>
    <cellStyle name="Hyperlink 2 2 2 2 4 4" xfId="1278"/>
    <cellStyle name="Hyperlink 2 2 2 2 4 4 2" xfId="3489"/>
    <cellStyle name="Hyperlink 2 2 2 2 4 4 2 2" xfId="10119"/>
    <cellStyle name="Hyperlink 2 2 2 2 4 4 3" xfId="5699"/>
    <cellStyle name="Hyperlink 2 2 2 2 4 4 4" xfId="7909"/>
    <cellStyle name="Hyperlink 2 2 2 2 4 5" xfId="2384"/>
    <cellStyle name="Hyperlink 2 2 2 2 4 5 2" xfId="9014"/>
    <cellStyle name="Hyperlink 2 2 2 2 4 6" xfId="4594"/>
    <cellStyle name="Hyperlink 2 2 2 2 4 7" xfId="680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2 2" xfId="11039"/>
    <cellStyle name="Hyperlink 2 2 2 2 5 2 2 2 3" xfId="6619"/>
    <cellStyle name="Hyperlink 2 2 2 2 5 2 2 2 4" xfId="8829"/>
    <cellStyle name="Hyperlink 2 2 2 2 5 2 2 3" xfId="3304"/>
    <cellStyle name="Hyperlink 2 2 2 2 5 2 2 3 2" xfId="9934"/>
    <cellStyle name="Hyperlink 2 2 2 2 5 2 2 4" xfId="5514"/>
    <cellStyle name="Hyperlink 2 2 2 2 5 2 2 5" xfId="7724"/>
    <cellStyle name="Hyperlink 2 2 2 2 5 2 3" xfId="1646"/>
    <cellStyle name="Hyperlink 2 2 2 2 5 2 3 2" xfId="3857"/>
    <cellStyle name="Hyperlink 2 2 2 2 5 2 3 2 2" xfId="10487"/>
    <cellStyle name="Hyperlink 2 2 2 2 5 2 3 3" xfId="6067"/>
    <cellStyle name="Hyperlink 2 2 2 2 5 2 3 4" xfId="8277"/>
    <cellStyle name="Hyperlink 2 2 2 2 5 2 4" xfId="2752"/>
    <cellStyle name="Hyperlink 2 2 2 2 5 2 4 2" xfId="9382"/>
    <cellStyle name="Hyperlink 2 2 2 2 5 2 5" xfId="4962"/>
    <cellStyle name="Hyperlink 2 2 2 2 5 2 6" xfId="7172"/>
    <cellStyle name="Hyperlink 2 2 2 2 5 3" xfId="809"/>
    <cellStyle name="Hyperlink 2 2 2 2 5 3 2" xfId="1922"/>
    <cellStyle name="Hyperlink 2 2 2 2 5 3 2 2" xfId="4133"/>
    <cellStyle name="Hyperlink 2 2 2 2 5 3 2 2 2" xfId="10763"/>
    <cellStyle name="Hyperlink 2 2 2 2 5 3 2 3" xfId="6343"/>
    <cellStyle name="Hyperlink 2 2 2 2 5 3 2 4" xfId="8553"/>
    <cellStyle name="Hyperlink 2 2 2 2 5 3 3" xfId="3028"/>
    <cellStyle name="Hyperlink 2 2 2 2 5 3 3 2" xfId="9658"/>
    <cellStyle name="Hyperlink 2 2 2 2 5 3 4" xfId="5238"/>
    <cellStyle name="Hyperlink 2 2 2 2 5 3 5" xfId="7448"/>
    <cellStyle name="Hyperlink 2 2 2 2 5 4" xfId="1370"/>
    <cellStyle name="Hyperlink 2 2 2 2 5 4 2" xfId="3581"/>
    <cellStyle name="Hyperlink 2 2 2 2 5 4 2 2" xfId="10211"/>
    <cellStyle name="Hyperlink 2 2 2 2 5 4 3" xfId="5791"/>
    <cellStyle name="Hyperlink 2 2 2 2 5 4 4" xfId="8001"/>
    <cellStyle name="Hyperlink 2 2 2 2 5 5" xfId="2476"/>
    <cellStyle name="Hyperlink 2 2 2 2 5 5 2" xfId="9106"/>
    <cellStyle name="Hyperlink 2 2 2 2 5 6" xfId="4686"/>
    <cellStyle name="Hyperlink 2 2 2 2 5 7" xfId="689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2 2" xfId="10855"/>
    <cellStyle name="Hyperlink 2 2 2 2 6 2 2 3" xfId="6435"/>
    <cellStyle name="Hyperlink 2 2 2 2 6 2 2 4" xfId="8645"/>
    <cellStyle name="Hyperlink 2 2 2 2 6 2 3" xfId="3120"/>
    <cellStyle name="Hyperlink 2 2 2 2 6 2 3 2" xfId="9750"/>
    <cellStyle name="Hyperlink 2 2 2 2 6 2 4" xfId="5330"/>
    <cellStyle name="Hyperlink 2 2 2 2 6 2 5" xfId="7540"/>
    <cellStyle name="Hyperlink 2 2 2 2 6 3" xfId="1462"/>
    <cellStyle name="Hyperlink 2 2 2 2 6 3 2" xfId="3673"/>
    <cellStyle name="Hyperlink 2 2 2 2 6 3 2 2" xfId="10303"/>
    <cellStyle name="Hyperlink 2 2 2 2 6 3 3" xfId="5883"/>
    <cellStyle name="Hyperlink 2 2 2 2 6 3 4" xfId="8093"/>
    <cellStyle name="Hyperlink 2 2 2 2 6 4" xfId="2568"/>
    <cellStyle name="Hyperlink 2 2 2 2 6 4 2" xfId="9198"/>
    <cellStyle name="Hyperlink 2 2 2 2 6 5" xfId="4778"/>
    <cellStyle name="Hyperlink 2 2 2 2 6 6" xfId="6988"/>
    <cellStyle name="Hyperlink 2 2 2 2 7" xfId="625"/>
    <cellStyle name="Hyperlink 2 2 2 2 7 2" xfId="1738"/>
    <cellStyle name="Hyperlink 2 2 2 2 7 2 2" xfId="3949"/>
    <cellStyle name="Hyperlink 2 2 2 2 7 2 2 2" xfId="10579"/>
    <cellStyle name="Hyperlink 2 2 2 2 7 2 3" xfId="6159"/>
    <cellStyle name="Hyperlink 2 2 2 2 7 2 4" xfId="8369"/>
    <cellStyle name="Hyperlink 2 2 2 2 7 3" xfId="2844"/>
    <cellStyle name="Hyperlink 2 2 2 2 7 3 2" xfId="9474"/>
    <cellStyle name="Hyperlink 2 2 2 2 7 4" xfId="5054"/>
    <cellStyle name="Hyperlink 2 2 2 2 7 5" xfId="7264"/>
    <cellStyle name="Hyperlink 2 2 2 2 8" xfId="1186"/>
    <cellStyle name="Hyperlink 2 2 2 2 8 2" xfId="3397"/>
    <cellStyle name="Hyperlink 2 2 2 2 8 2 2" xfId="10027"/>
    <cellStyle name="Hyperlink 2 2 2 2 8 3" xfId="5607"/>
    <cellStyle name="Hyperlink 2 2 2 2 8 4" xfId="7817"/>
    <cellStyle name="Hyperlink 2 2 2 2 9" xfId="2292"/>
    <cellStyle name="Hyperlink 2 2 2 2 9 2" xfId="8922"/>
    <cellStyle name="Hyperlink 2 2 2 3" xfId="83"/>
    <cellStyle name="Hyperlink 2 2 2 3 10" xfId="6722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2 2" xfId="11003"/>
    <cellStyle name="Hyperlink 2 2 2 3 2 2 2 2 2 3" xfId="6583"/>
    <cellStyle name="Hyperlink 2 2 2 3 2 2 2 2 2 4" xfId="8793"/>
    <cellStyle name="Hyperlink 2 2 2 3 2 2 2 2 3" xfId="3268"/>
    <cellStyle name="Hyperlink 2 2 2 3 2 2 2 2 3 2" xfId="9898"/>
    <cellStyle name="Hyperlink 2 2 2 3 2 2 2 2 4" xfId="5478"/>
    <cellStyle name="Hyperlink 2 2 2 3 2 2 2 2 5" xfId="7688"/>
    <cellStyle name="Hyperlink 2 2 2 3 2 2 2 3" xfId="1610"/>
    <cellStyle name="Hyperlink 2 2 2 3 2 2 2 3 2" xfId="3821"/>
    <cellStyle name="Hyperlink 2 2 2 3 2 2 2 3 2 2" xfId="10451"/>
    <cellStyle name="Hyperlink 2 2 2 3 2 2 2 3 3" xfId="6031"/>
    <cellStyle name="Hyperlink 2 2 2 3 2 2 2 3 4" xfId="8241"/>
    <cellStyle name="Hyperlink 2 2 2 3 2 2 2 4" xfId="2716"/>
    <cellStyle name="Hyperlink 2 2 2 3 2 2 2 4 2" xfId="9346"/>
    <cellStyle name="Hyperlink 2 2 2 3 2 2 2 5" xfId="4926"/>
    <cellStyle name="Hyperlink 2 2 2 3 2 2 2 6" xfId="7136"/>
    <cellStyle name="Hyperlink 2 2 2 3 2 2 3" xfId="773"/>
    <cellStyle name="Hyperlink 2 2 2 3 2 2 3 2" xfId="1886"/>
    <cellStyle name="Hyperlink 2 2 2 3 2 2 3 2 2" xfId="4097"/>
    <cellStyle name="Hyperlink 2 2 2 3 2 2 3 2 2 2" xfId="10727"/>
    <cellStyle name="Hyperlink 2 2 2 3 2 2 3 2 3" xfId="6307"/>
    <cellStyle name="Hyperlink 2 2 2 3 2 2 3 2 4" xfId="8517"/>
    <cellStyle name="Hyperlink 2 2 2 3 2 2 3 3" xfId="2992"/>
    <cellStyle name="Hyperlink 2 2 2 3 2 2 3 3 2" xfId="9622"/>
    <cellStyle name="Hyperlink 2 2 2 3 2 2 3 4" xfId="5202"/>
    <cellStyle name="Hyperlink 2 2 2 3 2 2 3 5" xfId="7412"/>
    <cellStyle name="Hyperlink 2 2 2 3 2 2 4" xfId="1334"/>
    <cellStyle name="Hyperlink 2 2 2 3 2 2 4 2" xfId="3545"/>
    <cellStyle name="Hyperlink 2 2 2 3 2 2 4 2 2" xfId="10175"/>
    <cellStyle name="Hyperlink 2 2 2 3 2 2 4 3" xfId="5755"/>
    <cellStyle name="Hyperlink 2 2 2 3 2 2 4 4" xfId="7965"/>
    <cellStyle name="Hyperlink 2 2 2 3 2 2 5" xfId="2440"/>
    <cellStyle name="Hyperlink 2 2 2 3 2 2 5 2" xfId="9070"/>
    <cellStyle name="Hyperlink 2 2 2 3 2 2 6" xfId="4650"/>
    <cellStyle name="Hyperlink 2 2 2 3 2 2 7" xfId="686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2 2" xfId="11095"/>
    <cellStyle name="Hyperlink 2 2 2 3 2 3 2 2 2 3" xfId="6675"/>
    <cellStyle name="Hyperlink 2 2 2 3 2 3 2 2 2 4" xfId="8885"/>
    <cellStyle name="Hyperlink 2 2 2 3 2 3 2 2 3" xfId="3360"/>
    <cellStyle name="Hyperlink 2 2 2 3 2 3 2 2 3 2" xfId="9990"/>
    <cellStyle name="Hyperlink 2 2 2 3 2 3 2 2 4" xfId="5570"/>
    <cellStyle name="Hyperlink 2 2 2 3 2 3 2 2 5" xfId="7780"/>
    <cellStyle name="Hyperlink 2 2 2 3 2 3 2 3" xfId="1702"/>
    <cellStyle name="Hyperlink 2 2 2 3 2 3 2 3 2" xfId="3913"/>
    <cellStyle name="Hyperlink 2 2 2 3 2 3 2 3 2 2" xfId="10543"/>
    <cellStyle name="Hyperlink 2 2 2 3 2 3 2 3 3" xfId="6123"/>
    <cellStyle name="Hyperlink 2 2 2 3 2 3 2 3 4" xfId="8333"/>
    <cellStyle name="Hyperlink 2 2 2 3 2 3 2 4" xfId="2808"/>
    <cellStyle name="Hyperlink 2 2 2 3 2 3 2 4 2" xfId="9438"/>
    <cellStyle name="Hyperlink 2 2 2 3 2 3 2 5" xfId="5018"/>
    <cellStyle name="Hyperlink 2 2 2 3 2 3 2 6" xfId="7228"/>
    <cellStyle name="Hyperlink 2 2 2 3 2 3 3" xfId="865"/>
    <cellStyle name="Hyperlink 2 2 2 3 2 3 3 2" xfId="1978"/>
    <cellStyle name="Hyperlink 2 2 2 3 2 3 3 2 2" xfId="4189"/>
    <cellStyle name="Hyperlink 2 2 2 3 2 3 3 2 2 2" xfId="10819"/>
    <cellStyle name="Hyperlink 2 2 2 3 2 3 3 2 3" xfId="6399"/>
    <cellStyle name="Hyperlink 2 2 2 3 2 3 3 2 4" xfId="8609"/>
    <cellStyle name="Hyperlink 2 2 2 3 2 3 3 3" xfId="3084"/>
    <cellStyle name="Hyperlink 2 2 2 3 2 3 3 3 2" xfId="9714"/>
    <cellStyle name="Hyperlink 2 2 2 3 2 3 3 4" xfId="5294"/>
    <cellStyle name="Hyperlink 2 2 2 3 2 3 3 5" xfId="7504"/>
    <cellStyle name="Hyperlink 2 2 2 3 2 3 4" xfId="1426"/>
    <cellStyle name="Hyperlink 2 2 2 3 2 3 4 2" xfId="3637"/>
    <cellStyle name="Hyperlink 2 2 2 3 2 3 4 2 2" xfId="10267"/>
    <cellStyle name="Hyperlink 2 2 2 3 2 3 4 3" xfId="5847"/>
    <cellStyle name="Hyperlink 2 2 2 3 2 3 4 4" xfId="8057"/>
    <cellStyle name="Hyperlink 2 2 2 3 2 3 5" xfId="2532"/>
    <cellStyle name="Hyperlink 2 2 2 3 2 3 5 2" xfId="9162"/>
    <cellStyle name="Hyperlink 2 2 2 3 2 3 6" xfId="4742"/>
    <cellStyle name="Hyperlink 2 2 2 3 2 3 7" xfId="695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2 2" xfId="10911"/>
    <cellStyle name="Hyperlink 2 2 2 3 2 4 2 2 3" xfId="6491"/>
    <cellStyle name="Hyperlink 2 2 2 3 2 4 2 2 4" xfId="8701"/>
    <cellStyle name="Hyperlink 2 2 2 3 2 4 2 3" xfId="3176"/>
    <cellStyle name="Hyperlink 2 2 2 3 2 4 2 3 2" xfId="9806"/>
    <cellStyle name="Hyperlink 2 2 2 3 2 4 2 4" xfId="5386"/>
    <cellStyle name="Hyperlink 2 2 2 3 2 4 2 5" xfId="7596"/>
    <cellStyle name="Hyperlink 2 2 2 3 2 4 3" xfId="1518"/>
    <cellStyle name="Hyperlink 2 2 2 3 2 4 3 2" xfId="3729"/>
    <cellStyle name="Hyperlink 2 2 2 3 2 4 3 2 2" xfId="10359"/>
    <cellStyle name="Hyperlink 2 2 2 3 2 4 3 3" xfId="5939"/>
    <cellStyle name="Hyperlink 2 2 2 3 2 4 3 4" xfId="8149"/>
    <cellStyle name="Hyperlink 2 2 2 3 2 4 4" xfId="2624"/>
    <cellStyle name="Hyperlink 2 2 2 3 2 4 4 2" xfId="9254"/>
    <cellStyle name="Hyperlink 2 2 2 3 2 4 5" xfId="4834"/>
    <cellStyle name="Hyperlink 2 2 2 3 2 4 6" xfId="7044"/>
    <cellStyle name="Hyperlink 2 2 2 3 2 5" xfId="681"/>
    <cellStyle name="Hyperlink 2 2 2 3 2 5 2" xfId="1794"/>
    <cellStyle name="Hyperlink 2 2 2 3 2 5 2 2" xfId="4005"/>
    <cellStyle name="Hyperlink 2 2 2 3 2 5 2 2 2" xfId="10635"/>
    <cellStyle name="Hyperlink 2 2 2 3 2 5 2 3" xfId="6215"/>
    <cellStyle name="Hyperlink 2 2 2 3 2 5 2 4" xfId="8425"/>
    <cellStyle name="Hyperlink 2 2 2 3 2 5 3" xfId="2900"/>
    <cellStyle name="Hyperlink 2 2 2 3 2 5 3 2" xfId="9530"/>
    <cellStyle name="Hyperlink 2 2 2 3 2 5 4" xfId="5110"/>
    <cellStyle name="Hyperlink 2 2 2 3 2 5 5" xfId="7320"/>
    <cellStyle name="Hyperlink 2 2 2 3 2 6" xfId="1242"/>
    <cellStyle name="Hyperlink 2 2 2 3 2 6 2" xfId="3453"/>
    <cellStyle name="Hyperlink 2 2 2 3 2 6 2 2" xfId="10083"/>
    <cellStyle name="Hyperlink 2 2 2 3 2 6 3" xfId="5663"/>
    <cellStyle name="Hyperlink 2 2 2 3 2 6 4" xfId="7873"/>
    <cellStyle name="Hyperlink 2 2 2 3 2 7" xfId="2348"/>
    <cellStyle name="Hyperlink 2 2 2 3 2 7 2" xfId="8978"/>
    <cellStyle name="Hyperlink 2 2 2 3 2 8" xfId="4558"/>
    <cellStyle name="Hyperlink 2 2 2 3 2 9" xfId="676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2 2" xfId="10957"/>
    <cellStyle name="Hyperlink 2 2 2 3 3 2 2 2 3" xfId="6537"/>
    <cellStyle name="Hyperlink 2 2 2 3 3 2 2 2 4" xfId="8747"/>
    <cellStyle name="Hyperlink 2 2 2 3 3 2 2 3" xfId="3222"/>
    <cellStyle name="Hyperlink 2 2 2 3 3 2 2 3 2" xfId="9852"/>
    <cellStyle name="Hyperlink 2 2 2 3 3 2 2 4" xfId="5432"/>
    <cellStyle name="Hyperlink 2 2 2 3 3 2 2 5" xfId="7642"/>
    <cellStyle name="Hyperlink 2 2 2 3 3 2 3" xfId="1564"/>
    <cellStyle name="Hyperlink 2 2 2 3 3 2 3 2" xfId="3775"/>
    <cellStyle name="Hyperlink 2 2 2 3 3 2 3 2 2" xfId="10405"/>
    <cellStyle name="Hyperlink 2 2 2 3 3 2 3 3" xfId="5985"/>
    <cellStyle name="Hyperlink 2 2 2 3 3 2 3 4" xfId="8195"/>
    <cellStyle name="Hyperlink 2 2 2 3 3 2 4" xfId="2670"/>
    <cellStyle name="Hyperlink 2 2 2 3 3 2 4 2" xfId="9300"/>
    <cellStyle name="Hyperlink 2 2 2 3 3 2 5" xfId="4880"/>
    <cellStyle name="Hyperlink 2 2 2 3 3 2 6" xfId="7090"/>
    <cellStyle name="Hyperlink 2 2 2 3 3 3" xfId="727"/>
    <cellStyle name="Hyperlink 2 2 2 3 3 3 2" xfId="1840"/>
    <cellStyle name="Hyperlink 2 2 2 3 3 3 2 2" xfId="4051"/>
    <cellStyle name="Hyperlink 2 2 2 3 3 3 2 2 2" xfId="10681"/>
    <cellStyle name="Hyperlink 2 2 2 3 3 3 2 3" xfId="6261"/>
    <cellStyle name="Hyperlink 2 2 2 3 3 3 2 4" xfId="8471"/>
    <cellStyle name="Hyperlink 2 2 2 3 3 3 3" xfId="2946"/>
    <cellStyle name="Hyperlink 2 2 2 3 3 3 3 2" xfId="9576"/>
    <cellStyle name="Hyperlink 2 2 2 3 3 3 4" xfId="5156"/>
    <cellStyle name="Hyperlink 2 2 2 3 3 3 5" xfId="7366"/>
    <cellStyle name="Hyperlink 2 2 2 3 3 4" xfId="1288"/>
    <cellStyle name="Hyperlink 2 2 2 3 3 4 2" xfId="3499"/>
    <cellStyle name="Hyperlink 2 2 2 3 3 4 2 2" xfId="10129"/>
    <cellStyle name="Hyperlink 2 2 2 3 3 4 3" xfId="5709"/>
    <cellStyle name="Hyperlink 2 2 2 3 3 4 4" xfId="7919"/>
    <cellStyle name="Hyperlink 2 2 2 3 3 5" xfId="2394"/>
    <cellStyle name="Hyperlink 2 2 2 3 3 5 2" xfId="9024"/>
    <cellStyle name="Hyperlink 2 2 2 3 3 6" xfId="4604"/>
    <cellStyle name="Hyperlink 2 2 2 3 3 7" xfId="681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2 2" xfId="11049"/>
    <cellStyle name="Hyperlink 2 2 2 3 4 2 2 2 3" xfId="6629"/>
    <cellStyle name="Hyperlink 2 2 2 3 4 2 2 2 4" xfId="8839"/>
    <cellStyle name="Hyperlink 2 2 2 3 4 2 2 3" xfId="3314"/>
    <cellStyle name="Hyperlink 2 2 2 3 4 2 2 3 2" xfId="9944"/>
    <cellStyle name="Hyperlink 2 2 2 3 4 2 2 4" xfId="5524"/>
    <cellStyle name="Hyperlink 2 2 2 3 4 2 2 5" xfId="7734"/>
    <cellStyle name="Hyperlink 2 2 2 3 4 2 3" xfId="1656"/>
    <cellStyle name="Hyperlink 2 2 2 3 4 2 3 2" xfId="3867"/>
    <cellStyle name="Hyperlink 2 2 2 3 4 2 3 2 2" xfId="10497"/>
    <cellStyle name="Hyperlink 2 2 2 3 4 2 3 3" xfId="6077"/>
    <cellStyle name="Hyperlink 2 2 2 3 4 2 3 4" xfId="8287"/>
    <cellStyle name="Hyperlink 2 2 2 3 4 2 4" xfId="2762"/>
    <cellStyle name="Hyperlink 2 2 2 3 4 2 4 2" xfId="9392"/>
    <cellStyle name="Hyperlink 2 2 2 3 4 2 5" xfId="4972"/>
    <cellStyle name="Hyperlink 2 2 2 3 4 2 6" xfId="7182"/>
    <cellStyle name="Hyperlink 2 2 2 3 4 3" xfId="819"/>
    <cellStyle name="Hyperlink 2 2 2 3 4 3 2" xfId="1932"/>
    <cellStyle name="Hyperlink 2 2 2 3 4 3 2 2" xfId="4143"/>
    <cellStyle name="Hyperlink 2 2 2 3 4 3 2 2 2" xfId="10773"/>
    <cellStyle name="Hyperlink 2 2 2 3 4 3 2 3" xfId="6353"/>
    <cellStyle name="Hyperlink 2 2 2 3 4 3 2 4" xfId="8563"/>
    <cellStyle name="Hyperlink 2 2 2 3 4 3 3" xfId="3038"/>
    <cellStyle name="Hyperlink 2 2 2 3 4 3 3 2" xfId="9668"/>
    <cellStyle name="Hyperlink 2 2 2 3 4 3 4" xfId="5248"/>
    <cellStyle name="Hyperlink 2 2 2 3 4 3 5" xfId="7458"/>
    <cellStyle name="Hyperlink 2 2 2 3 4 4" xfId="1380"/>
    <cellStyle name="Hyperlink 2 2 2 3 4 4 2" xfId="3591"/>
    <cellStyle name="Hyperlink 2 2 2 3 4 4 2 2" xfId="10221"/>
    <cellStyle name="Hyperlink 2 2 2 3 4 4 3" xfId="5801"/>
    <cellStyle name="Hyperlink 2 2 2 3 4 4 4" xfId="8011"/>
    <cellStyle name="Hyperlink 2 2 2 3 4 5" xfId="2486"/>
    <cellStyle name="Hyperlink 2 2 2 3 4 5 2" xfId="9116"/>
    <cellStyle name="Hyperlink 2 2 2 3 4 6" xfId="4696"/>
    <cellStyle name="Hyperlink 2 2 2 3 4 7" xfId="690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2 2" xfId="10865"/>
    <cellStyle name="Hyperlink 2 2 2 3 5 2 2 3" xfId="6445"/>
    <cellStyle name="Hyperlink 2 2 2 3 5 2 2 4" xfId="8655"/>
    <cellStyle name="Hyperlink 2 2 2 3 5 2 3" xfId="3130"/>
    <cellStyle name="Hyperlink 2 2 2 3 5 2 3 2" xfId="9760"/>
    <cellStyle name="Hyperlink 2 2 2 3 5 2 4" xfId="5340"/>
    <cellStyle name="Hyperlink 2 2 2 3 5 2 5" xfId="7550"/>
    <cellStyle name="Hyperlink 2 2 2 3 5 3" xfId="1472"/>
    <cellStyle name="Hyperlink 2 2 2 3 5 3 2" xfId="3683"/>
    <cellStyle name="Hyperlink 2 2 2 3 5 3 2 2" xfId="10313"/>
    <cellStyle name="Hyperlink 2 2 2 3 5 3 3" xfId="5893"/>
    <cellStyle name="Hyperlink 2 2 2 3 5 3 4" xfId="8103"/>
    <cellStyle name="Hyperlink 2 2 2 3 5 4" xfId="2578"/>
    <cellStyle name="Hyperlink 2 2 2 3 5 4 2" xfId="9208"/>
    <cellStyle name="Hyperlink 2 2 2 3 5 5" xfId="4788"/>
    <cellStyle name="Hyperlink 2 2 2 3 5 6" xfId="6998"/>
    <cellStyle name="Hyperlink 2 2 2 3 6" xfId="635"/>
    <cellStyle name="Hyperlink 2 2 2 3 6 2" xfId="1748"/>
    <cellStyle name="Hyperlink 2 2 2 3 6 2 2" xfId="3959"/>
    <cellStyle name="Hyperlink 2 2 2 3 6 2 2 2" xfId="10589"/>
    <cellStyle name="Hyperlink 2 2 2 3 6 2 3" xfId="6169"/>
    <cellStyle name="Hyperlink 2 2 2 3 6 2 4" xfId="8379"/>
    <cellStyle name="Hyperlink 2 2 2 3 6 3" xfId="2854"/>
    <cellStyle name="Hyperlink 2 2 2 3 6 3 2" xfId="9484"/>
    <cellStyle name="Hyperlink 2 2 2 3 6 4" xfId="5064"/>
    <cellStyle name="Hyperlink 2 2 2 3 6 5" xfId="7274"/>
    <cellStyle name="Hyperlink 2 2 2 3 7" xfId="1196"/>
    <cellStyle name="Hyperlink 2 2 2 3 7 2" xfId="3407"/>
    <cellStyle name="Hyperlink 2 2 2 3 7 2 2" xfId="10037"/>
    <cellStyle name="Hyperlink 2 2 2 3 7 3" xfId="5617"/>
    <cellStyle name="Hyperlink 2 2 2 3 7 4" xfId="7827"/>
    <cellStyle name="Hyperlink 2 2 2 3 8" xfId="2302"/>
    <cellStyle name="Hyperlink 2 2 2 3 8 2" xfId="893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2 2" xfId="10983"/>
    <cellStyle name="Hyperlink 2 2 2 4 2 2 2 2 3" xfId="6563"/>
    <cellStyle name="Hyperlink 2 2 2 4 2 2 2 2 4" xfId="8773"/>
    <cellStyle name="Hyperlink 2 2 2 4 2 2 2 3" xfId="3248"/>
    <cellStyle name="Hyperlink 2 2 2 4 2 2 2 3 2" xfId="9878"/>
    <cellStyle name="Hyperlink 2 2 2 4 2 2 2 4" xfId="5458"/>
    <cellStyle name="Hyperlink 2 2 2 4 2 2 2 5" xfId="7668"/>
    <cellStyle name="Hyperlink 2 2 2 4 2 2 3" xfId="1590"/>
    <cellStyle name="Hyperlink 2 2 2 4 2 2 3 2" xfId="3801"/>
    <cellStyle name="Hyperlink 2 2 2 4 2 2 3 2 2" xfId="10431"/>
    <cellStyle name="Hyperlink 2 2 2 4 2 2 3 3" xfId="6011"/>
    <cellStyle name="Hyperlink 2 2 2 4 2 2 3 4" xfId="8221"/>
    <cellStyle name="Hyperlink 2 2 2 4 2 2 4" xfId="2696"/>
    <cellStyle name="Hyperlink 2 2 2 4 2 2 4 2" xfId="9326"/>
    <cellStyle name="Hyperlink 2 2 2 4 2 2 5" xfId="4906"/>
    <cellStyle name="Hyperlink 2 2 2 4 2 2 6" xfId="7116"/>
    <cellStyle name="Hyperlink 2 2 2 4 2 3" xfId="753"/>
    <cellStyle name="Hyperlink 2 2 2 4 2 3 2" xfId="1866"/>
    <cellStyle name="Hyperlink 2 2 2 4 2 3 2 2" xfId="4077"/>
    <cellStyle name="Hyperlink 2 2 2 4 2 3 2 2 2" xfId="10707"/>
    <cellStyle name="Hyperlink 2 2 2 4 2 3 2 3" xfId="6287"/>
    <cellStyle name="Hyperlink 2 2 2 4 2 3 2 4" xfId="8497"/>
    <cellStyle name="Hyperlink 2 2 2 4 2 3 3" xfId="2972"/>
    <cellStyle name="Hyperlink 2 2 2 4 2 3 3 2" xfId="9602"/>
    <cellStyle name="Hyperlink 2 2 2 4 2 3 4" xfId="5182"/>
    <cellStyle name="Hyperlink 2 2 2 4 2 3 5" xfId="7392"/>
    <cellStyle name="Hyperlink 2 2 2 4 2 4" xfId="1314"/>
    <cellStyle name="Hyperlink 2 2 2 4 2 4 2" xfId="3525"/>
    <cellStyle name="Hyperlink 2 2 2 4 2 4 2 2" xfId="10155"/>
    <cellStyle name="Hyperlink 2 2 2 4 2 4 3" xfId="5735"/>
    <cellStyle name="Hyperlink 2 2 2 4 2 4 4" xfId="7945"/>
    <cellStyle name="Hyperlink 2 2 2 4 2 5" xfId="2420"/>
    <cellStyle name="Hyperlink 2 2 2 4 2 5 2" xfId="9050"/>
    <cellStyle name="Hyperlink 2 2 2 4 2 6" xfId="4630"/>
    <cellStyle name="Hyperlink 2 2 2 4 2 7" xfId="684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2 2" xfId="11075"/>
    <cellStyle name="Hyperlink 2 2 2 4 3 2 2 2 3" xfId="6655"/>
    <cellStyle name="Hyperlink 2 2 2 4 3 2 2 2 4" xfId="8865"/>
    <cellStyle name="Hyperlink 2 2 2 4 3 2 2 3" xfId="3340"/>
    <cellStyle name="Hyperlink 2 2 2 4 3 2 2 3 2" xfId="9970"/>
    <cellStyle name="Hyperlink 2 2 2 4 3 2 2 4" xfId="5550"/>
    <cellStyle name="Hyperlink 2 2 2 4 3 2 2 5" xfId="7760"/>
    <cellStyle name="Hyperlink 2 2 2 4 3 2 3" xfId="1682"/>
    <cellStyle name="Hyperlink 2 2 2 4 3 2 3 2" xfId="3893"/>
    <cellStyle name="Hyperlink 2 2 2 4 3 2 3 2 2" xfId="10523"/>
    <cellStyle name="Hyperlink 2 2 2 4 3 2 3 3" xfId="6103"/>
    <cellStyle name="Hyperlink 2 2 2 4 3 2 3 4" xfId="8313"/>
    <cellStyle name="Hyperlink 2 2 2 4 3 2 4" xfId="2788"/>
    <cellStyle name="Hyperlink 2 2 2 4 3 2 4 2" xfId="9418"/>
    <cellStyle name="Hyperlink 2 2 2 4 3 2 5" xfId="4998"/>
    <cellStyle name="Hyperlink 2 2 2 4 3 2 6" xfId="7208"/>
    <cellStyle name="Hyperlink 2 2 2 4 3 3" xfId="845"/>
    <cellStyle name="Hyperlink 2 2 2 4 3 3 2" xfId="1958"/>
    <cellStyle name="Hyperlink 2 2 2 4 3 3 2 2" xfId="4169"/>
    <cellStyle name="Hyperlink 2 2 2 4 3 3 2 2 2" xfId="10799"/>
    <cellStyle name="Hyperlink 2 2 2 4 3 3 2 3" xfId="6379"/>
    <cellStyle name="Hyperlink 2 2 2 4 3 3 2 4" xfId="8589"/>
    <cellStyle name="Hyperlink 2 2 2 4 3 3 3" xfId="3064"/>
    <cellStyle name="Hyperlink 2 2 2 4 3 3 3 2" xfId="9694"/>
    <cellStyle name="Hyperlink 2 2 2 4 3 3 4" xfId="5274"/>
    <cellStyle name="Hyperlink 2 2 2 4 3 3 5" xfId="7484"/>
    <cellStyle name="Hyperlink 2 2 2 4 3 4" xfId="1406"/>
    <cellStyle name="Hyperlink 2 2 2 4 3 4 2" xfId="3617"/>
    <cellStyle name="Hyperlink 2 2 2 4 3 4 2 2" xfId="10247"/>
    <cellStyle name="Hyperlink 2 2 2 4 3 4 3" xfId="5827"/>
    <cellStyle name="Hyperlink 2 2 2 4 3 4 4" xfId="8037"/>
    <cellStyle name="Hyperlink 2 2 2 4 3 5" xfId="2512"/>
    <cellStyle name="Hyperlink 2 2 2 4 3 5 2" xfId="9142"/>
    <cellStyle name="Hyperlink 2 2 2 4 3 6" xfId="4722"/>
    <cellStyle name="Hyperlink 2 2 2 4 3 7" xfId="693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2 2" xfId="10891"/>
    <cellStyle name="Hyperlink 2 2 2 4 4 2 2 3" xfId="6471"/>
    <cellStyle name="Hyperlink 2 2 2 4 4 2 2 4" xfId="8681"/>
    <cellStyle name="Hyperlink 2 2 2 4 4 2 3" xfId="3156"/>
    <cellStyle name="Hyperlink 2 2 2 4 4 2 3 2" xfId="9786"/>
    <cellStyle name="Hyperlink 2 2 2 4 4 2 4" xfId="5366"/>
    <cellStyle name="Hyperlink 2 2 2 4 4 2 5" xfId="7576"/>
    <cellStyle name="Hyperlink 2 2 2 4 4 3" xfId="1498"/>
    <cellStyle name="Hyperlink 2 2 2 4 4 3 2" xfId="3709"/>
    <cellStyle name="Hyperlink 2 2 2 4 4 3 2 2" xfId="10339"/>
    <cellStyle name="Hyperlink 2 2 2 4 4 3 3" xfId="5919"/>
    <cellStyle name="Hyperlink 2 2 2 4 4 3 4" xfId="8129"/>
    <cellStyle name="Hyperlink 2 2 2 4 4 4" xfId="2604"/>
    <cellStyle name="Hyperlink 2 2 2 4 4 4 2" xfId="9234"/>
    <cellStyle name="Hyperlink 2 2 2 4 4 5" xfId="4814"/>
    <cellStyle name="Hyperlink 2 2 2 4 4 6" xfId="7024"/>
    <cellStyle name="Hyperlink 2 2 2 4 5" xfId="661"/>
    <cellStyle name="Hyperlink 2 2 2 4 5 2" xfId="1774"/>
    <cellStyle name="Hyperlink 2 2 2 4 5 2 2" xfId="3985"/>
    <cellStyle name="Hyperlink 2 2 2 4 5 2 2 2" xfId="10615"/>
    <cellStyle name="Hyperlink 2 2 2 4 5 2 3" xfId="6195"/>
    <cellStyle name="Hyperlink 2 2 2 4 5 2 4" xfId="8405"/>
    <cellStyle name="Hyperlink 2 2 2 4 5 3" xfId="2880"/>
    <cellStyle name="Hyperlink 2 2 2 4 5 3 2" xfId="9510"/>
    <cellStyle name="Hyperlink 2 2 2 4 5 4" xfId="5090"/>
    <cellStyle name="Hyperlink 2 2 2 4 5 5" xfId="7300"/>
    <cellStyle name="Hyperlink 2 2 2 4 6" xfId="1222"/>
    <cellStyle name="Hyperlink 2 2 2 4 6 2" xfId="3433"/>
    <cellStyle name="Hyperlink 2 2 2 4 6 2 2" xfId="10063"/>
    <cellStyle name="Hyperlink 2 2 2 4 6 3" xfId="5643"/>
    <cellStyle name="Hyperlink 2 2 2 4 6 4" xfId="7853"/>
    <cellStyle name="Hyperlink 2 2 2 4 7" xfId="2328"/>
    <cellStyle name="Hyperlink 2 2 2 4 7 2" xfId="8958"/>
    <cellStyle name="Hyperlink 2 2 2 4 8" xfId="4538"/>
    <cellStyle name="Hyperlink 2 2 2 4 9" xfId="674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2 2" xfId="10937"/>
    <cellStyle name="Hyperlink 2 2 2 5 2 2 2 3" xfId="6517"/>
    <cellStyle name="Hyperlink 2 2 2 5 2 2 2 4" xfId="8727"/>
    <cellStyle name="Hyperlink 2 2 2 5 2 2 3" xfId="3202"/>
    <cellStyle name="Hyperlink 2 2 2 5 2 2 3 2" xfId="9832"/>
    <cellStyle name="Hyperlink 2 2 2 5 2 2 4" xfId="5412"/>
    <cellStyle name="Hyperlink 2 2 2 5 2 2 5" xfId="7622"/>
    <cellStyle name="Hyperlink 2 2 2 5 2 3" xfId="1544"/>
    <cellStyle name="Hyperlink 2 2 2 5 2 3 2" xfId="3755"/>
    <cellStyle name="Hyperlink 2 2 2 5 2 3 2 2" xfId="10385"/>
    <cellStyle name="Hyperlink 2 2 2 5 2 3 3" xfId="5965"/>
    <cellStyle name="Hyperlink 2 2 2 5 2 3 4" xfId="8175"/>
    <cellStyle name="Hyperlink 2 2 2 5 2 4" xfId="2650"/>
    <cellStyle name="Hyperlink 2 2 2 5 2 4 2" xfId="9280"/>
    <cellStyle name="Hyperlink 2 2 2 5 2 5" xfId="4860"/>
    <cellStyle name="Hyperlink 2 2 2 5 2 6" xfId="7070"/>
    <cellStyle name="Hyperlink 2 2 2 5 3" xfId="707"/>
    <cellStyle name="Hyperlink 2 2 2 5 3 2" xfId="1820"/>
    <cellStyle name="Hyperlink 2 2 2 5 3 2 2" xfId="4031"/>
    <cellStyle name="Hyperlink 2 2 2 5 3 2 2 2" xfId="10661"/>
    <cellStyle name="Hyperlink 2 2 2 5 3 2 3" xfId="6241"/>
    <cellStyle name="Hyperlink 2 2 2 5 3 2 4" xfId="8451"/>
    <cellStyle name="Hyperlink 2 2 2 5 3 3" xfId="2926"/>
    <cellStyle name="Hyperlink 2 2 2 5 3 3 2" xfId="9556"/>
    <cellStyle name="Hyperlink 2 2 2 5 3 4" xfId="5136"/>
    <cellStyle name="Hyperlink 2 2 2 5 3 5" xfId="7346"/>
    <cellStyle name="Hyperlink 2 2 2 5 4" xfId="1268"/>
    <cellStyle name="Hyperlink 2 2 2 5 4 2" xfId="3479"/>
    <cellStyle name="Hyperlink 2 2 2 5 4 2 2" xfId="10109"/>
    <cellStyle name="Hyperlink 2 2 2 5 4 3" xfId="5689"/>
    <cellStyle name="Hyperlink 2 2 2 5 4 4" xfId="7899"/>
    <cellStyle name="Hyperlink 2 2 2 5 5" xfId="2374"/>
    <cellStyle name="Hyperlink 2 2 2 5 5 2" xfId="9004"/>
    <cellStyle name="Hyperlink 2 2 2 5 6" xfId="4584"/>
    <cellStyle name="Hyperlink 2 2 2 5 7" xfId="679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2 2" xfId="11029"/>
    <cellStyle name="Hyperlink 2 2 2 6 2 2 2 3" xfId="6609"/>
    <cellStyle name="Hyperlink 2 2 2 6 2 2 2 4" xfId="8819"/>
    <cellStyle name="Hyperlink 2 2 2 6 2 2 3" xfId="3294"/>
    <cellStyle name="Hyperlink 2 2 2 6 2 2 3 2" xfId="9924"/>
    <cellStyle name="Hyperlink 2 2 2 6 2 2 4" xfId="5504"/>
    <cellStyle name="Hyperlink 2 2 2 6 2 2 5" xfId="7714"/>
    <cellStyle name="Hyperlink 2 2 2 6 2 3" xfId="1636"/>
    <cellStyle name="Hyperlink 2 2 2 6 2 3 2" xfId="3847"/>
    <cellStyle name="Hyperlink 2 2 2 6 2 3 2 2" xfId="10477"/>
    <cellStyle name="Hyperlink 2 2 2 6 2 3 3" xfId="6057"/>
    <cellStyle name="Hyperlink 2 2 2 6 2 3 4" xfId="8267"/>
    <cellStyle name="Hyperlink 2 2 2 6 2 4" xfId="2742"/>
    <cellStyle name="Hyperlink 2 2 2 6 2 4 2" xfId="9372"/>
    <cellStyle name="Hyperlink 2 2 2 6 2 5" xfId="4952"/>
    <cellStyle name="Hyperlink 2 2 2 6 2 6" xfId="7162"/>
    <cellStyle name="Hyperlink 2 2 2 6 3" xfId="799"/>
    <cellStyle name="Hyperlink 2 2 2 6 3 2" xfId="1912"/>
    <cellStyle name="Hyperlink 2 2 2 6 3 2 2" xfId="4123"/>
    <cellStyle name="Hyperlink 2 2 2 6 3 2 2 2" xfId="10753"/>
    <cellStyle name="Hyperlink 2 2 2 6 3 2 3" xfId="6333"/>
    <cellStyle name="Hyperlink 2 2 2 6 3 2 4" xfId="8543"/>
    <cellStyle name="Hyperlink 2 2 2 6 3 3" xfId="3018"/>
    <cellStyle name="Hyperlink 2 2 2 6 3 3 2" xfId="9648"/>
    <cellStyle name="Hyperlink 2 2 2 6 3 4" xfId="5228"/>
    <cellStyle name="Hyperlink 2 2 2 6 3 5" xfId="7438"/>
    <cellStyle name="Hyperlink 2 2 2 6 4" xfId="1360"/>
    <cellStyle name="Hyperlink 2 2 2 6 4 2" xfId="3571"/>
    <cellStyle name="Hyperlink 2 2 2 6 4 2 2" xfId="10201"/>
    <cellStyle name="Hyperlink 2 2 2 6 4 3" xfId="5781"/>
    <cellStyle name="Hyperlink 2 2 2 6 4 4" xfId="7991"/>
    <cellStyle name="Hyperlink 2 2 2 6 5" xfId="2466"/>
    <cellStyle name="Hyperlink 2 2 2 6 5 2" xfId="9096"/>
    <cellStyle name="Hyperlink 2 2 2 6 6" xfId="4676"/>
    <cellStyle name="Hyperlink 2 2 2 6 7" xfId="6886"/>
    <cellStyle name="Hyperlink 2 2 2 7" xfId="339"/>
    <cellStyle name="Hyperlink 2 2 2 7 2" xfId="891"/>
    <cellStyle name="Hyperlink 2 2 2 7 2 2" xfId="2004"/>
    <cellStyle name="Hyperlink 2 2 2 7 2 2 2" xfId="4215"/>
    <cellStyle name="Hyperlink 2 2 2 7 2 2 2 2" xfId="10845"/>
    <cellStyle name="Hyperlink 2 2 2 7 2 2 3" xfId="6425"/>
    <cellStyle name="Hyperlink 2 2 2 7 2 2 4" xfId="8635"/>
    <cellStyle name="Hyperlink 2 2 2 7 2 3" xfId="3110"/>
    <cellStyle name="Hyperlink 2 2 2 7 2 3 2" xfId="9740"/>
    <cellStyle name="Hyperlink 2 2 2 7 2 4" xfId="5320"/>
    <cellStyle name="Hyperlink 2 2 2 7 2 5" xfId="7530"/>
    <cellStyle name="Hyperlink 2 2 2 7 3" xfId="1452"/>
    <cellStyle name="Hyperlink 2 2 2 7 3 2" xfId="3663"/>
    <cellStyle name="Hyperlink 2 2 2 7 3 2 2" xfId="10293"/>
    <cellStyle name="Hyperlink 2 2 2 7 3 3" xfId="5873"/>
    <cellStyle name="Hyperlink 2 2 2 7 3 4" xfId="8083"/>
    <cellStyle name="Hyperlink 2 2 2 7 4" xfId="2558"/>
    <cellStyle name="Hyperlink 2 2 2 7 4 2" xfId="9188"/>
    <cellStyle name="Hyperlink 2 2 2 7 5" xfId="4768"/>
    <cellStyle name="Hyperlink 2 2 2 7 6" xfId="6978"/>
    <cellStyle name="Hyperlink 2 2 2 8" xfId="615"/>
    <cellStyle name="Hyperlink 2 2 2 8 2" xfId="1728"/>
    <cellStyle name="Hyperlink 2 2 2 8 2 2" xfId="3939"/>
    <cellStyle name="Hyperlink 2 2 2 8 2 2 2" xfId="10569"/>
    <cellStyle name="Hyperlink 2 2 2 8 2 3" xfId="6149"/>
    <cellStyle name="Hyperlink 2 2 2 8 2 4" xfId="8359"/>
    <cellStyle name="Hyperlink 2 2 2 8 3" xfId="2834"/>
    <cellStyle name="Hyperlink 2 2 2 8 3 2" xfId="9464"/>
    <cellStyle name="Hyperlink 2 2 2 8 4" xfId="5044"/>
    <cellStyle name="Hyperlink 2 2 2 8 5" xfId="7254"/>
    <cellStyle name="Hyperlink 2 2 2 9" xfId="1176"/>
    <cellStyle name="Hyperlink 2 2 2 9 2" xfId="3387"/>
    <cellStyle name="Hyperlink 2 2 2 9 2 2" xfId="10017"/>
    <cellStyle name="Hyperlink 2 2 2 9 3" xfId="5597"/>
    <cellStyle name="Hyperlink 2 2 2 9 4" xfId="7807"/>
    <cellStyle name="Hyperlink 2 2 3" xfId="68"/>
    <cellStyle name="Hyperlink 2 2 3 10" xfId="4497"/>
    <cellStyle name="Hyperlink 2 2 3 11" xfId="6707"/>
    <cellStyle name="Hyperlink 2 2 3 2" xfId="88"/>
    <cellStyle name="Hyperlink 2 2 3 2 10" xfId="6727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2 2" xfId="11008"/>
    <cellStyle name="Hyperlink 2 2 3 2 2 2 2 2 2 3" xfId="6588"/>
    <cellStyle name="Hyperlink 2 2 3 2 2 2 2 2 2 4" xfId="8798"/>
    <cellStyle name="Hyperlink 2 2 3 2 2 2 2 2 3" xfId="3273"/>
    <cellStyle name="Hyperlink 2 2 3 2 2 2 2 2 3 2" xfId="9903"/>
    <cellStyle name="Hyperlink 2 2 3 2 2 2 2 2 4" xfId="5483"/>
    <cellStyle name="Hyperlink 2 2 3 2 2 2 2 2 5" xfId="7693"/>
    <cellStyle name="Hyperlink 2 2 3 2 2 2 2 3" xfId="1615"/>
    <cellStyle name="Hyperlink 2 2 3 2 2 2 2 3 2" xfId="3826"/>
    <cellStyle name="Hyperlink 2 2 3 2 2 2 2 3 2 2" xfId="10456"/>
    <cellStyle name="Hyperlink 2 2 3 2 2 2 2 3 3" xfId="6036"/>
    <cellStyle name="Hyperlink 2 2 3 2 2 2 2 3 4" xfId="8246"/>
    <cellStyle name="Hyperlink 2 2 3 2 2 2 2 4" xfId="2721"/>
    <cellStyle name="Hyperlink 2 2 3 2 2 2 2 4 2" xfId="9351"/>
    <cellStyle name="Hyperlink 2 2 3 2 2 2 2 5" xfId="4931"/>
    <cellStyle name="Hyperlink 2 2 3 2 2 2 2 6" xfId="7141"/>
    <cellStyle name="Hyperlink 2 2 3 2 2 2 3" xfId="778"/>
    <cellStyle name="Hyperlink 2 2 3 2 2 2 3 2" xfId="1891"/>
    <cellStyle name="Hyperlink 2 2 3 2 2 2 3 2 2" xfId="4102"/>
    <cellStyle name="Hyperlink 2 2 3 2 2 2 3 2 2 2" xfId="10732"/>
    <cellStyle name="Hyperlink 2 2 3 2 2 2 3 2 3" xfId="6312"/>
    <cellStyle name="Hyperlink 2 2 3 2 2 2 3 2 4" xfId="8522"/>
    <cellStyle name="Hyperlink 2 2 3 2 2 2 3 3" xfId="2997"/>
    <cellStyle name="Hyperlink 2 2 3 2 2 2 3 3 2" xfId="9627"/>
    <cellStyle name="Hyperlink 2 2 3 2 2 2 3 4" xfId="5207"/>
    <cellStyle name="Hyperlink 2 2 3 2 2 2 3 5" xfId="7417"/>
    <cellStyle name="Hyperlink 2 2 3 2 2 2 4" xfId="1339"/>
    <cellStyle name="Hyperlink 2 2 3 2 2 2 4 2" xfId="3550"/>
    <cellStyle name="Hyperlink 2 2 3 2 2 2 4 2 2" xfId="10180"/>
    <cellStyle name="Hyperlink 2 2 3 2 2 2 4 3" xfId="5760"/>
    <cellStyle name="Hyperlink 2 2 3 2 2 2 4 4" xfId="7970"/>
    <cellStyle name="Hyperlink 2 2 3 2 2 2 5" xfId="2445"/>
    <cellStyle name="Hyperlink 2 2 3 2 2 2 5 2" xfId="9075"/>
    <cellStyle name="Hyperlink 2 2 3 2 2 2 6" xfId="4655"/>
    <cellStyle name="Hyperlink 2 2 3 2 2 2 7" xfId="686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2 2" xfId="11100"/>
    <cellStyle name="Hyperlink 2 2 3 2 2 3 2 2 2 3" xfId="6680"/>
    <cellStyle name="Hyperlink 2 2 3 2 2 3 2 2 2 4" xfId="8890"/>
    <cellStyle name="Hyperlink 2 2 3 2 2 3 2 2 3" xfId="3365"/>
    <cellStyle name="Hyperlink 2 2 3 2 2 3 2 2 3 2" xfId="9995"/>
    <cellStyle name="Hyperlink 2 2 3 2 2 3 2 2 4" xfId="5575"/>
    <cellStyle name="Hyperlink 2 2 3 2 2 3 2 2 5" xfId="7785"/>
    <cellStyle name="Hyperlink 2 2 3 2 2 3 2 3" xfId="1707"/>
    <cellStyle name="Hyperlink 2 2 3 2 2 3 2 3 2" xfId="3918"/>
    <cellStyle name="Hyperlink 2 2 3 2 2 3 2 3 2 2" xfId="10548"/>
    <cellStyle name="Hyperlink 2 2 3 2 2 3 2 3 3" xfId="6128"/>
    <cellStyle name="Hyperlink 2 2 3 2 2 3 2 3 4" xfId="8338"/>
    <cellStyle name="Hyperlink 2 2 3 2 2 3 2 4" xfId="2813"/>
    <cellStyle name="Hyperlink 2 2 3 2 2 3 2 4 2" xfId="9443"/>
    <cellStyle name="Hyperlink 2 2 3 2 2 3 2 5" xfId="5023"/>
    <cellStyle name="Hyperlink 2 2 3 2 2 3 2 6" xfId="7233"/>
    <cellStyle name="Hyperlink 2 2 3 2 2 3 3" xfId="870"/>
    <cellStyle name="Hyperlink 2 2 3 2 2 3 3 2" xfId="1983"/>
    <cellStyle name="Hyperlink 2 2 3 2 2 3 3 2 2" xfId="4194"/>
    <cellStyle name="Hyperlink 2 2 3 2 2 3 3 2 2 2" xfId="10824"/>
    <cellStyle name="Hyperlink 2 2 3 2 2 3 3 2 3" xfId="6404"/>
    <cellStyle name="Hyperlink 2 2 3 2 2 3 3 2 4" xfId="8614"/>
    <cellStyle name="Hyperlink 2 2 3 2 2 3 3 3" xfId="3089"/>
    <cellStyle name="Hyperlink 2 2 3 2 2 3 3 3 2" xfId="9719"/>
    <cellStyle name="Hyperlink 2 2 3 2 2 3 3 4" xfId="5299"/>
    <cellStyle name="Hyperlink 2 2 3 2 2 3 3 5" xfId="7509"/>
    <cellStyle name="Hyperlink 2 2 3 2 2 3 4" xfId="1431"/>
    <cellStyle name="Hyperlink 2 2 3 2 2 3 4 2" xfId="3642"/>
    <cellStyle name="Hyperlink 2 2 3 2 2 3 4 2 2" xfId="10272"/>
    <cellStyle name="Hyperlink 2 2 3 2 2 3 4 3" xfId="5852"/>
    <cellStyle name="Hyperlink 2 2 3 2 2 3 4 4" xfId="8062"/>
    <cellStyle name="Hyperlink 2 2 3 2 2 3 5" xfId="2537"/>
    <cellStyle name="Hyperlink 2 2 3 2 2 3 5 2" xfId="9167"/>
    <cellStyle name="Hyperlink 2 2 3 2 2 3 6" xfId="4747"/>
    <cellStyle name="Hyperlink 2 2 3 2 2 3 7" xfId="695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2 2" xfId="10916"/>
    <cellStyle name="Hyperlink 2 2 3 2 2 4 2 2 3" xfId="6496"/>
    <cellStyle name="Hyperlink 2 2 3 2 2 4 2 2 4" xfId="8706"/>
    <cellStyle name="Hyperlink 2 2 3 2 2 4 2 3" xfId="3181"/>
    <cellStyle name="Hyperlink 2 2 3 2 2 4 2 3 2" xfId="9811"/>
    <cellStyle name="Hyperlink 2 2 3 2 2 4 2 4" xfId="5391"/>
    <cellStyle name="Hyperlink 2 2 3 2 2 4 2 5" xfId="7601"/>
    <cellStyle name="Hyperlink 2 2 3 2 2 4 3" xfId="1523"/>
    <cellStyle name="Hyperlink 2 2 3 2 2 4 3 2" xfId="3734"/>
    <cellStyle name="Hyperlink 2 2 3 2 2 4 3 2 2" xfId="10364"/>
    <cellStyle name="Hyperlink 2 2 3 2 2 4 3 3" xfId="5944"/>
    <cellStyle name="Hyperlink 2 2 3 2 2 4 3 4" xfId="8154"/>
    <cellStyle name="Hyperlink 2 2 3 2 2 4 4" xfId="2629"/>
    <cellStyle name="Hyperlink 2 2 3 2 2 4 4 2" xfId="9259"/>
    <cellStyle name="Hyperlink 2 2 3 2 2 4 5" xfId="4839"/>
    <cellStyle name="Hyperlink 2 2 3 2 2 4 6" xfId="7049"/>
    <cellStyle name="Hyperlink 2 2 3 2 2 5" xfId="686"/>
    <cellStyle name="Hyperlink 2 2 3 2 2 5 2" xfId="1799"/>
    <cellStyle name="Hyperlink 2 2 3 2 2 5 2 2" xfId="4010"/>
    <cellStyle name="Hyperlink 2 2 3 2 2 5 2 2 2" xfId="10640"/>
    <cellStyle name="Hyperlink 2 2 3 2 2 5 2 3" xfId="6220"/>
    <cellStyle name="Hyperlink 2 2 3 2 2 5 2 4" xfId="8430"/>
    <cellStyle name="Hyperlink 2 2 3 2 2 5 3" xfId="2905"/>
    <cellStyle name="Hyperlink 2 2 3 2 2 5 3 2" xfId="9535"/>
    <cellStyle name="Hyperlink 2 2 3 2 2 5 4" xfId="5115"/>
    <cellStyle name="Hyperlink 2 2 3 2 2 5 5" xfId="7325"/>
    <cellStyle name="Hyperlink 2 2 3 2 2 6" xfId="1247"/>
    <cellStyle name="Hyperlink 2 2 3 2 2 6 2" xfId="3458"/>
    <cellStyle name="Hyperlink 2 2 3 2 2 6 2 2" xfId="10088"/>
    <cellStyle name="Hyperlink 2 2 3 2 2 6 3" xfId="5668"/>
    <cellStyle name="Hyperlink 2 2 3 2 2 6 4" xfId="7878"/>
    <cellStyle name="Hyperlink 2 2 3 2 2 7" xfId="2353"/>
    <cellStyle name="Hyperlink 2 2 3 2 2 7 2" xfId="8983"/>
    <cellStyle name="Hyperlink 2 2 3 2 2 8" xfId="4563"/>
    <cellStyle name="Hyperlink 2 2 3 2 2 9" xfId="677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2 2" xfId="10962"/>
    <cellStyle name="Hyperlink 2 2 3 2 3 2 2 2 3" xfId="6542"/>
    <cellStyle name="Hyperlink 2 2 3 2 3 2 2 2 4" xfId="8752"/>
    <cellStyle name="Hyperlink 2 2 3 2 3 2 2 3" xfId="3227"/>
    <cellStyle name="Hyperlink 2 2 3 2 3 2 2 3 2" xfId="9857"/>
    <cellStyle name="Hyperlink 2 2 3 2 3 2 2 4" xfId="5437"/>
    <cellStyle name="Hyperlink 2 2 3 2 3 2 2 5" xfId="7647"/>
    <cellStyle name="Hyperlink 2 2 3 2 3 2 3" xfId="1569"/>
    <cellStyle name="Hyperlink 2 2 3 2 3 2 3 2" xfId="3780"/>
    <cellStyle name="Hyperlink 2 2 3 2 3 2 3 2 2" xfId="10410"/>
    <cellStyle name="Hyperlink 2 2 3 2 3 2 3 3" xfId="5990"/>
    <cellStyle name="Hyperlink 2 2 3 2 3 2 3 4" xfId="8200"/>
    <cellStyle name="Hyperlink 2 2 3 2 3 2 4" xfId="2675"/>
    <cellStyle name="Hyperlink 2 2 3 2 3 2 4 2" xfId="9305"/>
    <cellStyle name="Hyperlink 2 2 3 2 3 2 5" xfId="4885"/>
    <cellStyle name="Hyperlink 2 2 3 2 3 2 6" xfId="7095"/>
    <cellStyle name="Hyperlink 2 2 3 2 3 3" xfId="732"/>
    <cellStyle name="Hyperlink 2 2 3 2 3 3 2" xfId="1845"/>
    <cellStyle name="Hyperlink 2 2 3 2 3 3 2 2" xfId="4056"/>
    <cellStyle name="Hyperlink 2 2 3 2 3 3 2 2 2" xfId="10686"/>
    <cellStyle name="Hyperlink 2 2 3 2 3 3 2 3" xfId="6266"/>
    <cellStyle name="Hyperlink 2 2 3 2 3 3 2 4" xfId="8476"/>
    <cellStyle name="Hyperlink 2 2 3 2 3 3 3" xfId="2951"/>
    <cellStyle name="Hyperlink 2 2 3 2 3 3 3 2" xfId="9581"/>
    <cellStyle name="Hyperlink 2 2 3 2 3 3 4" xfId="5161"/>
    <cellStyle name="Hyperlink 2 2 3 2 3 3 5" xfId="7371"/>
    <cellStyle name="Hyperlink 2 2 3 2 3 4" xfId="1293"/>
    <cellStyle name="Hyperlink 2 2 3 2 3 4 2" xfId="3504"/>
    <cellStyle name="Hyperlink 2 2 3 2 3 4 2 2" xfId="10134"/>
    <cellStyle name="Hyperlink 2 2 3 2 3 4 3" xfId="5714"/>
    <cellStyle name="Hyperlink 2 2 3 2 3 4 4" xfId="7924"/>
    <cellStyle name="Hyperlink 2 2 3 2 3 5" xfId="2399"/>
    <cellStyle name="Hyperlink 2 2 3 2 3 5 2" xfId="9029"/>
    <cellStyle name="Hyperlink 2 2 3 2 3 6" xfId="4609"/>
    <cellStyle name="Hyperlink 2 2 3 2 3 7" xfId="681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2 2" xfId="11054"/>
    <cellStyle name="Hyperlink 2 2 3 2 4 2 2 2 3" xfId="6634"/>
    <cellStyle name="Hyperlink 2 2 3 2 4 2 2 2 4" xfId="8844"/>
    <cellStyle name="Hyperlink 2 2 3 2 4 2 2 3" xfId="3319"/>
    <cellStyle name="Hyperlink 2 2 3 2 4 2 2 3 2" xfId="9949"/>
    <cellStyle name="Hyperlink 2 2 3 2 4 2 2 4" xfId="5529"/>
    <cellStyle name="Hyperlink 2 2 3 2 4 2 2 5" xfId="7739"/>
    <cellStyle name="Hyperlink 2 2 3 2 4 2 3" xfId="1661"/>
    <cellStyle name="Hyperlink 2 2 3 2 4 2 3 2" xfId="3872"/>
    <cellStyle name="Hyperlink 2 2 3 2 4 2 3 2 2" xfId="10502"/>
    <cellStyle name="Hyperlink 2 2 3 2 4 2 3 3" xfId="6082"/>
    <cellStyle name="Hyperlink 2 2 3 2 4 2 3 4" xfId="8292"/>
    <cellStyle name="Hyperlink 2 2 3 2 4 2 4" xfId="2767"/>
    <cellStyle name="Hyperlink 2 2 3 2 4 2 4 2" xfId="9397"/>
    <cellStyle name="Hyperlink 2 2 3 2 4 2 5" xfId="4977"/>
    <cellStyle name="Hyperlink 2 2 3 2 4 2 6" xfId="7187"/>
    <cellStyle name="Hyperlink 2 2 3 2 4 3" xfId="824"/>
    <cellStyle name="Hyperlink 2 2 3 2 4 3 2" xfId="1937"/>
    <cellStyle name="Hyperlink 2 2 3 2 4 3 2 2" xfId="4148"/>
    <cellStyle name="Hyperlink 2 2 3 2 4 3 2 2 2" xfId="10778"/>
    <cellStyle name="Hyperlink 2 2 3 2 4 3 2 3" xfId="6358"/>
    <cellStyle name="Hyperlink 2 2 3 2 4 3 2 4" xfId="8568"/>
    <cellStyle name="Hyperlink 2 2 3 2 4 3 3" xfId="3043"/>
    <cellStyle name="Hyperlink 2 2 3 2 4 3 3 2" xfId="9673"/>
    <cellStyle name="Hyperlink 2 2 3 2 4 3 4" xfId="5253"/>
    <cellStyle name="Hyperlink 2 2 3 2 4 3 5" xfId="7463"/>
    <cellStyle name="Hyperlink 2 2 3 2 4 4" xfId="1385"/>
    <cellStyle name="Hyperlink 2 2 3 2 4 4 2" xfId="3596"/>
    <cellStyle name="Hyperlink 2 2 3 2 4 4 2 2" xfId="10226"/>
    <cellStyle name="Hyperlink 2 2 3 2 4 4 3" xfId="5806"/>
    <cellStyle name="Hyperlink 2 2 3 2 4 4 4" xfId="8016"/>
    <cellStyle name="Hyperlink 2 2 3 2 4 5" xfId="2491"/>
    <cellStyle name="Hyperlink 2 2 3 2 4 5 2" xfId="9121"/>
    <cellStyle name="Hyperlink 2 2 3 2 4 6" xfId="4701"/>
    <cellStyle name="Hyperlink 2 2 3 2 4 7" xfId="691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2 2" xfId="10870"/>
    <cellStyle name="Hyperlink 2 2 3 2 5 2 2 3" xfId="6450"/>
    <cellStyle name="Hyperlink 2 2 3 2 5 2 2 4" xfId="8660"/>
    <cellStyle name="Hyperlink 2 2 3 2 5 2 3" xfId="3135"/>
    <cellStyle name="Hyperlink 2 2 3 2 5 2 3 2" xfId="9765"/>
    <cellStyle name="Hyperlink 2 2 3 2 5 2 4" xfId="5345"/>
    <cellStyle name="Hyperlink 2 2 3 2 5 2 5" xfId="7555"/>
    <cellStyle name="Hyperlink 2 2 3 2 5 3" xfId="1477"/>
    <cellStyle name="Hyperlink 2 2 3 2 5 3 2" xfId="3688"/>
    <cellStyle name="Hyperlink 2 2 3 2 5 3 2 2" xfId="10318"/>
    <cellStyle name="Hyperlink 2 2 3 2 5 3 3" xfId="5898"/>
    <cellStyle name="Hyperlink 2 2 3 2 5 3 4" xfId="8108"/>
    <cellStyle name="Hyperlink 2 2 3 2 5 4" xfId="2583"/>
    <cellStyle name="Hyperlink 2 2 3 2 5 4 2" xfId="9213"/>
    <cellStyle name="Hyperlink 2 2 3 2 5 5" xfId="4793"/>
    <cellStyle name="Hyperlink 2 2 3 2 5 6" xfId="7003"/>
    <cellStyle name="Hyperlink 2 2 3 2 6" xfId="640"/>
    <cellStyle name="Hyperlink 2 2 3 2 6 2" xfId="1753"/>
    <cellStyle name="Hyperlink 2 2 3 2 6 2 2" xfId="3964"/>
    <cellStyle name="Hyperlink 2 2 3 2 6 2 2 2" xfId="10594"/>
    <cellStyle name="Hyperlink 2 2 3 2 6 2 3" xfId="6174"/>
    <cellStyle name="Hyperlink 2 2 3 2 6 2 4" xfId="8384"/>
    <cellStyle name="Hyperlink 2 2 3 2 6 3" xfId="2859"/>
    <cellStyle name="Hyperlink 2 2 3 2 6 3 2" xfId="9489"/>
    <cellStyle name="Hyperlink 2 2 3 2 6 4" xfId="5069"/>
    <cellStyle name="Hyperlink 2 2 3 2 6 5" xfId="7279"/>
    <cellStyle name="Hyperlink 2 2 3 2 7" xfId="1201"/>
    <cellStyle name="Hyperlink 2 2 3 2 7 2" xfId="3412"/>
    <cellStyle name="Hyperlink 2 2 3 2 7 2 2" xfId="10042"/>
    <cellStyle name="Hyperlink 2 2 3 2 7 3" xfId="5622"/>
    <cellStyle name="Hyperlink 2 2 3 2 7 4" xfId="7832"/>
    <cellStyle name="Hyperlink 2 2 3 2 8" xfId="2307"/>
    <cellStyle name="Hyperlink 2 2 3 2 8 2" xfId="893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2 2" xfId="10988"/>
    <cellStyle name="Hyperlink 2 2 3 3 2 2 2 2 3" xfId="6568"/>
    <cellStyle name="Hyperlink 2 2 3 3 2 2 2 2 4" xfId="8778"/>
    <cellStyle name="Hyperlink 2 2 3 3 2 2 2 3" xfId="3253"/>
    <cellStyle name="Hyperlink 2 2 3 3 2 2 2 3 2" xfId="9883"/>
    <cellStyle name="Hyperlink 2 2 3 3 2 2 2 4" xfId="5463"/>
    <cellStyle name="Hyperlink 2 2 3 3 2 2 2 5" xfId="7673"/>
    <cellStyle name="Hyperlink 2 2 3 3 2 2 3" xfId="1595"/>
    <cellStyle name="Hyperlink 2 2 3 3 2 2 3 2" xfId="3806"/>
    <cellStyle name="Hyperlink 2 2 3 3 2 2 3 2 2" xfId="10436"/>
    <cellStyle name="Hyperlink 2 2 3 3 2 2 3 3" xfId="6016"/>
    <cellStyle name="Hyperlink 2 2 3 3 2 2 3 4" xfId="8226"/>
    <cellStyle name="Hyperlink 2 2 3 3 2 2 4" xfId="2701"/>
    <cellStyle name="Hyperlink 2 2 3 3 2 2 4 2" xfId="9331"/>
    <cellStyle name="Hyperlink 2 2 3 3 2 2 5" xfId="4911"/>
    <cellStyle name="Hyperlink 2 2 3 3 2 2 6" xfId="7121"/>
    <cellStyle name="Hyperlink 2 2 3 3 2 3" xfId="758"/>
    <cellStyle name="Hyperlink 2 2 3 3 2 3 2" xfId="1871"/>
    <cellStyle name="Hyperlink 2 2 3 3 2 3 2 2" xfId="4082"/>
    <cellStyle name="Hyperlink 2 2 3 3 2 3 2 2 2" xfId="10712"/>
    <cellStyle name="Hyperlink 2 2 3 3 2 3 2 3" xfId="6292"/>
    <cellStyle name="Hyperlink 2 2 3 3 2 3 2 4" xfId="8502"/>
    <cellStyle name="Hyperlink 2 2 3 3 2 3 3" xfId="2977"/>
    <cellStyle name="Hyperlink 2 2 3 3 2 3 3 2" xfId="9607"/>
    <cellStyle name="Hyperlink 2 2 3 3 2 3 4" xfId="5187"/>
    <cellStyle name="Hyperlink 2 2 3 3 2 3 5" xfId="7397"/>
    <cellStyle name="Hyperlink 2 2 3 3 2 4" xfId="1319"/>
    <cellStyle name="Hyperlink 2 2 3 3 2 4 2" xfId="3530"/>
    <cellStyle name="Hyperlink 2 2 3 3 2 4 2 2" xfId="10160"/>
    <cellStyle name="Hyperlink 2 2 3 3 2 4 3" xfId="5740"/>
    <cellStyle name="Hyperlink 2 2 3 3 2 4 4" xfId="7950"/>
    <cellStyle name="Hyperlink 2 2 3 3 2 5" xfId="2425"/>
    <cellStyle name="Hyperlink 2 2 3 3 2 5 2" xfId="9055"/>
    <cellStyle name="Hyperlink 2 2 3 3 2 6" xfId="4635"/>
    <cellStyle name="Hyperlink 2 2 3 3 2 7" xfId="684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2 2" xfId="11080"/>
    <cellStyle name="Hyperlink 2 2 3 3 3 2 2 2 3" xfId="6660"/>
    <cellStyle name="Hyperlink 2 2 3 3 3 2 2 2 4" xfId="8870"/>
    <cellStyle name="Hyperlink 2 2 3 3 3 2 2 3" xfId="3345"/>
    <cellStyle name="Hyperlink 2 2 3 3 3 2 2 3 2" xfId="9975"/>
    <cellStyle name="Hyperlink 2 2 3 3 3 2 2 4" xfId="5555"/>
    <cellStyle name="Hyperlink 2 2 3 3 3 2 2 5" xfId="7765"/>
    <cellStyle name="Hyperlink 2 2 3 3 3 2 3" xfId="1687"/>
    <cellStyle name="Hyperlink 2 2 3 3 3 2 3 2" xfId="3898"/>
    <cellStyle name="Hyperlink 2 2 3 3 3 2 3 2 2" xfId="10528"/>
    <cellStyle name="Hyperlink 2 2 3 3 3 2 3 3" xfId="6108"/>
    <cellStyle name="Hyperlink 2 2 3 3 3 2 3 4" xfId="8318"/>
    <cellStyle name="Hyperlink 2 2 3 3 3 2 4" xfId="2793"/>
    <cellStyle name="Hyperlink 2 2 3 3 3 2 4 2" xfId="9423"/>
    <cellStyle name="Hyperlink 2 2 3 3 3 2 5" xfId="5003"/>
    <cellStyle name="Hyperlink 2 2 3 3 3 2 6" xfId="7213"/>
    <cellStyle name="Hyperlink 2 2 3 3 3 3" xfId="850"/>
    <cellStyle name="Hyperlink 2 2 3 3 3 3 2" xfId="1963"/>
    <cellStyle name="Hyperlink 2 2 3 3 3 3 2 2" xfId="4174"/>
    <cellStyle name="Hyperlink 2 2 3 3 3 3 2 2 2" xfId="10804"/>
    <cellStyle name="Hyperlink 2 2 3 3 3 3 2 3" xfId="6384"/>
    <cellStyle name="Hyperlink 2 2 3 3 3 3 2 4" xfId="8594"/>
    <cellStyle name="Hyperlink 2 2 3 3 3 3 3" xfId="3069"/>
    <cellStyle name="Hyperlink 2 2 3 3 3 3 3 2" xfId="9699"/>
    <cellStyle name="Hyperlink 2 2 3 3 3 3 4" xfId="5279"/>
    <cellStyle name="Hyperlink 2 2 3 3 3 3 5" xfId="7489"/>
    <cellStyle name="Hyperlink 2 2 3 3 3 4" xfId="1411"/>
    <cellStyle name="Hyperlink 2 2 3 3 3 4 2" xfId="3622"/>
    <cellStyle name="Hyperlink 2 2 3 3 3 4 2 2" xfId="10252"/>
    <cellStyle name="Hyperlink 2 2 3 3 3 4 3" xfId="5832"/>
    <cellStyle name="Hyperlink 2 2 3 3 3 4 4" xfId="8042"/>
    <cellStyle name="Hyperlink 2 2 3 3 3 5" xfId="2517"/>
    <cellStyle name="Hyperlink 2 2 3 3 3 5 2" xfId="9147"/>
    <cellStyle name="Hyperlink 2 2 3 3 3 6" xfId="4727"/>
    <cellStyle name="Hyperlink 2 2 3 3 3 7" xfId="693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2 2" xfId="10896"/>
    <cellStyle name="Hyperlink 2 2 3 3 4 2 2 3" xfId="6476"/>
    <cellStyle name="Hyperlink 2 2 3 3 4 2 2 4" xfId="8686"/>
    <cellStyle name="Hyperlink 2 2 3 3 4 2 3" xfId="3161"/>
    <cellStyle name="Hyperlink 2 2 3 3 4 2 3 2" xfId="9791"/>
    <cellStyle name="Hyperlink 2 2 3 3 4 2 4" xfId="5371"/>
    <cellStyle name="Hyperlink 2 2 3 3 4 2 5" xfId="7581"/>
    <cellStyle name="Hyperlink 2 2 3 3 4 3" xfId="1503"/>
    <cellStyle name="Hyperlink 2 2 3 3 4 3 2" xfId="3714"/>
    <cellStyle name="Hyperlink 2 2 3 3 4 3 2 2" xfId="10344"/>
    <cellStyle name="Hyperlink 2 2 3 3 4 3 3" xfId="5924"/>
    <cellStyle name="Hyperlink 2 2 3 3 4 3 4" xfId="8134"/>
    <cellStyle name="Hyperlink 2 2 3 3 4 4" xfId="2609"/>
    <cellStyle name="Hyperlink 2 2 3 3 4 4 2" xfId="9239"/>
    <cellStyle name="Hyperlink 2 2 3 3 4 5" xfId="4819"/>
    <cellStyle name="Hyperlink 2 2 3 3 4 6" xfId="7029"/>
    <cellStyle name="Hyperlink 2 2 3 3 5" xfId="666"/>
    <cellStyle name="Hyperlink 2 2 3 3 5 2" xfId="1779"/>
    <cellStyle name="Hyperlink 2 2 3 3 5 2 2" xfId="3990"/>
    <cellStyle name="Hyperlink 2 2 3 3 5 2 2 2" xfId="10620"/>
    <cellStyle name="Hyperlink 2 2 3 3 5 2 3" xfId="6200"/>
    <cellStyle name="Hyperlink 2 2 3 3 5 2 4" xfId="8410"/>
    <cellStyle name="Hyperlink 2 2 3 3 5 3" xfId="2885"/>
    <cellStyle name="Hyperlink 2 2 3 3 5 3 2" xfId="9515"/>
    <cellStyle name="Hyperlink 2 2 3 3 5 4" xfId="5095"/>
    <cellStyle name="Hyperlink 2 2 3 3 5 5" xfId="7305"/>
    <cellStyle name="Hyperlink 2 2 3 3 6" xfId="1227"/>
    <cellStyle name="Hyperlink 2 2 3 3 6 2" xfId="3438"/>
    <cellStyle name="Hyperlink 2 2 3 3 6 2 2" xfId="10068"/>
    <cellStyle name="Hyperlink 2 2 3 3 6 3" xfId="5648"/>
    <cellStyle name="Hyperlink 2 2 3 3 6 4" xfId="7858"/>
    <cellStyle name="Hyperlink 2 2 3 3 7" xfId="2333"/>
    <cellStyle name="Hyperlink 2 2 3 3 7 2" xfId="8963"/>
    <cellStyle name="Hyperlink 2 2 3 3 8" xfId="4543"/>
    <cellStyle name="Hyperlink 2 2 3 3 9" xfId="675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2 2" xfId="10942"/>
    <cellStyle name="Hyperlink 2 2 3 4 2 2 2 3" xfId="6522"/>
    <cellStyle name="Hyperlink 2 2 3 4 2 2 2 4" xfId="8732"/>
    <cellStyle name="Hyperlink 2 2 3 4 2 2 3" xfId="3207"/>
    <cellStyle name="Hyperlink 2 2 3 4 2 2 3 2" xfId="9837"/>
    <cellStyle name="Hyperlink 2 2 3 4 2 2 4" xfId="5417"/>
    <cellStyle name="Hyperlink 2 2 3 4 2 2 5" xfId="7627"/>
    <cellStyle name="Hyperlink 2 2 3 4 2 3" xfId="1549"/>
    <cellStyle name="Hyperlink 2 2 3 4 2 3 2" xfId="3760"/>
    <cellStyle name="Hyperlink 2 2 3 4 2 3 2 2" xfId="10390"/>
    <cellStyle name="Hyperlink 2 2 3 4 2 3 3" xfId="5970"/>
    <cellStyle name="Hyperlink 2 2 3 4 2 3 4" xfId="8180"/>
    <cellStyle name="Hyperlink 2 2 3 4 2 4" xfId="2655"/>
    <cellStyle name="Hyperlink 2 2 3 4 2 4 2" xfId="9285"/>
    <cellStyle name="Hyperlink 2 2 3 4 2 5" xfId="4865"/>
    <cellStyle name="Hyperlink 2 2 3 4 2 6" xfId="7075"/>
    <cellStyle name="Hyperlink 2 2 3 4 3" xfId="712"/>
    <cellStyle name="Hyperlink 2 2 3 4 3 2" xfId="1825"/>
    <cellStyle name="Hyperlink 2 2 3 4 3 2 2" xfId="4036"/>
    <cellStyle name="Hyperlink 2 2 3 4 3 2 2 2" xfId="10666"/>
    <cellStyle name="Hyperlink 2 2 3 4 3 2 3" xfId="6246"/>
    <cellStyle name="Hyperlink 2 2 3 4 3 2 4" xfId="8456"/>
    <cellStyle name="Hyperlink 2 2 3 4 3 3" xfId="2931"/>
    <cellStyle name="Hyperlink 2 2 3 4 3 3 2" xfId="9561"/>
    <cellStyle name="Hyperlink 2 2 3 4 3 4" xfId="5141"/>
    <cellStyle name="Hyperlink 2 2 3 4 3 5" xfId="7351"/>
    <cellStyle name="Hyperlink 2 2 3 4 4" xfId="1273"/>
    <cellStyle name="Hyperlink 2 2 3 4 4 2" xfId="3484"/>
    <cellStyle name="Hyperlink 2 2 3 4 4 2 2" xfId="10114"/>
    <cellStyle name="Hyperlink 2 2 3 4 4 3" xfId="5694"/>
    <cellStyle name="Hyperlink 2 2 3 4 4 4" xfId="7904"/>
    <cellStyle name="Hyperlink 2 2 3 4 5" xfId="2379"/>
    <cellStyle name="Hyperlink 2 2 3 4 5 2" xfId="9009"/>
    <cellStyle name="Hyperlink 2 2 3 4 6" xfId="4589"/>
    <cellStyle name="Hyperlink 2 2 3 4 7" xfId="679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2 2" xfId="11034"/>
    <cellStyle name="Hyperlink 2 2 3 5 2 2 2 3" xfId="6614"/>
    <cellStyle name="Hyperlink 2 2 3 5 2 2 2 4" xfId="8824"/>
    <cellStyle name="Hyperlink 2 2 3 5 2 2 3" xfId="3299"/>
    <cellStyle name="Hyperlink 2 2 3 5 2 2 3 2" xfId="9929"/>
    <cellStyle name="Hyperlink 2 2 3 5 2 2 4" xfId="5509"/>
    <cellStyle name="Hyperlink 2 2 3 5 2 2 5" xfId="7719"/>
    <cellStyle name="Hyperlink 2 2 3 5 2 3" xfId="1641"/>
    <cellStyle name="Hyperlink 2 2 3 5 2 3 2" xfId="3852"/>
    <cellStyle name="Hyperlink 2 2 3 5 2 3 2 2" xfId="10482"/>
    <cellStyle name="Hyperlink 2 2 3 5 2 3 3" xfId="6062"/>
    <cellStyle name="Hyperlink 2 2 3 5 2 3 4" xfId="8272"/>
    <cellStyle name="Hyperlink 2 2 3 5 2 4" xfId="2747"/>
    <cellStyle name="Hyperlink 2 2 3 5 2 4 2" xfId="9377"/>
    <cellStyle name="Hyperlink 2 2 3 5 2 5" xfId="4957"/>
    <cellStyle name="Hyperlink 2 2 3 5 2 6" xfId="7167"/>
    <cellStyle name="Hyperlink 2 2 3 5 3" xfId="804"/>
    <cellStyle name="Hyperlink 2 2 3 5 3 2" xfId="1917"/>
    <cellStyle name="Hyperlink 2 2 3 5 3 2 2" xfId="4128"/>
    <cellStyle name="Hyperlink 2 2 3 5 3 2 2 2" xfId="10758"/>
    <cellStyle name="Hyperlink 2 2 3 5 3 2 3" xfId="6338"/>
    <cellStyle name="Hyperlink 2 2 3 5 3 2 4" xfId="8548"/>
    <cellStyle name="Hyperlink 2 2 3 5 3 3" xfId="3023"/>
    <cellStyle name="Hyperlink 2 2 3 5 3 3 2" xfId="9653"/>
    <cellStyle name="Hyperlink 2 2 3 5 3 4" xfId="5233"/>
    <cellStyle name="Hyperlink 2 2 3 5 3 5" xfId="7443"/>
    <cellStyle name="Hyperlink 2 2 3 5 4" xfId="1365"/>
    <cellStyle name="Hyperlink 2 2 3 5 4 2" xfId="3576"/>
    <cellStyle name="Hyperlink 2 2 3 5 4 2 2" xfId="10206"/>
    <cellStyle name="Hyperlink 2 2 3 5 4 3" xfId="5786"/>
    <cellStyle name="Hyperlink 2 2 3 5 4 4" xfId="7996"/>
    <cellStyle name="Hyperlink 2 2 3 5 5" xfId="2471"/>
    <cellStyle name="Hyperlink 2 2 3 5 5 2" xfId="9101"/>
    <cellStyle name="Hyperlink 2 2 3 5 6" xfId="4681"/>
    <cellStyle name="Hyperlink 2 2 3 5 7" xfId="6891"/>
    <cellStyle name="Hyperlink 2 2 3 6" xfId="344"/>
    <cellStyle name="Hyperlink 2 2 3 6 2" xfId="896"/>
    <cellStyle name="Hyperlink 2 2 3 6 2 2" xfId="2009"/>
    <cellStyle name="Hyperlink 2 2 3 6 2 2 2" xfId="4220"/>
    <cellStyle name="Hyperlink 2 2 3 6 2 2 2 2" xfId="10850"/>
    <cellStyle name="Hyperlink 2 2 3 6 2 2 3" xfId="6430"/>
    <cellStyle name="Hyperlink 2 2 3 6 2 2 4" xfId="8640"/>
    <cellStyle name="Hyperlink 2 2 3 6 2 3" xfId="3115"/>
    <cellStyle name="Hyperlink 2 2 3 6 2 3 2" xfId="9745"/>
    <cellStyle name="Hyperlink 2 2 3 6 2 4" xfId="5325"/>
    <cellStyle name="Hyperlink 2 2 3 6 2 5" xfId="7535"/>
    <cellStyle name="Hyperlink 2 2 3 6 3" xfId="1457"/>
    <cellStyle name="Hyperlink 2 2 3 6 3 2" xfId="3668"/>
    <cellStyle name="Hyperlink 2 2 3 6 3 2 2" xfId="10298"/>
    <cellStyle name="Hyperlink 2 2 3 6 3 3" xfId="5878"/>
    <cellStyle name="Hyperlink 2 2 3 6 3 4" xfId="8088"/>
    <cellStyle name="Hyperlink 2 2 3 6 4" xfId="2563"/>
    <cellStyle name="Hyperlink 2 2 3 6 4 2" xfId="9193"/>
    <cellStyle name="Hyperlink 2 2 3 6 5" xfId="4773"/>
    <cellStyle name="Hyperlink 2 2 3 6 6" xfId="6983"/>
    <cellStyle name="Hyperlink 2 2 3 7" xfId="620"/>
    <cellStyle name="Hyperlink 2 2 3 7 2" xfId="1733"/>
    <cellStyle name="Hyperlink 2 2 3 7 2 2" xfId="3944"/>
    <cellStyle name="Hyperlink 2 2 3 7 2 2 2" xfId="10574"/>
    <cellStyle name="Hyperlink 2 2 3 7 2 3" xfId="6154"/>
    <cellStyle name="Hyperlink 2 2 3 7 2 4" xfId="8364"/>
    <cellStyle name="Hyperlink 2 2 3 7 3" xfId="2839"/>
    <cellStyle name="Hyperlink 2 2 3 7 3 2" xfId="9469"/>
    <cellStyle name="Hyperlink 2 2 3 7 4" xfId="5049"/>
    <cellStyle name="Hyperlink 2 2 3 7 5" xfId="7259"/>
    <cellStyle name="Hyperlink 2 2 3 8" xfId="1181"/>
    <cellStyle name="Hyperlink 2 2 3 8 2" xfId="3392"/>
    <cellStyle name="Hyperlink 2 2 3 8 2 2" xfId="10022"/>
    <cellStyle name="Hyperlink 2 2 3 8 3" xfId="5602"/>
    <cellStyle name="Hyperlink 2 2 3 8 4" xfId="7812"/>
    <cellStyle name="Hyperlink 2 2 3 9" xfId="2287"/>
    <cellStyle name="Hyperlink 2 2 3 9 2" xfId="8917"/>
    <cellStyle name="Hyperlink 2 2 4" xfId="78"/>
    <cellStyle name="Hyperlink 2 2 4 10" xfId="6717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2 2" xfId="10998"/>
    <cellStyle name="Hyperlink 2 2 4 2 2 2 2 2 3" xfId="6578"/>
    <cellStyle name="Hyperlink 2 2 4 2 2 2 2 2 4" xfId="8788"/>
    <cellStyle name="Hyperlink 2 2 4 2 2 2 2 3" xfId="3263"/>
    <cellStyle name="Hyperlink 2 2 4 2 2 2 2 3 2" xfId="9893"/>
    <cellStyle name="Hyperlink 2 2 4 2 2 2 2 4" xfId="5473"/>
    <cellStyle name="Hyperlink 2 2 4 2 2 2 2 5" xfId="7683"/>
    <cellStyle name="Hyperlink 2 2 4 2 2 2 3" xfId="1605"/>
    <cellStyle name="Hyperlink 2 2 4 2 2 2 3 2" xfId="3816"/>
    <cellStyle name="Hyperlink 2 2 4 2 2 2 3 2 2" xfId="10446"/>
    <cellStyle name="Hyperlink 2 2 4 2 2 2 3 3" xfId="6026"/>
    <cellStyle name="Hyperlink 2 2 4 2 2 2 3 4" xfId="8236"/>
    <cellStyle name="Hyperlink 2 2 4 2 2 2 4" xfId="2711"/>
    <cellStyle name="Hyperlink 2 2 4 2 2 2 4 2" xfId="9341"/>
    <cellStyle name="Hyperlink 2 2 4 2 2 2 5" xfId="4921"/>
    <cellStyle name="Hyperlink 2 2 4 2 2 2 6" xfId="7131"/>
    <cellStyle name="Hyperlink 2 2 4 2 2 3" xfId="768"/>
    <cellStyle name="Hyperlink 2 2 4 2 2 3 2" xfId="1881"/>
    <cellStyle name="Hyperlink 2 2 4 2 2 3 2 2" xfId="4092"/>
    <cellStyle name="Hyperlink 2 2 4 2 2 3 2 2 2" xfId="10722"/>
    <cellStyle name="Hyperlink 2 2 4 2 2 3 2 3" xfId="6302"/>
    <cellStyle name="Hyperlink 2 2 4 2 2 3 2 4" xfId="8512"/>
    <cellStyle name="Hyperlink 2 2 4 2 2 3 3" xfId="2987"/>
    <cellStyle name="Hyperlink 2 2 4 2 2 3 3 2" xfId="9617"/>
    <cellStyle name="Hyperlink 2 2 4 2 2 3 4" xfId="5197"/>
    <cellStyle name="Hyperlink 2 2 4 2 2 3 5" xfId="7407"/>
    <cellStyle name="Hyperlink 2 2 4 2 2 4" xfId="1329"/>
    <cellStyle name="Hyperlink 2 2 4 2 2 4 2" xfId="3540"/>
    <cellStyle name="Hyperlink 2 2 4 2 2 4 2 2" xfId="10170"/>
    <cellStyle name="Hyperlink 2 2 4 2 2 4 3" xfId="5750"/>
    <cellStyle name="Hyperlink 2 2 4 2 2 4 4" xfId="7960"/>
    <cellStyle name="Hyperlink 2 2 4 2 2 5" xfId="2435"/>
    <cellStyle name="Hyperlink 2 2 4 2 2 5 2" xfId="9065"/>
    <cellStyle name="Hyperlink 2 2 4 2 2 6" xfId="4645"/>
    <cellStyle name="Hyperlink 2 2 4 2 2 7" xfId="685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2 2" xfId="11090"/>
    <cellStyle name="Hyperlink 2 2 4 2 3 2 2 2 3" xfId="6670"/>
    <cellStyle name="Hyperlink 2 2 4 2 3 2 2 2 4" xfId="8880"/>
    <cellStyle name="Hyperlink 2 2 4 2 3 2 2 3" xfId="3355"/>
    <cellStyle name="Hyperlink 2 2 4 2 3 2 2 3 2" xfId="9985"/>
    <cellStyle name="Hyperlink 2 2 4 2 3 2 2 4" xfId="5565"/>
    <cellStyle name="Hyperlink 2 2 4 2 3 2 2 5" xfId="7775"/>
    <cellStyle name="Hyperlink 2 2 4 2 3 2 3" xfId="1697"/>
    <cellStyle name="Hyperlink 2 2 4 2 3 2 3 2" xfId="3908"/>
    <cellStyle name="Hyperlink 2 2 4 2 3 2 3 2 2" xfId="10538"/>
    <cellStyle name="Hyperlink 2 2 4 2 3 2 3 3" xfId="6118"/>
    <cellStyle name="Hyperlink 2 2 4 2 3 2 3 4" xfId="8328"/>
    <cellStyle name="Hyperlink 2 2 4 2 3 2 4" xfId="2803"/>
    <cellStyle name="Hyperlink 2 2 4 2 3 2 4 2" xfId="9433"/>
    <cellStyle name="Hyperlink 2 2 4 2 3 2 5" xfId="5013"/>
    <cellStyle name="Hyperlink 2 2 4 2 3 2 6" xfId="7223"/>
    <cellStyle name="Hyperlink 2 2 4 2 3 3" xfId="860"/>
    <cellStyle name="Hyperlink 2 2 4 2 3 3 2" xfId="1973"/>
    <cellStyle name="Hyperlink 2 2 4 2 3 3 2 2" xfId="4184"/>
    <cellStyle name="Hyperlink 2 2 4 2 3 3 2 2 2" xfId="10814"/>
    <cellStyle name="Hyperlink 2 2 4 2 3 3 2 3" xfId="6394"/>
    <cellStyle name="Hyperlink 2 2 4 2 3 3 2 4" xfId="8604"/>
    <cellStyle name="Hyperlink 2 2 4 2 3 3 3" xfId="3079"/>
    <cellStyle name="Hyperlink 2 2 4 2 3 3 3 2" xfId="9709"/>
    <cellStyle name="Hyperlink 2 2 4 2 3 3 4" xfId="5289"/>
    <cellStyle name="Hyperlink 2 2 4 2 3 3 5" xfId="7499"/>
    <cellStyle name="Hyperlink 2 2 4 2 3 4" xfId="1421"/>
    <cellStyle name="Hyperlink 2 2 4 2 3 4 2" xfId="3632"/>
    <cellStyle name="Hyperlink 2 2 4 2 3 4 2 2" xfId="10262"/>
    <cellStyle name="Hyperlink 2 2 4 2 3 4 3" xfId="5842"/>
    <cellStyle name="Hyperlink 2 2 4 2 3 4 4" xfId="8052"/>
    <cellStyle name="Hyperlink 2 2 4 2 3 5" xfId="2527"/>
    <cellStyle name="Hyperlink 2 2 4 2 3 5 2" xfId="9157"/>
    <cellStyle name="Hyperlink 2 2 4 2 3 6" xfId="4737"/>
    <cellStyle name="Hyperlink 2 2 4 2 3 7" xfId="694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2 2" xfId="10906"/>
    <cellStyle name="Hyperlink 2 2 4 2 4 2 2 3" xfId="6486"/>
    <cellStyle name="Hyperlink 2 2 4 2 4 2 2 4" xfId="8696"/>
    <cellStyle name="Hyperlink 2 2 4 2 4 2 3" xfId="3171"/>
    <cellStyle name="Hyperlink 2 2 4 2 4 2 3 2" xfId="9801"/>
    <cellStyle name="Hyperlink 2 2 4 2 4 2 4" xfId="5381"/>
    <cellStyle name="Hyperlink 2 2 4 2 4 2 5" xfId="7591"/>
    <cellStyle name="Hyperlink 2 2 4 2 4 3" xfId="1513"/>
    <cellStyle name="Hyperlink 2 2 4 2 4 3 2" xfId="3724"/>
    <cellStyle name="Hyperlink 2 2 4 2 4 3 2 2" xfId="10354"/>
    <cellStyle name="Hyperlink 2 2 4 2 4 3 3" xfId="5934"/>
    <cellStyle name="Hyperlink 2 2 4 2 4 3 4" xfId="8144"/>
    <cellStyle name="Hyperlink 2 2 4 2 4 4" xfId="2619"/>
    <cellStyle name="Hyperlink 2 2 4 2 4 4 2" xfId="9249"/>
    <cellStyle name="Hyperlink 2 2 4 2 4 5" xfId="4829"/>
    <cellStyle name="Hyperlink 2 2 4 2 4 6" xfId="7039"/>
    <cellStyle name="Hyperlink 2 2 4 2 5" xfId="676"/>
    <cellStyle name="Hyperlink 2 2 4 2 5 2" xfId="1789"/>
    <cellStyle name="Hyperlink 2 2 4 2 5 2 2" xfId="4000"/>
    <cellStyle name="Hyperlink 2 2 4 2 5 2 2 2" xfId="10630"/>
    <cellStyle name="Hyperlink 2 2 4 2 5 2 3" xfId="6210"/>
    <cellStyle name="Hyperlink 2 2 4 2 5 2 4" xfId="8420"/>
    <cellStyle name="Hyperlink 2 2 4 2 5 3" xfId="2895"/>
    <cellStyle name="Hyperlink 2 2 4 2 5 3 2" xfId="9525"/>
    <cellStyle name="Hyperlink 2 2 4 2 5 4" xfId="5105"/>
    <cellStyle name="Hyperlink 2 2 4 2 5 5" xfId="7315"/>
    <cellStyle name="Hyperlink 2 2 4 2 6" xfId="1237"/>
    <cellStyle name="Hyperlink 2 2 4 2 6 2" xfId="3448"/>
    <cellStyle name="Hyperlink 2 2 4 2 6 2 2" xfId="10078"/>
    <cellStyle name="Hyperlink 2 2 4 2 6 3" xfId="5658"/>
    <cellStyle name="Hyperlink 2 2 4 2 6 4" xfId="7868"/>
    <cellStyle name="Hyperlink 2 2 4 2 7" xfId="2343"/>
    <cellStyle name="Hyperlink 2 2 4 2 7 2" xfId="8973"/>
    <cellStyle name="Hyperlink 2 2 4 2 8" xfId="4553"/>
    <cellStyle name="Hyperlink 2 2 4 2 9" xfId="676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2 2" xfId="10952"/>
    <cellStyle name="Hyperlink 2 2 4 3 2 2 2 3" xfId="6532"/>
    <cellStyle name="Hyperlink 2 2 4 3 2 2 2 4" xfId="8742"/>
    <cellStyle name="Hyperlink 2 2 4 3 2 2 3" xfId="3217"/>
    <cellStyle name="Hyperlink 2 2 4 3 2 2 3 2" xfId="9847"/>
    <cellStyle name="Hyperlink 2 2 4 3 2 2 4" xfId="5427"/>
    <cellStyle name="Hyperlink 2 2 4 3 2 2 5" xfId="7637"/>
    <cellStyle name="Hyperlink 2 2 4 3 2 3" xfId="1559"/>
    <cellStyle name="Hyperlink 2 2 4 3 2 3 2" xfId="3770"/>
    <cellStyle name="Hyperlink 2 2 4 3 2 3 2 2" xfId="10400"/>
    <cellStyle name="Hyperlink 2 2 4 3 2 3 3" xfId="5980"/>
    <cellStyle name="Hyperlink 2 2 4 3 2 3 4" xfId="8190"/>
    <cellStyle name="Hyperlink 2 2 4 3 2 4" xfId="2665"/>
    <cellStyle name="Hyperlink 2 2 4 3 2 4 2" xfId="9295"/>
    <cellStyle name="Hyperlink 2 2 4 3 2 5" xfId="4875"/>
    <cellStyle name="Hyperlink 2 2 4 3 2 6" xfId="7085"/>
    <cellStyle name="Hyperlink 2 2 4 3 3" xfId="722"/>
    <cellStyle name="Hyperlink 2 2 4 3 3 2" xfId="1835"/>
    <cellStyle name="Hyperlink 2 2 4 3 3 2 2" xfId="4046"/>
    <cellStyle name="Hyperlink 2 2 4 3 3 2 2 2" xfId="10676"/>
    <cellStyle name="Hyperlink 2 2 4 3 3 2 3" xfId="6256"/>
    <cellStyle name="Hyperlink 2 2 4 3 3 2 4" xfId="8466"/>
    <cellStyle name="Hyperlink 2 2 4 3 3 3" xfId="2941"/>
    <cellStyle name="Hyperlink 2 2 4 3 3 3 2" xfId="9571"/>
    <cellStyle name="Hyperlink 2 2 4 3 3 4" xfId="5151"/>
    <cellStyle name="Hyperlink 2 2 4 3 3 5" xfId="7361"/>
    <cellStyle name="Hyperlink 2 2 4 3 4" xfId="1283"/>
    <cellStyle name="Hyperlink 2 2 4 3 4 2" xfId="3494"/>
    <cellStyle name="Hyperlink 2 2 4 3 4 2 2" xfId="10124"/>
    <cellStyle name="Hyperlink 2 2 4 3 4 3" xfId="5704"/>
    <cellStyle name="Hyperlink 2 2 4 3 4 4" xfId="7914"/>
    <cellStyle name="Hyperlink 2 2 4 3 5" xfId="2389"/>
    <cellStyle name="Hyperlink 2 2 4 3 5 2" xfId="9019"/>
    <cellStyle name="Hyperlink 2 2 4 3 6" xfId="4599"/>
    <cellStyle name="Hyperlink 2 2 4 3 7" xfId="680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2 2" xfId="11044"/>
    <cellStyle name="Hyperlink 2 2 4 4 2 2 2 3" xfId="6624"/>
    <cellStyle name="Hyperlink 2 2 4 4 2 2 2 4" xfId="8834"/>
    <cellStyle name="Hyperlink 2 2 4 4 2 2 3" xfId="3309"/>
    <cellStyle name="Hyperlink 2 2 4 4 2 2 3 2" xfId="9939"/>
    <cellStyle name="Hyperlink 2 2 4 4 2 2 4" xfId="5519"/>
    <cellStyle name="Hyperlink 2 2 4 4 2 2 5" xfId="7729"/>
    <cellStyle name="Hyperlink 2 2 4 4 2 3" xfId="1651"/>
    <cellStyle name="Hyperlink 2 2 4 4 2 3 2" xfId="3862"/>
    <cellStyle name="Hyperlink 2 2 4 4 2 3 2 2" xfId="10492"/>
    <cellStyle name="Hyperlink 2 2 4 4 2 3 3" xfId="6072"/>
    <cellStyle name="Hyperlink 2 2 4 4 2 3 4" xfId="8282"/>
    <cellStyle name="Hyperlink 2 2 4 4 2 4" xfId="2757"/>
    <cellStyle name="Hyperlink 2 2 4 4 2 4 2" xfId="9387"/>
    <cellStyle name="Hyperlink 2 2 4 4 2 5" xfId="4967"/>
    <cellStyle name="Hyperlink 2 2 4 4 2 6" xfId="7177"/>
    <cellStyle name="Hyperlink 2 2 4 4 3" xfId="814"/>
    <cellStyle name="Hyperlink 2 2 4 4 3 2" xfId="1927"/>
    <cellStyle name="Hyperlink 2 2 4 4 3 2 2" xfId="4138"/>
    <cellStyle name="Hyperlink 2 2 4 4 3 2 2 2" xfId="10768"/>
    <cellStyle name="Hyperlink 2 2 4 4 3 2 3" xfId="6348"/>
    <cellStyle name="Hyperlink 2 2 4 4 3 2 4" xfId="8558"/>
    <cellStyle name="Hyperlink 2 2 4 4 3 3" xfId="3033"/>
    <cellStyle name="Hyperlink 2 2 4 4 3 3 2" xfId="9663"/>
    <cellStyle name="Hyperlink 2 2 4 4 3 4" xfId="5243"/>
    <cellStyle name="Hyperlink 2 2 4 4 3 5" xfId="7453"/>
    <cellStyle name="Hyperlink 2 2 4 4 4" xfId="1375"/>
    <cellStyle name="Hyperlink 2 2 4 4 4 2" xfId="3586"/>
    <cellStyle name="Hyperlink 2 2 4 4 4 2 2" xfId="10216"/>
    <cellStyle name="Hyperlink 2 2 4 4 4 3" xfId="5796"/>
    <cellStyle name="Hyperlink 2 2 4 4 4 4" xfId="8006"/>
    <cellStyle name="Hyperlink 2 2 4 4 5" xfId="2481"/>
    <cellStyle name="Hyperlink 2 2 4 4 5 2" xfId="9111"/>
    <cellStyle name="Hyperlink 2 2 4 4 6" xfId="4691"/>
    <cellStyle name="Hyperlink 2 2 4 4 7" xfId="6901"/>
    <cellStyle name="Hyperlink 2 2 4 5" xfId="354"/>
    <cellStyle name="Hyperlink 2 2 4 5 2" xfId="906"/>
    <cellStyle name="Hyperlink 2 2 4 5 2 2" xfId="2019"/>
    <cellStyle name="Hyperlink 2 2 4 5 2 2 2" xfId="4230"/>
    <cellStyle name="Hyperlink 2 2 4 5 2 2 2 2" xfId="10860"/>
    <cellStyle name="Hyperlink 2 2 4 5 2 2 3" xfId="6440"/>
    <cellStyle name="Hyperlink 2 2 4 5 2 2 4" xfId="8650"/>
    <cellStyle name="Hyperlink 2 2 4 5 2 3" xfId="3125"/>
    <cellStyle name="Hyperlink 2 2 4 5 2 3 2" xfId="9755"/>
    <cellStyle name="Hyperlink 2 2 4 5 2 4" xfId="5335"/>
    <cellStyle name="Hyperlink 2 2 4 5 2 5" xfId="7545"/>
    <cellStyle name="Hyperlink 2 2 4 5 3" xfId="1467"/>
    <cellStyle name="Hyperlink 2 2 4 5 3 2" xfId="3678"/>
    <cellStyle name="Hyperlink 2 2 4 5 3 2 2" xfId="10308"/>
    <cellStyle name="Hyperlink 2 2 4 5 3 3" xfId="5888"/>
    <cellStyle name="Hyperlink 2 2 4 5 3 4" xfId="8098"/>
    <cellStyle name="Hyperlink 2 2 4 5 4" xfId="2573"/>
    <cellStyle name="Hyperlink 2 2 4 5 4 2" xfId="9203"/>
    <cellStyle name="Hyperlink 2 2 4 5 5" xfId="4783"/>
    <cellStyle name="Hyperlink 2 2 4 5 6" xfId="6993"/>
    <cellStyle name="Hyperlink 2 2 4 6" xfId="630"/>
    <cellStyle name="Hyperlink 2 2 4 6 2" xfId="1743"/>
    <cellStyle name="Hyperlink 2 2 4 6 2 2" xfId="3954"/>
    <cellStyle name="Hyperlink 2 2 4 6 2 2 2" xfId="10584"/>
    <cellStyle name="Hyperlink 2 2 4 6 2 3" xfId="6164"/>
    <cellStyle name="Hyperlink 2 2 4 6 2 4" xfId="8374"/>
    <cellStyle name="Hyperlink 2 2 4 6 3" xfId="2849"/>
    <cellStyle name="Hyperlink 2 2 4 6 3 2" xfId="9479"/>
    <cellStyle name="Hyperlink 2 2 4 6 4" xfId="5059"/>
    <cellStyle name="Hyperlink 2 2 4 6 5" xfId="7269"/>
    <cellStyle name="Hyperlink 2 2 4 7" xfId="1191"/>
    <cellStyle name="Hyperlink 2 2 4 7 2" xfId="3402"/>
    <cellStyle name="Hyperlink 2 2 4 7 2 2" xfId="10032"/>
    <cellStyle name="Hyperlink 2 2 4 7 3" xfId="5612"/>
    <cellStyle name="Hyperlink 2 2 4 7 4" xfId="7822"/>
    <cellStyle name="Hyperlink 2 2 4 8" xfId="2297"/>
    <cellStyle name="Hyperlink 2 2 4 8 2" xfId="8927"/>
    <cellStyle name="Hyperlink 2 2 4 9" xfId="4507"/>
    <cellStyle name="Hyperlink 2 2 5" xfId="99"/>
    <cellStyle name="Hyperlink 2 2 5 10" xfId="6738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2 2" xfId="11019"/>
    <cellStyle name="Hyperlink 2 2 5 2 2 2 2 2 3" xfId="6599"/>
    <cellStyle name="Hyperlink 2 2 5 2 2 2 2 2 4" xfId="8809"/>
    <cellStyle name="Hyperlink 2 2 5 2 2 2 2 3" xfId="3284"/>
    <cellStyle name="Hyperlink 2 2 5 2 2 2 2 3 2" xfId="9914"/>
    <cellStyle name="Hyperlink 2 2 5 2 2 2 2 4" xfId="5494"/>
    <cellStyle name="Hyperlink 2 2 5 2 2 2 2 5" xfId="7704"/>
    <cellStyle name="Hyperlink 2 2 5 2 2 2 3" xfId="1626"/>
    <cellStyle name="Hyperlink 2 2 5 2 2 2 3 2" xfId="3837"/>
    <cellStyle name="Hyperlink 2 2 5 2 2 2 3 2 2" xfId="10467"/>
    <cellStyle name="Hyperlink 2 2 5 2 2 2 3 3" xfId="6047"/>
    <cellStyle name="Hyperlink 2 2 5 2 2 2 3 4" xfId="8257"/>
    <cellStyle name="Hyperlink 2 2 5 2 2 2 4" xfId="2732"/>
    <cellStyle name="Hyperlink 2 2 5 2 2 2 4 2" xfId="9362"/>
    <cellStyle name="Hyperlink 2 2 5 2 2 2 5" xfId="4942"/>
    <cellStyle name="Hyperlink 2 2 5 2 2 2 6" xfId="7152"/>
    <cellStyle name="Hyperlink 2 2 5 2 2 3" xfId="789"/>
    <cellStyle name="Hyperlink 2 2 5 2 2 3 2" xfId="1902"/>
    <cellStyle name="Hyperlink 2 2 5 2 2 3 2 2" xfId="4113"/>
    <cellStyle name="Hyperlink 2 2 5 2 2 3 2 2 2" xfId="10743"/>
    <cellStyle name="Hyperlink 2 2 5 2 2 3 2 3" xfId="6323"/>
    <cellStyle name="Hyperlink 2 2 5 2 2 3 2 4" xfId="8533"/>
    <cellStyle name="Hyperlink 2 2 5 2 2 3 3" xfId="3008"/>
    <cellStyle name="Hyperlink 2 2 5 2 2 3 3 2" xfId="9638"/>
    <cellStyle name="Hyperlink 2 2 5 2 2 3 4" xfId="5218"/>
    <cellStyle name="Hyperlink 2 2 5 2 2 3 5" xfId="7428"/>
    <cellStyle name="Hyperlink 2 2 5 2 2 4" xfId="1350"/>
    <cellStyle name="Hyperlink 2 2 5 2 2 4 2" xfId="3561"/>
    <cellStyle name="Hyperlink 2 2 5 2 2 4 2 2" xfId="10191"/>
    <cellStyle name="Hyperlink 2 2 5 2 2 4 3" xfId="5771"/>
    <cellStyle name="Hyperlink 2 2 5 2 2 4 4" xfId="7981"/>
    <cellStyle name="Hyperlink 2 2 5 2 2 5" xfId="2456"/>
    <cellStyle name="Hyperlink 2 2 5 2 2 5 2" xfId="9086"/>
    <cellStyle name="Hyperlink 2 2 5 2 2 6" xfId="4666"/>
    <cellStyle name="Hyperlink 2 2 5 2 2 7" xfId="687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2 2" xfId="11111"/>
    <cellStyle name="Hyperlink 2 2 5 2 3 2 2 2 3" xfId="6691"/>
    <cellStyle name="Hyperlink 2 2 5 2 3 2 2 2 4" xfId="8901"/>
    <cellStyle name="Hyperlink 2 2 5 2 3 2 2 3" xfId="3376"/>
    <cellStyle name="Hyperlink 2 2 5 2 3 2 2 3 2" xfId="10006"/>
    <cellStyle name="Hyperlink 2 2 5 2 3 2 2 4" xfId="5586"/>
    <cellStyle name="Hyperlink 2 2 5 2 3 2 2 5" xfId="7796"/>
    <cellStyle name="Hyperlink 2 2 5 2 3 2 3" xfId="1718"/>
    <cellStyle name="Hyperlink 2 2 5 2 3 2 3 2" xfId="3929"/>
    <cellStyle name="Hyperlink 2 2 5 2 3 2 3 2 2" xfId="10559"/>
    <cellStyle name="Hyperlink 2 2 5 2 3 2 3 3" xfId="6139"/>
    <cellStyle name="Hyperlink 2 2 5 2 3 2 3 4" xfId="8349"/>
    <cellStyle name="Hyperlink 2 2 5 2 3 2 4" xfId="2824"/>
    <cellStyle name="Hyperlink 2 2 5 2 3 2 4 2" xfId="9454"/>
    <cellStyle name="Hyperlink 2 2 5 2 3 2 5" xfId="5034"/>
    <cellStyle name="Hyperlink 2 2 5 2 3 2 6" xfId="7244"/>
    <cellStyle name="Hyperlink 2 2 5 2 3 3" xfId="881"/>
    <cellStyle name="Hyperlink 2 2 5 2 3 3 2" xfId="1994"/>
    <cellStyle name="Hyperlink 2 2 5 2 3 3 2 2" xfId="4205"/>
    <cellStyle name="Hyperlink 2 2 5 2 3 3 2 2 2" xfId="10835"/>
    <cellStyle name="Hyperlink 2 2 5 2 3 3 2 3" xfId="6415"/>
    <cellStyle name="Hyperlink 2 2 5 2 3 3 2 4" xfId="8625"/>
    <cellStyle name="Hyperlink 2 2 5 2 3 3 3" xfId="3100"/>
    <cellStyle name="Hyperlink 2 2 5 2 3 3 3 2" xfId="9730"/>
    <cellStyle name="Hyperlink 2 2 5 2 3 3 4" xfId="5310"/>
    <cellStyle name="Hyperlink 2 2 5 2 3 3 5" xfId="7520"/>
    <cellStyle name="Hyperlink 2 2 5 2 3 4" xfId="1442"/>
    <cellStyle name="Hyperlink 2 2 5 2 3 4 2" xfId="3653"/>
    <cellStyle name="Hyperlink 2 2 5 2 3 4 2 2" xfId="10283"/>
    <cellStyle name="Hyperlink 2 2 5 2 3 4 3" xfId="5863"/>
    <cellStyle name="Hyperlink 2 2 5 2 3 4 4" xfId="8073"/>
    <cellStyle name="Hyperlink 2 2 5 2 3 5" xfId="2548"/>
    <cellStyle name="Hyperlink 2 2 5 2 3 5 2" xfId="9178"/>
    <cellStyle name="Hyperlink 2 2 5 2 3 6" xfId="4758"/>
    <cellStyle name="Hyperlink 2 2 5 2 3 7" xfId="696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2 2" xfId="10927"/>
    <cellStyle name="Hyperlink 2 2 5 2 4 2 2 3" xfId="6507"/>
    <cellStyle name="Hyperlink 2 2 5 2 4 2 2 4" xfId="8717"/>
    <cellStyle name="Hyperlink 2 2 5 2 4 2 3" xfId="3192"/>
    <cellStyle name="Hyperlink 2 2 5 2 4 2 3 2" xfId="9822"/>
    <cellStyle name="Hyperlink 2 2 5 2 4 2 4" xfId="5402"/>
    <cellStyle name="Hyperlink 2 2 5 2 4 2 5" xfId="7612"/>
    <cellStyle name="Hyperlink 2 2 5 2 4 3" xfId="1534"/>
    <cellStyle name="Hyperlink 2 2 5 2 4 3 2" xfId="3745"/>
    <cellStyle name="Hyperlink 2 2 5 2 4 3 2 2" xfId="10375"/>
    <cellStyle name="Hyperlink 2 2 5 2 4 3 3" xfId="5955"/>
    <cellStyle name="Hyperlink 2 2 5 2 4 3 4" xfId="8165"/>
    <cellStyle name="Hyperlink 2 2 5 2 4 4" xfId="2640"/>
    <cellStyle name="Hyperlink 2 2 5 2 4 4 2" xfId="9270"/>
    <cellStyle name="Hyperlink 2 2 5 2 4 5" xfId="4850"/>
    <cellStyle name="Hyperlink 2 2 5 2 4 6" xfId="7060"/>
    <cellStyle name="Hyperlink 2 2 5 2 5" xfId="697"/>
    <cellStyle name="Hyperlink 2 2 5 2 5 2" xfId="1810"/>
    <cellStyle name="Hyperlink 2 2 5 2 5 2 2" xfId="4021"/>
    <cellStyle name="Hyperlink 2 2 5 2 5 2 2 2" xfId="10651"/>
    <cellStyle name="Hyperlink 2 2 5 2 5 2 3" xfId="6231"/>
    <cellStyle name="Hyperlink 2 2 5 2 5 2 4" xfId="8441"/>
    <cellStyle name="Hyperlink 2 2 5 2 5 3" xfId="2916"/>
    <cellStyle name="Hyperlink 2 2 5 2 5 3 2" xfId="9546"/>
    <cellStyle name="Hyperlink 2 2 5 2 5 4" xfId="5126"/>
    <cellStyle name="Hyperlink 2 2 5 2 5 5" xfId="7336"/>
    <cellStyle name="Hyperlink 2 2 5 2 6" xfId="1258"/>
    <cellStyle name="Hyperlink 2 2 5 2 6 2" xfId="3469"/>
    <cellStyle name="Hyperlink 2 2 5 2 6 2 2" xfId="10099"/>
    <cellStyle name="Hyperlink 2 2 5 2 6 3" xfId="5679"/>
    <cellStyle name="Hyperlink 2 2 5 2 6 4" xfId="7889"/>
    <cellStyle name="Hyperlink 2 2 5 2 7" xfId="2364"/>
    <cellStyle name="Hyperlink 2 2 5 2 7 2" xfId="8994"/>
    <cellStyle name="Hyperlink 2 2 5 2 8" xfId="4574"/>
    <cellStyle name="Hyperlink 2 2 5 2 9" xfId="678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2 2" xfId="10973"/>
    <cellStyle name="Hyperlink 2 2 5 3 2 2 2 3" xfId="6553"/>
    <cellStyle name="Hyperlink 2 2 5 3 2 2 2 4" xfId="8763"/>
    <cellStyle name="Hyperlink 2 2 5 3 2 2 3" xfId="3238"/>
    <cellStyle name="Hyperlink 2 2 5 3 2 2 3 2" xfId="9868"/>
    <cellStyle name="Hyperlink 2 2 5 3 2 2 4" xfId="5448"/>
    <cellStyle name="Hyperlink 2 2 5 3 2 2 5" xfId="7658"/>
    <cellStyle name="Hyperlink 2 2 5 3 2 3" xfId="1580"/>
    <cellStyle name="Hyperlink 2 2 5 3 2 3 2" xfId="3791"/>
    <cellStyle name="Hyperlink 2 2 5 3 2 3 2 2" xfId="10421"/>
    <cellStyle name="Hyperlink 2 2 5 3 2 3 3" xfId="6001"/>
    <cellStyle name="Hyperlink 2 2 5 3 2 3 4" xfId="8211"/>
    <cellStyle name="Hyperlink 2 2 5 3 2 4" xfId="2686"/>
    <cellStyle name="Hyperlink 2 2 5 3 2 4 2" xfId="9316"/>
    <cellStyle name="Hyperlink 2 2 5 3 2 5" xfId="4896"/>
    <cellStyle name="Hyperlink 2 2 5 3 2 6" xfId="7106"/>
    <cellStyle name="Hyperlink 2 2 5 3 3" xfId="743"/>
    <cellStyle name="Hyperlink 2 2 5 3 3 2" xfId="1856"/>
    <cellStyle name="Hyperlink 2 2 5 3 3 2 2" xfId="4067"/>
    <cellStyle name="Hyperlink 2 2 5 3 3 2 2 2" xfId="10697"/>
    <cellStyle name="Hyperlink 2 2 5 3 3 2 3" xfId="6277"/>
    <cellStyle name="Hyperlink 2 2 5 3 3 2 4" xfId="8487"/>
    <cellStyle name="Hyperlink 2 2 5 3 3 3" xfId="2962"/>
    <cellStyle name="Hyperlink 2 2 5 3 3 3 2" xfId="9592"/>
    <cellStyle name="Hyperlink 2 2 5 3 3 4" xfId="5172"/>
    <cellStyle name="Hyperlink 2 2 5 3 3 5" xfId="7382"/>
    <cellStyle name="Hyperlink 2 2 5 3 4" xfId="1304"/>
    <cellStyle name="Hyperlink 2 2 5 3 4 2" xfId="3515"/>
    <cellStyle name="Hyperlink 2 2 5 3 4 2 2" xfId="10145"/>
    <cellStyle name="Hyperlink 2 2 5 3 4 3" xfId="5725"/>
    <cellStyle name="Hyperlink 2 2 5 3 4 4" xfId="7935"/>
    <cellStyle name="Hyperlink 2 2 5 3 5" xfId="2410"/>
    <cellStyle name="Hyperlink 2 2 5 3 5 2" xfId="9040"/>
    <cellStyle name="Hyperlink 2 2 5 3 6" xfId="4620"/>
    <cellStyle name="Hyperlink 2 2 5 3 7" xfId="683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2 2" xfId="11065"/>
    <cellStyle name="Hyperlink 2 2 5 4 2 2 2 3" xfId="6645"/>
    <cellStyle name="Hyperlink 2 2 5 4 2 2 2 4" xfId="8855"/>
    <cellStyle name="Hyperlink 2 2 5 4 2 2 3" xfId="3330"/>
    <cellStyle name="Hyperlink 2 2 5 4 2 2 3 2" xfId="9960"/>
    <cellStyle name="Hyperlink 2 2 5 4 2 2 4" xfId="5540"/>
    <cellStyle name="Hyperlink 2 2 5 4 2 2 5" xfId="7750"/>
    <cellStyle name="Hyperlink 2 2 5 4 2 3" xfId="1672"/>
    <cellStyle name="Hyperlink 2 2 5 4 2 3 2" xfId="3883"/>
    <cellStyle name="Hyperlink 2 2 5 4 2 3 2 2" xfId="10513"/>
    <cellStyle name="Hyperlink 2 2 5 4 2 3 3" xfId="6093"/>
    <cellStyle name="Hyperlink 2 2 5 4 2 3 4" xfId="8303"/>
    <cellStyle name="Hyperlink 2 2 5 4 2 4" xfId="2778"/>
    <cellStyle name="Hyperlink 2 2 5 4 2 4 2" xfId="9408"/>
    <cellStyle name="Hyperlink 2 2 5 4 2 5" xfId="4988"/>
    <cellStyle name="Hyperlink 2 2 5 4 2 6" xfId="7198"/>
    <cellStyle name="Hyperlink 2 2 5 4 3" xfId="835"/>
    <cellStyle name="Hyperlink 2 2 5 4 3 2" xfId="1948"/>
    <cellStyle name="Hyperlink 2 2 5 4 3 2 2" xfId="4159"/>
    <cellStyle name="Hyperlink 2 2 5 4 3 2 2 2" xfId="10789"/>
    <cellStyle name="Hyperlink 2 2 5 4 3 2 3" xfId="6369"/>
    <cellStyle name="Hyperlink 2 2 5 4 3 2 4" xfId="8579"/>
    <cellStyle name="Hyperlink 2 2 5 4 3 3" xfId="3054"/>
    <cellStyle name="Hyperlink 2 2 5 4 3 3 2" xfId="9684"/>
    <cellStyle name="Hyperlink 2 2 5 4 3 4" xfId="5264"/>
    <cellStyle name="Hyperlink 2 2 5 4 3 5" xfId="7474"/>
    <cellStyle name="Hyperlink 2 2 5 4 4" xfId="1396"/>
    <cellStyle name="Hyperlink 2 2 5 4 4 2" xfId="3607"/>
    <cellStyle name="Hyperlink 2 2 5 4 4 2 2" xfId="10237"/>
    <cellStyle name="Hyperlink 2 2 5 4 4 3" xfId="5817"/>
    <cellStyle name="Hyperlink 2 2 5 4 4 4" xfId="8027"/>
    <cellStyle name="Hyperlink 2 2 5 4 5" xfId="2502"/>
    <cellStyle name="Hyperlink 2 2 5 4 5 2" xfId="9132"/>
    <cellStyle name="Hyperlink 2 2 5 4 6" xfId="4712"/>
    <cellStyle name="Hyperlink 2 2 5 4 7" xfId="6922"/>
    <cellStyle name="Hyperlink 2 2 5 5" xfId="375"/>
    <cellStyle name="Hyperlink 2 2 5 5 2" xfId="927"/>
    <cellStyle name="Hyperlink 2 2 5 5 2 2" xfId="2040"/>
    <cellStyle name="Hyperlink 2 2 5 5 2 2 2" xfId="4251"/>
    <cellStyle name="Hyperlink 2 2 5 5 2 2 2 2" xfId="10881"/>
    <cellStyle name="Hyperlink 2 2 5 5 2 2 3" xfId="6461"/>
    <cellStyle name="Hyperlink 2 2 5 5 2 2 4" xfId="8671"/>
    <cellStyle name="Hyperlink 2 2 5 5 2 3" xfId="3146"/>
    <cellStyle name="Hyperlink 2 2 5 5 2 3 2" xfId="9776"/>
    <cellStyle name="Hyperlink 2 2 5 5 2 4" xfId="5356"/>
    <cellStyle name="Hyperlink 2 2 5 5 2 5" xfId="7566"/>
    <cellStyle name="Hyperlink 2 2 5 5 3" xfId="1488"/>
    <cellStyle name="Hyperlink 2 2 5 5 3 2" xfId="3699"/>
    <cellStyle name="Hyperlink 2 2 5 5 3 2 2" xfId="10329"/>
    <cellStyle name="Hyperlink 2 2 5 5 3 3" xfId="5909"/>
    <cellStyle name="Hyperlink 2 2 5 5 3 4" xfId="8119"/>
    <cellStyle name="Hyperlink 2 2 5 5 4" xfId="2594"/>
    <cellStyle name="Hyperlink 2 2 5 5 4 2" xfId="9224"/>
    <cellStyle name="Hyperlink 2 2 5 5 5" xfId="4804"/>
    <cellStyle name="Hyperlink 2 2 5 5 6" xfId="7014"/>
    <cellStyle name="Hyperlink 2 2 5 6" xfId="651"/>
    <cellStyle name="Hyperlink 2 2 5 6 2" xfId="1764"/>
    <cellStyle name="Hyperlink 2 2 5 6 2 2" xfId="3975"/>
    <cellStyle name="Hyperlink 2 2 5 6 2 2 2" xfId="10605"/>
    <cellStyle name="Hyperlink 2 2 5 6 2 3" xfId="6185"/>
    <cellStyle name="Hyperlink 2 2 5 6 2 4" xfId="8395"/>
    <cellStyle name="Hyperlink 2 2 5 6 3" xfId="2870"/>
    <cellStyle name="Hyperlink 2 2 5 6 3 2" xfId="9500"/>
    <cellStyle name="Hyperlink 2 2 5 6 4" xfId="5080"/>
    <cellStyle name="Hyperlink 2 2 5 6 5" xfId="7290"/>
    <cellStyle name="Hyperlink 2 2 5 7" xfId="1212"/>
    <cellStyle name="Hyperlink 2 2 5 7 2" xfId="3423"/>
    <cellStyle name="Hyperlink 2 2 5 7 2 2" xfId="10053"/>
    <cellStyle name="Hyperlink 2 2 5 7 3" xfId="5633"/>
    <cellStyle name="Hyperlink 2 2 5 7 4" xfId="7843"/>
    <cellStyle name="Hyperlink 2 2 5 8" xfId="2318"/>
    <cellStyle name="Hyperlink 2 2 5 8 2" xfId="894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2 2" xfId="10978"/>
    <cellStyle name="Hyperlink 2 2 6 2 2 2 2 3" xfId="6558"/>
    <cellStyle name="Hyperlink 2 2 6 2 2 2 2 4" xfId="8768"/>
    <cellStyle name="Hyperlink 2 2 6 2 2 2 3" xfId="3243"/>
    <cellStyle name="Hyperlink 2 2 6 2 2 2 3 2" xfId="9873"/>
    <cellStyle name="Hyperlink 2 2 6 2 2 2 4" xfId="5453"/>
    <cellStyle name="Hyperlink 2 2 6 2 2 2 5" xfId="7663"/>
    <cellStyle name="Hyperlink 2 2 6 2 2 3" xfId="1585"/>
    <cellStyle name="Hyperlink 2 2 6 2 2 3 2" xfId="3796"/>
    <cellStyle name="Hyperlink 2 2 6 2 2 3 2 2" xfId="10426"/>
    <cellStyle name="Hyperlink 2 2 6 2 2 3 3" xfId="6006"/>
    <cellStyle name="Hyperlink 2 2 6 2 2 3 4" xfId="8216"/>
    <cellStyle name="Hyperlink 2 2 6 2 2 4" xfId="2691"/>
    <cellStyle name="Hyperlink 2 2 6 2 2 4 2" xfId="9321"/>
    <cellStyle name="Hyperlink 2 2 6 2 2 5" xfId="4901"/>
    <cellStyle name="Hyperlink 2 2 6 2 2 6" xfId="7111"/>
    <cellStyle name="Hyperlink 2 2 6 2 3" xfId="748"/>
    <cellStyle name="Hyperlink 2 2 6 2 3 2" xfId="1861"/>
    <cellStyle name="Hyperlink 2 2 6 2 3 2 2" xfId="4072"/>
    <cellStyle name="Hyperlink 2 2 6 2 3 2 2 2" xfId="10702"/>
    <cellStyle name="Hyperlink 2 2 6 2 3 2 3" xfId="6282"/>
    <cellStyle name="Hyperlink 2 2 6 2 3 2 4" xfId="8492"/>
    <cellStyle name="Hyperlink 2 2 6 2 3 3" xfId="2967"/>
    <cellStyle name="Hyperlink 2 2 6 2 3 3 2" xfId="9597"/>
    <cellStyle name="Hyperlink 2 2 6 2 3 4" xfId="5177"/>
    <cellStyle name="Hyperlink 2 2 6 2 3 5" xfId="7387"/>
    <cellStyle name="Hyperlink 2 2 6 2 4" xfId="1309"/>
    <cellStyle name="Hyperlink 2 2 6 2 4 2" xfId="3520"/>
    <cellStyle name="Hyperlink 2 2 6 2 4 2 2" xfId="10150"/>
    <cellStyle name="Hyperlink 2 2 6 2 4 3" xfId="5730"/>
    <cellStyle name="Hyperlink 2 2 6 2 4 4" xfId="7940"/>
    <cellStyle name="Hyperlink 2 2 6 2 5" xfId="2415"/>
    <cellStyle name="Hyperlink 2 2 6 2 5 2" xfId="9045"/>
    <cellStyle name="Hyperlink 2 2 6 2 6" xfId="4625"/>
    <cellStyle name="Hyperlink 2 2 6 2 7" xfId="683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2 2" xfId="11070"/>
    <cellStyle name="Hyperlink 2 2 6 3 2 2 2 3" xfId="6650"/>
    <cellStyle name="Hyperlink 2 2 6 3 2 2 2 4" xfId="8860"/>
    <cellStyle name="Hyperlink 2 2 6 3 2 2 3" xfId="3335"/>
    <cellStyle name="Hyperlink 2 2 6 3 2 2 3 2" xfId="9965"/>
    <cellStyle name="Hyperlink 2 2 6 3 2 2 4" xfId="5545"/>
    <cellStyle name="Hyperlink 2 2 6 3 2 2 5" xfId="7755"/>
    <cellStyle name="Hyperlink 2 2 6 3 2 3" xfId="1677"/>
    <cellStyle name="Hyperlink 2 2 6 3 2 3 2" xfId="3888"/>
    <cellStyle name="Hyperlink 2 2 6 3 2 3 2 2" xfId="10518"/>
    <cellStyle name="Hyperlink 2 2 6 3 2 3 3" xfId="6098"/>
    <cellStyle name="Hyperlink 2 2 6 3 2 3 4" xfId="8308"/>
    <cellStyle name="Hyperlink 2 2 6 3 2 4" xfId="2783"/>
    <cellStyle name="Hyperlink 2 2 6 3 2 4 2" xfId="9413"/>
    <cellStyle name="Hyperlink 2 2 6 3 2 5" xfId="4993"/>
    <cellStyle name="Hyperlink 2 2 6 3 2 6" xfId="7203"/>
    <cellStyle name="Hyperlink 2 2 6 3 3" xfId="840"/>
    <cellStyle name="Hyperlink 2 2 6 3 3 2" xfId="1953"/>
    <cellStyle name="Hyperlink 2 2 6 3 3 2 2" xfId="4164"/>
    <cellStyle name="Hyperlink 2 2 6 3 3 2 2 2" xfId="10794"/>
    <cellStyle name="Hyperlink 2 2 6 3 3 2 3" xfId="6374"/>
    <cellStyle name="Hyperlink 2 2 6 3 3 2 4" xfId="8584"/>
    <cellStyle name="Hyperlink 2 2 6 3 3 3" xfId="3059"/>
    <cellStyle name="Hyperlink 2 2 6 3 3 3 2" xfId="9689"/>
    <cellStyle name="Hyperlink 2 2 6 3 3 4" xfId="5269"/>
    <cellStyle name="Hyperlink 2 2 6 3 3 5" xfId="7479"/>
    <cellStyle name="Hyperlink 2 2 6 3 4" xfId="1401"/>
    <cellStyle name="Hyperlink 2 2 6 3 4 2" xfId="3612"/>
    <cellStyle name="Hyperlink 2 2 6 3 4 2 2" xfId="10242"/>
    <cellStyle name="Hyperlink 2 2 6 3 4 3" xfId="5822"/>
    <cellStyle name="Hyperlink 2 2 6 3 4 4" xfId="8032"/>
    <cellStyle name="Hyperlink 2 2 6 3 5" xfId="2507"/>
    <cellStyle name="Hyperlink 2 2 6 3 5 2" xfId="9137"/>
    <cellStyle name="Hyperlink 2 2 6 3 6" xfId="4717"/>
    <cellStyle name="Hyperlink 2 2 6 3 7" xfId="6927"/>
    <cellStyle name="Hyperlink 2 2 6 4" xfId="380"/>
    <cellStyle name="Hyperlink 2 2 6 4 2" xfId="932"/>
    <cellStyle name="Hyperlink 2 2 6 4 2 2" xfId="2045"/>
    <cellStyle name="Hyperlink 2 2 6 4 2 2 2" xfId="4256"/>
    <cellStyle name="Hyperlink 2 2 6 4 2 2 2 2" xfId="10886"/>
    <cellStyle name="Hyperlink 2 2 6 4 2 2 3" xfId="6466"/>
    <cellStyle name="Hyperlink 2 2 6 4 2 2 4" xfId="8676"/>
    <cellStyle name="Hyperlink 2 2 6 4 2 3" xfId="3151"/>
    <cellStyle name="Hyperlink 2 2 6 4 2 3 2" xfId="9781"/>
    <cellStyle name="Hyperlink 2 2 6 4 2 4" xfId="5361"/>
    <cellStyle name="Hyperlink 2 2 6 4 2 5" xfId="7571"/>
    <cellStyle name="Hyperlink 2 2 6 4 3" xfId="1493"/>
    <cellStyle name="Hyperlink 2 2 6 4 3 2" xfId="3704"/>
    <cellStyle name="Hyperlink 2 2 6 4 3 2 2" xfId="10334"/>
    <cellStyle name="Hyperlink 2 2 6 4 3 3" xfId="5914"/>
    <cellStyle name="Hyperlink 2 2 6 4 3 4" xfId="8124"/>
    <cellStyle name="Hyperlink 2 2 6 4 4" xfId="2599"/>
    <cellStyle name="Hyperlink 2 2 6 4 4 2" xfId="9229"/>
    <cellStyle name="Hyperlink 2 2 6 4 5" xfId="4809"/>
    <cellStyle name="Hyperlink 2 2 6 4 6" xfId="7019"/>
    <cellStyle name="Hyperlink 2 2 6 5" xfId="656"/>
    <cellStyle name="Hyperlink 2 2 6 5 2" xfId="1769"/>
    <cellStyle name="Hyperlink 2 2 6 5 2 2" xfId="3980"/>
    <cellStyle name="Hyperlink 2 2 6 5 2 2 2" xfId="10610"/>
    <cellStyle name="Hyperlink 2 2 6 5 2 3" xfId="6190"/>
    <cellStyle name="Hyperlink 2 2 6 5 2 4" xfId="8400"/>
    <cellStyle name="Hyperlink 2 2 6 5 3" xfId="2875"/>
    <cellStyle name="Hyperlink 2 2 6 5 3 2" xfId="9505"/>
    <cellStyle name="Hyperlink 2 2 6 5 4" xfId="5085"/>
    <cellStyle name="Hyperlink 2 2 6 5 5" xfId="7295"/>
    <cellStyle name="Hyperlink 2 2 6 6" xfId="1217"/>
    <cellStyle name="Hyperlink 2 2 6 6 2" xfId="3428"/>
    <cellStyle name="Hyperlink 2 2 6 6 2 2" xfId="10058"/>
    <cellStyle name="Hyperlink 2 2 6 6 3" xfId="5638"/>
    <cellStyle name="Hyperlink 2 2 6 6 4" xfId="7848"/>
    <cellStyle name="Hyperlink 2 2 6 7" xfId="2323"/>
    <cellStyle name="Hyperlink 2 2 6 7 2" xfId="8953"/>
    <cellStyle name="Hyperlink 2 2 6 8" xfId="4533"/>
    <cellStyle name="Hyperlink 2 2 6 9" xfId="674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2 2" xfId="10932"/>
    <cellStyle name="Hyperlink 2 2 7 2 2 2 3" xfId="6512"/>
    <cellStyle name="Hyperlink 2 2 7 2 2 2 4" xfId="8722"/>
    <cellStyle name="Hyperlink 2 2 7 2 2 3" xfId="3197"/>
    <cellStyle name="Hyperlink 2 2 7 2 2 3 2" xfId="9827"/>
    <cellStyle name="Hyperlink 2 2 7 2 2 4" xfId="5407"/>
    <cellStyle name="Hyperlink 2 2 7 2 2 5" xfId="7617"/>
    <cellStyle name="Hyperlink 2 2 7 2 3" xfId="1539"/>
    <cellStyle name="Hyperlink 2 2 7 2 3 2" xfId="3750"/>
    <cellStyle name="Hyperlink 2 2 7 2 3 2 2" xfId="10380"/>
    <cellStyle name="Hyperlink 2 2 7 2 3 3" xfId="5960"/>
    <cellStyle name="Hyperlink 2 2 7 2 3 4" xfId="8170"/>
    <cellStyle name="Hyperlink 2 2 7 2 4" xfId="2645"/>
    <cellStyle name="Hyperlink 2 2 7 2 4 2" xfId="9275"/>
    <cellStyle name="Hyperlink 2 2 7 2 5" xfId="4855"/>
    <cellStyle name="Hyperlink 2 2 7 2 6" xfId="7065"/>
    <cellStyle name="Hyperlink 2 2 7 3" xfId="702"/>
    <cellStyle name="Hyperlink 2 2 7 3 2" xfId="1815"/>
    <cellStyle name="Hyperlink 2 2 7 3 2 2" xfId="4026"/>
    <cellStyle name="Hyperlink 2 2 7 3 2 2 2" xfId="10656"/>
    <cellStyle name="Hyperlink 2 2 7 3 2 3" xfId="6236"/>
    <cellStyle name="Hyperlink 2 2 7 3 2 4" xfId="8446"/>
    <cellStyle name="Hyperlink 2 2 7 3 3" xfId="2921"/>
    <cellStyle name="Hyperlink 2 2 7 3 3 2" xfId="9551"/>
    <cellStyle name="Hyperlink 2 2 7 3 4" xfId="5131"/>
    <cellStyle name="Hyperlink 2 2 7 3 5" xfId="7341"/>
    <cellStyle name="Hyperlink 2 2 7 4" xfId="1263"/>
    <cellStyle name="Hyperlink 2 2 7 4 2" xfId="3474"/>
    <cellStyle name="Hyperlink 2 2 7 4 2 2" xfId="10104"/>
    <cellStyle name="Hyperlink 2 2 7 4 3" xfId="5684"/>
    <cellStyle name="Hyperlink 2 2 7 4 4" xfId="7894"/>
    <cellStyle name="Hyperlink 2 2 7 5" xfId="2369"/>
    <cellStyle name="Hyperlink 2 2 7 5 2" xfId="8999"/>
    <cellStyle name="Hyperlink 2 2 7 6" xfId="4579"/>
    <cellStyle name="Hyperlink 2 2 7 7" xfId="678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2 2" xfId="11024"/>
    <cellStyle name="Hyperlink 2 2 8 2 2 2 3" xfId="6604"/>
    <cellStyle name="Hyperlink 2 2 8 2 2 2 4" xfId="8814"/>
    <cellStyle name="Hyperlink 2 2 8 2 2 3" xfId="3289"/>
    <cellStyle name="Hyperlink 2 2 8 2 2 3 2" xfId="9919"/>
    <cellStyle name="Hyperlink 2 2 8 2 2 4" xfId="5499"/>
    <cellStyle name="Hyperlink 2 2 8 2 2 5" xfId="7709"/>
    <cellStyle name="Hyperlink 2 2 8 2 3" xfId="1631"/>
    <cellStyle name="Hyperlink 2 2 8 2 3 2" xfId="3842"/>
    <cellStyle name="Hyperlink 2 2 8 2 3 2 2" xfId="10472"/>
    <cellStyle name="Hyperlink 2 2 8 2 3 3" xfId="6052"/>
    <cellStyle name="Hyperlink 2 2 8 2 3 4" xfId="8262"/>
    <cellStyle name="Hyperlink 2 2 8 2 4" xfId="2737"/>
    <cellStyle name="Hyperlink 2 2 8 2 4 2" xfId="9367"/>
    <cellStyle name="Hyperlink 2 2 8 2 5" xfId="4947"/>
    <cellStyle name="Hyperlink 2 2 8 2 6" xfId="7157"/>
    <cellStyle name="Hyperlink 2 2 8 3" xfId="794"/>
    <cellStyle name="Hyperlink 2 2 8 3 2" xfId="1907"/>
    <cellStyle name="Hyperlink 2 2 8 3 2 2" xfId="4118"/>
    <cellStyle name="Hyperlink 2 2 8 3 2 2 2" xfId="10748"/>
    <cellStyle name="Hyperlink 2 2 8 3 2 3" xfId="6328"/>
    <cellStyle name="Hyperlink 2 2 8 3 2 4" xfId="8538"/>
    <cellStyle name="Hyperlink 2 2 8 3 3" xfId="3013"/>
    <cellStyle name="Hyperlink 2 2 8 3 3 2" xfId="9643"/>
    <cellStyle name="Hyperlink 2 2 8 3 4" xfId="5223"/>
    <cellStyle name="Hyperlink 2 2 8 3 5" xfId="7433"/>
    <cellStyle name="Hyperlink 2 2 8 4" xfId="1355"/>
    <cellStyle name="Hyperlink 2 2 8 4 2" xfId="3566"/>
    <cellStyle name="Hyperlink 2 2 8 4 2 2" xfId="10196"/>
    <cellStyle name="Hyperlink 2 2 8 4 3" xfId="5776"/>
    <cellStyle name="Hyperlink 2 2 8 4 4" xfId="7986"/>
    <cellStyle name="Hyperlink 2 2 8 5" xfId="2461"/>
    <cellStyle name="Hyperlink 2 2 8 5 2" xfId="9091"/>
    <cellStyle name="Hyperlink 2 2 8 6" xfId="4671"/>
    <cellStyle name="Hyperlink 2 2 8 7" xfId="6881"/>
    <cellStyle name="Hyperlink 2 2 9" xfId="334"/>
    <cellStyle name="Hyperlink 2 2 9 2" xfId="886"/>
    <cellStyle name="Hyperlink 2 2 9 2 2" xfId="1999"/>
    <cellStyle name="Hyperlink 2 2 9 2 2 2" xfId="4210"/>
    <cellStyle name="Hyperlink 2 2 9 2 2 2 2" xfId="10840"/>
    <cellStyle name="Hyperlink 2 2 9 2 2 3" xfId="6420"/>
    <cellStyle name="Hyperlink 2 2 9 2 2 4" xfId="8630"/>
    <cellStyle name="Hyperlink 2 2 9 2 3" xfId="3105"/>
    <cellStyle name="Hyperlink 2 2 9 2 3 2" xfId="9735"/>
    <cellStyle name="Hyperlink 2 2 9 2 4" xfId="5315"/>
    <cellStyle name="Hyperlink 2 2 9 2 5" xfId="7525"/>
    <cellStyle name="Hyperlink 2 2 9 3" xfId="1447"/>
    <cellStyle name="Hyperlink 2 2 9 3 2" xfId="3658"/>
    <cellStyle name="Hyperlink 2 2 9 3 2 2" xfId="10288"/>
    <cellStyle name="Hyperlink 2 2 9 3 3" xfId="5868"/>
    <cellStyle name="Hyperlink 2 2 9 3 4" xfId="8078"/>
    <cellStyle name="Hyperlink 2 2 9 4" xfId="2553"/>
    <cellStyle name="Hyperlink 2 2 9 4 2" xfId="9183"/>
    <cellStyle name="Hyperlink 2 2 9 5" xfId="4763"/>
    <cellStyle name="Hyperlink 2 2 9 6" xfId="6973"/>
    <cellStyle name="Hyperlink 2 3" xfId="60"/>
    <cellStyle name="Hyperlink 2 3 10" xfId="2280"/>
    <cellStyle name="Hyperlink 2 3 10 2" xfId="8910"/>
    <cellStyle name="Hyperlink 2 3 11" xfId="4490"/>
    <cellStyle name="Hyperlink 2 3 12" xfId="6700"/>
    <cellStyle name="Hyperlink 2 3 2" xfId="71"/>
    <cellStyle name="Hyperlink 2 3 2 10" xfId="4500"/>
    <cellStyle name="Hyperlink 2 3 2 11" xfId="6710"/>
    <cellStyle name="Hyperlink 2 3 2 2" xfId="91"/>
    <cellStyle name="Hyperlink 2 3 2 2 10" xfId="6730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2 2" xfId="11011"/>
    <cellStyle name="Hyperlink 2 3 2 2 2 2 2 2 2 3" xfId="6591"/>
    <cellStyle name="Hyperlink 2 3 2 2 2 2 2 2 2 4" xfId="8801"/>
    <cellStyle name="Hyperlink 2 3 2 2 2 2 2 2 3" xfId="3276"/>
    <cellStyle name="Hyperlink 2 3 2 2 2 2 2 2 3 2" xfId="9906"/>
    <cellStyle name="Hyperlink 2 3 2 2 2 2 2 2 4" xfId="5486"/>
    <cellStyle name="Hyperlink 2 3 2 2 2 2 2 2 5" xfId="7696"/>
    <cellStyle name="Hyperlink 2 3 2 2 2 2 2 3" xfId="1618"/>
    <cellStyle name="Hyperlink 2 3 2 2 2 2 2 3 2" xfId="3829"/>
    <cellStyle name="Hyperlink 2 3 2 2 2 2 2 3 2 2" xfId="10459"/>
    <cellStyle name="Hyperlink 2 3 2 2 2 2 2 3 3" xfId="6039"/>
    <cellStyle name="Hyperlink 2 3 2 2 2 2 2 3 4" xfId="8249"/>
    <cellStyle name="Hyperlink 2 3 2 2 2 2 2 4" xfId="2724"/>
    <cellStyle name="Hyperlink 2 3 2 2 2 2 2 4 2" xfId="9354"/>
    <cellStyle name="Hyperlink 2 3 2 2 2 2 2 5" xfId="4934"/>
    <cellStyle name="Hyperlink 2 3 2 2 2 2 2 6" xfId="7144"/>
    <cellStyle name="Hyperlink 2 3 2 2 2 2 3" xfId="781"/>
    <cellStyle name="Hyperlink 2 3 2 2 2 2 3 2" xfId="1894"/>
    <cellStyle name="Hyperlink 2 3 2 2 2 2 3 2 2" xfId="4105"/>
    <cellStyle name="Hyperlink 2 3 2 2 2 2 3 2 2 2" xfId="10735"/>
    <cellStyle name="Hyperlink 2 3 2 2 2 2 3 2 3" xfId="6315"/>
    <cellStyle name="Hyperlink 2 3 2 2 2 2 3 2 4" xfId="8525"/>
    <cellStyle name="Hyperlink 2 3 2 2 2 2 3 3" xfId="3000"/>
    <cellStyle name="Hyperlink 2 3 2 2 2 2 3 3 2" xfId="9630"/>
    <cellStyle name="Hyperlink 2 3 2 2 2 2 3 4" xfId="5210"/>
    <cellStyle name="Hyperlink 2 3 2 2 2 2 3 5" xfId="7420"/>
    <cellStyle name="Hyperlink 2 3 2 2 2 2 4" xfId="1342"/>
    <cellStyle name="Hyperlink 2 3 2 2 2 2 4 2" xfId="3553"/>
    <cellStyle name="Hyperlink 2 3 2 2 2 2 4 2 2" xfId="10183"/>
    <cellStyle name="Hyperlink 2 3 2 2 2 2 4 3" xfId="5763"/>
    <cellStyle name="Hyperlink 2 3 2 2 2 2 4 4" xfId="7973"/>
    <cellStyle name="Hyperlink 2 3 2 2 2 2 5" xfId="2448"/>
    <cellStyle name="Hyperlink 2 3 2 2 2 2 5 2" xfId="9078"/>
    <cellStyle name="Hyperlink 2 3 2 2 2 2 6" xfId="4658"/>
    <cellStyle name="Hyperlink 2 3 2 2 2 2 7" xfId="686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2 2" xfId="11103"/>
    <cellStyle name="Hyperlink 2 3 2 2 2 3 2 2 2 3" xfId="6683"/>
    <cellStyle name="Hyperlink 2 3 2 2 2 3 2 2 2 4" xfId="8893"/>
    <cellStyle name="Hyperlink 2 3 2 2 2 3 2 2 3" xfId="3368"/>
    <cellStyle name="Hyperlink 2 3 2 2 2 3 2 2 3 2" xfId="9998"/>
    <cellStyle name="Hyperlink 2 3 2 2 2 3 2 2 4" xfId="5578"/>
    <cellStyle name="Hyperlink 2 3 2 2 2 3 2 2 5" xfId="7788"/>
    <cellStyle name="Hyperlink 2 3 2 2 2 3 2 3" xfId="1710"/>
    <cellStyle name="Hyperlink 2 3 2 2 2 3 2 3 2" xfId="3921"/>
    <cellStyle name="Hyperlink 2 3 2 2 2 3 2 3 2 2" xfId="10551"/>
    <cellStyle name="Hyperlink 2 3 2 2 2 3 2 3 3" xfId="6131"/>
    <cellStyle name="Hyperlink 2 3 2 2 2 3 2 3 4" xfId="8341"/>
    <cellStyle name="Hyperlink 2 3 2 2 2 3 2 4" xfId="2816"/>
    <cellStyle name="Hyperlink 2 3 2 2 2 3 2 4 2" xfId="9446"/>
    <cellStyle name="Hyperlink 2 3 2 2 2 3 2 5" xfId="5026"/>
    <cellStyle name="Hyperlink 2 3 2 2 2 3 2 6" xfId="7236"/>
    <cellStyle name="Hyperlink 2 3 2 2 2 3 3" xfId="873"/>
    <cellStyle name="Hyperlink 2 3 2 2 2 3 3 2" xfId="1986"/>
    <cellStyle name="Hyperlink 2 3 2 2 2 3 3 2 2" xfId="4197"/>
    <cellStyle name="Hyperlink 2 3 2 2 2 3 3 2 2 2" xfId="10827"/>
    <cellStyle name="Hyperlink 2 3 2 2 2 3 3 2 3" xfId="6407"/>
    <cellStyle name="Hyperlink 2 3 2 2 2 3 3 2 4" xfId="8617"/>
    <cellStyle name="Hyperlink 2 3 2 2 2 3 3 3" xfId="3092"/>
    <cellStyle name="Hyperlink 2 3 2 2 2 3 3 3 2" xfId="9722"/>
    <cellStyle name="Hyperlink 2 3 2 2 2 3 3 4" xfId="5302"/>
    <cellStyle name="Hyperlink 2 3 2 2 2 3 3 5" xfId="7512"/>
    <cellStyle name="Hyperlink 2 3 2 2 2 3 4" xfId="1434"/>
    <cellStyle name="Hyperlink 2 3 2 2 2 3 4 2" xfId="3645"/>
    <cellStyle name="Hyperlink 2 3 2 2 2 3 4 2 2" xfId="10275"/>
    <cellStyle name="Hyperlink 2 3 2 2 2 3 4 3" xfId="5855"/>
    <cellStyle name="Hyperlink 2 3 2 2 2 3 4 4" xfId="8065"/>
    <cellStyle name="Hyperlink 2 3 2 2 2 3 5" xfId="2540"/>
    <cellStyle name="Hyperlink 2 3 2 2 2 3 5 2" xfId="9170"/>
    <cellStyle name="Hyperlink 2 3 2 2 2 3 6" xfId="4750"/>
    <cellStyle name="Hyperlink 2 3 2 2 2 3 7" xfId="696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2 2" xfId="10919"/>
    <cellStyle name="Hyperlink 2 3 2 2 2 4 2 2 3" xfId="6499"/>
    <cellStyle name="Hyperlink 2 3 2 2 2 4 2 2 4" xfId="8709"/>
    <cellStyle name="Hyperlink 2 3 2 2 2 4 2 3" xfId="3184"/>
    <cellStyle name="Hyperlink 2 3 2 2 2 4 2 3 2" xfId="9814"/>
    <cellStyle name="Hyperlink 2 3 2 2 2 4 2 4" xfId="5394"/>
    <cellStyle name="Hyperlink 2 3 2 2 2 4 2 5" xfId="7604"/>
    <cellStyle name="Hyperlink 2 3 2 2 2 4 3" xfId="1526"/>
    <cellStyle name="Hyperlink 2 3 2 2 2 4 3 2" xfId="3737"/>
    <cellStyle name="Hyperlink 2 3 2 2 2 4 3 2 2" xfId="10367"/>
    <cellStyle name="Hyperlink 2 3 2 2 2 4 3 3" xfId="5947"/>
    <cellStyle name="Hyperlink 2 3 2 2 2 4 3 4" xfId="8157"/>
    <cellStyle name="Hyperlink 2 3 2 2 2 4 4" xfId="2632"/>
    <cellStyle name="Hyperlink 2 3 2 2 2 4 4 2" xfId="9262"/>
    <cellStyle name="Hyperlink 2 3 2 2 2 4 5" xfId="4842"/>
    <cellStyle name="Hyperlink 2 3 2 2 2 4 6" xfId="7052"/>
    <cellStyle name="Hyperlink 2 3 2 2 2 5" xfId="689"/>
    <cellStyle name="Hyperlink 2 3 2 2 2 5 2" xfId="1802"/>
    <cellStyle name="Hyperlink 2 3 2 2 2 5 2 2" xfId="4013"/>
    <cellStyle name="Hyperlink 2 3 2 2 2 5 2 2 2" xfId="10643"/>
    <cellStyle name="Hyperlink 2 3 2 2 2 5 2 3" xfId="6223"/>
    <cellStyle name="Hyperlink 2 3 2 2 2 5 2 4" xfId="8433"/>
    <cellStyle name="Hyperlink 2 3 2 2 2 5 3" xfId="2908"/>
    <cellStyle name="Hyperlink 2 3 2 2 2 5 3 2" xfId="9538"/>
    <cellStyle name="Hyperlink 2 3 2 2 2 5 4" xfId="5118"/>
    <cellStyle name="Hyperlink 2 3 2 2 2 5 5" xfId="7328"/>
    <cellStyle name="Hyperlink 2 3 2 2 2 6" xfId="1250"/>
    <cellStyle name="Hyperlink 2 3 2 2 2 6 2" xfId="3461"/>
    <cellStyle name="Hyperlink 2 3 2 2 2 6 2 2" xfId="10091"/>
    <cellStyle name="Hyperlink 2 3 2 2 2 6 3" xfId="5671"/>
    <cellStyle name="Hyperlink 2 3 2 2 2 6 4" xfId="7881"/>
    <cellStyle name="Hyperlink 2 3 2 2 2 7" xfId="2356"/>
    <cellStyle name="Hyperlink 2 3 2 2 2 7 2" xfId="8986"/>
    <cellStyle name="Hyperlink 2 3 2 2 2 8" xfId="4566"/>
    <cellStyle name="Hyperlink 2 3 2 2 2 9" xfId="677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2 2" xfId="10965"/>
    <cellStyle name="Hyperlink 2 3 2 2 3 2 2 2 3" xfId="6545"/>
    <cellStyle name="Hyperlink 2 3 2 2 3 2 2 2 4" xfId="8755"/>
    <cellStyle name="Hyperlink 2 3 2 2 3 2 2 3" xfId="3230"/>
    <cellStyle name="Hyperlink 2 3 2 2 3 2 2 3 2" xfId="9860"/>
    <cellStyle name="Hyperlink 2 3 2 2 3 2 2 4" xfId="5440"/>
    <cellStyle name="Hyperlink 2 3 2 2 3 2 2 5" xfId="7650"/>
    <cellStyle name="Hyperlink 2 3 2 2 3 2 3" xfId="1572"/>
    <cellStyle name="Hyperlink 2 3 2 2 3 2 3 2" xfId="3783"/>
    <cellStyle name="Hyperlink 2 3 2 2 3 2 3 2 2" xfId="10413"/>
    <cellStyle name="Hyperlink 2 3 2 2 3 2 3 3" xfId="5993"/>
    <cellStyle name="Hyperlink 2 3 2 2 3 2 3 4" xfId="8203"/>
    <cellStyle name="Hyperlink 2 3 2 2 3 2 4" xfId="2678"/>
    <cellStyle name="Hyperlink 2 3 2 2 3 2 4 2" xfId="9308"/>
    <cellStyle name="Hyperlink 2 3 2 2 3 2 5" xfId="4888"/>
    <cellStyle name="Hyperlink 2 3 2 2 3 2 6" xfId="7098"/>
    <cellStyle name="Hyperlink 2 3 2 2 3 3" xfId="735"/>
    <cellStyle name="Hyperlink 2 3 2 2 3 3 2" xfId="1848"/>
    <cellStyle name="Hyperlink 2 3 2 2 3 3 2 2" xfId="4059"/>
    <cellStyle name="Hyperlink 2 3 2 2 3 3 2 2 2" xfId="10689"/>
    <cellStyle name="Hyperlink 2 3 2 2 3 3 2 3" xfId="6269"/>
    <cellStyle name="Hyperlink 2 3 2 2 3 3 2 4" xfId="8479"/>
    <cellStyle name="Hyperlink 2 3 2 2 3 3 3" xfId="2954"/>
    <cellStyle name="Hyperlink 2 3 2 2 3 3 3 2" xfId="9584"/>
    <cellStyle name="Hyperlink 2 3 2 2 3 3 4" xfId="5164"/>
    <cellStyle name="Hyperlink 2 3 2 2 3 3 5" xfId="7374"/>
    <cellStyle name="Hyperlink 2 3 2 2 3 4" xfId="1296"/>
    <cellStyle name="Hyperlink 2 3 2 2 3 4 2" xfId="3507"/>
    <cellStyle name="Hyperlink 2 3 2 2 3 4 2 2" xfId="10137"/>
    <cellStyle name="Hyperlink 2 3 2 2 3 4 3" xfId="5717"/>
    <cellStyle name="Hyperlink 2 3 2 2 3 4 4" xfId="7927"/>
    <cellStyle name="Hyperlink 2 3 2 2 3 5" xfId="2402"/>
    <cellStyle name="Hyperlink 2 3 2 2 3 5 2" xfId="9032"/>
    <cellStyle name="Hyperlink 2 3 2 2 3 6" xfId="4612"/>
    <cellStyle name="Hyperlink 2 3 2 2 3 7" xfId="682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2 2" xfId="11057"/>
    <cellStyle name="Hyperlink 2 3 2 2 4 2 2 2 3" xfId="6637"/>
    <cellStyle name="Hyperlink 2 3 2 2 4 2 2 2 4" xfId="8847"/>
    <cellStyle name="Hyperlink 2 3 2 2 4 2 2 3" xfId="3322"/>
    <cellStyle name="Hyperlink 2 3 2 2 4 2 2 3 2" xfId="9952"/>
    <cellStyle name="Hyperlink 2 3 2 2 4 2 2 4" xfId="5532"/>
    <cellStyle name="Hyperlink 2 3 2 2 4 2 2 5" xfId="7742"/>
    <cellStyle name="Hyperlink 2 3 2 2 4 2 3" xfId="1664"/>
    <cellStyle name="Hyperlink 2 3 2 2 4 2 3 2" xfId="3875"/>
    <cellStyle name="Hyperlink 2 3 2 2 4 2 3 2 2" xfId="10505"/>
    <cellStyle name="Hyperlink 2 3 2 2 4 2 3 3" xfId="6085"/>
    <cellStyle name="Hyperlink 2 3 2 2 4 2 3 4" xfId="8295"/>
    <cellStyle name="Hyperlink 2 3 2 2 4 2 4" xfId="2770"/>
    <cellStyle name="Hyperlink 2 3 2 2 4 2 4 2" xfId="9400"/>
    <cellStyle name="Hyperlink 2 3 2 2 4 2 5" xfId="4980"/>
    <cellStyle name="Hyperlink 2 3 2 2 4 2 6" xfId="7190"/>
    <cellStyle name="Hyperlink 2 3 2 2 4 3" xfId="827"/>
    <cellStyle name="Hyperlink 2 3 2 2 4 3 2" xfId="1940"/>
    <cellStyle name="Hyperlink 2 3 2 2 4 3 2 2" xfId="4151"/>
    <cellStyle name="Hyperlink 2 3 2 2 4 3 2 2 2" xfId="10781"/>
    <cellStyle name="Hyperlink 2 3 2 2 4 3 2 3" xfId="6361"/>
    <cellStyle name="Hyperlink 2 3 2 2 4 3 2 4" xfId="8571"/>
    <cellStyle name="Hyperlink 2 3 2 2 4 3 3" xfId="3046"/>
    <cellStyle name="Hyperlink 2 3 2 2 4 3 3 2" xfId="9676"/>
    <cellStyle name="Hyperlink 2 3 2 2 4 3 4" xfId="5256"/>
    <cellStyle name="Hyperlink 2 3 2 2 4 3 5" xfId="7466"/>
    <cellStyle name="Hyperlink 2 3 2 2 4 4" xfId="1388"/>
    <cellStyle name="Hyperlink 2 3 2 2 4 4 2" xfId="3599"/>
    <cellStyle name="Hyperlink 2 3 2 2 4 4 2 2" xfId="10229"/>
    <cellStyle name="Hyperlink 2 3 2 2 4 4 3" xfId="5809"/>
    <cellStyle name="Hyperlink 2 3 2 2 4 4 4" xfId="8019"/>
    <cellStyle name="Hyperlink 2 3 2 2 4 5" xfId="2494"/>
    <cellStyle name="Hyperlink 2 3 2 2 4 5 2" xfId="9124"/>
    <cellStyle name="Hyperlink 2 3 2 2 4 6" xfId="4704"/>
    <cellStyle name="Hyperlink 2 3 2 2 4 7" xfId="691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2 2" xfId="10873"/>
    <cellStyle name="Hyperlink 2 3 2 2 5 2 2 3" xfId="6453"/>
    <cellStyle name="Hyperlink 2 3 2 2 5 2 2 4" xfId="8663"/>
    <cellStyle name="Hyperlink 2 3 2 2 5 2 3" xfId="3138"/>
    <cellStyle name="Hyperlink 2 3 2 2 5 2 3 2" xfId="9768"/>
    <cellStyle name="Hyperlink 2 3 2 2 5 2 4" xfId="5348"/>
    <cellStyle name="Hyperlink 2 3 2 2 5 2 5" xfId="7558"/>
    <cellStyle name="Hyperlink 2 3 2 2 5 3" xfId="1480"/>
    <cellStyle name="Hyperlink 2 3 2 2 5 3 2" xfId="3691"/>
    <cellStyle name="Hyperlink 2 3 2 2 5 3 2 2" xfId="10321"/>
    <cellStyle name="Hyperlink 2 3 2 2 5 3 3" xfId="5901"/>
    <cellStyle name="Hyperlink 2 3 2 2 5 3 4" xfId="8111"/>
    <cellStyle name="Hyperlink 2 3 2 2 5 4" xfId="2586"/>
    <cellStyle name="Hyperlink 2 3 2 2 5 4 2" xfId="9216"/>
    <cellStyle name="Hyperlink 2 3 2 2 5 5" xfId="4796"/>
    <cellStyle name="Hyperlink 2 3 2 2 5 6" xfId="7006"/>
    <cellStyle name="Hyperlink 2 3 2 2 6" xfId="643"/>
    <cellStyle name="Hyperlink 2 3 2 2 6 2" xfId="1756"/>
    <cellStyle name="Hyperlink 2 3 2 2 6 2 2" xfId="3967"/>
    <cellStyle name="Hyperlink 2 3 2 2 6 2 2 2" xfId="10597"/>
    <cellStyle name="Hyperlink 2 3 2 2 6 2 3" xfId="6177"/>
    <cellStyle name="Hyperlink 2 3 2 2 6 2 4" xfId="8387"/>
    <cellStyle name="Hyperlink 2 3 2 2 6 3" xfId="2862"/>
    <cellStyle name="Hyperlink 2 3 2 2 6 3 2" xfId="9492"/>
    <cellStyle name="Hyperlink 2 3 2 2 6 4" xfId="5072"/>
    <cellStyle name="Hyperlink 2 3 2 2 6 5" xfId="7282"/>
    <cellStyle name="Hyperlink 2 3 2 2 7" xfId="1204"/>
    <cellStyle name="Hyperlink 2 3 2 2 7 2" xfId="3415"/>
    <cellStyle name="Hyperlink 2 3 2 2 7 2 2" xfId="10045"/>
    <cellStyle name="Hyperlink 2 3 2 2 7 3" xfId="5625"/>
    <cellStyle name="Hyperlink 2 3 2 2 7 4" xfId="7835"/>
    <cellStyle name="Hyperlink 2 3 2 2 8" xfId="2310"/>
    <cellStyle name="Hyperlink 2 3 2 2 8 2" xfId="894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2 2" xfId="10991"/>
    <cellStyle name="Hyperlink 2 3 2 3 2 2 2 2 3" xfId="6571"/>
    <cellStyle name="Hyperlink 2 3 2 3 2 2 2 2 4" xfId="8781"/>
    <cellStyle name="Hyperlink 2 3 2 3 2 2 2 3" xfId="3256"/>
    <cellStyle name="Hyperlink 2 3 2 3 2 2 2 3 2" xfId="9886"/>
    <cellStyle name="Hyperlink 2 3 2 3 2 2 2 4" xfId="5466"/>
    <cellStyle name="Hyperlink 2 3 2 3 2 2 2 5" xfId="7676"/>
    <cellStyle name="Hyperlink 2 3 2 3 2 2 3" xfId="1598"/>
    <cellStyle name="Hyperlink 2 3 2 3 2 2 3 2" xfId="3809"/>
    <cellStyle name="Hyperlink 2 3 2 3 2 2 3 2 2" xfId="10439"/>
    <cellStyle name="Hyperlink 2 3 2 3 2 2 3 3" xfId="6019"/>
    <cellStyle name="Hyperlink 2 3 2 3 2 2 3 4" xfId="8229"/>
    <cellStyle name="Hyperlink 2 3 2 3 2 2 4" xfId="2704"/>
    <cellStyle name="Hyperlink 2 3 2 3 2 2 4 2" xfId="9334"/>
    <cellStyle name="Hyperlink 2 3 2 3 2 2 5" xfId="4914"/>
    <cellStyle name="Hyperlink 2 3 2 3 2 2 6" xfId="7124"/>
    <cellStyle name="Hyperlink 2 3 2 3 2 3" xfId="761"/>
    <cellStyle name="Hyperlink 2 3 2 3 2 3 2" xfId="1874"/>
    <cellStyle name="Hyperlink 2 3 2 3 2 3 2 2" xfId="4085"/>
    <cellStyle name="Hyperlink 2 3 2 3 2 3 2 2 2" xfId="10715"/>
    <cellStyle name="Hyperlink 2 3 2 3 2 3 2 3" xfId="6295"/>
    <cellStyle name="Hyperlink 2 3 2 3 2 3 2 4" xfId="8505"/>
    <cellStyle name="Hyperlink 2 3 2 3 2 3 3" xfId="2980"/>
    <cellStyle name="Hyperlink 2 3 2 3 2 3 3 2" xfId="9610"/>
    <cellStyle name="Hyperlink 2 3 2 3 2 3 4" xfId="5190"/>
    <cellStyle name="Hyperlink 2 3 2 3 2 3 5" xfId="7400"/>
    <cellStyle name="Hyperlink 2 3 2 3 2 4" xfId="1322"/>
    <cellStyle name="Hyperlink 2 3 2 3 2 4 2" xfId="3533"/>
    <cellStyle name="Hyperlink 2 3 2 3 2 4 2 2" xfId="10163"/>
    <cellStyle name="Hyperlink 2 3 2 3 2 4 3" xfId="5743"/>
    <cellStyle name="Hyperlink 2 3 2 3 2 4 4" xfId="7953"/>
    <cellStyle name="Hyperlink 2 3 2 3 2 5" xfId="2428"/>
    <cellStyle name="Hyperlink 2 3 2 3 2 5 2" xfId="9058"/>
    <cellStyle name="Hyperlink 2 3 2 3 2 6" xfId="4638"/>
    <cellStyle name="Hyperlink 2 3 2 3 2 7" xfId="684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2 2" xfId="11083"/>
    <cellStyle name="Hyperlink 2 3 2 3 3 2 2 2 3" xfId="6663"/>
    <cellStyle name="Hyperlink 2 3 2 3 3 2 2 2 4" xfId="8873"/>
    <cellStyle name="Hyperlink 2 3 2 3 3 2 2 3" xfId="3348"/>
    <cellStyle name="Hyperlink 2 3 2 3 3 2 2 3 2" xfId="9978"/>
    <cellStyle name="Hyperlink 2 3 2 3 3 2 2 4" xfId="5558"/>
    <cellStyle name="Hyperlink 2 3 2 3 3 2 2 5" xfId="7768"/>
    <cellStyle name="Hyperlink 2 3 2 3 3 2 3" xfId="1690"/>
    <cellStyle name="Hyperlink 2 3 2 3 3 2 3 2" xfId="3901"/>
    <cellStyle name="Hyperlink 2 3 2 3 3 2 3 2 2" xfId="10531"/>
    <cellStyle name="Hyperlink 2 3 2 3 3 2 3 3" xfId="6111"/>
    <cellStyle name="Hyperlink 2 3 2 3 3 2 3 4" xfId="8321"/>
    <cellStyle name="Hyperlink 2 3 2 3 3 2 4" xfId="2796"/>
    <cellStyle name="Hyperlink 2 3 2 3 3 2 4 2" xfId="9426"/>
    <cellStyle name="Hyperlink 2 3 2 3 3 2 5" xfId="5006"/>
    <cellStyle name="Hyperlink 2 3 2 3 3 2 6" xfId="7216"/>
    <cellStyle name="Hyperlink 2 3 2 3 3 3" xfId="853"/>
    <cellStyle name="Hyperlink 2 3 2 3 3 3 2" xfId="1966"/>
    <cellStyle name="Hyperlink 2 3 2 3 3 3 2 2" xfId="4177"/>
    <cellStyle name="Hyperlink 2 3 2 3 3 3 2 2 2" xfId="10807"/>
    <cellStyle name="Hyperlink 2 3 2 3 3 3 2 3" xfId="6387"/>
    <cellStyle name="Hyperlink 2 3 2 3 3 3 2 4" xfId="8597"/>
    <cellStyle name="Hyperlink 2 3 2 3 3 3 3" xfId="3072"/>
    <cellStyle name="Hyperlink 2 3 2 3 3 3 3 2" xfId="9702"/>
    <cellStyle name="Hyperlink 2 3 2 3 3 3 4" xfId="5282"/>
    <cellStyle name="Hyperlink 2 3 2 3 3 3 5" xfId="7492"/>
    <cellStyle name="Hyperlink 2 3 2 3 3 4" xfId="1414"/>
    <cellStyle name="Hyperlink 2 3 2 3 3 4 2" xfId="3625"/>
    <cellStyle name="Hyperlink 2 3 2 3 3 4 2 2" xfId="10255"/>
    <cellStyle name="Hyperlink 2 3 2 3 3 4 3" xfId="5835"/>
    <cellStyle name="Hyperlink 2 3 2 3 3 4 4" xfId="8045"/>
    <cellStyle name="Hyperlink 2 3 2 3 3 5" xfId="2520"/>
    <cellStyle name="Hyperlink 2 3 2 3 3 5 2" xfId="9150"/>
    <cellStyle name="Hyperlink 2 3 2 3 3 6" xfId="4730"/>
    <cellStyle name="Hyperlink 2 3 2 3 3 7" xfId="694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2 2" xfId="10899"/>
    <cellStyle name="Hyperlink 2 3 2 3 4 2 2 3" xfId="6479"/>
    <cellStyle name="Hyperlink 2 3 2 3 4 2 2 4" xfId="8689"/>
    <cellStyle name="Hyperlink 2 3 2 3 4 2 3" xfId="3164"/>
    <cellStyle name="Hyperlink 2 3 2 3 4 2 3 2" xfId="9794"/>
    <cellStyle name="Hyperlink 2 3 2 3 4 2 4" xfId="5374"/>
    <cellStyle name="Hyperlink 2 3 2 3 4 2 5" xfId="7584"/>
    <cellStyle name="Hyperlink 2 3 2 3 4 3" xfId="1506"/>
    <cellStyle name="Hyperlink 2 3 2 3 4 3 2" xfId="3717"/>
    <cellStyle name="Hyperlink 2 3 2 3 4 3 2 2" xfId="10347"/>
    <cellStyle name="Hyperlink 2 3 2 3 4 3 3" xfId="5927"/>
    <cellStyle name="Hyperlink 2 3 2 3 4 3 4" xfId="8137"/>
    <cellStyle name="Hyperlink 2 3 2 3 4 4" xfId="2612"/>
    <cellStyle name="Hyperlink 2 3 2 3 4 4 2" xfId="9242"/>
    <cellStyle name="Hyperlink 2 3 2 3 4 5" xfId="4822"/>
    <cellStyle name="Hyperlink 2 3 2 3 4 6" xfId="7032"/>
    <cellStyle name="Hyperlink 2 3 2 3 5" xfId="669"/>
    <cellStyle name="Hyperlink 2 3 2 3 5 2" xfId="1782"/>
    <cellStyle name="Hyperlink 2 3 2 3 5 2 2" xfId="3993"/>
    <cellStyle name="Hyperlink 2 3 2 3 5 2 2 2" xfId="10623"/>
    <cellStyle name="Hyperlink 2 3 2 3 5 2 3" xfId="6203"/>
    <cellStyle name="Hyperlink 2 3 2 3 5 2 4" xfId="8413"/>
    <cellStyle name="Hyperlink 2 3 2 3 5 3" xfId="2888"/>
    <cellStyle name="Hyperlink 2 3 2 3 5 3 2" xfId="9518"/>
    <cellStyle name="Hyperlink 2 3 2 3 5 4" xfId="5098"/>
    <cellStyle name="Hyperlink 2 3 2 3 5 5" xfId="7308"/>
    <cellStyle name="Hyperlink 2 3 2 3 6" xfId="1230"/>
    <cellStyle name="Hyperlink 2 3 2 3 6 2" xfId="3441"/>
    <cellStyle name="Hyperlink 2 3 2 3 6 2 2" xfId="10071"/>
    <cellStyle name="Hyperlink 2 3 2 3 6 3" xfId="5651"/>
    <cellStyle name="Hyperlink 2 3 2 3 6 4" xfId="7861"/>
    <cellStyle name="Hyperlink 2 3 2 3 7" xfId="2336"/>
    <cellStyle name="Hyperlink 2 3 2 3 7 2" xfId="8966"/>
    <cellStyle name="Hyperlink 2 3 2 3 8" xfId="4546"/>
    <cellStyle name="Hyperlink 2 3 2 3 9" xfId="675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2 2" xfId="10945"/>
    <cellStyle name="Hyperlink 2 3 2 4 2 2 2 3" xfId="6525"/>
    <cellStyle name="Hyperlink 2 3 2 4 2 2 2 4" xfId="8735"/>
    <cellStyle name="Hyperlink 2 3 2 4 2 2 3" xfId="3210"/>
    <cellStyle name="Hyperlink 2 3 2 4 2 2 3 2" xfId="9840"/>
    <cellStyle name="Hyperlink 2 3 2 4 2 2 4" xfId="5420"/>
    <cellStyle name="Hyperlink 2 3 2 4 2 2 5" xfId="7630"/>
    <cellStyle name="Hyperlink 2 3 2 4 2 3" xfId="1552"/>
    <cellStyle name="Hyperlink 2 3 2 4 2 3 2" xfId="3763"/>
    <cellStyle name="Hyperlink 2 3 2 4 2 3 2 2" xfId="10393"/>
    <cellStyle name="Hyperlink 2 3 2 4 2 3 3" xfId="5973"/>
    <cellStyle name="Hyperlink 2 3 2 4 2 3 4" xfId="8183"/>
    <cellStyle name="Hyperlink 2 3 2 4 2 4" xfId="2658"/>
    <cellStyle name="Hyperlink 2 3 2 4 2 4 2" xfId="9288"/>
    <cellStyle name="Hyperlink 2 3 2 4 2 5" xfId="4868"/>
    <cellStyle name="Hyperlink 2 3 2 4 2 6" xfId="7078"/>
    <cellStyle name="Hyperlink 2 3 2 4 3" xfId="715"/>
    <cellStyle name="Hyperlink 2 3 2 4 3 2" xfId="1828"/>
    <cellStyle name="Hyperlink 2 3 2 4 3 2 2" xfId="4039"/>
    <cellStyle name="Hyperlink 2 3 2 4 3 2 2 2" xfId="10669"/>
    <cellStyle name="Hyperlink 2 3 2 4 3 2 3" xfId="6249"/>
    <cellStyle name="Hyperlink 2 3 2 4 3 2 4" xfId="8459"/>
    <cellStyle name="Hyperlink 2 3 2 4 3 3" xfId="2934"/>
    <cellStyle name="Hyperlink 2 3 2 4 3 3 2" xfId="9564"/>
    <cellStyle name="Hyperlink 2 3 2 4 3 4" xfId="5144"/>
    <cellStyle name="Hyperlink 2 3 2 4 3 5" xfId="7354"/>
    <cellStyle name="Hyperlink 2 3 2 4 4" xfId="1276"/>
    <cellStyle name="Hyperlink 2 3 2 4 4 2" xfId="3487"/>
    <cellStyle name="Hyperlink 2 3 2 4 4 2 2" xfId="10117"/>
    <cellStyle name="Hyperlink 2 3 2 4 4 3" xfId="5697"/>
    <cellStyle name="Hyperlink 2 3 2 4 4 4" xfId="7907"/>
    <cellStyle name="Hyperlink 2 3 2 4 5" xfId="2382"/>
    <cellStyle name="Hyperlink 2 3 2 4 5 2" xfId="9012"/>
    <cellStyle name="Hyperlink 2 3 2 4 6" xfId="4592"/>
    <cellStyle name="Hyperlink 2 3 2 4 7" xfId="680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2 2" xfId="11037"/>
    <cellStyle name="Hyperlink 2 3 2 5 2 2 2 3" xfId="6617"/>
    <cellStyle name="Hyperlink 2 3 2 5 2 2 2 4" xfId="8827"/>
    <cellStyle name="Hyperlink 2 3 2 5 2 2 3" xfId="3302"/>
    <cellStyle name="Hyperlink 2 3 2 5 2 2 3 2" xfId="9932"/>
    <cellStyle name="Hyperlink 2 3 2 5 2 2 4" xfId="5512"/>
    <cellStyle name="Hyperlink 2 3 2 5 2 2 5" xfId="7722"/>
    <cellStyle name="Hyperlink 2 3 2 5 2 3" xfId="1644"/>
    <cellStyle name="Hyperlink 2 3 2 5 2 3 2" xfId="3855"/>
    <cellStyle name="Hyperlink 2 3 2 5 2 3 2 2" xfId="10485"/>
    <cellStyle name="Hyperlink 2 3 2 5 2 3 3" xfId="6065"/>
    <cellStyle name="Hyperlink 2 3 2 5 2 3 4" xfId="8275"/>
    <cellStyle name="Hyperlink 2 3 2 5 2 4" xfId="2750"/>
    <cellStyle name="Hyperlink 2 3 2 5 2 4 2" xfId="9380"/>
    <cellStyle name="Hyperlink 2 3 2 5 2 5" xfId="4960"/>
    <cellStyle name="Hyperlink 2 3 2 5 2 6" xfId="7170"/>
    <cellStyle name="Hyperlink 2 3 2 5 3" xfId="807"/>
    <cellStyle name="Hyperlink 2 3 2 5 3 2" xfId="1920"/>
    <cellStyle name="Hyperlink 2 3 2 5 3 2 2" xfId="4131"/>
    <cellStyle name="Hyperlink 2 3 2 5 3 2 2 2" xfId="10761"/>
    <cellStyle name="Hyperlink 2 3 2 5 3 2 3" xfId="6341"/>
    <cellStyle name="Hyperlink 2 3 2 5 3 2 4" xfId="8551"/>
    <cellStyle name="Hyperlink 2 3 2 5 3 3" xfId="3026"/>
    <cellStyle name="Hyperlink 2 3 2 5 3 3 2" xfId="9656"/>
    <cellStyle name="Hyperlink 2 3 2 5 3 4" xfId="5236"/>
    <cellStyle name="Hyperlink 2 3 2 5 3 5" xfId="7446"/>
    <cellStyle name="Hyperlink 2 3 2 5 4" xfId="1368"/>
    <cellStyle name="Hyperlink 2 3 2 5 4 2" xfId="3579"/>
    <cellStyle name="Hyperlink 2 3 2 5 4 2 2" xfId="10209"/>
    <cellStyle name="Hyperlink 2 3 2 5 4 3" xfId="5789"/>
    <cellStyle name="Hyperlink 2 3 2 5 4 4" xfId="7999"/>
    <cellStyle name="Hyperlink 2 3 2 5 5" xfId="2474"/>
    <cellStyle name="Hyperlink 2 3 2 5 5 2" xfId="9104"/>
    <cellStyle name="Hyperlink 2 3 2 5 6" xfId="4684"/>
    <cellStyle name="Hyperlink 2 3 2 5 7" xfId="6894"/>
    <cellStyle name="Hyperlink 2 3 2 6" xfId="347"/>
    <cellStyle name="Hyperlink 2 3 2 6 2" xfId="899"/>
    <cellStyle name="Hyperlink 2 3 2 6 2 2" xfId="2012"/>
    <cellStyle name="Hyperlink 2 3 2 6 2 2 2" xfId="4223"/>
    <cellStyle name="Hyperlink 2 3 2 6 2 2 2 2" xfId="10853"/>
    <cellStyle name="Hyperlink 2 3 2 6 2 2 3" xfId="6433"/>
    <cellStyle name="Hyperlink 2 3 2 6 2 2 4" xfId="8643"/>
    <cellStyle name="Hyperlink 2 3 2 6 2 3" xfId="3118"/>
    <cellStyle name="Hyperlink 2 3 2 6 2 3 2" xfId="9748"/>
    <cellStyle name="Hyperlink 2 3 2 6 2 4" xfId="5328"/>
    <cellStyle name="Hyperlink 2 3 2 6 2 5" xfId="7538"/>
    <cellStyle name="Hyperlink 2 3 2 6 3" xfId="1460"/>
    <cellStyle name="Hyperlink 2 3 2 6 3 2" xfId="3671"/>
    <cellStyle name="Hyperlink 2 3 2 6 3 2 2" xfId="10301"/>
    <cellStyle name="Hyperlink 2 3 2 6 3 3" xfId="5881"/>
    <cellStyle name="Hyperlink 2 3 2 6 3 4" xfId="8091"/>
    <cellStyle name="Hyperlink 2 3 2 6 4" xfId="2566"/>
    <cellStyle name="Hyperlink 2 3 2 6 4 2" xfId="9196"/>
    <cellStyle name="Hyperlink 2 3 2 6 5" xfId="4776"/>
    <cellStyle name="Hyperlink 2 3 2 6 6" xfId="6986"/>
    <cellStyle name="Hyperlink 2 3 2 7" xfId="623"/>
    <cellStyle name="Hyperlink 2 3 2 7 2" xfId="1736"/>
    <cellStyle name="Hyperlink 2 3 2 7 2 2" xfId="3947"/>
    <cellStyle name="Hyperlink 2 3 2 7 2 2 2" xfId="10577"/>
    <cellStyle name="Hyperlink 2 3 2 7 2 3" xfId="6157"/>
    <cellStyle name="Hyperlink 2 3 2 7 2 4" xfId="8367"/>
    <cellStyle name="Hyperlink 2 3 2 7 3" xfId="2842"/>
    <cellStyle name="Hyperlink 2 3 2 7 3 2" xfId="9472"/>
    <cellStyle name="Hyperlink 2 3 2 7 4" xfId="5052"/>
    <cellStyle name="Hyperlink 2 3 2 7 5" xfId="7262"/>
    <cellStyle name="Hyperlink 2 3 2 8" xfId="1184"/>
    <cellStyle name="Hyperlink 2 3 2 8 2" xfId="3395"/>
    <cellStyle name="Hyperlink 2 3 2 8 2 2" xfId="10025"/>
    <cellStyle name="Hyperlink 2 3 2 8 3" xfId="5605"/>
    <cellStyle name="Hyperlink 2 3 2 8 4" xfId="7815"/>
    <cellStyle name="Hyperlink 2 3 2 9" xfId="2290"/>
    <cellStyle name="Hyperlink 2 3 2 9 2" xfId="8920"/>
    <cellStyle name="Hyperlink 2 3 3" xfId="81"/>
    <cellStyle name="Hyperlink 2 3 3 10" xfId="6720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2 2" xfId="11001"/>
    <cellStyle name="Hyperlink 2 3 3 2 2 2 2 2 3" xfId="6581"/>
    <cellStyle name="Hyperlink 2 3 3 2 2 2 2 2 4" xfId="8791"/>
    <cellStyle name="Hyperlink 2 3 3 2 2 2 2 3" xfId="3266"/>
    <cellStyle name="Hyperlink 2 3 3 2 2 2 2 3 2" xfId="9896"/>
    <cellStyle name="Hyperlink 2 3 3 2 2 2 2 4" xfId="5476"/>
    <cellStyle name="Hyperlink 2 3 3 2 2 2 2 5" xfId="7686"/>
    <cellStyle name="Hyperlink 2 3 3 2 2 2 3" xfId="1608"/>
    <cellStyle name="Hyperlink 2 3 3 2 2 2 3 2" xfId="3819"/>
    <cellStyle name="Hyperlink 2 3 3 2 2 2 3 2 2" xfId="10449"/>
    <cellStyle name="Hyperlink 2 3 3 2 2 2 3 3" xfId="6029"/>
    <cellStyle name="Hyperlink 2 3 3 2 2 2 3 4" xfId="8239"/>
    <cellStyle name="Hyperlink 2 3 3 2 2 2 4" xfId="2714"/>
    <cellStyle name="Hyperlink 2 3 3 2 2 2 4 2" xfId="9344"/>
    <cellStyle name="Hyperlink 2 3 3 2 2 2 5" xfId="4924"/>
    <cellStyle name="Hyperlink 2 3 3 2 2 2 6" xfId="7134"/>
    <cellStyle name="Hyperlink 2 3 3 2 2 3" xfId="771"/>
    <cellStyle name="Hyperlink 2 3 3 2 2 3 2" xfId="1884"/>
    <cellStyle name="Hyperlink 2 3 3 2 2 3 2 2" xfId="4095"/>
    <cellStyle name="Hyperlink 2 3 3 2 2 3 2 2 2" xfId="10725"/>
    <cellStyle name="Hyperlink 2 3 3 2 2 3 2 3" xfId="6305"/>
    <cellStyle name="Hyperlink 2 3 3 2 2 3 2 4" xfId="8515"/>
    <cellStyle name="Hyperlink 2 3 3 2 2 3 3" xfId="2990"/>
    <cellStyle name="Hyperlink 2 3 3 2 2 3 3 2" xfId="9620"/>
    <cellStyle name="Hyperlink 2 3 3 2 2 3 4" xfId="5200"/>
    <cellStyle name="Hyperlink 2 3 3 2 2 3 5" xfId="7410"/>
    <cellStyle name="Hyperlink 2 3 3 2 2 4" xfId="1332"/>
    <cellStyle name="Hyperlink 2 3 3 2 2 4 2" xfId="3543"/>
    <cellStyle name="Hyperlink 2 3 3 2 2 4 2 2" xfId="10173"/>
    <cellStyle name="Hyperlink 2 3 3 2 2 4 3" xfId="5753"/>
    <cellStyle name="Hyperlink 2 3 3 2 2 4 4" xfId="7963"/>
    <cellStyle name="Hyperlink 2 3 3 2 2 5" xfId="2438"/>
    <cellStyle name="Hyperlink 2 3 3 2 2 5 2" xfId="9068"/>
    <cellStyle name="Hyperlink 2 3 3 2 2 6" xfId="4648"/>
    <cellStyle name="Hyperlink 2 3 3 2 2 7" xfId="685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2 2" xfId="11093"/>
    <cellStyle name="Hyperlink 2 3 3 2 3 2 2 2 3" xfId="6673"/>
    <cellStyle name="Hyperlink 2 3 3 2 3 2 2 2 4" xfId="8883"/>
    <cellStyle name="Hyperlink 2 3 3 2 3 2 2 3" xfId="3358"/>
    <cellStyle name="Hyperlink 2 3 3 2 3 2 2 3 2" xfId="9988"/>
    <cellStyle name="Hyperlink 2 3 3 2 3 2 2 4" xfId="5568"/>
    <cellStyle name="Hyperlink 2 3 3 2 3 2 2 5" xfId="7778"/>
    <cellStyle name="Hyperlink 2 3 3 2 3 2 3" xfId="1700"/>
    <cellStyle name="Hyperlink 2 3 3 2 3 2 3 2" xfId="3911"/>
    <cellStyle name="Hyperlink 2 3 3 2 3 2 3 2 2" xfId="10541"/>
    <cellStyle name="Hyperlink 2 3 3 2 3 2 3 3" xfId="6121"/>
    <cellStyle name="Hyperlink 2 3 3 2 3 2 3 4" xfId="8331"/>
    <cellStyle name="Hyperlink 2 3 3 2 3 2 4" xfId="2806"/>
    <cellStyle name="Hyperlink 2 3 3 2 3 2 4 2" xfId="9436"/>
    <cellStyle name="Hyperlink 2 3 3 2 3 2 5" xfId="5016"/>
    <cellStyle name="Hyperlink 2 3 3 2 3 2 6" xfId="7226"/>
    <cellStyle name="Hyperlink 2 3 3 2 3 3" xfId="863"/>
    <cellStyle name="Hyperlink 2 3 3 2 3 3 2" xfId="1976"/>
    <cellStyle name="Hyperlink 2 3 3 2 3 3 2 2" xfId="4187"/>
    <cellStyle name="Hyperlink 2 3 3 2 3 3 2 2 2" xfId="10817"/>
    <cellStyle name="Hyperlink 2 3 3 2 3 3 2 3" xfId="6397"/>
    <cellStyle name="Hyperlink 2 3 3 2 3 3 2 4" xfId="8607"/>
    <cellStyle name="Hyperlink 2 3 3 2 3 3 3" xfId="3082"/>
    <cellStyle name="Hyperlink 2 3 3 2 3 3 3 2" xfId="9712"/>
    <cellStyle name="Hyperlink 2 3 3 2 3 3 4" xfId="5292"/>
    <cellStyle name="Hyperlink 2 3 3 2 3 3 5" xfId="7502"/>
    <cellStyle name="Hyperlink 2 3 3 2 3 4" xfId="1424"/>
    <cellStyle name="Hyperlink 2 3 3 2 3 4 2" xfId="3635"/>
    <cellStyle name="Hyperlink 2 3 3 2 3 4 2 2" xfId="10265"/>
    <cellStyle name="Hyperlink 2 3 3 2 3 4 3" xfId="5845"/>
    <cellStyle name="Hyperlink 2 3 3 2 3 4 4" xfId="8055"/>
    <cellStyle name="Hyperlink 2 3 3 2 3 5" xfId="2530"/>
    <cellStyle name="Hyperlink 2 3 3 2 3 5 2" xfId="9160"/>
    <cellStyle name="Hyperlink 2 3 3 2 3 6" xfId="4740"/>
    <cellStyle name="Hyperlink 2 3 3 2 3 7" xfId="695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2 2" xfId="10909"/>
    <cellStyle name="Hyperlink 2 3 3 2 4 2 2 3" xfId="6489"/>
    <cellStyle name="Hyperlink 2 3 3 2 4 2 2 4" xfId="8699"/>
    <cellStyle name="Hyperlink 2 3 3 2 4 2 3" xfId="3174"/>
    <cellStyle name="Hyperlink 2 3 3 2 4 2 3 2" xfId="9804"/>
    <cellStyle name="Hyperlink 2 3 3 2 4 2 4" xfId="5384"/>
    <cellStyle name="Hyperlink 2 3 3 2 4 2 5" xfId="7594"/>
    <cellStyle name="Hyperlink 2 3 3 2 4 3" xfId="1516"/>
    <cellStyle name="Hyperlink 2 3 3 2 4 3 2" xfId="3727"/>
    <cellStyle name="Hyperlink 2 3 3 2 4 3 2 2" xfId="10357"/>
    <cellStyle name="Hyperlink 2 3 3 2 4 3 3" xfId="5937"/>
    <cellStyle name="Hyperlink 2 3 3 2 4 3 4" xfId="8147"/>
    <cellStyle name="Hyperlink 2 3 3 2 4 4" xfId="2622"/>
    <cellStyle name="Hyperlink 2 3 3 2 4 4 2" xfId="9252"/>
    <cellStyle name="Hyperlink 2 3 3 2 4 5" xfId="4832"/>
    <cellStyle name="Hyperlink 2 3 3 2 4 6" xfId="7042"/>
    <cellStyle name="Hyperlink 2 3 3 2 5" xfId="679"/>
    <cellStyle name="Hyperlink 2 3 3 2 5 2" xfId="1792"/>
    <cellStyle name="Hyperlink 2 3 3 2 5 2 2" xfId="4003"/>
    <cellStyle name="Hyperlink 2 3 3 2 5 2 2 2" xfId="10633"/>
    <cellStyle name="Hyperlink 2 3 3 2 5 2 3" xfId="6213"/>
    <cellStyle name="Hyperlink 2 3 3 2 5 2 4" xfId="8423"/>
    <cellStyle name="Hyperlink 2 3 3 2 5 3" xfId="2898"/>
    <cellStyle name="Hyperlink 2 3 3 2 5 3 2" xfId="9528"/>
    <cellStyle name="Hyperlink 2 3 3 2 5 4" xfId="5108"/>
    <cellStyle name="Hyperlink 2 3 3 2 5 5" xfId="7318"/>
    <cellStyle name="Hyperlink 2 3 3 2 6" xfId="1240"/>
    <cellStyle name="Hyperlink 2 3 3 2 6 2" xfId="3451"/>
    <cellStyle name="Hyperlink 2 3 3 2 6 2 2" xfId="10081"/>
    <cellStyle name="Hyperlink 2 3 3 2 6 3" xfId="5661"/>
    <cellStyle name="Hyperlink 2 3 3 2 6 4" xfId="7871"/>
    <cellStyle name="Hyperlink 2 3 3 2 7" xfId="2346"/>
    <cellStyle name="Hyperlink 2 3 3 2 7 2" xfId="8976"/>
    <cellStyle name="Hyperlink 2 3 3 2 8" xfId="4556"/>
    <cellStyle name="Hyperlink 2 3 3 2 9" xfId="676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2 2" xfId="10955"/>
    <cellStyle name="Hyperlink 2 3 3 3 2 2 2 3" xfId="6535"/>
    <cellStyle name="Hyperlink 2 3 3 3 2 2 2 4" xfId="8745"/>
    <cellStyle name="Hyperlink 2 3 3 3 2 2 3" xfId="3220"/>
    <cellStyle name="Hyperlink 2 3 3 3 2 2 3 2" xfId="9850"/>
    <cellStyle name="Hyperlink 2 3 3 3 2 2 4" xfId="5430"/>
    <cellStyle name="Hyperlink 2 3 3 3 2 2 5" xfId="7640"/>
    <cellStyle name="Hyperlink 2 3 3 3 2 3" xfId="1562"/>
    <cellStyle name="Hyperlink 2 3 3 3 2 3 2" xfId="3773"/>
    <cellStyle name="Hyperlink 2 3 3 3 2 3 2 2" xfId="10403"/>
    <cellStyle name="Hyperlink 2 3 3 3 2 3 3" xfId="5983"/>
    <cellStyle name="Hyperlink 2 3 3 3 2 3 4" xfId="8193"/>
    <cellStyle name="Hyperlink 2 3 3 3 2 4" xfId="2668"/>
    <cellStyle name="Hyperlink 2 3 3 3 2 4 2" xfId="9298"/>
    <cellStyle name="Hyperlink 2 3 3 3 2 5" xfId="4878"/>
    <cellStyle name="Hyperlink 2 3 3 3 2 6" xfId="7088"/>
    <cellStyle name="Hyperlink 2 3 3 3 3" xfId="725"/>
    <cellStyle name="Hyperlink 2 3 3 3 3 2" xfId="1838"/>
    <cellStyle name="Hyperlink 2 3 3 3 3 2 2" xfId="4049"/>
    <cellStyle name="Hyperlink 2 3 3 3 3 2 2 2" xfId="10679"/>
    <cellStyle name="Hyperlink 2 3 3 3 3 2 3" xfId="6259"/>
    <cellStyle name="Hyperlink 2 3 3 3 3 2 4" xfId="8469"/>
    <cellStyle name="Hyperlink 2 3 3 3 3 3" xfId="2944"/>
    <cellStyle name="Hyperlink 2 3 3 3 3 3 2" xfId="9574"/>
    <cellStyle name="Hyperlink 2 3 3 3 3 4" xfId="5154"/>
    <cellStyle name="Hyperlink 2 3 3 3 3 5" xfId="7364"/>
    <cellStyle name="Hyperlink 2 3 3 3 4" xfId="1286"/>
    <cellStyle name="Hyperlink 2 3 3 3 4 2" xfId="3497"/>
    <cellStyle name="Hyperlink 2 3 3 3 4 2 2" xfId="10127"/>
    <cellStyle name="Hyperlink 2 3 3 3 4 3" xfId="5707"/>
    <cellStyle name="Hyperlink 2 3 3 3 4 4" xfId="7917"/>
    <cellStyle name="Hyperlink 2 3 3 3 5" xfId="2392"/>
    <cellStyle name="Hyperlink 2 3 3 3 5 2" xfId="9022"/>
    <cellStyle name="Hyperlink 2 3 3 3 6" xfId="4602"/>
    <cellStyle name="Hyperlink 2 3 3 3 7" xfId="681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2 2" xfId="11047"/>
    <cellStyle name="Hyperlink 2 3 3 4 2 2 2 3" xfId="6627"/>
    <cellStyle name="Hyperlink 2 3 3 4 2 2 2 4" xfId="8837"/>
    <cellStyle name="Hyperlink 2 3 3 4 2 2 3" xfId="3312"/>
    <cellStyle name="Hyperlink 2 3 3 4 2 2 3 2" xfId="9942"/>
    <cellStyle name="Hyperlink 2 3 3 4 2 2 4" xfId="5522"/>
    <cellStyle name="Hyperlink 2 3 3 4 2 2 5" xfId="7732"/>
    <cellStyle name="Hyperlink 2 3 3 4 2 3" xfId="1654"/>
    <cellStyle name="Hyperlink 2 3 3 4 2 3 2" xfId="3865"/>
    <cellStyle name="Hyperlink 2 3 3 4 2 3 2 2" xfId="10495"/>
    <cellStyle name="Hyperlink 2 3 3 4 2 3 3" xfId="6075"/>
    <cellStyle name="Hyperlink 2 3 3 4 2 3 4" xfId="8285"/>
    <cellStyle name="Hyperlink 2 3 3 4 2 4" xfId="2760"/>
    <cellStyle name="Hyperlink 2 3 3 4 2 4 2" xfId="9390"/>
    <cellStyle name="Hyperlink 2 3 3 4 2 5" xfId="4970"/>
    <cellStyle name="Hyperlink 2 3 3 4 2 6" xfId="7180"/>
    <cellStyle name="Hyperlink 2 3 3 4 3" xfId="817"/>
    <cellStyle name="Hyperlink 2 3 3 4 3 2" xfId="1930"/>
    <cellStyle name="Hyperlink 2 3 3 4 3 2 2" xfId="4141"/>
    <cellStyle name="Hyperlink 2 3 3 4 3 2 2 2" xfId="10771"/>
    <cellStyle name="Hyperlink 2 3 3 4 3 2 3" xfId="6351"/>
    <cellStyle name="Hyperlink 2 3 3 4 3 2 4" xfId="8561"/>
    <cellStyle name="Hyperlink 2 3 3 4 3 3" xfId="3036"/>
    <cellStyle name="Hyperlink 2 3 3 4 3 3 2" xfId="9666"/>
    <cellStyle name="Hyperlink 2 3 3 4 3 4" xfId="5246"/>
    <cellStyle name="Hyperlink 2 3 3 4 3 5" xfId="7456"/>
    <cellStyle name="Hyperlink 2 3 3 4 4" xfId="1378"/>
    <cellStyle name="Hyperlink 2 3 3 4 4 2" xfId="3589"/>
    <cellStyle name="Hyperlink 2 3 3 4 4 2 2" xfId="10219"/>
    <cellStyle name="Hyperlink 2 3 3 4 4 3" xfId="5799"/>
    <cellStyle name="Hyperlink 2 3 3 4 4 4" xfId="8009"/>
    <cellStyle name="Hyperlink 2 3 3 4 5" xfId="2484"/>
    <cellStyle name="Hyperlink 2 3 3 4 5 2" xfId="9114"/>
    <cellStyle name="Hyperlink 2 3 3 4 6" xfId="4694"/>
    <cellStyle name="Hyperlink 2 3 3 4 7" xfId="6904"/>
    <cellStyle name="Hyperlink 2 3 3 5" xfId="357"/>
    <cellStyle name="Hyperlink 2 3 3 5 2" xfId="909"/>
    <cellStyle name="Hyperlink 2 3 3 5 2 2" xfId="2022"/>
    <cellStyle name="Hyperlink 2 3 3 5 2 2 2" xfId="4233"/>
    <cellStyle name="Hyperlink 2 3 3 5 2 2 2 2" xfId="10863"/>
    <cellStyle name="Hyperlink 2 3 3 5 2 2 3" xfId="6443"/>
    <cellStyle name="Hyperlink 2 3 3 5 2 2 4" xfId="8653"/>
    <cellStyle name="Hyperlink 2 3 3 5 2 3" xfId="3128"/>
    <cellStyle name="Hyperlink 2 3 3 5 2 3 2" xfId="9758"/>
    <cellStyle name="Hyperlink 2 3 3 5 2 4" xfId="5338"/>
    <cellStyle name="Hyperlink 2 3 3 5 2 5" xfId="7548"/>
    <cellStyle name="Hyperlink 2 3 3 5 3" xfId="1470"/>
    <cellStyle name="Hyperlink 2 3 3 5 3 2" xfId="3681"/>
    <cellStyle name="Hyperlink 2 3 3 5 3 2 2" xfId="10311"/>
    <cellStyle name="Hyperlink 2 3 3 5 3 3" xfId="5891"/>
    <cellStyle name="Hyperlink 2 3 3 5 3 4" xfId="8101"/>
    <cellStyle name="Hyperlink 2 3 3 5 4" xfId="2576"/>
    <cellStyle name="Hyperlink 2 3 3 5 4 2" xfId="9206"/>
    <cellStyle name="Hyperlink 2 3 3 5 5" xfId="4786"/>
    <cellStyle name="Hyperlink 2 3 3 5 6" xfId="6996"/>
    <cellStyle name="Hyperlink 2 3 3 6" xfId="633"/>
    <cellStyle name="Hyperlink 2 3 3 6 2" xfId="1746"/>
    <cellStyle name="Hyperlink 2 3 3 6 2 2" xfId="3957"/>
    <cellStyle name="Hyperlink 2 3 3 6 2 2 2" xfId="10587"/>
    <cellStyle name="Hyperlink 2 3 3 6 2 3" xfId="6167"/>
    <cellStyle name="Hyperlink 2 3 3 6 2 4" xfId="8377"/>
    <cellStyle name="Hyperlink 2 3 3 6 3" xfId="2852"/>
    <cellStyle name="Hyperlink 2 3 3 6 3 2" xfId="9482"/>
    <cellStyle name="Hyperlink 2 3 3 6 4" xfId="5062"/>
    <cellStyle name="Hyperlink 2 3 3 6 5" xfId="7272"/>
    <cellStyle name="Hyperlink 2 3 3 7" xfId="1194"/>
    <cellStyle name="Hyperlink 2 3 3 7 2" xfId="3405"/>
    <cellStyle name="Hyperlink 2 3 3 7 2 2" xfId="10035"/>
    <cellStyle name="Hyperlink 2 3 3 7 3" xfId="5615"/>
    <cellStyle name="Hyperlink 2 3 3 7 4" xfId="7825"/>
    <cellStyle name="Hyperlink 2 3 3 8" xfId="2300"/>
    <cellStyle name="Hyperlink 2 3 3 8 2" xfId="893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2 2" xfId="10981"/>
    <cellStyle name="Hyperlink 2 3 4 2 2 2 2 3" xfId="6561"/>
    <cellStyle name="Hyperlink 2 3 4 2 2 2 2 4" xfId="8771"/>
    <cellStyle name="Hyperlink 2 3 4 2 2 2 3" xfId="3246"/>
    <cellStyle name="Hyperlink 2 3 4 2 2 2 3 2" xfId="9876"/>
    <cellStyle name="Hyperlink 2 3 4 2 2 2 4" xfId="5456"/>
    <cellStyle name="Hyperlink 2 3 4 2 2 2 5" xfId="7666"/>
    <cellStyle name="Hyperlink 2 3 4 2 2 3" xfId="1588"/>
    <cellStyle name="Hyperlink 2 3 4 2 2 3 2" xfId="3799"/>
    <cellStyle name="Hyperlink 2 3 4 2 2 3 2 2" xfId="10429"/>
    <cellStyle name="Hyperlink 2 3 4 2 2 3 3" xfId="6009"/>
    <cellStyle name="Hyperlink 2 3 4 2 2 3 4" xfId="8219"/>
    <cellStyle name="Hyperlink 2 3 4 2 2 4" xfId="2694"/>
    <cellStyle name="Hyperlink 2 3 4 2 2 4 2" xfId="9324"/>
    <cellStyle name="Hyperlink 2 3 4 2 2 5" xfId="4904"/>
    <cellStyle name="Hyperlink 2 3 4 2 2 6" xfId="7114"/>
    <cellStyle name="Hyperlink 2 3 4 2 3" xfId="751"/>
    <cellStyle name="Hyperlink 2 3 4 2 3 2" xfId="1864"/>
    <cellStyle name="Hyperlink 2 3 4 2 3 2 2" xfId="4075"/>
    <cellStyle name="Hyperlink 2 3 4 2 3 2 2 2" xfId="10705"/>
    <cellStyle name="Hyperlink 2 3 4 2 3 2 3" xfId="6285"/>
    <cellStyle name="Hyperlink 2 3 4 2 3 2 4" xfId="8495"/>
    <cellStyle name="Hyperlink 2 3 4 2 3 3" xfId="2970"/>
    <cellStyle name="Hyperlink 2 3 4 2 3 3 2" xfId="9600"/>
    <cellStyle name="Hyperlink 2 3 4 2 3 4" xfId="5180"/>
    <cellStyle name="Hyperlink 2 3 4 2 3 5" xfId="7390"/>
    <cellStyle name="Hyperlink 2 3 4 2 4" xfId="1312"/>
    <cellStyle name="Hyperlink 2 3 4 2 4 2" xfId="3523"/>
    <cellStyle name="Hyperlink 2 3 4 2 4 2 2" xfId="10153"/>
    <cellStyle name="Hyperlink 2 3 4 2 4 3" xfId="5733"/>
    <cellStyle name="Hyperlink 2 3 4 2 4 4" xfId="7943"/>
    <cellStyle name="Hyperlink 2 3 4 2 5" xfId="2418"/>
    <cellStyle name="Hyperlink 2 3 4 2 5 2" xfId="9048"/>
    <cellStyle name="Hyperlink 2 3 4 2 6" xfId="4628"/>
    <cellStyle name="Hyperlink 2 3 4 2 7" xfId="683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2 2" xfId="11073"/>
    <cellStyle name="Hyperlink 2 3 4 3 2 2 2 3" xfId="6653"/>
    <cellStyle name="Hyperlink 2 3 4 3 2 2 2 4" xfId="8863"/>
    <cellStyle name="Hyperlink 2 3 4 3 2 2 3" xfId="3338"/>
    <cellStyle name="Hyperlink 2 3 4 3 2 2 3 2" xfId="9968"/>
    <cellStyle name="Hyperlink 2 3 4 3 2 2 4" xfId="5548"/>
    <cellStyle name="Hyperlink 2 3 4 3 2 2 5" xfId="7758"/>
    <cellStyle name="Hyperlink 2 3 4 3 2 3" xfId="1680"/>
    <cellStyle name="Hyperlink 2 3 4 3 2 3 2" xfId="3891"/>
    <cellStyle name="Hyperlink 2 3 4 3 2 3 2 2" xfId="10521"/>
    <cellStyle name="Hyperlink 2 3 4 3 2 3 3" xfId="6101"/>
    <cellStyle name="Hyperlink 2 3 4 3 2 3 4" xfId="8311"/>
    <cellStyle name="Hyperlink 2 3 4 3 2 4" xfId="2786"/>
    <cellStyle name="Hyperlink 2 3 4 3 2 4 2" xfId="9416"/>
    <cellStyle name="Hyperlink 2 3 4 3 2 5" xfId="4996"/>
    <cellStyle name="Hyperlink 2 3 4 3 2 6" xfId="7206"/>
    <cellStyle name="Hyperlink 2 3 4 3 3" xfId="843"/>
    <cellStyle name="Hyperlink 2 3 4 3 3 2" xfId="1956"/>
    <cellStyle name="Hyperlink 2 3 4 3 3 2 2" xfId="4167"/>
    <cellStyle name="Hyperlink 2 3 4 3 3 2 2 2" xfId="10797"/>
    <cellStyle name="Hyperlink 2 3 4 3 3 2 3" xfId="6377"/>
    <cellStyle name="Hyperlink 2 3 4 3 3 2 4" xfId="8587"/>
    <cellStyle name="Hyperlink 2 3 4 3 3 3" xfId="3062"/>
    <cellStyle name="Hyperlink 2 3 4 3 3 3 2" xfId="9692"/>
    <cellStyle name="Hyperlink 2 3 4 3 3 4" xfId="5272"/>
    <cellStyle name="Hyperlink 2 3 4 3 3 5" xfId="7482"/>
    <cellStyle name="Hyperlink 2 3 4 3 4" xfId="1404"/>
    <cellStyle name="Hyperlink 2 3 4 3 4 2" xfId="3615"/>
    <cellStyle name="Hyperlink 2 3 4 3 4 2 2" xfId="10245"/>
    <cellStyle name="Hyperlink 2 3 4 3 4 3" xfId="5825"/>
    <cellStyle name="Hyperlink 2 3 4 3 4 4" xfId="8035"/>
    <cellStyle name="Hyperlink 2 3 4 3 5" xfId="2510"/>
    <cellStyle name="Hyperlink 2 3 4 3 5 2" xfId="9140"/>
    <cellStyle name="Hyperlink 2 3 4 3 6" xfId="4720"/>
    <cellStyle name="Hyperlink 2 3 4 3 7" xfId="6930"/>
    <cellStyle name="Hyperlink 2 3 4 4" xfId="383"/>
    <cellStyle name="Hyperlink 2 3 4 4 2" xfId="935"/>
    <cellStyle name="Hyperlink 2 3 4 4 2 2" xfId="2048"/>
    <cellStyle name="Hyperlink 2 3 4 4 2 2 2" xfId="4259"/>
    <cellStyle name="Hyperlink 2 3 4 4 2 2 2 2" xfId="10889"/>
    <cellStyle name="Hyperlink 2 3 4 4 2 2 3" xfId="6469"/>
    <cellStyle name="Hyperlink 2 3 4 4 2 2 4" xfId="8679"/>
    <cellStyle name="Hyperlink 2 3 4 4 2 3" xfId="3154"/>
    <cellStyle name="Hyperlink 2 3 4 4 2 3 2" xfId="9784"/>
    <cellStyle name="Hyperlink 2 3 4 4 2 4" xfId="5364"/>
    <cellStyle name="Hyperlink 2 3 4 4 2 5" xfId="7574"/>
    <cellStyle name="Hyperlink 2 3 4 4 3" xfId="1496"/>
    <cellStyle name="Hyperlink 2 3 4 4 3 2" xfId="3707"/>
    <cellStyle name="Hyperlink 2 3 4 4 3 2 2" xfId="10337"/>
    <cellStyle name="Hyperlink 2 3 4 4 3 3" xfId="5917"/>
    <cellStyle name="Hyperlink 2 3 4 4 3 4" xfId="8127"/>
    <cellStyle name="Hyperlink 2 3 4 4 4" xfId="2602"/>
    <cellStyle name="Hyperlink 2 3 4 4 4 2" xfId="9232"/>
    <cellStyle name="Hyperlink 2 3 4 4 5" xfId="4812"/>
    <cellStyle name="Hyperlink 2 3 4 4 6" xfId="7022"/>
    <cellStyle name="Hyperlink 2 3 4 5" xfId="659"/>
    <cellStyle name="Hyperlink 2 3 4 5 2" xfId="1772"/>
    <cellStyle name="Hyperlink 2 3 4 5 2 2" xfId="3983"/>
    <cellStyle name="Hyperlink 2 3 4 5 2 2 2" xfId="10613"/>
    <cellStyle name="Hyperlink 2 3 4 5 2 3" xfId="6193"/>
    <cellStyle name="Hyperlink 2 3 4 5 2 4" xfId="8403"/>
    <cellStyle name="Hyperlink 2 3 4 5 3" xfId="2878"/>
    <cellStyle name="Hyperlink 2 3 4 5 3 2" xfId="9508"/>
    <cellStyle name="Hyperlink 2 3 4 5 4" xfId="5088"/>
    <cellStyle name="Hyperlink 2 3 4 5 5" xfId="7298"/>
    <cellStyle name="Hyperlink 2 3 4 6" xfId="1220"/>
    <cellStyle name="Hyperlink 2 3 4 6 2" xfId="3431"/>
    <cellStyle name="Hyperlink 2 3 4 6 2 2" xfId="10061"/>
    <cellStyle name="Hyperlink 2 3 4 6 3" xfId="5641"/>
    <cellStyle name="Hyperlink 2 3 4 6 4" xfId="7851"/>
    <cellStyle name="Hyperlink 2 3 4 7" xfId="2326"/>
    <cellStyle name="Hyperlink 2 3 4 7 2" xfId="8956"/>
    <cellStyle name="Hyperlink 2 3 4 8" xfId="4536"/>
    <cellStyle name="Hyperlink 2 3 4 9" xfId="674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2 2" xfId="10935"/>
    <cellStyle name="Hyperlink 2 3 5 2 2 2 3" xfId="6515"/>
    <cellStyle name="Hyperlink 2 3 5 2 2 2 4" xfId="8725"/>
    <cellStyle name="Hyperlink 2 3 5 2 2 3" xfId="3200"/>
    <cellStyle name="Hyperlink 2 3 5 2 2 3 2" xfId="9830"/>
    <cellStyle name="Hyperlink 2 3 5 2 2 4" xfId="5410"/>
    <cellStyle name="Hyperlink 2 3 5 2 2 5" xfId="7620"/>
    <cellStyle name="Hyperlink 2 3 5 2 3" xfId="1542"/>
    <cellStyle name="Hyperlink 2 3 5 2 3 2" xfId="3753"/>
    <cellStyle name="Hyperlink 2 3 5 2 3 2 2" xfId="10383"/>
    <cellStyle name="Hyperlink 2 3 5 2 3 3" xfId="5963"/>
    <cellStyle name="Hyperlink 2 3 5 2 3 4" xfId="8173"/>
    <cellStyle name="Hyperlink 2 3 5 2 4" xfId="2648"/>
    <cellStyle name="Hyperlink 2 3 5 2 4 2" xfId="9278"/>
    <cellStyle name="Hyperlink 2 3 5 2 5" xfId="4858"/>
    <cellStyle name="Hyperlink 2 3 5 2 6" xfId="7068"/>
    <cellStyle name="Hyperlink 2 3 5 3" xfId="705"/>
    <cellStyle name="Hyperlink 2 3 5 3 2" xfId="1818"/>
    <cellStyle name="Hyperlink 2 3 5 3 2 2" xfId="4029"/>
    <cellStyle name="Hyperlink 2 3 5 3 2 2 2" xfId="10659"/>
    <cellStyle name="Hyperlink 2 3 5 3 2 3" xfId="6239"/>
    <cellStyle name="Hyperlink 2 3 5 3 2 4" xfId="8449"/>
    <cellStyle name="Hyperlink 2 3 5 3 3" xfId="2924"/>
    <cellStyle name="Hyperlink 2 3 5 3 3 2" xfId="9554"/>
    <cellStyle name="Hyperlink 2 3 5 3 4" xfId="5134"/>
    <cellStyle name="Hyperlink 2 3 5 3 5" xfId="7344"/>
    <cellStyle name="Hyperlink 2 3 5 4" xfId="1266"/>
    <cellStyle name="Hyperlink 2 3 5 4 2" xfId="3477"/>
    <cellStyle name="Hyperlink 2 3 5 4 2 2" xfId="10107"/>
    <cellStyle name="Hyperlink 2 3 5 4 3" xfId="5687"/>
    <cellStyle name="Hyperlink 2 3 5 4 4" xfId="7897"/>
    <cellStyle name="Hyperlink 2 3 5 5" xfId="2372"/>
    <cellStyle name="Hyperlink 2 3 5 5 2" xfId="9002"/>
    <cellStyle name="Hyperlink 2 3 5 6" xfId="4582"/>
    <cellStyle name="Hyperlink 2 3 5 7" xfId="679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2 2" xfId="11027"/>
    <cellStyle name="Hyperlink 2 3 6 2 2 2 3" xfId="6607"/>
    <cellStyle name="Hyperlink 2 3 6 2 2 2 4" xfId="8817"/>
    <cellStyle name="Hyperlink 2 3 6 2 2 3" xfId="3292"/>
    <cellStyle name="Hyperlink 2 3 6 2 2 3 2" xfId="9922"/>
    <cellStyle name="Hyperlink 2 3 6 2 2 4" xfId="5502"/>
    <cellStyle name="Hyperlink 2 3 6 2 2 5" xfId="7712"/>
    <cellStyle name="Hyperlink 2 3 6 2 3" xfId="1634"/>
    <cellStyle name="Hyperlink 2 3 6 2 3 2" xfId="3845"/>
    <cellStyle name="Hyperlink 2 3 6 2 3 2 2" xfId="10475"/>
    <cellStyle name="Hyperlink 2 3 6 2 3 3" xfId="6055"/>
    <cellStyle name="Hyperlink 2 3 6 2 3 4" xfId="8265"/>
    <cellStyle name="Hyperlink 2 3 6 2 4" xfId="2740"/>
    <cellStyle name="Hyperlink 2 3 6 2 4 2" xfId="9370"/>
    <cellStyle name="Hyperlink 2 3 6 2 5" xfId="4950"/>
    <cellStyle name="Hyperlink 2 3 6 2 6" xfId="7160"/>
    <cellStyle name="Hyperlink 2 3 6 3" xfId="797"/>
    <cellStyle name="Hyperlink 2 3 6 3 2" xfId="1910"/>
    <cellStyle name="Hyperlink 2 3 6 3 2 2" xfId="4121"/>
    <cellStyle name="Hyperlink 2 3 6 3 2 2 2" xfId="10751"/>
    <cellStyle name="Hyperlink 2 3 6 3 2 3" xfId="6331"/>
    <cellStyle name="Hyperlink 2 3 6 3 2 4" xfId="8541"/>
    <cellStyle name="Hyperlink 2 3 6 3 3" xfId="3016"/>
    <cellStyle name="Hyperlink 2 3 6 3 3 2" xfId="9646"/>
    <cellStyle name="Hyperlink 2 3 6 3 4" xfId="5226"/>
    <cellStyle name="Hyperlink 2 3 6 3 5" xfId="7436"/>
    <cellStyle name="Hyperlink 2 3 6 4" xfId="1358"/>
    <cellStyle name="Hyperlink 2 3 6 4 2" xfId="3569"/>
    <cellStyle name="Hyperlink 2 3 6 4 2 2" xfId="10199"/>
    <cellStyle name="Hyperlink 2 3 6 4 3" xfId="5779"/>
    <cellStyle name="Hyperlink 2 3 6 4 4" xfId="7989"/>
    <cellStyle name="Hyperlink 2 3 6 5" xfId="2464"/>
    <cellStyle name="Hyperlink 2 3 6 5 2" xfId="9094"/>
    <cellStyle name="Hyperlink 2 3 6 6" xfId="4674"/>
    <cellStyle name="Hyperlink 2 3 6 7" xfId="6884"/>
    <cellStyle name="Hyperlink 2 3 7" xfId="337"/>
    <cellStyle name="Hyperlink 2 3 7 2" xfId="889"/>
    <cellStyle name="Hyperlink 2 3 7 2 2" xfId="2002"/>
    <cellStyle name="Hyperlink 2 3 7 2 2 2" xfId="4213"/>
    <cellStyle name="Hyperlink 2 3 7 2 2 2 2" xfId="10843"/>
    <cellStyle name="Hyperlink 2 3 7 2 2 3" xfId="6423"/>
    <cellStyle name="Hyperlink 2 3 7 2 2 4" xfId="8633"/>
    <cellStyle name="Hyperlink 2 3 7 2 3" xfId="3108"/>
    <cellStyle name="Hyperlink 2 3 7 2 3 2" xfId="9738"/>
    <cellStyle name="Hyperlink 2 3 7 2 4" xfId="5318"/>
    <cellStyle name="Hyperlink 2 3 7 2 5" xfId="7528"/>
    <cellStyle name="Hyperlink 2 3 7 3" xfId="1450"/>
    <cellStyle name="Hyperlink 2 3 7 3 2" xfId="3661"/>
    <cellStyle name="Hyperlink 2 3 7 3 2 2" xfId="10291"/>
    <cellStyle name="Hyperlink 2 3 7 3 3" xfId="5871"/>
    <cellStyle name="Hyperlink 2 3 7 3 4" xfId="8081"/>
    <cellStyle name="Hyperlink 2 3 7 4" xfId="2556"/>
    <cellStyle name="Hyperlink 2 3 7 4 2" xfId="9186"/>
    <cellStyle name="Hyperlink 2 3 7 5" xfId="4766"/>
    <cellStyle name="Hyperlink 2 3 7 6" xfId="6976"/>
    <cellStyle name="Hyperlink 2 3 8" xfId="613"/>
    <cellStyle name="Hyperlink 2 3 8 2" xfId="1726"/>
    <cellStyle name="Hyperlink 2 3 8 2 2" xfId="3937"/>
    <cellStyle name="Hyperlink 2 3 8 2 2 2" xfId="10567"/>
    <cellStyle name="Hyperlink 2 3 8 2 3" xfId="6147"/>
    <cellStyle name="Hyperlink 2 3 8 2 4" xfId="8357"/>
    <cellStyle name="Hyperlink 2 3 8 3" xfId="2832"/>
    <cellStyle name="Hyperlink 2 3 8 3 2" xfId="9462"/>
    <cellStyle name="Hyperlink 2 3 8 4" xfId="5042"/>
    <cellStyle name="Hyperlink 2 3 8 5" xfId="7252"/>
    <cellStyle name="Hyperlink 2 3 9" xfId="1174"/>
    <cellStyle name="Hyperlink 2 3 9 2" xfId="3385"/>
    <cellStyle name="Hyperlink 2 3 9 2 2" xfId="10015"/>
    <cellStyle name="Hyperlink 2 3 9 3" xfId="5595"/>
    <cellStyle name="Hyperlink 2 3 9 4" xfId="7805"/>
    <cellStyle name="Hyperlink 2 4" xfId="66"/>
    <cellStyle name="Hyperlink 2 4 10" xfId="4495"/>
    <cellStyle name="Hyperlink 2 4 11" xfId="6705"/>
    <cellStyle name="Hyperlink 2 4 2" xfId="86"/>
    <cellStyle name="Hyperlink 2 4 2 10" xfId="6725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2 2" xfId="11006"/>
    <cellStyle name="Hyperlink 2 4 2 2 2 2 2 2 3" xfId="6586"/>
    <cellStyle name="Hyperlink 2 4 2 2 2 2 2 2 4" xfId="8796"/>
    <cellStyle name="Hyperlink 2 4 2 2 2 2 2 3" xfId="3271"/>
    <cellStyle name="Hyperlink 2 4 2 2 2 2 2 3 2" xfId="9901"/>
    <cellStyle name="Hyperlink 2 4 2 2 2 2 2 4" xfId="5481"/>
    <cellStyle name="Hyperlink 2 4 2 2 2 2 2 5" xfId="7691"/>
    <cellStyle name="Hyperlink 2 4 2 2 2 2 3" xfId="1613"/>
    <cellStyle name="Hyperlink 2 4 2 2 2 2 3 2" xfId="3824"/>
    <cellStyle name="Hyperlink 2 4 2 2 2 2 3 2 2" xfId="10454"/>
    <cellStyle name="Hyperlink 2 4 2 2 2 2 3 3" xfId="6034"/>
    <cellStyle name="Hyperlink 2 4 2 2 2 2 3 4" xfId="8244"/>
    <cellStyle name="Hyperlink 2 4 2 2 2 2 4" xfId="2719"/>
    <cellStyle name="Hyperlink 2 4 2 2 2 2 4 2" xfId="9349"/>
    <cellStyle name="Hyperlink 2 4 2 2 2 2 5" xfId="4929"/>
    <cellStyle name="Hyperlink 2 4 2 2 2 2 6" xfId="7139"/>
    <cellStyle name="Hyperlink 2 4 2 2 2 3" xfId="776"/>
    <cellStyle name="Hyperlink 2 4 2 2 2 3 2" xfId="1889"/>
    <cellStyle name="Hyperlink 2 4 2 2 2 3 2 2" xfId="4100"/>
    <cellStyle name="Hyperlink 2 4 2 2 2 3 2 2 2" xfId="10730"/>
    <cellStyle name="Hyperlink 2 4 2 2 2 3 2 3" xfId="6310"/>
    <cellStyle name="Hyperlink 2 4 2 2 2 3 2 4" xfId="8520"/>
    <cellStyle name="Hyperlink 2 4 2 2 2 3 3" xfId="2995"/>
    <cellStyle name="Hyperlink 2 4 2 2 2 3 3 2" xfId="9625"/>
    <cellStyle name="Hyperlink 2 4 2 2 2 3 4" xfId="5205"/>
    <cellStyle name="Hyperlink 2 4 2 2 2 3 5" xfId="7415"/>
    <cellStyle name="Hyperlink 2 4 2 2 2 4" xfId="1337"/>
    <cellStyle name="Hyperlink 2 4 2 2 2 4 2" xfId="3548"/>
    <cellStyle name="Hyperlink 2 4 2 2 2 4 2 2" xfId="10178"/>
    <cellStyle name="Hyperlink 2 4 2 2 2 4 3" xfId="5758"/>
    <cellStyle name="Hyperlink 2 4 2 2 2 4 4" xfId="7968"/>
    <cellStyle name="Hyperlink 2 4 2 2 2 5" xfId="2443"/>
    <cellStyle name="Hyperlink 2 4 2 2 2 5 2" xfId="9073"/>
    <cellStyle name="Hyperlink 2 4 2 2 2 6" xfId="4653"/>
    <cellStyle name="Hyperlink 2 4 2 2 2 7" xfId="686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2 2" xfId="11098"/>
    <cellStyle name="Hyperlink 2 4 2 2 3 2 2 2 3" xfId="6678"/>
    <cellStyle name="Hyperlink 2 4 2 2 3 2 2 2 4" xfId="8888"/>
    <cellStyle name="Hyperlink 2 4 2 2 3 2 2 3" xfId="3363"/>
    <cellStyle name="Hyperlink 2 4 2 2 3 2 2 3 2" xfId="9993"/>
    <cellStyle name="Hyperlink 2 4 2 2 3 2 2 4" xfId="5573"/>
    <cellStyle name="Hyperlink 2 4 2 2 3 2 2 5" xfId="7783"/>
    <cellStyle name="Hyperlink 2 4 2 2 3 2 3" xfId="1705"/>
    <cellStyle name="Hyperlink 2 4 2 2 3 2 3 2" xfId="3916"/>
    <cellStyle name="Hyperlink 2 4 2 2 3 2 3 2 2" xfId="10546"/>
    <cellStyle name="Hyperlink 2 4 2 2 3 2 3 3" xfId="6126"/>
    <cellStyle name="Hyperlink 2 4 2 2 3 2 3 4" xfId="8336"/>
    <cellStyle name="Hyperlink 2 4 2 2 3 2 4" xfId="2811"/>
    <cellStyle name="Hyperlink 2 4 2 2 3 2 4 2" xfId="9441"/>
    <cellStyle name="Hyperlink 2 4 2 2 3 2 5" xfId="5021"/>
    <cellStyle name="Hyperlink 2 4 2 2 3 2 6" xfId="7231"/>
    <cellStyle name="Hyperlink 2 4 2 2 3 3" xfId="868"/>
    <cellStyle name="Hyperlink 2 4 2 2 3 3 2" xfId="1981"/>
    <cellStyle name="Hyperlink 2 4 2 2 3 3 2 2" xfId="4192"/>
    <cellStyle name="Hyperlink 2 4 2 2 3 3 2 2 2" xfId="10822"/>
    <cellStyle name="Hyperlink 2 4 2 2 3 3 2 3" xfId="6402"/>
    <cellStyle name="Hyperlink 2 4 2 2 3 3 2 4" xfId="8612"/>
    <cellStyle name="Hyperlink 2 4 2 2 3 3 3" xfId="3087"/>
    <cellStyle name="Hyperlink 2 4 2 2 3 3 3 2" xfId="9717"/>
    <cellStyle name="Hyperlink 2 4 2 2 3 3 4" xfId="5297"/>
    <cellStyle name="Hyperlink 2 4 2 2 3 3 5" xfId="7507"/>
    <cellStyle name="Hyperlink 2 4 2 2 3 4" xfId="1429"/>
    <cellStyle name="Hyperlink 2 4 2 2 3 4 2" xfId="3640"/>
    <cellStyle name="Hyperlink 2 4 2 2 3 4 2 2" xfId="10270"/>
    <cellStyle name="Hyperlink 2 4 2 2 3 4 3" xfId="5850"/>
    <cellStyle name="Hyperlink 2 4 2 2 3 4 4" xfId="8060"/>
    <cellStyle name="Hyperlink 2 4 2 2 3 5" xfId="2535"/>
    <cellStyle name="Hyperlink 2 4 2 2 3 5 2" xfId="9165"/>
    <cellStyle name="Hyperlink 2 4 2 2 3 6" xfId="4745"/>
    <cellStyle name="Hyperlink 2 4 2 2 3 7" xfId="695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2 2" xfId="10914"/>
    <cellStyle name="Hyperlink 2 4 2 2 4 2 2 3" xfId="6494"/>
    <cellStyle name="Hyperlink 2 4 2 2 4 2 2 4" xfId="8704"/>
    <cellStyle name="Hyperlink 2 4 2 2 4 2 3" xfId="3179"/>
    <cellStyle name="Hyperlink 2 4 2 2 4 2 3 2" xfId="9809"/>
    <cellStyle name="Hyperlink 2 4 2 2 4 2 4" xfId="5389"/>
    <cellStyle name="Hyperlink 2 4 2 2 4 2 5" xfId="7599"/>
    <cellStyle name="Hyperlink 2 4 2 2 4 3" xfId="1521"/>
    <cellStyle name="Hyperlink 2 4 2 2 4 3 2" xfId="3732"/>
    <cellStyle name="Hyperlink 2 4 2 2 4 3 2 2" xfId="10362"/>
    <cellStyle name="Hyperlink 2 4 2 2 4 3 3" xfId="5942"/>
    <cellStyle name="Hyperlink 2 4 2 2 4 3 4" xfId="8152"/>
    <cellStyle name="Hyperlink 2 4 2 2 4 4" xfId="2627"/>
    <cellStyle name="Hyperlink 2 4 2 2 4 4 2" xfId="9257"/>
    <cellStyle name="Hyperlink 2 4 2 2 4 5" xfId="4837"/>
    <cellStyle name="Hyperlink 2 4 2 2 4 6" xfId="7047"/>
    <cellStyle name="Hyperlink 2 4 2 2 5" xfId="684"/>
    <cellStyle name="Hyperlink 2 4 2 2 5 2" xfId="1797"/>
    <cellStyle name="Hyperlink 2 4 2 2 5 2 2" xfId="4008"/>
    <cellStyle name="Hyperlink 2 4 2 2 5 2 2 2" xfId="10638"/>
    <cellStyle name="Hyperlink 2 4 2 2 5 2 3" xfId="6218"/>
    <cellStyle name="Hyperlink 2 4 2 2 5 2 4" xfId="8428"/>
    <cellStyle name="Hyperlink 2 4 2 2 5 3" xfId="2903"/>
    <cellStyle name="Hyperlink 2 4 2 2 5 3 2" xfId="9533"/>
    <cellStyle name="Hyperlink 2 4 2 2 5 4" xfId="5113"/>
    <cellStyle name="Hyperlink 2 4 2 2 5 5" xfId="7323"/>
    <cellStyle name="Hyperlink 2 4 2 2 6" xfId="1245"/>
    <cellStyle name="Hyperlink 2 4 2 2 6 2" xfId="3456"/>
    <cellStyle name="Hyperlink 2 4 2 2 6 2 2" xfId="10086"/>
    <cellStyle name="Hyperlink 2 4 2 2 6 3" xfId="5666"/>
    <cellStyle name="Hyperlink 2 4 2 2 6 4" xfId="7876"/>
    <cellStyle name="Hyperlink 2 4 2 2 7" xfId="2351"/>
    <cellStyle name="Hyperlink 2 4 2 2 7 2" xfId="8981"/>
    <cellStyle name="Hyperlink 2 4 2 2 8" xfId="4561"/>
    <cellStyle name="Hyperlink 2 4 2 2 9" xfId="677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2 2" xfId="10960"/>
    <cellStyle name="Hyperlink 2 4 2 3 2 2 2 3" xfId="6540"/>
    <cellStyle name="Hyperlink 2 4 2 3 2 2 2 4" xfId="8750"/>
    <cellStyle name="Hyperlink 2 4 2 3 2 2 3" xfId="3225"/>
    <cellStyle name="Hyperlink 2 4 2 3 2 2 3 2" xfId="9855"/>
    <cellStyle name="Hyperlink 2 4 2 3 2 2 4" xfId="5435"/>
    <cellStyle name="Hyperlink 2 4 2 3 2 2 5" xfId="7645"/>
    <cellStyle name="Hyperlink 2 4 2 3 2 3" xfId="1567"/>
    <cellStyle name="Hyperlink 2 4 2 3 2 3 2" xfId="3778"/>
    <cellStyle name="Hyperlink 2 4 2 3 2 3 2 2" xfId="10408"/>
    <cellStyle name="Hyperlink 2 4 2 3 2 3 3" xfId="5988"/>
    <cellStyle name="Hyperlink 2 4 2 3 2 3 4" xfId="8198"/>
    <cellStyle name="Hyperlink 2 4 2 3 2 4" xfId="2673"/>
    <cellStyle name="Hyperlink 2 4 2 3 2 4 2" xfId="9303"/>
    <cellStyle name="Hyperlink 2 4 2 3 2 5" xfId="4883"/>
    <cellStyle name="Hyperlink 2 4 2 3 2 6" xfId="7093"/>
    <cellStyle name="Hyperlink 2 4 2 3 3" xfId="730"/>
    <cellStyle name="Hyperlink 2 4 2 3 3 2" xfId="1843"/>
    <cellStyle name="Hyperlink 2 4 2 3 3 2 2" xfId="4054"/>
    <cellStyle name="Hyperlink 2 4 2 3 3 2 2 2" xfId="10684"/>
    <cellStyle name="Hyperlink 2 4 2 3 3 2 3" xfId="6264"/>
    <cellStyle name="Hyperlink 2 4 2 3 3 2 4" xfId="8474"/>
    <cellStyle name="Hyperlink 2 4 2 3 3 3" xfId="2949"/>
    <cellStyle name="Hyperlink 2 4 2 3 3 3 2" xfId="9579"/>
    <cellStyle name="Hyperlink 2 4 2 3 3 4" xfId="5159"/>
    <cellStyle name="Hyperlink 2 4 2 3 3 5" xfId="7369"/>
    <cellStyle name="Hyperlink 2 4 2 3 4" xfId="1291"/>
    <cellStyle name="Hyperlink 2 4 2 3 4 2" xfId="3502"/>
    <cellStyle name="Hyperlink 2 4 2 3 4 2 2" xfId="10132"/>
    <cellStyle name="Hyperlink 2 4 2 3 4 3" xfId="5712"/>
    <cellStyle name="Hyperlink 2 4 2 3 4 4" xfId="7922"/>
    <cellStyle name="Hyperlink 2 4 2 3 5" xfId="2397"/>
    <cellStyle name="Hyperlink 2 4 2 3 5 2" xfId="9027"/>
    <cellStyle name="Hyperlink 2 4 2 3 6" xfId="4607"/>
    <cellStyle name="Hyperlink 2 4 2 3 7" xfId="681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2 2" xfId="11052"/>
    <cellStyle name="Hyperlink 2 4 2 4 2 2 2 3" xfId="6632"/>
    <cellStyle name="Hyperlink 2 4 2 4 2 2 2 4" xfId="8842"/>
    <cellStyle name="Hyperlink 2 4 2 4 2 2 3" xfId="3317"/>
    <cellStyle name="Hyperlink 2 4 2 4 2 2 3 2" xfId="9947"/>
    <cellStyle name="Hyperlink 2 4 2 4 2 2 4" xfId="5527"/>
    <cellStyle name="Hyperlink 2 4 2 4 2 2 5" xfId="7737"/>
    <cellStyle name="Hyperlink 2 4 2 4 2 3" xfId="1659"/>
    <cellStyle name="Hyperlink 2 4 2 4 2 3 2" xfId="3870"/>
    <cellStyle name="Hyperlink 2 4 2 4 2 3 2 2" xfId="10500"/>
    <cellStyle name="Hyperlink 2 4 2 4 2 3 3" xfId="6080"/>
    <cellStyle name="Hyperlink 2 4 2 4 2 3 4" xfId="8290"/>
    <cellStyle name="Hyperlink 2 4 2 4 2 4" xfId="2765"/>
    <cellStyle name="Hyperlink 2 4 2 4 2 4 2" xfId="9395"/>
    <cellStyle name="Hyperlink 2 4 2 4 2 5" xfId="4975"/>
    <cellStyle name="Hyperlink 2 4 2 4 2 6" xfId="7185"/>
    <cellStyle name="Hyperlink 2 4 2 4 3" xfId="822"/>
    <cellStyle name="Hyperlink 2 4 2 4 3 2" xfId="1935"/>
    <cellStyle name="Hyperlink 2 4 2 4 3 2 2" xfId="4146"/>
    <cellStyle name="Hyperlink 2 4 2 4 3 2 2 2" xfId="10776"/>
    <cellStyle name="Hyperlink 2 4 2 4 3 2 3" xfId="6356"/>
    <cellStyle name="Hyperlink 2 4 2 4 3 2 4" xfId="8566"/>
    <cellStyle name="Hyperlink 2 4 2 4 3 3" xfId="3041"/>
    <cellStyle name="Hyperlink 2 4 2 4 3 3 2" xfId="9671"/>
    <cellStyle name="Hyperlink 2 4 2 4 3 4" xfId="5251"/>
    <cellStyle name="Hyperlink 2 4 2 4 3 5" xfId="7461"/>
    <cellStyle name="Hyperlink 2 4 2 4 4" xfId="1383"/>
    <cellStyle name="Hyperlink 2 4 2 4 4 2" xfId="3594"/>
    <cellStyle name="Hyperlink 2 4 2 4 4 2 2" xfId="10224"/>
    <cellStyle name="Hyperlink 2 4 2 4 4 3" xfId="5804"/>
    <cellStyle name="Hyperlink 2 4 2 4 4 4" xfId="8014"/>
    <cellStyle name="Hyperlink 2 4 2 4 5" xfId="2489"/>
    <cellStyle name="Hyperlink 2 4 2 4 5 2" xfId="9119"/>
    <cellStyle name="Hyperlink 2 4 2 4 6" xfId="4699"/>
    <cellStyle name="Hyperlink 2 4 2 4 7" xfId="6909"/>
    <cellStyle name="Hyperlink 2 4 2 5" xfId="362"/>
    <cellStyle name="Hyperlink 2 4 2 5 2" xfId="914"/>
    <cellStyle name="Hyperlink 2 4 2 5 2 2" xfId="2027"/>
    <cellStyle name="Hyperlink 2 4 2 5 2 2 2" xfId="4238"/>
    <cellStyle name="Hyperlink 2 4 2 5 2 2 2 2" xfId="10868"/>
    <cellStyle name="Hyperlink 2 4 2 5 2 2 3" xfId="6448"/>
    <cellStyle name="Hyperlink 2 4 2 5 2 2 4" xfId="8658"/>
    <cellStyle name="Hyperlink 2 4 2 5 2 3" xfId="3133"/>
    <cellStyle name="Hyperlink 2 4 2 5 2 3 2" xfId="9763"/>
    <cellStyle name="Hyperlink 2 4 2 5 2 4" xfId="5343"/>
    <cellStyle name="Hyperlink 2 4 2 5 2 5" xfId="7553"/>
    <cellStyle name="Hyperlink 2 4 2 5 3" xfId="1475"/>
    <cellStyle name="Hyperlink 2 4 2 5 3 2" xfId="3686"/>
    <cellStyle name="Hyperlink 2 4 2 5 3 2 2" xfId="10316"/>
    <cellStyle name="Hyperlink 2 4 2 5 3 3" xfId="5896"/>
    <cellStyle name="Hyperlink 2 4 2 5 3 4" xfId="8106"/>
    <cellStyle name="Hyperlink 2 4 2 5 4" xfId="2581"/>
    <cellStyle name="Hyperlink 2 4 2 5 4 2" xfId="9211"/>
    <cellStyle name="Hyperlink 2 4 2 5 5" xfId="4791"/>
    <cellStyle name="Hyperlink 2 4 2 5 6" xfId="7001"/>
    <cellStyle name="Hyperlink 2 4 2 6" xfId="638"/>
    <cellStyle name="Hyperlink 2 4 2 6 2" xfId="1751"/>
    <cellStyle name="Hyperlink 2 4 2 6 2 2" xfId="3962"/>
    <cellStyle name="Hyperlink 2 4 2 6 2 2 2" xfId="10592"/>
    <cellStyle name="Hyperlink 2 4 2 6 2 3" xfId="6172"/>
    <cellStyle name="Hyperlink 2 4 2 6 2 4" xfId="8382"/>
    <cellStyle name="Hyperlink 2 4 2 6 3" xfId="2857"/>
    <cellStyle name="Hyperlink 2 4 2 6 3 2" xfId="9487"/>
    <cellStyle name="Hyperlink 2 4 2 6 4" xfId="5067"/>
    <cellStyle name="Hyperlink 2 4 2 6 5" xfId="7277"/>
    <cellStyle name="Hyperlink 2 4 2 7" xfId="1199"/>
    <cellStyle name="Hyperlink 2 4 2 7 2" xfId="3410"/>
    <cellStyle name="Hyperlink 2 4 2 7 2 2" xfId="10040"/>
    <cellStyle name="Hyperlink 2 4 2 7 3" xfId="5620"/>
    <cellStyle name="Hyperlink 2 4 2 7 4" xfId="7830"/>
    <cellStyle name="Hyperlink 2 4 2 8" xfId="2305"/>
    <cellStyle name="Hyperlink 2 4 2 8 2" xfId="893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2 2" xfId="10986"/>
    <cellStyle name="Hyperlink 2 4 3 2 2 2 2 3" xfId="6566"/>
    <cellStyle name="Hyperlink 2 4 3 2 2 2 2 4" xfId="8776"/>
    <cellStyle name="Hyperlink 2 4 3 2 2 2 3" xfId="3251"/>
    <cellStyle name="Hyperlink 2 4 3 2 2 2 3 2" xfId="9881"/>
    <cellStyle name="Hyperlink 2 4 3 2 2 2 4" xfId="5461"/>
    <cellStyle name="Hyperlink 2 4 3 2 2 2 5" xfId="7671"/>
    <cellStyle name="Hyperlink 2 4 3 2 2 3" xfId="1593"/>
    <cellStyle name="Hyperlink 2 4 3 2 2 3 2" xfId="3804"/>
    <cellStyle name="Hyperlink 2 4 3 2 2 3 2 2" xfId="10434"/>
    <cellStyle name="Hyperlink 2 4 3 2 2 3 3" xfId="6014"/>
    <cellStyle name="Hyperlink 2 4 3 2 2 3 4" xfId="8224"/>
    <cellStyle name="Hyperlink 2 4 3 2 2 4" xfId="2699"/>
    <cellStyle name="Hyperlink 2 4 3 2 2 4 2" xfId="9329"/>
    <cellStyle name="Hyperlink 2 4 3 2 2 5" xfId="4909"/>
    <cellStyle name="Hyperlink 2 4 3 2 2 6" xfId="7119"/>
    <cellStyle name="Hyperlink 2 4 3 2 3" xfId="756"/>
    <cellStyle name="Hyperlink 2 4 3 2 3 2" xfId="1869"/>
    <cellStyle name="Hyperlink 2 4 3 2 3 2 2" xfId="4080"/>
    <cellStyle name="Hyperlink 2 4 3 2 3 2 2 2" xfId="10710"/>
    <cellStyle name="Hyperlink 2 4 3 2 3 2 3" xfId="6290"/>
    <cellStyle name="Hyperlink 2 4 3 2 3 2 4" xfId="8500"/>
    <cellStyle name="Hyperlink 2 4 3 2 3 3" xfId="2975"/>
    <cellStyle name="Hyperlink 2 4 3 2 3 3 2" xfId="9605"/>
    <cellStyle name="Hyperlink 2 4 3 2 3 4" xfId="5185"/>
    <cellStyle name="Hyperlink 2 4 3 2 3 5" xfId="7395"/>
    <cellStyle name="Hyperlink 2 4 3 2 4" xfId="1317"/>
    <cellStyle name="Hyperlink 2 4 3 2 4 2" xfId="3528"/>
    <cellStyle name="Hyperlink 2 4 3 2 4 2 2" xfId="10158"/>
    <cellStyle name="Hyperlink 2 4 3 2 4 3" xfId="5738"/>
    <cellStyle name="Hyperlink 2 4 3 2 4 4" xfId="7948"/>
    <cellStyle name="Hyperlink 2 4 3 2 5" xfId="2423"/>
    <cellStyle name="Hyperlink 2 4 3 2 5 2" xfId="9053"/>
    <cellStyle name="Hyperlink 2 4 3 2 6" xfId="4633"/>
    <cellStyle name="Hyperlink 2 4 3 2 7" xfId="684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2 2" xfId="11078"/>
    <cellStyle name="Hyperlink 2 4 3 3 2 2 2 3" xfId="6658"/>
    <cellStyle name="Hyperlink 2 4 3 3 2 2 2 4" xfId="8868"/>
    <cellStyle name="Hyperlink 2 4 3 3 2 2 3" xfId="3343"/>
    <cellStyle name="Hyperlink 2 4 3 3 2 2 3 2" xfId="9973"/>
    <cellStyle name="Hyperlink 2 4 3 3 2 2 4" xfId="5553"/>
    <cellStyle name="Hyperlink 2 4 3 3 2 2 5" xfId="7763"/>
    <cellStyle name="Hyperlink 2 4 3 3 2 3" xfId="1685"/>
    <cellStyle name="Hyperlink 2 4 3 3 2 3 2" xfId="3896"/>
    <cellStyle name="Hyperlink 2 4 3 3 2 3 2 2" xfId="10526"/>
    <cellStyle name="Hyperlink 2 4 3 3 2 3 3" xfId="6106"/>
    <cellStyle name="Hyperlink 2 4 3 3 2 3 4" xfId="8316"/>
    <cellStyle name="Hyperlink 2 4 3 3 2 4" xfId="2791"/>
    <cellStyle name="Hyperlink 2 4 3 3 2 4 2" xfId="9421"/>
    <cellStyle name="Hyperlink 2 4 3 3 2 5" xfId="5001"/>
    <cellStyle name="Hyperlink 2 4 3 3 2 6" xfId="7211"/>
    <cellStyle name="Hyperlink 2 4 3 3 3" xfId="848"/>
    <cellStyle name="Hyperlink 2 4 3 3 3 2" xfId="1961"/>
    <cellStyle name="Hyperlink 2 4 3 3 3 2 2" xfId="4172"/>
    <cellStyle name="Hyperlink 2 4 3 3 3 2 2 2" xfId="10802"/>
    <cellStyle name="Hyperlink 2 4 3 3 3 2 3" xfId="6382"/>
    <cellStyle name="Hyperlink 2 4 3 3 3 2 4" xfId="8592"/>
    <cellStyle name="Hyperlink 2 4 3 3 3 3" xfId="3067"/>
    <cellStyle name="Hyperlink 2 4 3 3 3 3 2" xfId="9697"/>
    <cellStyle name="Hyperlink 2 4 3 3 3 4" xfId="5277"/>
    <cellStyle name="Hyperlink 2 4 3 3 3 5" xfId="7487"/>
    <cellStyle name="Hyperlink 2 4 3 3 4" xfId="1409"/>
    <cellStyle name="Hyperlink 2 4 3 3 4 2" xfId="3620"/>
    <cellStyle name="Hyperlink 2 4 3 3 4 2 2" xfId="10250"/>
    <cellStyle name="Hyperlink 2 4 3 3 4 3" xfId="5830"/>
    <cellStyle name="Hyperlink 2 4 3 3 4 4" xfId="8040"/>
    <cellStyle name="Hyperlink 2 4 3 3 5" xfId="2515"/>
    <cellStyle name="Hyperlink 2 4 3 3 5 2" xfId="9145"/>
    <cellStyle name="Hyperlink 2 4 3 3 6" xfId="4725"/>
    <cellStyle name="Hyperlink 2 4 3 3 7" xfId="6935"/>
    <cellStyle name="Hyperlink 2 4 3 4" xfId="388"/>
    <cellStyle name="Hyperlink 2 4 3 4 2" xfId="940"/>
    <cellStyle name="Hyperlink 2 4 3 4 2 2" xfId="2053"/>
    <cellStyle name="Hyperlink 2 4 3 4 2 2 2" xfId="4264"/>
    <cellStyle name="Hyperlink 2 4 3 4 2 2 2 2" xfId="10894"/>
    <cellStyle name="Hyperlink 2 4 3 4 2 2 3" xfId="6474"/>
    <cellStyle name="Hyperlink 2 4 3 4 2 2 4" xfId="8684"/>
    <cellStyle name="Hyperlink 2 4 3 4 2 3" xfId="3159"/>
    <cellStyle name="Hyperlink 2 4 3 4 2 3 2" xfId="9789"/>
    <cellStyle name="Hyperlink 2 4 3 4 2 4" xfId="5369"/>
    <cellStyle name="Hyperlink 2 4 3 4 2 5" xfId="7579"/>
    <cellStyle name="Hyperlink 2 4 3 4 3" xfId="1501"/>
    <cellStyle name="Hyperlink 2 4 3 4 3 2" xfId="3712"/>
    <cellStyle name="Hyperlink 2 4 3 4 3 2 2" xfId="10342"/>
    <cellStyle name="Hyperlink 2 4 3 4 3 3" xfId="5922"/>
    <cellStyle name="Hyperlink 2 4 3 4 3 4" xfId="8132"/>
    <cellStyle name="Hyperlink 2 4 3 4 4" xfId="2607"/>
    <cellStyle name="Hyperlink 2 4 3 4 4 2" xfId="9237"/>
    <cellStyle name="Hyperlink 2 4 3 4 5" xfId="4817"/>
    <cellStyle name="Hyperlink 2 4 3 4 6" xfId="7027"/>
    <cellStyle name="Hyperlink 2 4 3 5" xfId="664"/>
    <cellStyle name="Hyperlink 2 4 3 5 2" xfId="1777"/>
    <cellStyle name="Hyperlink 2 4 3 5 2 2" xfId="3988"/>
    <cellStyle name="Hyperlink 2 4 3 5 2 2 2" xfId="10618"/>
    <cellStyle name="Hyperlink 2 4 3 5 2 3" xfId="6198"/>
    <cellStyle name="Hyperlink 2 4 3 5 2 4" xfId="8408"/>
    <cellStyle name="Hyperlink 2 4 3 5 3" xfId="2883"/>
    <cellStyle name="Hyperlink 2 4 3 5 3 2" xfId="9513"/>
    <cellStyle name="Hyperlink 2 4 3 5 4" xfId="5093"/>
    <cellStyle name="Hyperlink 2 4 3 5 5" xfId="7303"/>
    <cellStyle name="Hyperlink 2 4 3 6" xfId="1225"/>
    <cellStyle name="Hyperlink 2 4 3 6 2" xfId="3436"/>
    <cellStyle name="Hyperlink 2 4 3 6 2 2" xfId="10066"/>
    <cellStyle name="Hyperlink 2 4 3 6 3" xfId="5646"/>
    <cellStyle name="Hyperlink 2 4 3 6 4" xfId="7856"/>
    <cellStyle name="Hyperlink 2 4 3 7" xfId="2331"/>
    <cellStyle name="Hyperlink 2 4 3 7 2" xfId="8961"/>
    <cellStyle name="Hyperlink 2 4 3 8" xfId="4541"/>
    <cellStyle name="Hyperlink 2 4 3 9" xfId="675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2 2" xfId="10940"/>
    <cellStyle name="Hyperlink 2 4 4 2 2 2 3" xfId="6520"/>
    <cellStyle name="Hyperlink 2 4 4 2 2 2 4" xfId="8730"/>
    <cellStyle name="Hyperlink 2 4 4 2 2 3" xfId="3205"/>
    <cellStyle name="Hyperlink 2 4 4 2 2 3 2" xfId="9835"/>
    <cellStyle name="Hyperlink 2 4 4 2 2 4" xfId="5415"/>
    <cellStyle name="Hyperlink 2 4 4 2 2 5" xfId="7625"/>
    <cellStyle name="Hyperlink 2 4 4 2 3" xfId="1547"/>
    <cellStyle name="Hyperlink 2 4 4 2 3 2" xfId="3758"/>
    <cellStyle name="Hyperlink 2 4 4 2 3 2 2" xfId="10388"/>
    <cellStyle name="Hyperlink 2 4 4 2 3 3" xfId="5968"/>
    <cellStyle name="Hyperlink 2 4 4 2 3 4" xfId="8178"/>
    <cellStyle name="Hyperlink 2 4 4 2 4" xfId="2653"/>
    <cellStyle name="Hyperlink 2 4 4 2 4 2" xfId="9283"/>
    <cellStyle name="Hyperlink 2 4 4 2 5" xfId="4863"/>
    <cellStyle name="Hyperlink 2 4 4 2 6" xfId="7073"/>
    <cellStyle name="Hyperlink 2 4 4 3" xfId="710"/>
    <cellStyle name="Hyperlink 2 4 4 3 2" xfId="1823"/>
    <cellStyle name="Hyperlink 2 4 4 3 2 2" xfId="4034"/>
    <cellStyle name="Hyperlink 2 4 4 3 2 2 2" xfId="10664"/>
    <cellStyle name="Hyperlink 2 4 4 3 2 3" xfId="6244"/>
    <cellStyle name="Hyperlink 2 4 4 3 2 4" xfId="8454"/>
    <cellStyle name="Hyperlink 2 4 4 3 3" xfId="2929"/>
    <cellStyle name="Hyperlink 2 4 4 3 3 2" xfId="9559"/>
    <cellStyle name="Hyperlink 2 4 4 3 4" xfId="5139"/>
    <cellStyle name="Hyperlink 2 4 4 3 5" xfId="7349"/>
    <cellStyle name="Hyperlink 2 4 4 4" xfId="1271"/>
    <cellStyle name="Hyperlink 2 4 4 4 2" xfId="3482"/>
    <cellStyle name="Hyperlink 2 4 4 4 2 2" xfId="10112"/>
    <cellStyle name="Hyperlink 2 4 4 4 3" xfId="5692"/>
    <cellStyle name="Hyperlink 2 4 4 4 4" xfId="7902"/>
    <cellStyle name="Hyperlink 2 4 4 5" xfId="2377"/>
    <cellStyle name="Hyperlink 2 4 4 5 2" xfId="9007"/>
    <cellStyle name="Hyperlink 2 4 4 6" xfId="4587"/>
    <cellStyle name="Hyperlink 2 4 4 7" xfId="679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2 2" xfId="11032"/>
    <cellStyle name="Hyperlink 2 4 5 2 2 2 3" xfId="6612"/>
    <cellStyle name="Hyperlink 2 4 5 2 2 2 4" xfId="8822"/>
    <cellStyle name="Hyperlink 2 4 5 2 2 3" xfId="3297"/>
    <cellStyle name="Hyperlink 2 4 5 2 2 3 2" xfId="9927"/>
    <cellStyle name="Hyperlink 2 4 5 2 2 4" xfId="5507"/>
    <cellStyle name="Hyperlink 2 4 5 2 2 5" xfId="7717"/>
    <cellStyle name="Hyperlink 2 4 5 2 3" xfId="1639"/>
    <cellStyle name="Hyperlink 2 4 5 2 3 2" xfId="3850"/>
    <cellStyle name="Hyperlink 2 4 5 2 3 2 2" xfId="10480"/>
    <cellStyle name="Hyperlink 2 4 5 2 3 3" xfId="6060"/>
    <cellStyle name="Hyperlink 2 4 5 2 3 4" xfId="8270"/>
    <cellStyle name="Hyperlink 2 4 5 2 4" xfId="2745"/>
    <cellStyle name="Hyperlink 2 4 5 2 4 2" xfId="9375"/>
    <cellStyle name="Hyperlink 2 4 5 2 5" xfId="4955"/>
    <cellStyle name="Hyperlink 2 4 5 2 6" xfId="7165"/>
    <cellStyle name="Hyperlink 2 4 5 3" xfId="802"/>
    <cellStyle name="Hyperlink 2 4 5 3 2" xfId="1915"/>
    <cellStyle name="Hyperlink 2 4 5 3 2 2" xfId="4126"/>
    <cellStyle name="Hyperlink 2 4 5 3 2 2 2" xfId="10756"/>
    <cellStyle name="Hyperlink 2 4 5 3 2 3" xfId="6336"/>
    <cellStyle name="Hyperlink 2 4 5 3 2 4" xfId="8546"/>
    <cellStyle name="Hyperlink 2 4 5 3 3" xfId="3021"/>
    <cellStyle name="Hyperlink 2 4 5 3 3 2" xfId="9651"/>
    <cellStyle name="Hyperlink 2 4 5 3 4" xfId="5231"/>
    <cellStyle name="Hyperlink 2 4 5 3 5" xfId="7441"/>
    <cellStyle name="Hyperlink 2 4 5 4" xfId="1363"/>
    <cellStyle name="Hyperlink 2 4 5 4 2" xfId="3574"/>
    <cellStyle name="Hyperlink 2 4 5 4 2 2" xfId="10204"/>
    <cellStyle name="Hyperlink 2 4 5 4 3" xfId="5784"/>
    <cellStyle name="Hyperlink 2 4 5 4 4" xfId="7994"/>
    <cellStyle name="Hyperlink 2 4 5 5" xfId="2469"/>
    <cellStyle name="Hyperlink 2 4 5 5 2" xfId="9099"/>
    <cellStyle name="Hyperlink 2 4 5 6" xfId="4679"/>
    <cellStyle name="Hyperlink 2 4 5 7" xfId="6889"/>
    <cellStyle name="Hyperlink 2 4 6" xfId="342"/>
    <cellStyle name="Hyperlink 2 4 6 2" xfId="894"/>
    <cellStyle name="Hyperlink 2 4 6 2 2" xfId="2007"/>
    <cellStyle name="Hyperlink 2 4 6 2 2 2" xfId="4218"/>
    <cellStyle name="Hyperlink 2 4 6 2 2 2 2" xfId="10848"/>
    <cellStyle name="Hyperlink 2 4 6 2 2 3" xfId="6428"/>
    <cellStyle name="Hyperlink 2 4 6 2 2 4" xfId="8638"/>
    <cellStyle name="Hyperlink 2 4 6 2 3" xfId="3113"/>
    <cellStyle name="Hyperlink 2 4 6 2 3 2" xfId="9743"/>
    <cellStyle name="Hyperlink 2 4 6 2 4" xfId="5323"/>
    <cellStyle name="Hyperlink 2 4 6 2 5" xfId="7533"/>
    <cellStyle name="Hyperlink 2 4 6 3" xfId="1455"/>
    <cellStyle name="Hyperlink 2 4 6 3 2" xfId="3666"/>
    <cellStyle name="Hyperlink 2 4 6 3 2 2" xfId="10296"/>
    <cellStyle name="Hyperlink 2 4 6 3 3" xfId="5876"/>
    <cellStyle name="Hyperlink 2 4 6 3 4" xfId="8086"/>
    <cellStyle name="Hyperlink 2 4 6 4" xfId="2561"/>
    <cellStyle name="Hyperlink 2 4 6 4 2" xfId="9191"/>
    <cellStyle name="Hyperlink 2 4 6 5" xfId="4771"/>
    <cellStyle name="Hyperlink 2 4 6 6" xfId="6981"/>
    <cellStyle name="Hyperlink 2 4 7" xfId="618"/>
    <cellStyle name="Hyperlink 2 4 7 2" xfId="1731"/>
    <cellStyle name="Hyperlink 2 4 7 2 2" xfId="3942"/>
    <cellStyle name="Hyperlink 2 4 7 2 2 2" xfId="10572"/>
    <cellStyle name="Hyperlink 2 4 7 2 3" xfId="6152"/>
    <cellStyle name="Hyperlink 2 4 7 2 4" xfId="8362"/>
    <cellStyle name="Hyperlink 2 4 7 3" xfId="2837"/>
    <cellStyle name="Hyperlink 2 4 7 3 2" xfId="9467"/>
    <cellStyle name="Hyperlink 2 4 7 4" xfId="5047"/>
    <cellStyle name="Hyperlink 2 4 7 5" xfId="7257"/>
    <cellStyle name="Hyperlink 2 4 8" xfId="1179"/>
    <cellStyle name="Hyperlink 2 4 8 2" xfId="3390"/>
    <cellStyle name="Hyperlink 2 4 8 2 2" xfId="10020"/>
    <cellStyle name="Hyperlink 2 4 8 3" xfId="5600"/>
    <cellStyle name="Hyperlink 2 4 8 4" xfId="7810"/>
    <cellStyle name="Hyperlink 2 4 9" xfId="2285"/>
    <cellStyle name="Hyperlink 2 4 9 2" xfId="8915"/>
    <cellStyle name="Hyperlink 2 5" xfId="76"/>
    <cellStyle name="Hyperlink 2 5 10" xfId="6715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2 2" xfId="10996"/>
    <cellStyle name="Hyperlink 2 5 2 2 2 2 2 3" xfId="6576"/>
    <cellStyle name="Hyperlink 2 5 2 2 2 2 2 4" xfId="8786"/>
    <cellStyle name="Hyperlink 2 5 2 2 2 2 3" xfId="3261"/>
    <cellStyle name="Hyperlink 2 5 2 2 2 2 3 2" xfId="9891"/>
    <cellStyle name="Hyperlink 2 5 2 2 2 2 4" xfId="5471"/>
    <cellStyle name="Hyperlink 2 5 2 2 2 2 5" xfId="7681"/>
    <cellStyle name="Hyperlink 2 5 2 2 2 3" xfId="1603"/>
    <cellStyle name="Hyperlink 2 5 2 2 2 3 2" xfId="3814"/>
    <cellStyle name="Hyperlink 2 5 2 2 2 3 2 2" xfId="10444"/>
    <cellStyle name="Hyperlink 2 5 2 2 2 3 3" xfId="6024"/>
    <cellStyle name="Hyperlink 2 5 2 2 2 3 4" xfId="8234"/>
    <cellStyle name="Hyperlink 2 5 2 2 2 4" xfId="2709"/>
    <cellStyle name="Hyperlink 2 5 2 2 2 4 2" xfId="9339"/>
    <cellStyle name="Hyperlink 2 5 2 2 2 5" xfId="4919"/>
    <cellStyle name="Hyperlink 2 5 2 2 2 6" xfId="7129"/>
    <cellStyle name="Hyperlink 2 5 2 2 3" xfId="766"/>
    <cellStyle name="Hyperlink 2 5 2 2 3 2" xfId="1879"/>
    <cellStyle name="Hyperlink 2 5 2 2 3 2 2" xfId="4090"/>
    <cellStyle name="Hyperlink 2 5 2 2 3 2 2 2" xfId="10720"/>
    <cellStyle name="Hyperlink 2 5 2 2 3 2 3" xfId="6300"/>
    <cellStyle name="Hyperlink 2 5 2 2 3 2 4" xfId="8510"/>
    <cellStyle name="Hyperlink 2 5 2 2 3 3" xfId="2985"/>
    <cellStyle name="Hyperlink 2 5 2 2 3 3 2" xfId="9615"/>
    <cellStyle name="Hyperlink 2 5 2 2 3 4" xfId="5195"/>
    <cellStyle name="Hyperlink 2 5 2 2 3 5" xfId="7405"/>
    <cellStyle name="Hyperlink 2 5 2 2 4" xfId="1327"/>
    <cellStyle name="Hyperlink 2 5 2 2 4 2" xfId="3538"/>
    <cellStyle name="Hyperlink 2 5 2 2 4 2 2" xfId="10168"/>
    <cellStyle name="Hyperlink 2 5 2 2 4 3" xfId="5748"/>
    <cellStyle name="Hyperlink 2 5 2 2 4 4" xfId="7958"/>
    <cellStyle name="Hyperlink 2 5 2 2 5" xfId="2433"/>
    <cellStyle name="Hyperlink 2 5 2 2 5 2" xfId="9063"/>
    <cellStyle name="Hyperlink 2 5 2 2 6" xfId="4643"/>
    <cellStyle name="Hyperlink 2 5 2 2 7" xfId="685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2 2" xfId="11088"/>
    <cellStyle name="Hyperlink 2 5 2 3 2 2 2 3" xfId="6668"/>
    <cellStyle name="Hyperlink 2 5 2 3 2 2 2 4" xfId="8878"/>
    <cellStyle name="Hyperlink 2 5 2 3 2 2 3" xfId="3353"/>
    <cellStyle name="Hyperlink 2 5 2 3 2 2 3 2" xfId="9983"/>
    <cellStyle name="Hyperlink 2 5 2 3 2 2 4" xfId="5563"/>
    <cellStyle name="Hyperlink 2 5 2 3 2 2 5" xfId="7773"/>
    <cellStyle name="Hyperlink 2 5 2 3 2 3" xfId="1695"/>
    <cellStyle name="Hyperlink 2 5 2 3 2 3 2" xfId="3906"/>
    <cellStyle name="Hyperlink 2 5 2 3 2 3 2 2" xfId="10536"/>
    <cellStyle name="Hyperlink 2 5 2 3 2 3 3" xfId="6116"/>
    <cellStyle name="Hyperlink 2 5 2 3 2 3 4" xfId="8326"/>
    <cellStyle name="Hyperlink 2 5 2 3 2 4" xfId="2801"/>
    <cellStyle name="Hyperlink 2 5 2 3 2 4 2" xfId="9431"/>
    <cellStyle name="Hyperlink 2 5 2 3 2 5" xfId="5011"/>
    <cellStyle name="Hyperlink 2 5 2 3 2 6" xfId="7221"/>
    <cellStyle name="Hyperlink 2 5 2 3 3" xfId="858"/>
    <cellStyle name="Hyperlink 2 5 2 3 3 2" xfId="1971"/>
    <cellStyle name="Hyperlink 2 5 2 3 3 2 2" xfId="4182"/>
    <cellStyle name="Hyperlink 2 5 2 3 3 2 2 2" xfId="10812"/>
    <cellStyle name="Hyperlink 2 5 2 3 3 2 3" xfId="6392"/>
    <cellStyle name="Hyperlink 2 5 2 3 3 2 4" xfId="8602"/>
    <cellStyle name="Hyperlink 2 5 2 3 3 3" xfId="3077"/>
    <cellStyle name="Hyperlink 2 5 2 3 3 3 2" xfId="9707"/>
    <cellStyle name="Hyperlink 2 5 2 3 3 4" xfId="5287"/>
    <cellStyle name="Hyperlink 2 5 2 3 3 5" xfId="7497"/>
    <cellStyle name="Hyperlink 2 5 2 3 4" xfId="1419"/>
    <cellStyle name="Hyperlink 2 5 2 3 4 2" xfId="3630"/>
    <cellStyle name="Hyperlink 2 5 2 3 4 2 2" xfId="10260"/>
    <cellStyle name="Hyperlink 2 5 2 3 4 3" xfId="5840"/>
    <cellStyle name="Hyperlink 2 5 2 3 4 4" xfId="8050"/>
    <cellStyle name="Hyperlink 2 5 2 3 5" xfId="2525"/>
    <cellStyle name="Hyperlink 2 5 2 3 5 2" xfId="9155"/>
    <cellStyle name="Hyperlink 2 5 2 3 6" xfId="4735"/>
    <cellStyle name="Hyperlink 2 5 2 3 7" xfId="6945"/>
    <cellStyle name="Hyperlink 2 5 2 4" xfId="398"/>
    <cellStyle name="Hyperlink 2 5 2 4 2" xfId="950"/>
    <cellStyle name="Hyperlink 2 5 2 4 2 2" xfId="2063"/>
    <cellStyle name="Hyperlink 2 5 2 4 2 2 2" xfId="4274"/>
    <cellStyle name="Hyperlink 2 5 2 4 2 2 2 2" xfId="10904"/>
    <cellStyle name="Hyperlink 2 5 2 4 2 2 3" xfId="6484"/>
    <cellStyle name="Hyperlink 2 5 2 4 2 2 4" xfId="8694"/>
    <cellStyle name="Hyperlink 2 5 2 4 2 3" xfId="3169"/>
    <cellStyle name="Hyperlink 2 5 2 4 2 3 2" xfId="9799"/>
    <cellStyle name="Hyperlink 2 5 2 4 2 4" xfId="5379"/>
    <cellStyle name="Hyperlink 2 5 2 4 2 5" xfId="7589"/>
    <cellStyle name="Hyperlink 2 5 2 4 3" xfId="1511"/>
    <cellStyle name="Hyperlink 2 5 2 4 3 2" xfId="3722"/>
    <cellStyle name="Hyperlink 2 5 2 4 3 2 2" xfId="10352"/>
    <cellStyle name="Hyperlink 2 5 2 4 3 3" xfId="5932"/>
    <cellStyle name="Hyperlink 2 5 2 4 3 4" xfId="8142"/>
    <cellStyle name="Hyperlink 2 5 2 4 4" xfId="2617"/>
    <cellStyle name="Hyperlink 2 5 2 4 4 2" xfId="9247"/>
    <cellStyle name="Hyperlink 2 5 2 4 5" xfId="4827"/>
    <cellStyle name="Hyperlink 2 5 2 4 6" xfId="7037"/>
    <cellStyle name="Hyperlink 2 5 2 5" xfId="674"/>
    <cellStyle name="Hyperlink 2 5 2 5 2" xfId="1787"/>
    <cellStyle name="Hyperlink 2 5 2 5 2 2" xfId="3998"/>
    <cellStyle name="Hyperlink 2 5 2 5 2 2 2" xfId="10628"/>
    <cellStyle name="Hyperlink 2 5 2 5 2 3" xfId="6208"/>
    <cellStyle name="Hyperlink 2 5 2 5 2 4" xfId="8418"/>
    <cellStyle name="Hyperlink 2 5 2 5 3" xfId="2893"/>
    <cellStyle name="Hyperlink 2 5 2 5 3 2" xfId="9523"/>
    <cellStyle name="Hyperlink 2 5 2 5 4" xfId="5103"/>
    <cellStyle name="Hyperlink 2 5 2 5 5" xfId="7313"/>
    <cellStyle name="Hyperlink 2 5 2 6" xfId="1235"/>
    <cellStyle name="Hyperlink 2 5 2 6 2" xfId="3446"/>
    <cellStyle name="Hyperlink 2 5 2 6 2 2" xfId="10076"/>
    <cellStyle name="Hyperlink 2 5 2 6 3" xfId="5656"/>
    <cellStyle name="Hyperlink 2 5 2 6 4" xfId="7866"/>
    <cellStyle name="Hyperlink 2 5 2 7" xfId="2341"/>
    <cellStyle name="Hyperlink 2 5 2 7 2" xfId="8971"/>
    <cellStyle name="Hyperlink 2 5 2 8" xfId="4551"/>
    <cellStyle name="Hyperlink 2 5 2 9" xfId="676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2 2" xfId="10950"/>
    <cellStyle name="Hyperlink 2 5 3 2 2 2 3" xfId="6530"/>
    <cellStyle name="Hyperlink 2 5 3 2 2 2 4" xfId="8740"/>
    <cellStyle name="Hyperlink 2 5 3 2 2 3" xfId="3215"/>
    <cellStyle name="Hyperlink 2 5 3 2 2 3 2" xfId="9845"/>
    <cellStyle name="Hyperlink 2 5 3 2 2 4" xfId="5425"/>
    <cellStyle name="Hyperlink 2 5 3 2 2 5" xfId="7635"/>
    <cellStyle name="Hyperlink 2 5 3 2 3" xfId="1557"/>
    <cellStyle name="Hyperlink 2 5 3 2 3 2" xfId="3768"/>
    <cellStyle name="Hyperlink 2 5 3 2 3 2 2" xfId="10398"/>
    <cellStyle name="Hyperlink 2 5 3 2 3 3" xfId="5978"/>
    <cellStyle name="Hyperlink 2 5 3 2 3 4" xfId="8188"/>
    <cellStyle name="Hyperlink 2 5 3 2 4" xfId="2663"/>
    <cellStyle name="Hyperlink 2 5 3 2 4 2" xfId="9293"/>
    <cellStyle name="Hyperlink 2 5 3 2 5" xfId="4873"/>
    <cellStyle name="Hyperlink 2 5 3 2 6" xfId="7083"/>
    <cellStyle name="Hyperlink 2 5 3 3" xfId="720"/>
    <cellStyle name="Hyperlink 2 5 3 3 2" xfId="1833"/>
    <cellStyle name="Hyperlink 2 5 3 3 2 2" xfId="4044"/>
    <cellStyle name="Hyperlink 2 5 3 3 2 2 2" xfId="10674"/>
    <cellStyle name="Hyperlink 2 5 3 3 2 3" xfId="6254"/>
    <cellStyle name="Hyperlink 2 5 3 3 2 4" xfId="8464"/>
    <cellStyle name="Hyperlink 2 5 3 3 3" xfId="2939"/>
    <cellStyle name="Hyperlink 2 5 3 3 3 2" xfId="9569"/>
    <cellStyle name="Hyperlink 2 5 3 3 4" xfId="5149"/>
    <cellStyle name="Hyperlink 2 5 3 3 5" xfId="7359"/>
    <cellStyle name="Hyperlink 2 5 3 4" xfId="1281"/>
    <cellStyle name="Hyperlink 2 5 3 4 2" xfId="3492"/>
    <cellStyle name="Hyperlink 2 5 3 4 2 2" xfId="10122"/>
    <cellStyle name="Hyperlink 2 5 3 4 3" xfId="5702"/>
    <cellStyle name="Hyperlink 2 5 3 4 4" xfId="7912"/>
    <cellStyle name="Hyperlink 2 5 3 5" xfId="2387"/>
    <cellStyle name="Hyperlink 2 5 3 5 2" xfId="9017"/>
    <cellStyle name="Hyperlink 2 5 3 6" xfId="4597"/>
    <cellStyle name="Hyperlink 2 5 3 7" xfId="680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2 2" xfId="11042"/>
    <cellStyle name="Hyperlink 2 5 4 2 2 2 3" xfId="6622"/>
    <cellStyle name="Hyperlink 2 5 4 2 2 2 4" xfId="8832"/>
    <cellStyle name="Hyperlink 2 5 4 2 2 3" xfId="3307"/>
    <cellStyle name="Hyperlink 2 5 4 2 2 3 2" xfId="9937"/>
    <cellStyle name="Hyperlink 2 5 4 2 2 4" xfId="5517"/>
    <cellStyle name="Hyperlink 2 5 4 2 2 5" xfId="7727"/>
    <cellStyle name="Hyperlink 2 5 4 2 3" xfId="1649"/>
    <cellStyle name="Hyperlink 2 5 4 2 3 2" xfId="3860"/>
    <cellStyle name="Hyperlink 2 5 4 2 3 2 2" xfId="10490"/>
    <cellStyle name="Hyperlink 2 5 4 2 3 3" xfId="6070"/>
    <cellStyle name="Hyperlink 2 5 4 2 3 4" xfId="8280"/>
    <cellStyle name="Hyperlink 2 5 4 2 4" xfId="2755"/>
    <cellStyle name="Hyperlink 2 5 4 2 4 2" xfId="9385"/>
    <cellStyle name="Hyperlink 2 5 4 2 5" xfId="4965"/>
    <cellStyle name="Hyperlink 2 5 4 2 6" xfId="7175"/>
    <cellStyle name="Hyperlink 2 5 4 3" xfId="812"/>
    <cellStyle name="Hyperlink 2 5 4 3 2" xfId="1925"/>
    <cellStyle name="Hyperlink 2 5 4 3 2 2" xfId="4136"/>
    <cellStyle name="Hyperlink 2 5 4 3 2 2 2" xfId="10766"/>
    <cellStyle name="Hyperlink 2 5 4 3 2 3" xfId="6346"/>
    <cellStyle name="Hyperlink 2 5 4 3 2 4" xfId="8556"/>
    <cellStyle name="Hyperlink 2 5 4 3 3" xfId="3031"/>
    <cellStyle name="Hyperlink 2 5 4 3 3 2" xfId="9661"/>
    <cellStyle name="Hyperlink 2 5 4 3 4" xfId="5241"/>
    <cellStyle name="Hyperlink 2 5 4 3 5" xfId="7451"/>
    <cellStyle name="Hyperlink 2 5 4 4" xfId="1373"/>
    <cellStyle name="Hyperlink 2 5 4 4 2" xfId="3584"/>
    <cellStyle name="Hyperlink 2 5 4 4 2 2" xfId="10214"/>
    <cellStyle name="Hyperlink 2 5 4 4 3" xfId="5794"/>
    <cellStyle name="Hyperlink 2 5 4 4 4" xfId="8004"/>
    <cellStyle name="Hyperlink 2 5 4 5" xfId="2479"/>
    <cellStyle name="Hyperlink 2 5 4 5 2" xfId="9109"/>
    <cellStyle name="Hyperlink 2 5 4 6" xfId="4689"/>
    <cellStyle name="Hyperlink 2 5 4 7" xfId="6899"/>
    <cellStyle name="Hyperlink 2 5 5" xfId="352"/>
    <cellStyle name="Hyperlink 2 5 5 2" xfId="904"/>
    <cellStyle name="Hyperlink 2 5 5 2 2" xfId="2017"/>
    <cellStyle name="Hyperlink 2 5 5 2 2 2" xfId="4228"/>
    <cellStyle name="Hyperlink 2 5 5 2 2 2 2" xfId="10858"/>
    <cellStyle name="Hyperlink 2 5 5 2 2 3" xfId="6438"/>
    <cellStyle name="Hyperlink 2 5 5 2 2 4" xfId="8648"/>
    <cellStyle name="Hyperlink 2 5 5 2 3" xfId="3123"/>
    <cellStyle name="Hyperlink 2 5 5 2 3 2" xfId="9753"/>
    <cellStyle name="Hyperlink 2 5 5 2 4" xfId="5333"/>
    <cellStyle name="Hyperlink 2 5 5 2 5" xfId="7543"/>
    <cellStyle name="Hyperlink 2 5 5 3" xfId="1465"/>
    <cellStyle name="Hyperlink 2 5 5 3 2" xfId="3676"/>
    <cellStyle name="Hyperlink 2 5 5 3 2 2" xfId="10306"/>
    <cellStyle name="Hyperlink 2 5 5 3 3" xfId="5886"/>
    <cellStyle name="Hyperlink 2 5 5 3 4" xfId="8096"/>
    <cellStyle name="Hyperlink 2 5 5 4" xfId="2571"/>
    <cellStyle name="Hyperlink 2 5 5 4 2" xfId="9201"/>
    <cellStyle name="Hyperlink 2 5 5 5" xfId="4781"/>
    <cellStyle name="Hyperlink 2 5 5 6" xfId="6991"/>
    <cellStyle name="Hyperlink 2 5 6" xfId="628"/>
    <cellStyle name="Hyperlink 2 5 6 2" xfId="1741"/>
    <cellStyle name="Hyperlink 2 5 6 2 2" xfId="3952"/>
    <cellStyle name="Hyperlink 2 5 6 2 2 2" xfId="10582"/>
    <cellStyle name="Hyperlink 2 5 6 2 3" xfId="6162"/>
    <cellStyle name="Hyperlink 2 5 6 2 4" xfId="8372"/>
    <cellStyle name="Hyperlink 2 5 6 3" xfId="2847"/>
    <cellStyle name="Hyperlink 2 5 6 3 2" xfId="9477"/>
    <cellStyle name="Hyperlink 2 5 6 4" xfId="5057"/>
    <cellStyle name="Hyperlink 2 5 6 5" xfId="7267"/>
    <cellStyle name="Hyperlink 2 5 7" xfId="1189"/>
    <cellStyle name="Hyperlink 2 5 7 2" xfId="3400"/>
    <cellStyle name="Hyperlink 2 5 7 2 2" xfId="10030"/>
    <cellStyle name="Hyperlink 2 5 7 3" xfId="5610"/>
    <cellStyle name="Hyperlink 2 5 7 4" xfId="7820"/>
    <cellStyle name="Hyperlink 2 5 8" xfId="2295"/>
    <cellStyle name="Hyperlink 2 5 8 2" xfId="8925"/>
    <cellStyle name="Hyperlink 2 5 9" xfId="4505"/>
    <cellStyle name="Hyperlink 2 6" xfId="97"/>
    <cellStyle name="Hyperlink 2 6 10" xfId="6736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2 2" xfId="11017"/>
    <cellStyle name="Hyperlink 2 6 2 2 2 2 2 3" xfId="6597"/>
    <cellStyle name="Hyperlink 2 6 2 2 2 2 2 4" xfId="8807"/>
    <cellStyle name="Hyperlink 2 6 2 2 2 2 3" xfId="3282"/>
    <cellStyle name="Hyperlink 2 6 2 2 2 2 3 2" xfId="9912"/>
    <cellStyle name="Hyperlink 2 6 2 2 2 2 4" xfId="5492"/>
    <cellStyle name="Hyperlink 2 6 2 2 2 2 5" xfId="7702"/>
    <cellStyle name="Hyperlink 2 6 2 2 2 3" xfId="1624"/>
    <cellStyle name="Hyperlink 2 6 2 2 2 3 2" xfId="3835"/>
    <cellStyle name="Hyperlink 2 6 2 2 2 3 2 2" xfId="10465"/>
    <cellStyle name="Hyperlink 2 6 2 2 2 3 3" xfId="6045"/>
    <cellStyle name="Hyperlink 2 6 2 2 2 3 4" xfId="8255"/>
    <cellStyle name="Hyperlink 2 6 2 2 2 4" xfId="2730"/>
    <cellStyle name="Hyperlink 2 6 2 2 2 4 2" xfId="9360"/>
    <cellStyle name="Hyperlink 2 6 2 2 2 5" xfId="4940"/>
    <cellStyle name="Hyperlink 2 6 2 2 2 6" xfId="7150"/>
    <cellStyle name="Hyperlink 2 6 2 2 3" xfId="787"/>
    <cellStyle name="Hyperlink 2 6 2 2 3 2" xfId="1900"/>
    <cellStyle name="Hyperlink 2 6 2 2 3 2 2" xfId="4111"/>
    <cellStyle name="Hyperlink 2 6 2 2 3 2 2 2" xfId="10741"/>
    <cellStyle name="Hyperlink 2 6 2 2 3 2 3" xfId="6321"/>
    <cellStyle name="Hyperlink 2 6 2 2 3 2 4" xfId="8531"/>
    <cellStyle name="Hyperlink 2 6 2 2 3 3" xfId="3006"/>
    <cellStyle name="Hyperlink 2 6 2 2 3 3 2" xfId="9636"/>
    <cellStyle name="Hyperlink 2 6 2 2 3 4" xfId="5216"/>
    <cellStyle name="Hyperlink 2 6 2 2 3 5" xfId="7426"/>
    <cellStyle name="Hyperlink 2 6 2 2 4" xfId="1348"/>
    <cellStyle name="Hyperlink 2 6 2 2 4 2" xfId="3559"/>
    <cellStyle name="Hyperlink 2 6 2 2 4 2 2" xfId="10189"/>
    <cellStyle name="Hyperlink 2 6 2 2 4 3" xfId="5769"/>
    <cellStyle name="Hyperlink 2 6 2 2 4 4" xfId="7979"/>
    <cellStyle name="Hyperlink 2 6 2 2 5" xfId="2454"/>
    <cellStyle name="Hyperlink 2 6 2 2 5 2" xfId="9084"/>
    <cellStyle name="Hyperlink 2 6 2 2 6" xfId="4664"/>
    <cellStyle name="Hyperlink 2 6 2 2 7" xfId="687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2 2" xfId="11109"/>
    <cellStyle name="Hyperlink 2 6 2 3 2 2 2 3" xfId="6689"/>
    <cellStyle name="Hyperlink 2 6 2 3 2 2 2 4" xfId="8899"/>
    <cellStyle name="Hyperlink 2 6 2 3 2 2 3" xfId="3374"/>
    <cellStyle name="Hyperlink 2 6 2 3 2 2 3 2" xfId="10004"/>
    <cellStyle name="Hyperlink 2 6 2 3 2 2 4" xfId="5584"/>
    <cellStyle name="Hyperlink 2 6 2 3 2 2 5" xfId="7794"/>
    <cellStyle name="Hyperlink 2 6 2 3 2 3" xfId="1716"/>
    <cellStyle name="Hyperlink 2 6 2 3 2 3 2" xfId="3927"/>
    <cellStyle name="Hyperlink 2 6 2 3 2 3 2 2" xfId="10557"/>
    <cellStyle name="Hyperlink 2 6 2 3 2 3 3" xfId="6137"/>
    <cellStyle name="Hyperlink 2 6 2 3 2 3 4" xfId="8347"/>
    <cellStyle name="Hyperlink 2 6 2 3 2 4" xfId="2822"/>
    <cellStyle name="Hyperlink 2 6 2 3 2 4 2" xfId="9452"/>
    <cellStyle name="Hyperlink 2 6 2 3 2 5" xfId="5032"/>
    <cellStyle name="Hyperlink 2 6 2 3 2 6" xfId="7242"/>
    <cellStyle name="Hyperlink 2 6 2 3 3" xfId="879"/>
    <cellStyle name="Hyperlink 2 6 2 3 3 2" xfId="1992"/>
    <cellStyle name="Hyperlink 2 6 2 3 3 2 2" xfId="4203"/>
    <cellStyle name="Hyperlink 2 6 2 3 3 2 2 2" xfId="10833"/>
    <cellStyle name="Hyperlink 2 6 2 3 3 2 3" xfId="6413"/>
    <cellStyle name="Hyperlink 2 6 2 3 3 2 4" xfId="8623"/>
    <cellStyle name="Hyperlink 2 6 2 3 3 3" xfId="3098"/>
    <cellStyle name="Hyperlink 2 6 2 3 3 3 2" xfId="9728"/>
    <cellStyle name="Hyperlink 2 6 2 3 3 4" xfId="5308"/>
    <cellStyle name="Hyperlink 2 6 2 3 3 5" xfId="7518"/>
    <cellStyle name="Hyperlink 2 6 2 3 4" xfId="1440"/>
    <cellStyle name="Hyperlink 2 6 2 3 4 2" xfId="3651"/>
    <cellStyle name="Hyperlink 2 6 2 3 4 2 2" xfId="10281"/>
    <cellStyle name="Hyperlink 2 6 2 3 4 3" xfId="5861"/>
    <cellStyle name="Hyperlink 2 6 2 3 4 4" xfId="8071"/>
    <cellStyle name="Hyperlink 2 6 2 3 5" xfId="2546"/>
    <cellStyle name="Hyperlink 2 6 2 3 5 2" xfId="9176"/>
    <cellStyle name="Hyperlink 2 6 2 3 6" xfId="4756"/>
    <cellStyle name="Hyperlink 2 6 2 3 7" xfId="6966"/>
    <cellStyle name="Hyperlink 2 6 2 4" xfId="419"/>
    <cellStyle name="Hyperlink 2 6 2 4 2" xfId="971"/>
    <cellStyle name="Hyperlink 2 6 2 4 2 2" xfId="2084"/>
    <cellStyle name="Hyperlink 2 6 2 4 2 2 2" xfId="4295"/>
    <cellStyle name="Hyperlink 2 6 2 4 2 2 2 2" xfId="10925"/>
    <cellStyle name="Hyperlink 2 6 2 4 2 2 3" xfId="6505"/>
    <cellStyle name="Hyperlink 2 6 2 4 2 2 4" xfId="8715"/>
    <cellStyle name="Hyperlink 2 6 2 4 2 3" xfId="3190"/>
    <cellStyle name="Hyperlink 2 6 2 4 2 3 2" xfId="9820"/>
    <cellStyle name="Hyperlink 2 6 2 4 2 4" xfId="5400"/>
    <cellStyle name="Hyperlink 2 6 2 4 2 5" xfId="7610"/>
    <cellStyle name="Hyperlink 2 6 2 4 3" xfId="1532"/>
    <cellStyle name="Hyperlink 2 6 2 4 3 2" xfId="3743"/>
    <cellStyle name="Hyperlink 2 6 2 4 3 2 2" xfId="10373"/>
    <cellStyle name="Hyperlink 2 6 2 4 3 3" xfId="5953"/>
    <cellStyle name="Hyperlink 2 6 2 4 3 4" xfId="8163"/>
    <cellStyle name="Hyperlink 2 6 2 4 4" xfId="2638"/>
    <cellStyle name="Hyperlink 2 6 2 4 4 2" xfId="9268"/>
    <cellStyle name="Hyperlink 2 6 2 4 5" xfId="4848"/>
    <cellStyle name="Hyperlink 2 6 2 4 6" xfId="7058"/>
    <cellStyle name="Hyperlink 2 6 2 5" xfId="695"/>
    <cellStyle name="Hyperlink 2 6 2 5 2" xfId="1808"/>
    <cellStyle name="Hyperlink 2 6 2 5 2 2" xfId="4019"/>
    <cellStyle name="Hyperlink 2 6 2 5 2 2 2" xfId="10649"/>
    <cellStyle name="Hyperlink 2 6 2 5 2 3" xfId="6229"/>
    <cellStyle name="Hyperlink 2 6 2 5 2 4" xfId="8439"/>
    <cellStyle name="Hyperlink 2 6 2 5 3" xfId="2914"/>
    <cellStyle name="Hyperlink 2 6 2 5 3 2" xfId="9544"/>
    <cellStyle name="Hyperlink 2 6 2 5 4" xfId="5124"/>
    <cellStyle name="Hyperlink 2 6 2 5 5" xfId="7334"/>
    <cellStyle name="Hyperlink 2 6 2 6" xfId="1256"/>
    <cellStyle name="Hyperlink 2 6 2 6 2" xfId="3467"/>
    <cellStyle name="Hyperlink 2 6 2 6 2 2" xfId="10097"/>
    <cellStyle name="Hyperlink 2 6 2 6 3" xfId="5677"/>
    <cellStyle name="Hyperlink 2 6 2 6 4" xfId="7887"/>
    <cellStyle name="Hyperlink 2 6 2 7" xfId="2362"/>
    <cellStyle name="Hyperlink 2 6 2 7 2" xfId="8992"/>
    <cellStyle name="Hyperlink 2 6 2 8" xfId="4572"/>
    <cellStyle name="Hyperlink 2 6 2 9" xfId="678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2 2" xfId="10971"/>
    <cellStyle name="Hyperlink 2 6 3 2 2 2 3" xfId="6551"/>
    <cellStyle name="Hyperlink 2 6 3 2 2 2 4" xfId="8761"/>
    <cellStyle name="Hyperlink 2 6 3 2 2 3" xfId="3236"/>
    <cellStyle name="Hyperlink 2 6 3 2 2 3 2" xfId="9866"/>
    <cellStyle name="Hyperlink 2 6 3 2 2 4" xfId="5446"/>
    <cellStyle name="Hyperlink 2 6 3 2 2 5" xfId="7656"/>
    <cellStyle name="Hyperlink 2 6 3 2 3" xfId="1578"/>
    <cellStyle name="Hyperlink 2 6 3 2 3 2" xfId="3789"/>
    <cellStyle name="Hyperlink 2 6 3 2 3 2 2" xfId="10419"/>
    <cellStyle name="Hyperlink 2 6 3 2 3 3" xfId="5999"/>
    <cellStyle name="Hyperlink 2 6 3 2 3 4" xfId="8209"/>
    <cellStyle name="Hyperlink 2 6 3 2 4" xfId="2684"/>
    <cellStyle name="Hyperlink 2 6 3 2 4 2" xfId="9314"/>
    <cellStyle name="Hyperlink 2 6 3 2 5" xfId="4894"/>
    <cellStyle name="Hyperlink 2 6 3 2 6" xfId="7104"/>
    <cellStyle name="Hyperlink 2 6 3 3" xfId="741"/>
    <cellStyle name="Hyperlink 2 6 3 3 2" xfId="1854"/>
    <cellStyle name="Hyperlink 2 6 3 3 2 2" xfId="4065"/>
    <cellStyle name="Hyperlink 2 6 3 3 2 2 2" xfId="10695"/>
    <cellStyle name="Hyperlink 2 6 3 3 2 3" xfId="6275"/>
    <cellStyle name="Hyperlink 2 6 3 3 2 4" xfId="8485"/>
    <cellStyle name="Hyperlink 2 6 3 3 3" xfId="2960"/>
    <cellStyle name="Hyperlink 2 6 3 3 3 2" xfId="9590"/>
    <cellStyle name="Hyperlink 2 6 3 3 4" xfId="5170"/>
    <cellStyle name="Hyperlink 2 6 3 3 5" xfId="7380"/>
    <cellStyle name="Hyperlink 2 6 3 4" xfId="1302"/>
    <cellStyle name="Hyperlink 2 6 3 4 2" xfId="3513"/>
    <cellStyle name="Hyperlink 2 6 3 4 2 2" xfId="10143"/>
    <cellStyle name="Hyperlink 2 6 3 4 3" xfId="5723"/>
    <cellStyle name="Hyperlink 2 6 3 4 4" xfId="7933"/>
    <cellStyle name="Hyperlink 2 6 3 5" xfId="2408"/>
    <cellStyle name="Hyperlink 2 6 3 5 2" xfId="9038"/>
    <cellStyle name="Hyperlink 2 6 3 6" xfId="4618"/>
    <cellStyle name="Hyperlink 2 6 3 7" xfId="682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2 2" xfId="11063"/>
    <cellStyle name="Hyperlink 2 6 4 2 2 2 3" xfId="6643"/>
    <cellStyle name="Hyperlink 2 6 4 2 2 2 4" xfId="8853"/>
    <cellStyle name="Hyperlink 2 6 4 2 2 3" xfId="3328"/>
    <cellStyle name="Hyperlink 2 6 4 2 2 3 2" xfId="9958"/>
    <cellStyle name="Hyperlink 2 6 4 2 2 4" xfId="5538"/>
    <cellStyle name="Hyperlink 2 6 4 2 2 5" xfId="7748"/>
    <cellStyle name="Hyperlink 2 6 4 2 3" xfId="1670"/>
    <cellStyle name="Hyperlink 2 6 4 2 3 2" xfId="3881"/>
    <cellStyle name="Hyperlink 2 6 4 2 3 2 2" xfId="10511"/>
    <cellStyle name="Hyperlink 2 6 4 2 3 3" xfId="6091"/>
    <cellStyle name="Hyperlink 2 6 4 2 3 4" xfId="8301"/>
    <cellStyle name="Hyperlink 2 6 4 2 4" xfId="2776"/>
    <cellStyle name="Hyperlink 2 6 4 2 4 2" xfId="9406"/>
    <cellStyle name="Hyperlink 2 6 4 2 5" xfId="4986"/>
    <cellStyle name="Hyperlink 2 6 4 2 6" xfId="7196"/>
    <cellStyle name="Hyperlink 2 6 4 3" xfId="833"/>
    <cellStyle name="Hyperlink 2 6 4 3 2" xfId="1946"/>
    <cellStyle name="Hyperlink 2 6 4 3 2 2" xfId="4157"/>
    <cellStyle name="Hyperlink 2 6 4 3 2 2 2" xfId="10787"/>
    <cellStyle name="Hyperlink 2 6 4 3 2 3" xfId="6367"/>
    <cellStyle name="Hyperlink 2 6 4 3 2 4" xfId="8577"/>
    <cellStyle name="Hyperlink 2 6 4 3 3" xfId="3052"/>
    <cellStyle name="Hyperlink 2 6 4 3 3 2" xfId="9682"/>
    <cellStyle name="Hyperlink 2 6 4 3 4" xfId="5262"/>
    <cellStyle name="Hyperlink 2 6 4 3 5" xfId="7472"/>
    <cellStyle name="Hyperlink 2 6 4 4" xfId="1394"/>
    <cellStyle name="Hyperlink 2 6 4 4 2" xfId="3605"/>
    <cellStyle name="Hyperlink 2 6 4 4 2 2" xfId="10235"/>
    <cellStyle name="Hyperlink 2 6 4 4 3" xfId="5815"/>
    <cellStyle name="Hyperlink 2 6 4 4 4" xfId="8025"/>
    <cellStyle name="Hyperlink 2 6 4 5" xfId="2500"/>
    <cellStyle name="Hyperlink 2 6 4 5 2" xfId="9130"/>
    <cellStyle name="Hyperlink 2 6 4 6" xfId="4710"/>
    <cellStyle name="Hyperlink 2 6 4 7" xfId="6920"/>
    <cellStyle name="Hyperlink 2 6 5" xfId="373"/>
    <cellStyle name="Hyperlink 2 6 5 2" xfId="925"/>
    <cellStyle name="Hyperlink 2 6 5 2 2" xfId="2038"/>
    <cellStyle name="Hyperlink 2 6 5 2 2 2" xfId="4249"/>
    <cellStyle name="Hyperlink 2 6 5 2 2 2 2" xfId="10879"/>
    <cellStyle name="Hyperlink 2 6 5 2 2 3" xfId="6459"/>
    <cellStyle name="Hyperlink 2 6 5 2 2 4" xfId="8669"/>
    <cellStyle name="Hyperlink 2 6 5 2 3" xfId="3144"/>
    <cellStyle name="Hyperlink 2 6 5 2 3 2" xfId="9774"/>
    <cellStyle name="Hyperlink 2 6 5 2 4" xfId="5354"/>
    <cellStyle name="Hyperlink 2 6 5 2 5" xfId="7564"/>
    <cellStyle name="Hyperlink 2 6 5 3" xfId="1486"/>
    <cellStyle name="Hyperlink 2 6 5 3 2" xfId="3697"/>
    <cellStyle name="Hyperlink 2 6 5 3 2 2" xfId="10327"/>
    <cellStyle name="Hyperlink 2 6 5 3 3" xfId="5907"/>
    <cellStyle name="Hyperlink 2 6 5 3 4" xfId="8117"/>
    <cellStyle name="Hyperlink 2 6 5 4" xfId="2592"/>
    <cellStyle name="Hyperlink 2 6 5 4 2" xfId="9222"/>
    <cellStyle name="Hyperlink 2 6 5 5" xfId="4802"/>
    <cellStyle name="Hyperlink 2 6 5 6" xfId="7012"/>
    <cellStyle name="Hyperlink 2 6 6" xfId="649"/>
    <cellStyle name="Hyperlink 2 6 6 2" xfId="1762"/>
    <cellStyle name="Hyperlink 2 6 6 2 2" xfId="3973"/>
    <cellStyle name="Hyperlink 2 6 6 2 2 2" xfId="10603"/>
    <cellStyle name="Hyperlink 2 6 6 2 3" xfId="6183"/>
    <cellStyle name="Hyperlink 2 6 6 2 4" xfId="8393"/>
    <cellStyle name="Hyperlink 2 6 6 3" xfId="2868"/>
    <cellStyle name="Hyperlink 2 6 6 3 2" xfId="9498"/>
    <cellStyle name="Hyperlink 2 6 6 4" xfId="5078"/>
    <cellStyle name="Hyperlink 2 6 6 5" xfId="7288"/>
    <cellStyle name="Hyperlink 2 6 7" xfId="1210"/>
    <cellStyle name="Hyperlink 2 6 7 2" xfId="3421"/>
    <cellStyle name="Hyperlink 2 6 7 2 2" xfId="10051"/>
    <cellStyle name="Hyperlink 2 6 7 3" xfId="5631"/>
    <cellStyle name="Hyperlink 2 6 7 4" xfId="7841"/>
    <cellStyle name="Hyperlink 2 6 8" xfId="2316"/>
    <cellStyle name="Hyperlink 2 6 8 2" xfId="894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2 2" xfId="10976"/>
    <cellStyle name="Hyperlink 2 7 2 2 2 2 3" xfId="6556"/>
    <cellStyle name="Hyperlink 2 7 2 2 2 2 4" xfId="8766"/>
    <cellStyle name="Hyperlink 2 7 2 2 2 3" xfId="3241"/>
    <cellStyle name="Hyperlink 2 7 2 2 2 3 2" xfId="9871"/>
    <cellStyle name="Hyperlink 2 7 2 2 2 4" xfId="5451"/>
    <cellStyle name="Hyperlink 2 7 2 2 2 5" xfId="7661"/>
    <cellStyle name="Hyperlink 2 7 2 2 3" xfId="1583"/>
    <cellStyle name="Hyperlink 2 7 2 2 3 2" xfId="3794"/>
    <cellStyle name="Hyperlink 2 7 2 2 3 2 2" xfId="10424"/>
    <cellStyle name="Hyperlink 2 7 2 2 3 3" xfId="6004"/>
    <cellStyle name="Hyperlink 2 7 2 2 3 4" xfId="8214"/>
    <cellStyle name="Hyperlink 2 7 2 2 4" xfId="2689"/>
    <cellStyle name="Hyperlink 2 7 2 2 4 2" xfId="9319"/>
    <cellStyle name="Hyperlink 2 7 2 2 5" xfId="4899"/>
    <cellStyle name="Hyperlink 2 7 2 2 6" xfId="7109"/>
    <cellStyle name="Hyperlink 2 7 2 3" xfId="746"/>
    <cellStyle name="Hyperlink 2 7 2 3 2" xfId="1859"/>
    <cellStyle name="Hyperlink 2 7 2 3 2 2" xfId="4070"/>
    <cellStyle name="Hyperlink 2 7 2 3 2 2 2" xfId="10700"/>
    <cellStyle name="Hyperlink 2 7 2 3 2 3" xfId="6280"/>
    <cellStyle name="Hyperlink 2 7 2 3 2 4" xfId="8490"/>
    <cellStyle name="Hyperlink 2 7 2 3 3" xfId="2965"/>
    <cellStyle name="Hyperlink 2 7 2 3 3 2" xfId="9595"/>
    <cellStyle name="Hyperlink 2 7 2 3 4" xfId="5175"/>
    <cellStyle name="Hyperlink 2 7 2 3 5" xfId="7385"/>
    <cellStyle name="Hyperlink 2 7 2 4" xfId="1307"/>
    <cellStyle name="Hyperlink 2 7 2 4 2" xfId="3518"/>
    <cellStyle name="Hyperlink 2 7 2 4 2 2" xfId="10148"/>
    <cellStyle name="Hyperlink 2 7 2 4 3" xfId="5728"/>
    <cellStyle name="Hyperlink 2 7 2 4 4" xfId="7938"/>
    <cellStyle name="Hyperlink 2 7 2 5" xfId="2413"/>
    <cellStyle name="Hyperlink 2 7 2 5 2" xfId="9043"/>
    <cellStyle name="Hyperlink 2 7 2 6" xfId="4623"/>
    <cellStyle name="Hyperlink 2 7 2 7" xfId="683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2 2" xfId="11068"/>
    <cellStyle name="Hyperlink 2 7 3 2 2 2 3" xfId="6648"/>
    <cellStyle name="Hyperlink 2 7 3 2 2 2 4" xfId="8858"/>
    <cellStyle name="Hyperlink 2 7 3 2 2 3" xfId="3333"/>
    <cellStyle name="Hyperlink 2 7 3 2 2 3 2" xfId="9963"/>
    <cellStyle name="Hyperlink 2 7 3 2 2 4" xfId="5543"/>
    <cellStyle name="Hyperlink 2 7 3 2 2 5" xfId="7753"/>
    <cellStyle name="Hyperlink 2 7 3 2 3" xfId="1675"/>
    <cellStyle name="Hyperlink 2 7 3 2 3 2" xfId="3886"/>
    <cellStyle name="Hyperlink 2 7 3 2 3 2 2" xfId="10516"/>
    <cellStyle name="Hyperlink 2 7 3 2 3 3" xfId="6096"/>
    <cellStyle name="Hyperlink 2 7 3 2 3 4" xfId="8306"/>
    <cellStyle name="Hyperlink 2 7 3 2 4" xfId="2781"/>
    <cellStyle name="Hyperlink 2 7 3 2 4 2" xfId="9411"/>
    <cellStyle name="Hyperlink 2 7 3 2 5" xfId="4991"/>
    <cellStyle name="Hyperlink 2 7 3 2 6" xfId="7201"/>
    <cellStyle name="Hyperlink 2 7 3 3" xfId="838"/>
    <cellStyle name="Hyperlink 2 7 3 3 2" xfId="1951"/>
    <cellStyle name="Hyperlink 2 7 3 3 2 2" xfId="4162"/>
    <cellStyle name="Hyperlink 2 7 3 3 2 2 2" xfId="10792"/>
    <cellStyle name="Hyperlink 2 7 3 3 2 3" xfId="6372"/>
    <cellStyle name="Hyperlink 2 7 3 3 2 4" xfId="8582"/>
    <cellStyle name="Hyperlink 2 7 3 3 3" xfId="3057"/>
    <cellStyle name="Hyperlink 2 7 3 3 3 2" xfId="9687"/>
    <cellStyle name="Hyperlink 2 7 3 3 4" xfId="5267"/>
    <cellStyle name="Hyperlink 2 7 3 3 5" xfId="7477"/>
    <cellStyle name="Hyperlink 2 7 3 4" xfId="1399"/>
    <cellStyle name="Hyperlink 2 7 3 4 2" xfId="3610"/>
    <cellStyle name="Hyperlink 2 7 3 4 2 2" xfId="10240"/>
    <cellStyle name="Hyperlink 2 7 3 4 3" xfId="5820"/>
    <cellStyle name="Hyperlink 2 7 3 4 4" xfId="8030"/>
    <cellStyle name="Hyperlink 2 7 3 5" xfId="2505"/>
    <cellStyle name="Hyperlink 2 7 3 5 2" xfId="9135"/>
    <cellStyle name="Hyperlink 2 7 3 6" xfId="4715"/>
    <cellStyle name="Hyperlink 2 7 3 7" xfId="6925"/>
    <cellStyle name="Hyperlink 2 7 4" xfId="378"/>
    <cellStyle name="Hyperlink 2 7 4 2" xfId="930"/>
    <cellStyle name="Hyperlink 2 7 4 2 2" xfId="2043"/>
    <cellStyle name="Hyperlink 2 7 4 2 2 2" xfId="4254"/>
    <cellStyle name="Hyperlink 2 7 4 2 2 2 2" xfId="10884"/>
    <cellStyle name="Hyperlink 2 7 4 2 2 3" xfId="6464"/>
    <cellStyle name="Hyperlink 2 7 4 2 2 4" xfId="8674"/>
    <cellStyle name="Hyperlink 2 7 4 2 3" xfId="3149"/>
    <cellStyle name="Hyperlink 2 7 4 2 3 2" xfId="9779"/>
    <cellStyle name="Hyperlink 2 7 4 2 4" xfId="5359"/>
    <cellStyle name="Hyperlink 2 7 4 2 5" xfId="7569"/>
    <cellStyle name="Hyperlink 2 7 4 3" xfId="1491"/>
    <cellStyle name="Hyperlink 2 7 4 3 2" xfId="3702"/>
    <cellStyle name="Hyperlink 2 7 4 3 2 2" xfId="10332"/>
    <cellStyle name="Hyperlink 2 7 4 3 3" xfId="5912"/>
    <cellStyle name="Hyperlink 2 7 4 3 4" xfId="8122"/>
    <cellStyle name="Hyperlink 2 7 4 4" xfId="2597"/>
    <cellStyle name="Hyperlink 2 7 4 4 2" xfId="9227"/>
    <cellStyle name="Hyperlink 2 7 4 5" xfId="4807"/>
    <cellStyle name="Hyperlink 2 7 4 6" xfId="7017"/>
    <cellStyle name="Hyperlink 2 7 5" xfId="654"/>
    <cellStyle name="Hyperlink 2 7 5 2" xfId="1767"/>
    <cellStyle name="Hyperlink 2 7 5 2 2" xfId="3978"/>
    <cellStyle name="Hyperlink 2 7 5 2 2 2" xfId="10608"/>
    <cellStyle name="Hyperlink 2 7 5 2 3" xfId="6188"/>
    <cellStyle name="Hyperlink 2 7 5 2 4" xfId="8398"/>
    <cellStyle name="Hyperlink 2 7 5 3" xfId="2873"/>
    <cellStyle name="Hyperlink 2 7 5 3 2" xfId="9503"/>
    <cellStyle name="Hyperlink 2 7 5 4" xfId="5083"/>
    <cellStyle name="Hyperlink 2 7 5 5" xfId="7293"/>
    <cellStyle name="Hyperlink 2 7 6" xfId="1215"/>
    <cellStyle name="Hyperlink 2 7 6 2" xfId="3426"/>
    <cellStyle name="Hyperlink 2 7 6 2 2" xfId="10056"/>
    <cellStyle name="Hyperlink 2 7 6 3" xfId="5636"/>
    <cellStyle name="Hyperlink 2 7 6 4" xfId="7846"/>
    <cellStyle name="Hyperlink 2 7 7" xfId="2321"/>
    <cellStyle name="Hyperlink 2 7 7 2" xfId="8951"/>
    <cellStyle name="Hyperlink 2 7 8" xfId="4531"/>
    <cellStyle name="Hyperlink 2 7 9" xfId="674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2 2" xfId="10930"/>
    <cellStyle name="Hyperlink 2 8 2 2 2 3" xfId="6510"/>
    <cellStyle name="Hyperlink 2 8 2 2 2 4" xfId="8720"/>
    <cellStyle name="Hyperlink 2 8 2 2 3" xfId="3195"/>
    <cellStyle name="Hyperlink 2 8 2 2 3 2" xfId="9825"/>
    <cellStyle name="Hyperlink 2 8 2 2 4" xfId="5405"/>
    <cellStyle name="Hyperlink 2 8 2 2 5" xfId="7615"/>
    <cellStyle name="Hyperlink 2 8 2 3" xfId="1537"/>
    <cellStyle name="Hyperlink 2 8 2 3 2" xfId="3748"/>
    <cellStyle name="Hyperlink 2 8 2 3 2 2" xfId="10378"/>
    <cellStyle name="Hyperlink 2 8 2 3 3" xfId="5958"/>
    <cellStyle name="Hyperlink 2 8 2 3 4" xfId="8168"/>
    <cellStyle name="Hyperlink 2 8 2 4" xfId="2643"/>
    <cellStyle name="Hyperlink 2 8 2 4 2" xfId="9273"/>
    <cellStyle name="Hyperlink 2 8 2 5" xfId="4853"/>
    <cellStyle name="Hyperlink 2 8 2 6" xfId="7063"/>
    <cellStyle name="Hyperlink 2 8 3" xfId="700"/>
    <cellStyle name="Hyperlink 2 8 3 2" xfId="1813"/>
    <cellStyle name="Hyperlink 2 8 3 2 2" xfId="4024"/>
    <cellStyle name="Hyperlink 2 8 3 2 2 2" xfId="10654"/>
    <cellStyle name="Hyperlink 2 8 3 2 3" xfId="6234"/>
    <cellStyle name="Hyperlink 2 8 3 2 4" xfId="8444"/>
    <cellStyle name="Hyperlink 2 8 3 3" xfId="2919"/>
    <cellStyle name="Hyperlink 2 8 3 3 2" xfId="9549"/>
    <cellStyle name="Hyperlink 2 8 3 4" xfId="5129"/>
    <cellStyle name="Hyperlink 2 8 3 5" xfId="7339"/>
    <cellStyle name="Hyperlink 2 8 4" xfId="1261"/>
    <cellStyle name="Hyperlink 2 8 4 2" xfId="3472"/>
    <cellStyle name="Hyperlink 2 8 4 2 2" xfId="10102"/>
    <cellStyle name="Hyperlink 2 8 4 3" xfId="5682"/>
    <cellStyle name="Hyperlink 2 8 4 4" xfId="7892"/>
    <cellStyle name="Hyperlink 2 8 5" xfId="2367"/>
    <cellStyle name="Hyperlink 2 8 5 2" xfId="8997"/>
    <cellStyle name="Hyperlink 2 8 6" xfId="4577"/>
    <cellStyle name="Hyperlink 2 8 7" xfId="678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2 2" xfId="11022"/>
    <cellStyle name="Hyperlink 2 9 2 2 2 3" xfId="6602"/>
    <cellStyle name="Hyperlink 2 9 2 2 2 4" xfId="8812"/>
    <cellStyle name="Hyperlink 2 9 2 2 3" xfId="3287"/>
    <cellStyle name="Hyperlink 2 9 2 2 3 2" xfId="9917"/>
    <cellStyle name="Hyperlink 2 9 2 2 4" xfId="5497"/>
    <cellStyle name="Hyperlink 2 9 2 2 5" xfId="7707"/>
    <cellStyle name="Hyperlink 2 9 2 3" xfId="1629"/>
    <cellStyle name="Hyperlink 2 9 2 3 2" xfId="3840"/>
    <cellStyle name="Hyperlink 2 9 2 3 2 2" xfId="10470"/>
    <cellStyle name="Hyperlink 2 9 2 3 3" xfId="6050"/>
    <cellStyle name="Hyperlink 2 9 2 3 4" xfId="8260"/>
    <cellStyle name="Hyperlink 2 9 2 4" xfId="2735"/>
    <cellStyle name="Hyperlink 2 9 2 4 2" xfId="9365"/>
    <cellStyle name="Hyperlink 2 9 2 5" xfId="4945"/>
    <cellStyle name="Hyperlink 2 9 2 6" xfId="7155"/>
    <cellStyle name="Hyperlink 2 9 3" xfId="792"/>
    <cellStyle name="Hyperlink 2 9 3 2" xfId="1905"/>
    <cellStyle name="Hyperlink 2 9 3 2 2" xfId="4116"/>
    <cellStyle name="Hyperlink 2 9 3 2 2 2" xfId="10746"/>
    <cellStyle name="Hyperlink 2 9 3 2 3" xfId="6326"/>
    <cellStyle name="Hyperlink 2 9 3 2 4" xfId="8536"/>
    <cellStyle name="Hyperlink 2 9 3 3" xfId="3011"/>
    <cellStyle name="Hyperlink 2 9 3 3 2" xfId="9641"/>
    <cellStyle name="Hyperlink 2 9 3 4" xfId="5221"/>
    <cellStyle name="Hyperlink 2 9 3 5" xfId="7431"/>
    <cellStyle name="Hyperlink 2 9 4" xfId="1353"/>
    <cellStyle name="Hyperlink 2 9 4 2" xfId="3564"/>
    <cellStyle name="Hyperlink 2 9 4 2 2" xfId="10194"/>
    <cellStyle name="Hyperlink 2 9 4 3" xfId="5774"/>
    <cellStyle name="Hyperlink 2 9 4 4" xfId="7984"/>
    <cellStyle name="Hyperlink 2 9 5" xfId="2459"/>
    <cellStyle name="Hyperlink 2 9 5 2" xfId="9089"/>
    <cellStyle name="Hyperlink 2 9 6" xfId="4669"/>
    <cellStyle name="Hyperlink 2 9 7" xfId="6879"/>
    <cellStyle name="Hyperlink 3" xfId="50"/>
    <cellStyle name="Hyperlink 3 10" xfId="609"/>
    <cellStyle name="Hyperlink 3 10 2" xfId="1722"/>
    <cellStyle name="Hyperlink 3 10 2 2" xfId="3933"/>
    <cellStyle name="Hyperlink 3 10 2 2 2" xfId="10563"/>
    <cellStyle name="Hyperlink 3 10 2 3" xfId="6143"/>
    <cellStyle name="Hyperlink 3 10 2 4" xfId="8353"/>
    <cellStyle name="Hyperlink 3 10 3" xfId="2828"/>
    <cellStyle name="Hyperlink 3 10 3 2" xfId="9458"/>
    <cellStyle name="Hyperlink 3 10 4" xfId="5038"/>
    <cellStyle name="Hyperlink 3 10 5" xfId="7248"/>
    <cellStyle name="Hyperlink 3 11" xfId="1170"/>
    <cellStyle name="Hyperlink 3 11 2" xfId="3381"/>
    <cellStyle name="Hyperlink 3 11 2 2" xfId="10011"/>
    <cellStyle name="Hyperlink 3 11 3" xfId="5591"/>
    <cellStyle name="Hyperlink 3 11 4" xfId="7801"/>
    <cellStyle name="Hyperlink 3 12" xfId="2276"/>
    <cellStyle name="Hyperlink 3 12 2" xfId="8906"/>
    <cellStyle name="Hyperlink 3 13" xfId="4486"/>
    <cellStyle name="Hyperlink 3 14" xfId="6696"/>
    <cellStyle name="Hyperlink 3 2" xfId="61"/>
    <cellStyle name="Hyperlink 3 2 10" xfId="2281"/>
    <cellStyle name="Hyperlink 3 2 10 2" xfId="8911"/>
    <cellStyle name="Hyperlink 3 2 11" xfId="4491"/>
    <cellStyle name="Hyperlink 3 2 12" xfId="6701"/>
    <cellStyle name="Hyperlink 3 2 2" xfId="72"/>
    <cellStyle name="Hyperlink 3 2 2 10" xfId="4501"/>
    <cellStyle name="Hyperlink 3 2 2 11" xfId="6711"/>
    <cellStyle name="Hyperlink 3 2 2 2" xfId="92"/>
    <cellStyle name="Hyperlink 3 2 2 2 10" xfId="6731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2 2" xfId="11012"/>
    <cellStyle name="Hyperlink 3 2 2 2 2 2 2 2 2 3" xfId="6592"/>
    <cellStyle name="Hyperlink 3 2 2 2 2 2 2 2 2 4" xfId="8802"/>
    <cellStyle name="Hyperlink 3 2 2 2 2 2 2 2 3" xfId="3277"/>
    <cellStyle name="Hyperlink 3 2 2 2 2 2 2 2 3 2" xfId="9907"/>
    <cellStyle name="Hyperlink 3 2 2 2 2 2 2 2 4" xfId="5487"/>
    <cellStyle name="Hyperlink 3 2 2 2 2 2 2 2 5" xfId="7697"/>
    <cellStyle name="Hyperlink 3 2 2 2 2 2 2 3" xfId="1619"/>
    <cellStyle name="Hyperlink 3 2 2 2 2 2 2 3 2" xfId="3830"/>
    <cellStyle name="Hyperlink 3 2 2 2 2 2 2 3 2 2" xfId="10460"/>
    <cellStyle name="Hyperlink 3 2 2 2 2 2 2 3 3" xfId="6040"/>
    <cellStyle name="Hyperlink 3 2 2 2 2 2 2 3 4" xfId="8250"/>
    <cellStyle name="Hyperlink 3 2 2 2 2 2 2 4" xfId="2725"/>
    <cellStyle name="Hyperlink 3 2 2 2 2 2 2 4 2" xfId="9355"/>
    <cellStyle name="Hyperlink 3 2 2 2 2 2 2 5" xfId="4935"/>
    <cellStyle name="Hyperlink 3 2 2 2 2 2 2 6" xfId="7145"/>
    <cellStyle name="Hyperlink 3 2 2 2 2 2 3" xfId="782"/>
    <cellStyle name="Hyperlink 3 2 2 2 2 2 3 2" xfId="1895"/>
    <cellStyle name="Hyperlink 3 2 2 2 2 2 3 2 2" xfId="4106"/>
    <cellStyle name="Hyperlink 3 2 2 2 2 2 3 2 2 2" xfId="10736"/>
    <cellStyle name="Hyperlink 3 2 2 2 2 2 3 2 3" xfId="6316"/>
    <cellStyle name="Hyperlink 3 2 2 2 2 2 3 2 4" xfId="8526"/>
    <cellStyle name="Hyperlink 3 2 2 2 2 2 3 3" xfId="3001"/>
    <cellStyle name="Hyperlink 3 2 2 2 2 2 3 3 2" xfId="9631"/>
    <cellStyle name="Hyperlink 3 2 2 2 2 2 3 4" xfId="5211"/>
    <cellStyle name="Hyperlink 3 2 2 2 2 2 3 5" xfId="7421"/>
    <cellStyle name="Hyperlink 3 2 2 2 2 2 4" xfId="1343"/>
    <cellStyle name="Hyperlink 3 2 2 2 2 2 4 2" xfId="3554"/>
    <cellStyle name="Hyperlink 3 2 2 2 2 2 4 2 2" xfId="10184"/>
    <cellStyle name="Hyperlink 3 2 2 2 2 2 4 3" xfId="5764"/>
    <cellStyle name="Hyperlink 3 2 2 2 2 2 4 4" xfId="7974"/>
    <cellStyle name="Hyperlink 3 2 2 2 2 2 5" xfId="2449"/>
    <cellStyle name="Hyperlink 3 2 2 2 2 2 5 2" xfId="9079"/>
    <cellStyle name="Hyperlink 3 2 2 2 2 2 6" xfId="4659"/>
    <cellStyle name="Hyperlink 3 2 2 2 2 2 7" xfId="686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2 2" xfId="11104"/>
    <cellStyle name="Hyperlink 3 2 2 2 2 3 2 2 2 3" xfId="6684"/>
    <cellStyle name="Hyperlink 3 2 2 2 2 3 2 2 2 4" xfId="8894"/>
    <cellStyle name="Hyperlink 3 2 2 2 2 3 2 2 3" xfId="3369"/>
    <cellStyle name="Hyperlink 3 2 2 2 2 3 2 2 3 2" xfId="9999"/>
    <cellStyle name="Hyperlink 3 2 2 2 2 3 2 2 4" xfId="5579"/>
    <cellStyle name="Hyperlink 3 2 2 2 2 3 2 2 5" xfId="7789"/>
    <cellStyle name="Hyperlink 3 2 2 2 2 3 2 3" xfId="1711"/>
    <cellStyle name="Hyperlink 3 2 2 2 2 3 2 3 2" xfId="3922"/>
    <cellStyle name="Hyperlink 3 2 2 2 2 3 2 3 2 2" xfId="10552"/>
    <cellStyle name="Hyperlink 3 2 2 2 2 3 2 3 3" xfId="6132"/>
    <cellStyle name="Hyperlink 3 2 2 2 2 3 2 3 4" xfId="8342"/>
    <cellStyle name="Hyperlink 3 2 2 2 2 3 2 4" xfId="2817"/>
    <cellStyle name="Hyperlink 3 2 2 2 2 3 2 4 2" xfId="9447"/>
    <cellStyle name="Hyperlink 3 2 2 2 2 3 2 5" xfId="5027"/>
    <cellStyle name="Hyperlink 3 2 2 2 2 3 2 6" xfId="7237"/>
    <cellStyle name="Hyperlink 3 2 2 2 2 3 3" xfId="874"/>
    <cellStyle name="Hyperlink 3 2 2 2 2 3 3 2" xfId="1987"/>
    <cellStyle name="Hyperlink 3 2 2 2 2 3 3 2 2" xfId="4198"/>
    <cellStyle name="Hyperlink 3 2 2 2 2 3 3 2 2 2" xfId="10828"/>
    <cellStyle name="Hyperlink 3 2 2 2 2 3 3 2 3" xfId="6408"/>
    <cellStyle name="Hyperlink 3 2 2 2 2 3 3 2 4" xfId="8618"/>
    <cellStyle name="Hyperlink 3 2 2 2 2 3 3 3" xfId="3093"/>
    <cellStyle name="Hyperlink 3 2 2 2 2 3 3 3 2" xfId="9723"/>
    <cellStyle name="Hyperlink 3 2 2 2 2 3 3 4" xfId="5303"/>
    <cellStyle name="Hyperlink 3 2 2 2 2 3 3 5" xfId="7513"/>
    <cellStyle name="Hyperlink 3 2 2 2 2 3 4" xfId="1435"/>
    <cellStyle name="Hyperlink 3 2 2 2 2 3 4 2" xfId="3646"/>
    <cellStyle name="Hyperlink 3 2 2 2 2 3 4 2 2" xfId="10276"/>
    <cellStyle name="Hyperlink 3 2 2 2 2 3 4 3" xfId="5856"/>
    <cellStyle name="Hyperlink 3 2 2 2 2 3 4 4" xfId="8066"/>
    <cellStyle name="Hyperlink 3 2 2 2 2 3 5" xfId="2541"/>
    <cellStyle name="Hyperlink 3 2 2 2 2 3 5 2" xfId="9171"/>
    <cellStyle name="Hyperlink 3 2 2 2 2 3 6" xfId="4751"/>
    <cellStyle name="Hyperlink 3 2 2 2 2 3 7" xfId="696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2 2" xfId="10920"/>
    <cellStyle name="Hyperlink 3 2 2 2 2 4 2 2 3" xfId="6500"/>
    <cellStyle name="Hyperlink 3 2 2 2 2 4 2 2 4" xfId="8710"/>
    <cellStyle name="Hyperlink 3 2 2 2 2 4 2 3" xfId="3185"/>
    <cellStyle name="Hyperlink 3 2 2 2 2 4 2 3 2" xfId="9815"/>
    <cellStyle name="Hyperlink 3 2 2 2 2 4 2 4" xfId="5395"/>
    <cellStyle name="Hyperlink 3 2 2 2 2 4 2 5" xfId="7605"/>
    <cellStyle name="Hyperlink 3 2 2 2 2 4 3" xfId="1527"/>
    <cellStyle name="Hyperlink 3 2 2 2 2 4 3 2" xfId="3738"/>
    <cellStyle name="Hyperlink 3 2 2 2 2 4 3 2 2" xfId="10368"/>
    <cellStyle name="Hyperlink 3 2 2 2 2 4 3 3" xfId="5948"/>
    <cellStyle name="Hyperlink 3 2 2 2 2 4 3 4" xfId="8158"/>
    <cellStyle name="Hyperlink 3 2 2 2 2 4 4" xfId="2633"/>
    <cellStyle name="Hyperlink 3 2 2 2 2 4 4 2" xfId="9263"/>
    <cellStyle name="Hyperlink 3 2 2 2 2 4 5" xfId="4843"/>
    <cellStyle name="Hyperlink 3 2 2 2 2 4 6" xfId="7053"/>
    <cellStyle name="Hyperlink 3 2 2 2 2 5" xfId="690"/>
    <cellStyle name="Hyperlink 3 2 2 2 2 5 2" xfId="1803"/>
    <cellStyle name="Hyperlink 3 2 2 2 2 5 2 2" xfId="4014"/>
    <cellStyle name="Hyperlink 3 2 2 2 2 5 2 2 2" xfId="10644"/>
    <cellStyle name="Hyperlink 3 2 2 2 2 5 2 3" xfId="6224"/>
    <cellStyle name="Hyperlink 3 2 2 2 2 5 2 4" xfId="8434"/>
    <cellStyle name="Hyperlink 3 2 2 2 2 5 3" xfId="2909"/>
    <cellStyle name="Hyperlink 3 2 2 2 2 5 3 2" xfId="9539"/>
    <cellStyle name="Hyperlink 3 2 2 2 2 5 4" xfId="5119"/>
    <cellStyle name="Hyperlink 3 2 2 2 2 5 5" xfId="7329"/>
    <cellStyle name="Hyperlink 3 2 2 2 2 6" xfId="1251"/>
    <cellStyle name="Hyperlink 3 2 2 2 2 6 2" xfId="3462"/>
    <cellStyle name="Hyperlink 3 2 2 2 2 6 2 2" xfId="10092"/>
    <cellStyle name="Hyperlink 3 2 2 2 2 6 3" xfId="5672"/>
    <cellStyle name="Hyperlink 3 2 2 2 2 6 4" xfId="7882"/>
    <cellStyle name="Hyperlink 3 2 2 2 2 7" xfId="2357"/>
    <cellStyle name="Hyperlink 3 2 2 2 2 7 2" xfId="8987"/>
    <cellStyle name="Hyperlink 3 2 2 2 2 8" xfId="4567"/>
    <cellStyle name="Hyperlink 3 2 2 2 2 9" xfId="677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2 2" xfId="10966"/>
    <cellStyle name="Hyperlink 3 2 2 2 3 2 2 2 3" xfId="6546"/>
    <cellStyle name="Hyperlink 3 2 2 2 3 2 2 2 4" xfId="8756"/>
    <cellStyle name="Hyperlink 3 2 2 2 3 2 2 3" xfId="3231"/>
    <cellStyle name="Hyperlink 3 2 2 2 3 2 2 3 2" xfId="9861"/>
    <cellStyle name="Hyperlink 3 2 2 2 3 2 2 4" xfId="5441"/>
    <cellStyle name="Hyperlink 3 2 2 2 3 2 2 5" xfId="7651"/>
    <cellStyle name="Hyperlink 3 2 2 2 3 2 3" xfId="1573"/>
    <cellStyle name="Hyperlink 3 2 2 2 3 2 3 2" xfId="3784"/>
    <cellStyle name="Hyperlink 3 2 2 2 3 2 3 2 2" xfId="10414"/>
    <cellStyle name="Hyperlink 3 2 2 2 3 2 3 3" xfId="5994"/>
    <cellStyle name="Hyperlink 3 2 2 2 3 2 3 4" xfId="8204"/>
    <cellStyle name="Hyperlink 3 2 2 2 3 2 4" xfId="2679"/>
    <cellStyle name="Hyperlink 3 2 2 2 3 2 4 2" xfId="9309"/>
    <cellStyle name="Hyperlink 3 2 2 2 3 2 5" xfId="4889"/>
    <cellStyle name="Hyperlink 3 2 2 2 3 2 6" xfId="7099"/>
    <cellStyle name="Hyperlink 3 2 2 2 3 3" xfId="736"/>
    <cellStyle name="Hyperlink 3 2 2 2 3 3 2" xfId="1849"/>
    <cellStyle name="Hyperlink 3 2 2 2 3 3 2 2" xfId="4060"/>
    <cellStyle name="Hyperlink 3 2 2 2 3 3 2 2 2" xfId="10690"/>
    <cellStyle name="Hyperlink 3 2 2 2 3 3 2 3" xfId="6270"/>
    <cellStyle name="Hyperlink 3 2 2 2 3 3 2 4" xfId="8480"/>
    <cellStyle name="Hyperlink 3 2 2 2 3 3 3" xfId="2955"/>
    <cellStyle name="Hyperlink 3 2 2 2 3 3 3 2" xfId="9585"/>
    <cellStyle name="Hyperlink 3 2 2 2 3 3 4" xfId="5165"/>
    <cellStyle name="Hyperlink 3 2 2 2 3 3 5" xfId="7375"/>
    <cellStyle name="Hyperlink 3 2 2 2 3 4" xfId="1297"/>
    <cellStyle name="Hyperlink 3 2 2 2 3 4 2" xfId="3508"/>
    <cellStyle name="Hyperlink 3 2 2 2 3 4 2 2" xfId="10138"/>
    <cellStyle name="Hyperlink 3 2 2 2 3 4 3" xfId="5718"/>
    <cellStyle name="Hyperlink 3 2 2 2 3 4 4" xfId="7928"/>
    <cellStyle name="Hyperlink 3 2 2 2 3 5" xfId="2403"/>
    <cellStyle name="Hyperlink 3 2 2 2 3 5 2" xfId="9033"/>
    <cellStyle name="Hyperlink 3 2 2 2 3 6" xfId="4613"/>
    <cellStyle name="Hyperlink 3 2 2 2 3 7" xfId="682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2 2" xfId="11058"/>
    <cellStyle name="Hyperlink 3 2 2 2 4 2 2 2 3" xfId="6638"/>
    <cellStyle name="Hyperlink 3 2 2 2 4 2 2 2 4" xfId="8848"/>
    <cellStyle name="Hyperlink 3 2 2 2 4 2 2 3" xfId="3323"/>
    <cellStyle name="Hyperlink 3 2 2 2 4 2 2 3 2" xfId="9953"/>
    <cellStyle name="Hyperlink 3 2 2 2 4 2 2 4" xfId="5533"/>
    <cellStyle name="Hyperlink 3 2 2 2 4 2 2 5" xfId="7743"/>
    <cellStyle name="Hyperlink 3 2 2 2 4 2 3" xfId="1665"/>
    <cellStyle name="Hyperlink 3 2 2 2 4 2 3 2" xfId="3876"/>
    <cellStyle name="Hyperlink 3 2 2 2 4 2 3 2 2" xfId="10506"/>
    <cellStyle name="Hyperlink 3 2 2 2 4 2 3 3" xfId="6086"/>
    <cellStyle name="Hyperlink 3 2 2 2 4 2 3 4" xfId="8296"/>
    <cellStyle name="Hyperlink 3 2 2 2 4 2 4" xfId="2771"/>
    <cellStyle name="Hyperlink 3 2 2 2 4 2 4 2" xfId="9401"/>
    <cellStyle name="Hyperlink 3 2 2 2 4 2 5" xfId="4981"/>
    <cellStyle name="Hyperlink 3 2 2 2 4 2 6" xfId="7191"/>
    <cellStyle name="Hyperlink 3 2 2 2 4 3" xfId="828"/>
    <cellStyle name="Hyperlink 3 2 2 2 4 3 2" xfId="1941"/>
    <cellStyle name="Hyperlink 3 2 2 2 4 3 2 2" xfId="4152"/>
    <cellStyle name="Hyperlink 3 2 2 2 4 3 2 2 2" xfId="10782"/>
    <cellStyle name="Hyperlink 3 2 2 2 4 3 2 3" xfId="6362"/>
    <cellStyle name="Hyperlink 3 2 2 2 4 3 2 4" xfId="8572"/>
    <cellStyle name="Hyperlink 3 2 2 2 4 3 3" xfId="3047"/>
    <cellStyle name="Hyperlink 3 2 2 2 4 3 3 2" xfId="9677"/>
    <cellStyle name="Hyperlink 3 2 2 2 4 3 4" xfId="5257"/>
    <cellStyle name="Hyperlink 3 2 2 2 4 3 5" xfId="7467"/>
    <cellStyle name="Hyperlink 3 2 2 2 4 4" xfId="1389"/>
    <cellStyle name="Hyperlink 3 2 2 2 4 4 2" xfId="3600"/>
    <cellStyle name="Hyperlink 3 2 2 2 4 4 2 2" xfId="10230"/>
    <cellStyle name="Hyperlink 3 2 2 2 4 4 3" xfId="5810"/>
    <cellStyle name="Hyperlink 3 2 2 2 4 4 4" xfId="8020"/>
    <cellStyle name="Hyperlink 3 2 2 2 4 5" xfId="2495"/>
    <cellStyle name="Hyperlink 3 2 2 2 4 5 2" xfId="9125"/>
    <cellStyle name="Hyperlink 3 2 2 2 4 6" xfId="4705"/>
    <cellStyle name="Hyperlink 3 2 2 2 4 7" xfId="691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2 2" xfId="10874"/>
    <cellStyle name="Hyperlink 3 2 2 2 5 2 2 3" xfId="6454"/>
    <cellStyle name="Hyperlink 3 2 2 2 5 2 2 4" xfId="8664"/>
    <cellStyle name="Hyperlink 3 2 2 2 5 2 3" xfId="3139"/>
    <cellStyle name="Hyperlink 3 2 2 2 5 2 3 2" xfId="9769"/>
    <cellStyle name="Hyperlink 3 2 2 2 5 2 4" xfId="5349"/>
    <cellStyle name="Hyperlink 3 2 2 2 5 2 5" xfId="7559"/>
    <cellStyle name="Hyperlink 3 2 2 2 5 3" xfId="1481"/>
    <cellStyle name="Hyperlink 3 2 2 2 5 3 2" xfId="3692"/>
    <cellStyle name="Hyperlink 3 2 2 2 5 3 2 2" xfId="10322"/>
    <cellStyle name="Hyperlink 3 2 2 2 5 3 3" xfId="5902"/>
    <cellStyle name="Hyperlink 3 2 2 2 5 3 4" xfId="8112"/>
    <cellStyle name="Hyperlink 3 2 2 2 5 4" xfId="2587"/>
    <cellStyle name="Hyperlink 3 2 2 2 5 4 2" xfId="9217"/>
    <cellStyle name="Hyperlink 3 2 2 2 5 5" xfId="4797"/>
    <cellStyle name="Hyperlink 3 2 2 2 5 6" xfId="7007"/>
    <cellStyle name="Hyperlink 3 2 2 2 6" xfId="644"/>
    <cellStyle name="Hyperlink 3 2 2 2 6 2" xfId="1757"/>
    <cellStyle name="Hyperlink 3 2 2 2 6 2 2" xfId="3968"/>
    <cellStyle name="Hyperlink 3 2 2 2 6 2 2 2" xfId="10598"/>
    <cellStyle name="Hyperlink 3 2 2 2 6 2 3" xfId="6178"/>
    <cellStyle name="Hyperlink 3 2 2 2 6 2 4" xfId="8388"/>
    <cellStyle name="Hyperlink 3 2 2 2 6 3" xfId="2863"/>
    <cellStyle name="Hyperlink 3 2 2 2 6 3 2" xfId="9493"/>
    <cellStyle name="Hyperlink 3 2 2 2 6 4" xfId="5073"/>
    <cellStyle name="Hyperlink 3 2 2 2 6 5" xfId="7283"/>
    <cellStyle name="Hyperlink 3 2 2 2 7" xfId="1205"/>
    <cellStyle name="Hyperlink 3 2 2 2 7 2" xfId="3416"/>
    <cellStyle name="Hyperlink 3 2 2 2 7 2 2" xfId="10046"/>
    <cellStyle name="Hyperlink 3 2 2 2 7 3" xfId="5626"/>
    <cellStyle name="Hyperlink 3 2 2 2 7 4" xfId="7836"/>
    <cellStyle name="Hyperlink 3 2 2 2 8" xfId="2311"/>
    <cellStyle name="Hyperlink 3 2 2 2 8 2" xfId="894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2 2" xfId="10992"/>
    <cellStyle name="Hyperlink 3 2 2 3 2 2 2 2 3" xfId="6572"/>
    <cellStyle name="Hyperlink 3 2 2 3 2 2 2 2 4" xfId="8782"/>
    <cellStyle name="Hyperlink 3 2 2 3 2 2 2 3" xfId="3257"/>
    <cellStyle name="Hyperlink 3 2 2 3 2 2 2 3 2" xfId="9887"/>
    <cellStyle name="Hyperlink 3 2 2 3 2 2 2 4" xfId="5467"/>
    <cellStyle name="Hyperlink 3 2 2 3 2 2 2 5" xfId="7677"/>
    <cellStyle name="Hyperlink 3 2 2 3 2 2 3" xfId="1599"/>
    <cellStyle name="Hyperlink 3 2 2 3 2 2 3 2" xfId="3810"/>
    <cellStyle name="Hyperlink 3 2 2 3 2 2 3 2 2" xfId="10440"/>
    <cellStyle name="Hyperlink 3 2 2 3 2 2 3 3" xfId="6020"/>
    <cellStyle name="Hyperlink 3 2 2 3 2 2 3 4" xfId="8230"/>
    <cellStyle name="Hyperlink 3 2 2 3 2 2 4" xfId="2705"/>
    <cellStyle name="Hyperlink 3 2 2 3 2 2 4 2" xfId="9335"/>
    <cellStyle name="Hyperlink 3 2 2 3 2 2 5" xfId="4915"/>
    <cellStyle name="Hyperlink 3 2 2 3 2 2 6" xfId="7125"/>
    <cellStyle name="Hyperlink 3 2 2 3 2 3" xfId="762"/>
    <cellStyle name="Hyperlink 3 2 2 3 2 3 2" xfId="1875"/>
    <cellStyle name="Hyperlink 3 2 2 3 2 3 2 2" xfId="4086"/>
    <cellStyle name="Hyperlink 3 2 2 3 2 3 2 2 2" xfId="10716"/>
    <cellStyle name="Hyperlink 3 2 2 3 2 3 2 3" xfId="6296"/>
    <cellStyle name="Hyperlink 3 2 2 3 2 3 2 4" xfId="8506"/>
    <cellStyle name="Hyperlink 3 2 2 3 2 3 3" xfId="2981"/>
    <cellStyle name="Hyperlink 3 2 2 3 2 3 3 2" xfId="9611"/>
    <cellStyle name="Hyperlink 3 2 2 3 2 3 4" xfId="5191"/>
    <cellStyle name="Hyperlink 3 2 2 3 2 3 5" xfId="7401"/>
    <cellStyle name="Hyperlink 3 2 2 3 2 4" xfId="1323"/>
    <cellStyle name="Hyperlink 3 2 2 3 2 4 2" xfId="3534"/>
    <cellStyle name="Hyperlink 3 2 2 3 2 4 2 2" xfId="10164"/>
    <cellStyle name="Hyperlink 3 2 2 3 2 4 3" xfId="5744"/>
    <cellStyle name="Hyperlink 3 2 2 3 2 4 4" xfId="7954"/>
    <cellStyle name="Hyperlink 3 2 2 3 2 5" xfId="2429"/>
    <cellStyle name="Hyperlink 3 2 2 3 2 5 2" xfId="9059"/>
    <cellStyle name="Hyperlink 3 2 2 3 2 6" xfId="4639"/>
    <cellStyle name="Hyperlink 3 2 2 3 2 7" xfId="684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2 2" xfId="11084"/>
    <cellStyle name="Hyperlink 3 2 2 3 3 2 2 2 3" xfId="6664"/>
    <cellStyle name="Hyperlink 3 2 2 3 3 2 2 2 4" xfId="8874"/>
    <cellStyle name="Hyperlink 3 2 2 3 3 2 2 3" xfId="3349"/>
    <cellStyle name="Hyperlink 3 2 2 3 3 2 2 3 2" xfId="9979"/>
    <cellStyle name="Hyperlink 3 2 2 3 3 2 2 4" xfId="5559"/>
    <cellStyle name="Hyperlink 3 2 2 3 3 2 2 5" xfId="7769"/>
    <cellStyle name="Hyperlink 3 2 2 3 3 2 3" xfId="1691"/>
    <cellStyle name="Hyperlink 3 2 2 3 3 2 3 2" xfId="3902"/>
    <cellStyle name="Hyperlink 3 2 2 3 3 2 3 2 2" xfId="10532"/>
    <cellStyle name="Hyperlink 3 2 2 3 3 2 3 3" xfId="6112"/>
    <cellStyle name="Hyperlink 3 2 2 3 3 2 3 4" xfId="8322"/>
    <cellStyle name="Hyperlink 3 2 2 3 3 2 4" xfId="2797"/>
    <cellStyle name="Hyperlink 3 2 2 3 3 2 4 2" xfId="9427"/>
    <cellStyle name="Hyperlink 3 2 2 3 3 2 5" xfId="5007"/>
    <cellStyle name="Hyperlink 3 2 2 3 3 2 6" xfId="7217"/>
    <cellStyle name="Hyperlink 3 2 2 3 3 3" xfId="854"/>
    <cellStyle name="Hyperlink 3 2 2 3 3 3 2" xfId="1967"/>
    <cellStyle name="Hyperlink 3 2 2 3 3 3 2 2" xfId="4178"/>
    <cellStyle name="Hyperlink 3 2 2 3 3 3 2 2 2" xfId="10808"/>
    <cellStyle name="Hyperlink 3 2 2 3 3 3 2 3" xfId="6388"/>
    <cellStyle name="Hyperlink 3 2 2 3 3 3 2 4" xfId="8598"/>
    <cellStyle name="Hyperlink 3 2 2 3 3 3 3" xfId="3073"/>
    <cellStyle name="Hyperlink 3 2 2 3 3 3 3 2" xfId="9703"/>
    <cellStyle name="Hyperlink 3 2 2 3 3 3 4" xfId="5283"/>
    <cellStyle name="Hyperlink 3 2 2 3 3 3 5" xfId="7493"/>
    <cellStyle name="Hyperlink 3 2 2 3 3 4" xfId="1415"/>
    <cellStyle name="Hyperlink 3 2 2 3 3 4 2" xfId="3626"/>
    <cellStyle name="Hyperlink 3 2 2 3 3 4 2 2" xfId="10256"/>
    <cellStyle name="Hyperlink 3 2 2 3 3 4 3" xfId="5836"/>
    <cellStyle name="Hyperlink 3 2 2 3 3 4 4" xfId="8046"/>
    <cellStyle name="Hyperlink 3 2 2 3 3 5" xfId="2521"/>
    <cellStyle name="Hyperlink 3 2 2 3 3 5 2" xfId="9151"/>
    <cellStyle name="Hyperlink 3 2 2 3 3 6" xfId="4731"/>
    <cellStyle name="Hyperlink 3 2 2 3 3 7" xfId="694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2 2" xfId="10900"/>
    <cellStyle name="Hyperlink 3 2 2 3 4 2 2 3" xfId="6480"/>
    <cellStyle name="Hyperlink 3 2 2 3 4 2 2 4" xfId="8690"/>
    <cellStyle name="Hyperlink 3 2 2 3 4 2 3" xfId="3165"/>
    <cellStyle name="Hyperlink 3 2 2 3 4 2 3 2" xfId="9795"/>
    <cellStyle name="Hyperlink 3 2 2 3 4 2 4" xfId="5375"/>
    <cellStyle name="Hyperlink 3 2 2 3 4 2 5" xfId="7585"/>
    <cellStyle name="Hyperlink 3 2 2 3 4 3" xfId="1507"/>
    <cellStyle name="Hyperlink 3 2 2 3 4 3 2" xfId="3718"/>
    <cellStyle name="Hyperlink 3 2 2 3 4 3 2 2" xfId="10348"/>
    <cellStyle name="Hyperlink 3 2 2 3 4 3 3" xfId="5928"/>
    <cellStyle name="Hyperlink 3 2 2 3 4 3 4" xfId="8138"/>
    <cellStyle name="Hyperlink 3 2 2 3 4 4" xfId="2613"/>
    <cellStyle name="Hyperlink 3 2 2 3 4 4 2" xfId="9243"/>
    <cellStyle name="Hyperlink 3 2 2 3 4 5" xfId="4823"/>
    <cellStyle name="Hyperlink 3 2 2 3 4 6" xfId="7033"/>
    <cellStyle name="Hyperlink 3 2 2 3 5" xfId="670"/>
    <cellStyle name="Hyperlink 3 2 2 3 5 2" xfId="1783"/>
    <cellStyle name="Hyperlink 3 2 2 3 5 2 2" xfId="3994"/>
    <cellStyle name="Hyperlink 3 2 2 3 5 2 2 2" xfId="10624"/>
    <cellStyle name="Hyperlink 3 2 2 3 5 2 3" xfId="6204"/>
    <cellStyle name="Hyperlink 3 2 2 3 5 2 4" xfId="8414"/>
    <cellStyle name="Hyperlink 3 2 2 3 5 3" xfId="2889"/>
    <cellStyle name="Hyperlink 3 2 2 3 5 3 2" xfId="9519"/>
    <cellStyle name="Hyperlink 3 2 2 3 5 4" xfId="5099"/>
    <cellStyle name="Hyperlink 3 2 2 3 5 5" xfId="7309"/>
    <cellStyle name="Hyperlink 3 2 2 3 6" xfId="1231"/>
    <cellStyle name="Hyperlink 3 2 2 3 6 2" xfId="3442"/>
    <cellStyle name="Hyperlink 3 2 2 3 6 2 2" xfId="10072"/>
    <cellStyle name="Hyperlink 3 2 2 3 6 3" xfId="5652"/>
    <cellStyle name="Hyperlink 3 2 2 3 6 4" xfId="7862"/>
    <cellStyle name="Hyperlink 3 2 2 3 7" xfId="2337"/>
    <cellStyle name="Hyperlink 3 2 2 3 7 2" xfId="8967"/>
    <cellStyle name="Hyperlink 3 2 2 3 8" xfId="4547"/>
    <cellStyle name="Hyperlink 3 2 2 3 9" xfId="675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2 2" xfId="10946"/>
    <cellStyle name="Hyperlink 3 2 2 4 2 2 2 3" xfId="6526"/>
    <cellStyle name="Hyperlink 3 2 2 4 2 2 2 4" xfId="8736"/>
    <cellStyle name="Hyperlink 3 2 2 4 2 2 3" xfId="3211"/>
    <cellStyle name="Hyperlink 3 2 2 4 2 2 3 2" xfId="9841"/>
    <cellStyle name="Hyperlink 3 2 2 4 2 2 4" xfId="5421"/>
    <cellStyle name="Hyperlink 3 2 2 4 2 2 5" xfId="7631"/>
    <cellStyle name="Hyperlink 3 2 2 4 2 3" xfId="1553"/>
    <cellStyle name="Hyperlink 3 2 2 4 2 3 2" xfId="3764"/>
    <cellStyle name="Hyperlink 3 2 2 4 2 3 2 2" xfId="10394"/>
    <cellStyle name="Hyperlink 3 2 2 4 2 3 3" xfId="5974"/>
    <cellStyle name="Hyperlink 3 2 2 4 2 3 4" xfId="8184"/>
    <cellStyle name="Hyperlink 3 2 2 4 2 4" xfId="2659"/>
    <cellStyle name="Hyperlink 3 2 2 4 2 4 2" xfId="9289"/>
    <cellStyle name="Hyperlink 3 2 2 4 2 5" xfId="4869"/>
    <cellStyle name="Hyperlink 3 2 2 4 2 6" xfId="7079"/>
    <cellStyle name="Hyperlink 3 2 2 4 3" xfId="716"/>
    <cellStyle name="Hyperlink 3 2 2 4 3 2" xfId="1829"/>
    <cellStyle name="Hyperlink 3 2 2 4 3 2 2" xfId="4040"/>
    <cellStyle name="Hyperlink 3 2 2 4 3 2 2 2" xfId="10670"/>
    <cellStyle name="Hyperlink 3 2 2 4 3 2 3" xfId="6250"/>
    <cellStyle name="Hyperlink 3 2 2 4 3 2 4" xfId="8460"/>
    <cellStyle name="Hyperlink 3 2 2 4 3 3" xfId="2935"/>
    <cellStyle name="Hyperlink 3 2 2 4 3 3 2" xfId="9565"/>
    <cellStyle name="Hyperlink 3 2 2 4 3 4" xfId="5145"/>
    <cellStyle name="Hyperlink 3 2 2 4 3 5" xfId="7355"/>
    <cellStyle name="Hyperlink 3 2 2 4 4" xfId="1277"/>
    <cellStyle name="Hyperlink 3 2 2 4 4 2" xfId="3488"/>
    <cellStyle name="Hyperlink 3 2 2 4 4 2 2" xfId="10118"/>
    <cellStyle name="Hyperlink 3 2 2 4 4 3" xfId="5698"/>
    <cellStyle name="Hyperlink 3 2 2 4 4 4" xfId="7908"/>
    <cellStyle name="Hyperlink 3 2 2 4 5" xfId="2383"/>
    <cellStyle name="Hyperlink 3 2 2 4 5 2" xfId="9013"/>
    <cellStyle name="Hyperlink 3 2 2 4 6" xfId="4593"/>
    <cellStyle name="Hyperlink 3 2 2 4 7" xfId="680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2 2" xfId="11038"/>
    <cellStyle name="Hyperlink 3 2 2 5 2 2 2 3" xfId="6618"/>
    <cellStyle name="Hyperlink 3 2 2 5 2 2 2 4" xfId="8828"/>
    <cellStyle name="Hyperlink 3 2 2 5 2 2 3" xfId="3303"/>
    <cellStyle name="Hyperlink 3 2 2 5 2 2 3 2" xfId="9933"/>
    <cellStyle name="Hyperlink 3 2 2 5 2 2 4" xfId="5513"/>
    <cellStyle name="Hyperlink 3 2 2 5 2 2 5" xfId="7723"/>
    <cellStyle name="Hyperlink 3 2 2 5 2 3" xfId="1645"/>
    <cellStyle name="Hyperlink 3 2 2 5 2 3 2" xfId="3856"/>
    <cellStyle name="Hyperlink 3 2 2 5 2 3 2 2" xfId="10486"/>
    <cellStyle name="Hyperlink 3 2 2 5 2 3 3" xfId="6066"/>
    <cellStyle name="Hyperlink 3 2 2 5 2 3 4" xfId="8276"/>
    <cellStyle name="Hyperlink 3 2 2 5 2 4" xfId="2751"/>
    <cellStyle name="Hyperlink 3 2 2 5 2 4 2" xfId="9381"/>
    <cellStyle name="Hyperlink 3 2 2 5 2 5" xfId="4961"/>
    <cellStyle name="Hyperlink 3 2 2 5 2 6" xfId="7171"/>
    <cellStyle name="Hyperlink 3 2 2 5 3" xfId="808"/>
    <cellStyle name="Hyperlink 3 2 2 5 3 2" xfId="1921"/>
    <cellStyle name="Hyperlink 3 2 2 5 3 2 2" xfId="4132"/>
    <cellStyle name="Hyperlink 3 2 2 5 3 2 2 2" xfId="10762"/>
    <cellStyle name="Hyperlink 3 2 2 5 3 2 3" xfId="6342"/>
    <cellStyle name="Hyperlink 3 2 2 5 3 2 4" xfId="8552"/>
    <cellStyle name="Hyperlink 3 2 2 5 3 3" xfId="3027"/>
    <cellStyle name="Hyperlink 3 2 2 5 3 3 2" xfId="9657"/>
    <cellStyle name="Hyperlink 3 2 2 5 3 4" xfId="5237"/>
    <cellStyle name="Hyperlink 3 2 2 5 3 5" xfId="7447"/>
    <cellStyle name="Hyperlink 3 2 2 5 4" xfId="1369"/>
    <cellStyle name="Hyperlink 3 2 2 5 4 2" xfId="3580"/>
    <cellStyle name="Hyperlink 3 2 2 5 4 2 2" xfId="10210"/>
    <cellStyle name="Hyperlink 3 2 2 5 4 3" xfId="5790"/>
    <cellStyle name="Hyperlink 3 2 2 5 4 4" xfId="8000"/>
    <cellStyle name="Hyperlink 3 2 2 5 5" xfId="2475"/>
    <cellStyle name="Hyperlink 3 2 2 5 5 2" xfId="9105"/>
    <cellStyle name="Hyperlink 3 2 2 5 6" xfId="4685"/>
    <cellStyle name="Hyperlink 3 2 2 5 7" xfId="6895"/>
    <cellStyle name="Hyperlink 3 2 2 6" xfId="348"/>
    <cellStyle name="Hyperlink 3 2 2 6 2" xfId="900"/>
    <cellStyle name="Hyperlink 3 2 2 6 2 2" xfId="2013"/>
    <cellStyle name="Hyperlink 3 2 2 6 2 2 2" xfId="4224"/>
    <cellStyle name="Hyperlink 3 2 2 6 2 2 2 2" xfId="10854"/>
    <cellStyle name="Hyperlink 3 2 2 6 2 2 3" xfId="6434"/>
    <cellStyle name="Hyperlink 3 2 2 6 2 2 4" xfId="8644"/>
    <cellStyle name="Hyperlink 3 2 2 6 2 3" xfId="3119"/>
    <cellStyle name="Hyperlink 3 2 2 6 2 3 2" xfId="9749"/>
    <cellStyle name="Hyperlink 3 2 2 6 2 4" xfId="5329"/>
    <cellStyle name="Hyperlink 3 2 2 6 2 5" xfId="7539"/>
    <cellStyle name="Hyperlink 3 2 2 6 3" xfId="1461"/>
    <cellStyle name="Hyperlink 3 2 2 6 3 2" xfId="3672"/>
    <cellStyle name="Hyperlink 3 2 2 6 3 2 2" xfId="10302"/>
    <cellStyle name="Hyperlink 3 2 2 6 3 3" xfId="5882"/>
    <cellStyle name="Hyperlink 3 2 2 6 3 4" xfId="8092"/>
    <cellStyle name="Hyperlink 3 2 2 6 4" xfId="2567"/>
    <cellStyle name="Hyperlink 3 2 2 6 4 2" xfId="9197"/>
    <cellStyle name="Hyperlink 3 2 2 6 5" xfId="4777"/>
    <cellStyle name="Hyperlink 3 2 2 6 6" xfId="6987"/>
    <cellStyle name="Hyperlink 3 2 2 7" xfId="624"/>
    <cellStyle name="Hyperlink 3 2 2 7 2" xfId="1737"/>
    <cellStyle name="Hyperlink 3 2 2 7 2 2" xfId="3948"/>
    <cellStyle name="Hyperlink 3 2 2 7 2 2 2" xfId="10578"/>
    <cellStyle name="Hyperlink 3 2 2 7 2 3" xfId="6158"/>
    <cellStyle name="Hyperlink 3 2 2 7 2 4" xfId="8368"/>
    <cellStyle name="Hyperlink 3 2 2 7 3" xfId="2843"/>
    <cellStyle name="Hyperlink 3 2 2 7 3 2" xfId="9473"/>
    <cellStyle name="Hyperlink 3 2 2 7 4" xfId="5053"/>
    <cellStyle name="Hyperlink 3 2 2 7 5" xfId="7263"/>
    <cellStyle name="Hyperlink 3 2 2 8" xfId="1185"/>
    <cellStyle name="Hyperlink 3 2 2 8 2" xfId="3396"/>
    <cellStyle name="Hyperlink 3 2 2 8 2 2" xfId="10026"/>
    <cellStyle name="Hyperlink 3 2 2 8 3" xfId="5606"/>
    <cellStyle name="Hyperlink 3 2 2 8 4" xfId="7816"/>
    <cellStyle name="Hyperlink 3 2 2 9" xfId="2291"/>
    <cellStyle name="Hyperlink 3 2 2 9 2" xfId="8921"/>
    <cellStyle name="Hyperlink 3 2 3" xfId="82"/>
    <cellStyle name="Hyperlink 3 2 3 10" xfId="6721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2 2" xfId="11002"/>
    <cellStyle name="Hyperlink 3 2 3 2 2 2 2 2 3" xfId="6582"/>
    <cellStyle name="Hyperlink 3 2 3 2 2 2 2 2 4" xfId="8792"/>
    <cellStyle name="Hyperlink 3 2 3 2 2 2 2 3" xfId="3267"/>
    <cellStyle name="Hyperlink 3 2 3 2 2 2 2 3 2" xfId="9897"/>
    <cellStyle name="Hyperlink 3 2 3 2 2 2 2 4" xfId="5477"/>
    <cellStyle name="Hyperlink 3 2 3 2 2 2 2 5" xfId="7687"/>
    <cellStyle name="Hyperlink 3 2 3 2 2 2 3" xfId="1609"/>
    <cellStyle name="Hyperlink 3 2 3 2 2 2 3 2" xfId="3820"/>
    <cellStyle name="Hyperlink 3 2 3 2 2 2 3 2 2" xfId="10450"/>
    <cellStyle name="Hyperlink 3 2 3 2 2 2 3 3" xfId="6030"/>
    <cellStyle name="Hyperlink 3 2 3 2 2 2 3 4" xfId="8240"/>
    <cellStyle name="Hyperlink 3 2 3 2 2 2 4" xfId="2715"/>
    <cellStyle name="Hyperlink 3 2 3 2 2 2 4 2" xfId="9345"/>
    <cellStyle name="Hyperlink 3 2 3 2 2 2 5" xfId="4925"/>
    <cellStyle name="Hyperlink 3 2 3 2 2 2 6" xfId="7135"/>
    <cellStyle name="Hyperlink 3 2 3 2 2 3" xfId="772"/>
    <cellStyle name="Hyperlink 3 2 3 2 2 3 2" xfId="1885"/>
    <cellStyle name="Hyperlink 3 2 3 2 2 3 2 2" xfId="4096"/>
    <cellStyle name="Hyperlink 3 2 3 2 2 3 2 2 2" xfId="10726"/>
    <cellStyle name="Hyperlink 3 2 3 2 2 3 2 3" xfId="6306"/>
    <cellStyle name="Hyperlink 3 2 3 2 2 3 2 4" xfId="8516"/>
    <cellStyle name="Hyperlink 3 2 3 2 2 3 3" xfId="2991"/>
    <cellStyle name="Hyperlink 3 2 3 2 2 3 3 2" xfId="9621"/>
    <cellStyle name="Hyperlink 3 2 3 2 2 3 4" xfId="5201"/>
    <cellStyle name="Hyperlink 3 2 3 2 2 3 5" xfId="7411"/>
    <cellStyle name="Hyperlink 3 2 3 2 2 4" xfId="1333"/>
    <cellStyle name="Hyperlink 3 2 3 2 2 4 2" xfId="3544"/>
    <cellStyle name="Hyperlink 3 2 3 2 2 4 2 2" xfId="10174"/>
    <cellStyle name="Hyperlink 3 2 3 2 2 4 3" xfId="5754"/>
    <cellStyle name="Hyperlink 3 2 3 2 2 4 4" xfId="7964"/>
    <cellStyle name="Hyperlink 3 2 3 2 2 5" xfId="2439"/>
    <cellStyle name="Hyperlink 3 2 3 2 2 5 2" xfId="9069"/>
    <cellStyle name="Hyperlink 3 2 3 2 2 6" xfId="4649"/>
    <cellStyle name="Hyperlink 3 2 3 2 2 7" xfId="685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2 2" xfId="11094"/>
    <cellStyle name="Hyperlink 3 2 3 2 3 2 2 2 3" xfId="6674"/>
    <cellStyle name="Hyperlink 3 2 3 2 3 2 2 2 4" xfId="8884"/>
    <cellStyle name="Hyperlink 3 2 3 2 3 2 2 3" xfId="3359"/>
    <cellStyle name="Hyperlink 3 2 3 2 3 2 2 3 2" xfId="9989"/>
    <cellStyle name="Hyperlink 3 2 3 2 3 2 2 4" xfId="5569"/>
    <cellStyle name="Hyperlink 3 2 3 2 3 2 2 5" xfId="7779"/>
    <cellStyle name="Hyperlink 3 2 3 2 3 2 3" xfId="1701"/>
    <cellStyle name="Hyperlink 3 2 3 2 3 2 3 2" xfId="3912"/>
    <cellStyle name="Hyperlink 3 2 3 2 3 2 3 2 2" xfId="10542"/>
    <cellStyle name="Hyperlink 3 2 3 2 3 2 3 3" xfId="6122"/>
    <cellStyle name="Hyperlink 3 2 3 2 3 2 3 4" xfId="8332"/>
    <cellStyle name="Hyperlink 3 2 3 2 3 2 4" xfId="2807"/>
    <cellStyle name="Hyperlink 3 2 3 2 3 2 4 2" xfId="9437"/>
    <cellStyle name="Hyperlink 3 2 3 2 3 2 5" xfId="5017"/>
    <cellStyle name="Hyperlink 3 2 3 2 3 2 6" xfId="7227"/>
    <cellStyle name="Hyperlink 3 2 3 2 3 3" xfId="864"/>
    <cellStyle name="Hyperlink 3 2 3 2 3 3 2" xfId="1977"/>
    <cellStyle name="Hyperlink 3 2 3 2 3 3 2 2" xfId="4188"/>
    <cellStyle name="Hyperlink 3 2 3 2 3 3 2 2 2" xfId="10818"/>
    <cellStyle name="Hyperlink 3 2 3 2 3 3 2 3" xfId="6398"/>
    <cellStyle name="Hyperlink 3 2 3 2 3 3 2 4" xfId="8608"/>
    <cellStyle name="Hyperlink 3 2 3 2 3 3 3" xfId="3083"/>
    <cellStyle name="Hyperlink 3 2 3 2 3 3 3 2" xfId="9713"/>
    <cellStyle name="Hyperlink 3 2 3 2 3 3 4" xfId="5293"/>
    <cellStyle name="Hyperlink 3 2 3 2 3 3 5" xfId="7503"/>
    <cellStyle name="Hyperlink 3 2 3 2 3 4" xfId="1425"/>
    <cellStyle name="Hyperlink 3 2 3 2 3 4 2" xfId="3636"/>
    <cellStyle name="Hyperlink 3 2 3 2 3 4 2 2" xfId="10266"/>
    <cellStyle name="Hyperlink 3 2 3 2 3 4 3" xfId="5846"/>
    <cellStyle name="Hyperlink 3 2 3 2 3 4 4" xfId="8056"/>
    <cellStyle name="Hyperlink 3 2 3 2 3 5" xfId="2531"/>
    <cellStyle name="Hyperlink 3 2 3 2 3 5 2" xfId="9161"/>
    <cellStyle name="Hyperlink 3 2 3 2 3 6" xfId="4741"/>
    <cellStyle name="Hyperlink 3 2 3 2 3 7" xfId="695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2 2" xfId="10910"/>
    <cellStyle name="Hyperlink 3 2 3 2 4 2 2 3" xfId="6490"/>
    <cellStyle name="Hyperlink 3 2 3 2 4 2 2 4" xfId="8700"/>
    <cellStyle name="Hyperlink 3 2 3 2 4 2 3" xfId="3175"/>
    <cellStyle name="Hyperlink 3 2 3 2 4 2 3 2" xfId="9805"/>
    <cellStyle name="Hyperlink 3 2 3 2 4 2 4" xfId="5385"/>
    <cellStyle name="Hyperlink 3 2 3 2 4 2 5" xfId="7595"/>
    <cellStyle name="Hyperlink 3 2 3 2 4 3" xfId="1517"/>
    <cellStyle name="Hyperlink 3 2 3 2 4 3 2" xfId="3728"/>
    <cellStyle name="Hyperlink 3 2 3 2 4 3 2 2" xfId="10358"/>
    <cellStyle name="Hyperlink 3 2 3 2 4 3 3" xfId="5938"/>
    <cellStyle name="Hyperlink 3 2 3 2 4 3 4" xfId="8148"/>
    <cellStyle name="Hyperlink 3 2 3 2 4 4" xfId="2623"/>
    <cellStyle name="Hyperlink 3 2 3 2 4 4 2" xfId="9253"/>
    <cellStyle name="Hyperlink 3 2 3 2 4 5" xfId="4833"/>
    <cellStyle name="Hyperlink 3 2 3 2 4 6" xfId="7043"/>
    <cellStyle name="Hyperlink 3 2 3 2 5" xfId="680"/>
    <cellStyle name="Hyperlink 3 2 3 2 5 2" xfId="1793"/>
    <cellStyle name="Hyperlink 3 2 3 2 5 2 2" xfId="4004"/>
    <cellStyle name="Hyperlink 3 2 3 2 5 2 2 2" xfId="10634"/>
    <cellStyle name="Hyperlink 3 2 3 2 5 2 3" xfId="6214"/>
    <cellStyle name="Hyperlink 3 2 3 2 5 2 4" xfId="8424"/>
    <cellStyle name="Hyperlink 3 2 3 2 5 3" xfId="2899"/>
    <cellStyle name="Hyperlink 3 2 3 2 5 3 2" xfId="9529"/>
    <cellStyle name="Hyperlink 3 2 3 2 5 4" xfId="5109"/>
    <cellStyle name="Hyperlink 3 2 3 2 5 5" xfId="7319"/>
    <cellStyle name="Hyperlink 3 2 3 2 6" xfId="1241"/>
    <cellStyle name="Hyperlink 3 2 3 2 6 2" xfId="3452"/>
    <cellStyle name="Hyperlink 3 2 3 2 6 2 2" xfId="10082"/>
    <cellStyle name="Hyperlink 3 2 3 2 6 3" xfId="5662"/>
    <cellStyle name="Hyperlink 3 2 3 2 6 4" xfId="7872"/>
    <cellStyle name="Hyperlink 3 2 3 2 7" xfId="2347"/>
    <cellStyle name="Hyperlink 3 2 3 2 7 2" xfId="8977"/>
    <cellStyle name="Hyperlink 3 2 3 2 8" xfId="4557"/>
    <cellStyle name="Hyperlink 3 2 3 2 9" xfId="676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2 2" xfId="10956"/>
    <cellStyle name="Hyperlink 3 2 3 3 2 2 2 3" xfId="6536"/>
    <cellStyle name="Hyperlink 3 2 3 3 2 2 2 4" xfId="8746"/>
    <cellStyle name="Hyperlink 3 2 3 3 2 2 3" xfId="3221"/>
    <cellStyle name="Hyperlink 3 2 3 3 2 2 3 2" xfId="9851"/>
    <cellStyle name="Hyperlink 3 2 3 3 2 2 4" xfId="5431"/>
    <cellStyle name="Hyperlink 3 2 3 3 2 2 5" xfId="7641"/>
    <cellStyle name="Hyperlink 3 2 3 3 2 3" xfId="1563"/>
    <cellStyle name="Hyperlink 3 2 3 3 2 3 2" xfId="3774"/>
    <cellStyle name="Hyperlink 3 2 3 3 2 3 2 2" xfId="10404"/>
    <cellStyle name="Hyperlink 3 2 3 3 2 3 3" xfId="5984"/>
    <cellStyle name="Hyperlink 3 2 3 3 2 3 4" xfId="8194"/>
    <cellStyle name="Hyperlink 3 2 3 3 2 4" xfId="2669"/>
    <cellStyle name="Hyperlink 3 2 3 3 2 4 2" xfId="9299"/>
    <cellStyle name="Hyperlink 3 2 3 3 2 5" xfId="4879"/>
    <cellStyle name="Hyperlink 3 2 3 3 2 6" xfId="7089"/>
    <cellStyle name="Hyperlink 3 2 3 3 3" xfId="726"/>
    <cellStyle name="Hyperlink 3 2 3 3 3 2" xfId="1839"/>
    <cellStyle name="Hyperlink 3 2 3 3 3 2 2" xfId="4050"/>
    <cellStyle name="Hyperlink 3 2 3 3 3 2 2 2" xfId="10680"/>
    <cellStyle name="Hyperlink 3 2 3 3 3 2 3" xfId="6260"/>
    <cellStyle name="Hyperlink 3 2 3 3 3 2 4" xfId="8470"/>
    <cellStyle name="Hyperlink 3 2 3 3 3 3" xfId="2945"/>
    <cellStyle name="Hyperlink 3 2 3 3 3 3 2" xfId="9575"/>
    <cellStyle name="Hyperlink 3 2 3 3 3 4" xfId="5155"/>
    <cellStyle name="Hyperlink 3 2 3 3 3 5" xfId="7365"/>
    <cellStyle name="Hyperlink 3 2 3 3 4" xfId="1287"/>
    <cellStyle name="Hyperlink 3 2 3 3 4 2" xfId="3498"/>
    <cellStyle name="Hyperlink 3 2 3 3 4 2 2" xfId="10128"/>
    <cellStyle name="Hyperlink 3 2 3 3 4 3" xfId="5708"/>
    <cellStyle name="Hyperlink 3 2 3 3 4 4" xfId="7918"/>
    <cellStyle name="Hyperlink 3 2 3 3 5" xfId="2393"/>
    <cellStyle name="Hyperlink 3 2 3 3 5 2" xfId="9023"/>
    <cellStyle name="Hyperlink 3 2 3 3 6" xfId="4603"/>
    <cellStyle name="Hyperlink 3 2 3 3 7" xfId="681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2 2" xfId="11048"/>
    <cellStyle name="Hyperlink 3 2 3 4 2 2 2 3" xfId="6628"/>
    <cellStyle name="Hyperlink 3 2 3 4 2 2 2 4" xfId="8838"/>
    <cellStyle name="Hyperlink 3 2 3 4 2 2 3" xfId="3313"/>
    <cellStyle name="Hyperlink 3 2 3 4 2 2 3 2" xfId="9943"/>
    <cellStyle name="Hyperlink 3 2 3 4 2 2 4" xfId="5523"/>
    <cellStyle name="Hyperlink 3 2 3 4 2 2 5" xfId="7733"/>
    <cellStyle name="Hyperlink 3 2 3 4 2 3" xfId="1655"/>
    <cellStyle name="Hyperlink 3 2 3 4 2 3 2" xfId="3866"/>
    <cellStyle name="Hyperlink 3 2 3 4 2 3 2 2" xfId="10496"/>
    <cellStyle name="Hyperlink 3 2 3 4 2 3 3" xfId="6076"/>
    <cellStyle name="Hyperlink 3 2 3 4 2 3 4" xfId="8286"/>
    <cellStyle name="Hyperlink 3 2 3 4 2 4" xfId="2761"/>
    <cellStyle name="Hyperlink 3 2 3 4 2 4 2" xfId="9391"/>
    <cellStyle name="Hyperlink 3 2 3 4 2 5" xfId="4971"/>
    <cellStyle name="Hyperlink 3 2 3 4 2 6" xfId="7181"/>
    <cellStyle name="Hyperlink 3 2 3 4 3" xfId="818"/>
    <cellStyle name="Hyperlink 3 2 3 4 3 2" xfId="1931"/>
    <cellStyle name="Hyperlink 3 2 3 4 3 2 2" xfId="4142"/>
    <cellStyle name="Hyperlink 3 2 3 4 3 2 2 2" xfId="10772"/>
    <cellStyle name="Hyperlink 3 2 3 4 3 2 3" xfId="6352"/>
    <cellStyle name="Hyperlink 3 2 3 4 3 2 4" xfId="8562"/>
    <cellStyle name="Hyperlink 3 2 3 4 3 3" xfId="3037"/>
    <cellStyle name="Hyperlink 3 2 3 4 3 3 2" xfId="9667"/>
    <cellStyle name="Hyperlink 3 2 3 4 3 4" xfId="5247"/>
    <cellStyle name="Hyperlink 3 2 3 4 3 5" xfId="7457"/>
    <cellStyle name="Hyperlink 3 2 3 4 4" xfId="1379"/>
    <cellStyle name="Hyperlink 3 2 3 4 4 2" xfId="3590"/>
    <cellStyle name="Hyperlink 3 2 3 4 4 2 2" xfId="10220"/>
    <cellStyle name="Hyperlink 3 2 3 4 4 3" xfId="5800"/>
    <cellStyle name="Hyperlink 3 2 3 4 4 4" xfId="8010"/>
    <cellStyle name="Hyperlink 3 2 3 4 5" xfId="2485"/>
    <cellStyle name="Hyperlink 3 2 3 4 5 2" xfId="9115"/>
    <cellStyle name="Hyperlink 3 2 3 4 6" xfId="4695"/>
    <cellStyle name="Hyperlink 3 2 3 4 7" xfId="6905"/>
    <cellStyle name="Hyperlink 3 2 3 5" xfId="358"/>
    <cellStyle name="Hyperlink 3 2 3 5 2" xfId="910"/>
    <cellStyle name="Hyperlink 3 2 3 5 2 2" xfId="2023"/>
    <cellStyle name="Hyperlink 3 2 3 5 2 2 2" xfId="4234"/>
    <cellStyle name="Hyperlink 3 2 3 5 2 2 2 2" xfId="10864"/>
    <cellStyle name="Hyperlink 3 2 3 5 2 2 3" xfId="6444"/>
    <cellStyle name="Hyperlink 3 2 3 5 2 2 4" xfId="8654"/>
    <cellStyle name="Hyperlink 3 2 3 5 2 3" xfId="3129"/>
    <cellStyle name="Hyperlink 3 2 3 5 2 3 2" xfId="9759"/>
    <cellStyle name="Hyperlink 3 2 3 5 2 4" xfId="5339"/>
    <cellStyle name="Hyperlink 3 2 3 5 2 5" xfId="7549"/>
    <cellStyle name="Hyperlink 3 2 3 5 3" xfId="1471"/>
    <cellStyle name="Hyperlink 3 2 3 5 3 2" xfId="3682"/>
    <cellStyle name="Hyperlink 3 2 3 5 3 2 2" xfId="10312"/>
    <cellStyle name="Hyperlink 3 2 3 5 3 3" xfId="5892"/>
    <cellStyle name="Hyperlink 3 2 3 5 3 4" xfId="8102"/>
    <cellStyle name="Hyperlink 3 2 3 5 4" xfId="2577"/>
    <cellStyle name="Hyperlink 3 2 3 5 4 2" xfId="9207"/>
    <cellStyle name="Hyperlink 3 2 3 5 5" xfId="4787"/>
    <cellStyle name="Hyperlink 3 2 3 5 6" xfId="6997"/>
    <cellStyle name="Hyperlink 3 2 3 6" xfId="634"/>
    <cellStyle name="Hyperlink 3 2 3 6 2" xfId="1747"/>
    <cellStyle name="Hyperlink 3 2 3 6 2 2" xfId="3958"/>
    <cellStyle name="Hyperlink 3 2 3 6 2 2 2" xfId="10588"/>
    <cellStyle name="Hyperlink 3 2 3 6 2 3" xfId="6168"/>
    <cellStyle name="Hyperlink 3 2 3 6 2 4" xfId="8378"/>
    <cellStyle name="Hyperlink 3 2 3 6 3" xfId="2853"/>
    <cellStyle name="Hyperlink 3 2 3 6 3 2" xfId="9483"/>
    <cellStyle name="Hyperlink 3 2 3 6 4" xfId="5063"/>
    <cellStyle name="Hyperlink 3 2 3 6 5" xfId="7273"/>
    <cellStyle name="Hyperlink 3 2 3 7" xfId="1195"/>
    <cellStyle name="Hyperlink 3 2 3 7 2" xfId="3406"/>
    <cellStyle name="Hyperlink 3 2 3 7 2 2" xfId="10036"/>
    <cellStyle name="Hyperlink 3 2 3 7 3" xfId="5616"/>
    <cellStyle name="Hyperlink 3 2 3 7 4" xfId="7826"/>
    <cellStyle name="Hyperlink 3 2 3 8" xfId="2301"/>
    <cellStyle name="Hyperlink 3 2 3 8 2" xfId="893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2 2" xfId="10982"/>
    <cellStyle name="Hyperlink 3 2 4 2 2 2 2 3" xfId="6562"/>
    <cellStyle name="Hyperlink 3 2 4 2 2 2 2 4" xfId="8772"/>
    <cellStyle name="Hyperlink 3 2 4 2 2 2 3" xfId="3247"/>
    <cellStyle name="Hyperlink 3 2 4 2 2 2 3 2" xfId="9877"/>
    <cellStyle name="Hyperlink 3 2 4 2 2 2 4" xfId="5457"/>
    <cellStyle name="Hyperlink 3 2 4 2 2 2 5" xfId="7667"/>
    <cellStyle name="Hyperlink 3 2 4 2 2 3" xfId="1589"/>
    <cellStyle name="Hyperlink 3 2 4 2 2 3 2" xfId="3800"/>
    <cellStyle name="Hyperlink 3 2 4 2 2 3 2 2" xfId="10430"/>
    <cellStyle name="Hyperlink 3 2 4 2 2 3 3" xfId="6010"/>
    <cellStyle name="Hyperlink 3 2 4 2 2 3 4" xfId="8220"/>
    <cellStyle name="Hyperlink 3 2 4 2 2 4" xfId="2695"/>
    <cellStyle name="Hyperlink 3 2 4 2 2 4 2" xfId="9325"/>
    <cellStyle name="Hyperlink 3 2 4 2 2 5" xfId="4905"/>
    <cellStyle name="Hyperlink 3 2 4 2 2 6" xfId="7115"/>
    <cellStyle name="Hyperlink 3 2 4 2 3" xfId="752"/>
    <cellStyle name="Hyperlink 3 2 4 2 3 2" xfId="1865"/>
    <cellStyle name="Hyperlink 3 2 4 2 3 2 2" xfId="4076"/>
    <cellStyle name="Hyperlink 3 2 4 2 3 2 2 2" xfId="10706"/>
    <cellStyle name="Hyperlink 3 2 4 2 3 2 3" xfId="6286"/>
    <cellStyle name="Hyperlink 3 2 4 2 3 2 4" xfId="8496"/>
    <cellStyle name="Hyperlink 3 2 4 2 3 3" xfId="2971"/>
    <cellStyle name="Hyperlink 3 2 4 2 3 3 2" xfId="9601"/>
    <cellStyle name="Hyperlink 3 2 4 2 3 4" xfId="5181"/>
    <cellStyle name="Hyperlink 3 2 4 2 3 5" xfId="7391"/>
    <cellStyle name="Hyperlink 3 2 4 2 4" xfId="1313"/>
    <cellStyle name="Hyperlink 3 2 4 2 4 2" xfId="3524"/>
    <cellStyle name="Hyperlink 3 2 4 2 4 2 2" xfId="10154"/>
    <cellStyle name="Hyperlink 3 2 4 2 4 3" xfId="5734"/>
    <cellStyle name="Hyperlink 3 2 4 2 4 4" xfId="7944"/>
    <cellStyle name="Hyperlink 3 2 4 2 5" xfId="2419"/>
    <cellStyle name="Hyperlink 3 2 4 2 5 2" xfId="9049"/>
    <cellStyle name="Hyperlink 3 2 4 2 6" xfId="4629"/>
    <cellStyle name="Hyperlink 3 2 4 2 7" xfId="683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2 2" xfId="11074"/>
    <cellStyle name="Hyperlink 3 2 4 3 2 2 2 3" xfId="6654"/>
    <cellStyle name="Hyperlink 3 2 4 3 2 2 2 4" xfId="8864"/>
    <cellStyle name="Hyperlink 3 2 4 3 2 2 3" xfId="3339"/>
    <cellStyle name="Hyperlink 3 2 4 3 2 2 3 2" xfId="9969"/>
    <cellStyle name="Hyperlink 3 2 4 3 2 2 4" xfId="5549"/>
    <cellStyle name="Hyperlink 3 2 4 3 2 2 5" xfId="7759"/>
    <cellStyle name="Hyperlink 3 2 4 3 2 3" xfId="1681"/>
    <cellStyle name="Hyperlink 3 2 4 3 2 3 2" xfId="3892"/>
    <cellStyle name="Hyperlink 3 2 4 3 2 3 2 2" xfId="10522"/>
    <cellStyle name="Hyperlink 3 2 4 3 2 3 3" xfId="6102"/>
    <cellStyle name="Hyperlink 3 2 4 3 2 3 4" xfId="8312"/>
    <cellStyle name="Hyperlink 3 2 4 3 2 4" xfId="2787"/>
    <cellStyle name="Hyperlink 3 2 4 3 2 4 2" xfId="9417"/>
    <cellStyle name="Hyperlink 3 2 4 3 2 5" xfId="4997"/>
    <cellStyle name="Hyperlink 3 2 4 3 2 6" xfId="7207"/>
    <cellStyle name="Hyperlink 3 2 4 3 3" xfId="844"/>
    <cellStyle name="Hyperlink 3 2 4 3 3 2" xfId="1957"/>
    <cellStyle name="Hyperlink 3 2 4 3 3 2 2" xfId="4168"/>
    <cellStyle name="Hyperlink 3 2 4 3 3 2 2 2" xfId="10798"/>
    <cellStyle name="Hyperlink 3 2 4 3 3 2 3" xfId="6378"/>
    <cellStyle name="Hyperlink 3 2 4 3 3 2 4" xfId="8588"/>
    <cellStyle name="Hyperlink 3 2 4 3 3 3" xfId="3063"/>
    <cellStyle name="Hyperlink 3 2 4 3 3 3 2" xfId="9693"/>
    <cellStyle name="Hyperlink 3 2 4 3 3 4" xfId="5273"/>
    <cellStyle name="Hyperlink 3 2 4 3 3 5" xfId="7483"/>
    <cellStyle name="Hyperlink 3 2 4 3 4" xfId="1405"/>
    <cellStyle name="Hyperlink 3 2 4 3 4 2" xfId="3616"/>
    <cellStyle name="Hyperlink 3 2 4 3 4 2 2" xfId="10246"/>
    <cellStyle name="Hyperlink 3 2 4 3 4 3" xfId="5826"/>
    <cellStyle name="Hyperlink 3 2 4 3 4 4" xfId="8036"/>
    <cellStyle name="Hyperlink 3 2 4 3 5" xfId="2511"/>
    <cellStyle name="Hyperlink 3 2 4 3 5 2" xfId="9141"/>
    <cellStyle name="Hyperlink 3 2 4 3 6" xfId="4721"/>
    <cellStyle name="Hyperlink 3 2 4 3 7" xfId="6931"/>
    <cellStyle name="Hyperlink 3 2 4 4" xfId="384"/>
    <cellStyle name="Hyperlink 3 2 4 4 2" xfId="936"/>
    <cellStyle name="Hyperlink 3 2 4 4 2 2" xfId="2049"/>
    <cellStyle name="Hyperlink 3 2 4 4 2 2 2" xfId="4260"/>
    <cellStyle name="Hyperlink 3 2 4 4 2 2 2 2" xfId="10890"/>
    <cellStyle name="Hyperlink 3 2 4 4 2 2 3" xfId="6470"/>
    <cellStyle name="Hyperlink 3 2 4 4 2 2 4" xfId="8680"/>
    <cellStyle name="Hyperlink 3 2 4 4 2 3" xfId="3155"/>
    <cellStyle name="Hyperlink 3 2 4 4 2 3 2" xfId="9785"/>
    <cellStyle name="Hyperlink 3 2 4 4 2 4" xfId="5365"/>
    <cellStyle name="Hyperlink 3 2 4 4 2 5" xfId="7575"/>
    <cellStyle name="Hyperlink 3 2 4 4 3" xfId="1497"/>
    <cellStyle name="Hyperlink 3 2 4 4 3 2" xfId="3708"/>
    <cellStyle name="Hyperlink 3 2 4 4 3 2 2" xfId="10338"/>
    <cellStyle name="Hyperlink 3 2 4 4 3 3" xfId="5918"/>
    <cellStyle name="Hyperlink 3 2 4 4 3 4" xfId="8128"/>
    <cellStyle name="Hyperlink 3 2 4 4 4" xfId="2603"/>
    <cellStyle name="Hyperlink 3 2 4 4 4 2" xfId="9233"/>
    <cellStyle name="Hyperlink 3 2 4 4 5" xfId="4813"/>
    <cellStyle name="Hyperlink 3 2 4 4 6" xfId="7023"/>
    <cellStyle name="Hyperlink 3 2 4 5" xfId="660"/>
    <cellStyle name="Hyperlink 3 2 4 5 2" xfId="1773"/>
    <cellStyle name="Hyperlink 3 2 4 5 2 2" xfId="3984"/>
    <cellStyle name="Hyperlink 3 2 4 5 2 2 2" xfId="10614"/>
    <cellStyle name="Hyperlink 3 2 4 5 2 3" xfId="6194"/>
    <cellStyle name="Hyperlink 3 2 4 5 2 4" xfId="8404"/>
    <cellStyle name="Hyperlink 3 2 4 5 3" xfId="2879"/>
    <cellStyle name="Hyperlink 3 2 4 5 3 2" xfId="9509"/>
    <cellStyle name="Hyperlink 3 2 4 5 4" xfId="5089"/>
    <cellStyle name="Hyperlink 3 2 4 5 5" xfId="7299"/>
    <cellStyle name="Hyperlink 3 2 4 6" xfId="1221"/>
    <cellStyle name="Hyperlink 3 2 4 6 2" xfId="3432"/>
    <cellStyle name="Hyperlink 3 2 4 6 2 2" xfId="10062"/>
    <cellStyle name="Hyperlink 3 2 4 6 3" xfId="5642"/>
    <cellStyle name="Hyperlink 3 2 4 6 4" xfId="7852"/>
    <cellStyle name="Hyperlink 3 2 4 7" xfId="2327"/>
    <cellStyle name="Hyperlink 3 2 4 7 2" xfId="8957"/>
    <cellStyle name="Hyperlink 3 2 4 8" xfId="4537"/>
    <cellStyle name="Hyperlink 3 2 4 9" xfId="674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2 2" xfId="10936"/>
    <cellStyle name="Hyperlink 3 2 5 2 2 2 3" xfId="6516"/>
    <cellStyle name="Hyperlink 3 2 5 2 2 2 4" xfId="8726"/>
    <cellStyle name="Hyperlink 3 2 5 2 2 3" xfId="3201"/>
    <cellStyle name="Hyperlink 3 2 5 2 2 3 2" xfId="9831"/>
    <cellStyle name="Hyperlink 3 2 5 2 2 4" xfId="5411"/>
    <cellStyle name="Hyperlink 3 2 5 2 2 5" xfId="7621"/>
    <cellStyle name="Hyperlink 3 2 5 2 3" xfId="1543"/>
    <cellStyle name="Hyperlink 3 2 5 2 3 2" xfId="3754"/>
    <cellStyle name="Hyperlink 3 2 5 2 3 2 2" xfId="10384"/>
    <cellStyle name="Hyperlink 3 2 5 2 3 3" xfId="5964"/>
    <cellStyle name="Hyperlink 3 2 5 2 3 4" xfId="8174"/>
    <cellStyle name="Hyperlink 3 2 5 2 4" xfId="2649"/>
    <cellStyle name="Hyperlink 3 2 5 2 4 2" xfId="9279"/>
    <cellStyle name="Hyperlink 3 2 5 2 5" xfId="4859"/>
    <cellStyle name="Hyperlink 3 2 5 2 6" xfId="7069"/>
    <cellStyle name="Hyperlink 3 2 5 3" xfId="706"/>
    <cellStyle name="Hyperlink 3 2 5 3 2" xfId="1819"/>
    <cellStyle name="Hyperlink 3 2 5 3 2 2" xfId="4030"/>
    <cellStyle name="Hyperlink 3 2 5 3 2 2 2" xfId="10660"/>
    <cellStyle name="Hyperlink 3 2 5 3 2 3" xfId="6240"/>
    <cellStyle name="Hyperlink 3 2 5 3 2 4" xfId="8450"/>
    <cellStyle name="Hyperlink 3 2 5 3 3" xfId="2925"/>
    <cellStyle name="Hyperlink 3 2 5 3 3 2" xfId="9555"/>
    <cellStyle name="Hyperlink 3 2 5 3 4" xfId="5135"/>
    <cellStyle name="Hyperlink 3 2 5 3 5" xfId="7345"/>
    <cellStyle name="Hyperlink 3 2 5 4" xfId="1267"/>
    <cellStyle name="Hyperlink 3 2 5 4 2" xfId="3478"/>
    <cellStyle name="Hyperlink 3 2 5 4 2 2" xfId="10108"/>
    <cellStyle name="Hyperlink 3 2 5 4 3" xfId="5688"/>
    <cellStyle name="Hyperlink 3 2 5 4 4" xfId="7898"/>
    <cellStyle name="Hyperlink 3 2 5 5" xfId="2373"/>
    <cellStyle name="Hyperlink 3 2 5 5 2" xfId="9003"/>
    <cellStyle name="Hyperlink 3 2 5 6" xfId="4583"/>
    <cellStyle name="Hyperlink 3 2 5 7" xfId="679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2 2" xfId="11028"/>
    <cellStyle name="Hyperlink 3 2 6 2 2 2 3" xfId="6608"/>
    <cellStyle name="Hyperlink 3 2 6 2 2 2 4" xfId="8818"/>
    <cellStyle name="Hyperlink 3 2 6 2 2 3" xfId="3293"/>
    <cellStyle name="Hyperlink 3 2 6 2 2 3 2" xfId="9923"/>
    <cellStyle name="Hyperlink 3 2 6 2 2 4" xfId="5503"/>
    <cellStyle name="Hyperlink 3 2 6 2 2 5" xfId="7713"/>
    <cellStyle name="Hyperlink 3 2 6 2 3" xfId="1635"/>
    <cellStyle name="Hyperlink 3 2 6 2 3 2" xfId="3846"/>
    <cellStyle name="Hyperlink 3 2 6 2 3 2 2" xfId="10476"/>
    <cellStyle name="Hyperlink 3 2 6 2 3 3" xfId="6056"/>
    <cellStyle name="Hyperlink 3 2 6 2 3 4" xfId="8266"/>
    <cellStyle name="Hyperlink 3 2 6 2 4" xfId="2741"/>
    <cellStyle name="Hyperlink 3 2 6 2 4 2" xfId="9371"/>
    <cellStyle name="Hyperlink 3 2 6 2 5" xfId="4951"/>
    <cellStyle name="Hyperlink 3 2 6 2 6" xfId="7161"/>
    <cellStyle name="Hyperlink 3 2 6 3" xfId="798"/>
    <cellStyle name="Hyperlink 3 2 6 3 2" xfId="1911"/>
    <cellStyle name="Hyperlink 3 2 6 3 2 2" xfId="4122"/>
    <cellStyle name="Hyperlink 3 2 6 3 2 2 2" xfId="10752"/>
    <cellStyle name="Hyperlink 3 2 6 3 2 3" xfId="6332"/>
    <cellStyle name="Hyperlink 3 2 6 3 2 4" xfId="8542"/>
    <cellStyle name="Hyperlink 3 2 6 3 3" xfId="3017"/>
    <cellStyle name="Hyperlink 3 2 6 3 3 2" xfId="9647"/>
    <cellStyle name="Hyperlink 3 2 6 3 4" xfId="5227"/>
    <cellStyle name="Hyperlink 3 2 6 3 5" xfId="7437"/>
    <cellStyle name="Hyperlink 3 2 6 4" xfId="1359"/>
    <cellStyle name="Hyperlink 3 2 6 4 2" xfId="3570"/>
    <cellStyle name="Hyperlink 3 2 6 4 2 2" xfId="10200"/>
    <cellStyle name="Hyperlink 3 2 6 4 3" xfId="5780"/>
    <cellStyle name="Hyperlink 3 2 6 4 4" xfId="7990"/>
    <cellStyle name="Hyperlink 3 2 6 5" xfId="2465"/>
    <cellStyle name="Hyperlink 3 2 6 5 2" xfId="9095"/>
    <cellStyle name="Hyperlink 3 2 6 6" xfId="4675"/>
    <cellStyle name="Hyperlink 3 2 6 7" xfId="6885"/>
    <cellStyle name="Hyperlink 3 2 7" xfId="338"/>
    <cellStyle name="Hyperlink 3 2 7 2" xfId="890"/>
    <cellStyle name="Hyperlink 3 2 7 2 2" xfId="2003"/>
    <cellStyle name="Hyperlink 3 2 7 2 2 2" xfId="4214"/>
    <cellStyle name="Hyperlink 3 2 7 2 2 2 2" xfId="10844"/>
    <cellStyle name="Hyperlink 3 2 7 2 2 3" xfId="6424"/>
    <cellStyle name="Hyperlink 3 2 7 2 2 4" xfId="8634"/>
    <cellStyle name="Hyperlink 3 2 7 2 3" xfId="3109"/>
    <cellStyle name="Hyperlink 3 2 7 2 3 2" xfId="9739"/>
    <cellStyle name="Hyperlink 3 2 7 2 4" xfId="5319"/>
    <cellStyle name="Hyperlink 3 2 7 2 5" xfId="7529"/>
    <cellStyle name="Hyperlink 3 2 7 3" xfId="1451"/>
    <cellStyle name="Hyperlink 3 2 7 3 2" xfId="3662"/>
    <cellStyle name="Hyperlink 3 2 7 3 2 2" xfId="10292"/>
    <cellStyle name="Hyperlink 3 2 7 3 3" xfId="5872"/>
    <cellStyle name="Hyperlink 3 2 7 3 4" xfId="8082"/>
    <cellStyle name="Hyperlink 3 2 7 4" xfId="2557"/>
    <cellStyle name="Hyperlink 3 2 7 4 2" xfId="9187"/>
    <cellStyle name="Hyperlink 3 2 7 5" xfId="4767"/>
    <cellStyle name="Hyperlink 3 2 7 6" xfId="6977"/>
    <cellStyle name="Hyperlink 3 2 8" xfId="614"/>
    <cellStyle name="Hyperlink 3 2 8 2" xfId="1727"/>
    <cellStyle name="Hyperlink 3 2 8 2 2" xfId="3938"/>
    <cellStyle name="Hyperlink 3 2 8 2 2 2" xfId="10568"/>
    <cellStyle name="Hyperlink 3 2 8 2 3" xfId="6148"/>
    <cellStyle name="Hyperlink 3 2 8 2 4" xfId="8358"/>
    <cellStyle name="Hyperlink 3 2 8 3" xfId="2833"/>
    <cellStyle name="Hyperlink 3 2 8 3 2" xfId="9463"/>
    <cellStyle name="Hyperlink 3 2 8 4" xfId="5043"/>
    <cellStyle name="Hyperlink 3 2 8 5" xfId="7253"/>
    <cellStyle name="Hyperlink 3 2 9" xfId="1175"/>
    <cellStyle name="Hyperlink 3 2 9 2" xfId="3386"/>
    <cellStyle name="Hyperlink 3 2 9 2 2" xfId="10016"/>
    <cellStyle name="Hyperlink 3 2 9 3" xfId="5596"/>
    <cellStyle name="Hyperlink 3 2 9 4" xfId="7806"/>
    <cellStyle name="Hyperlink 3 3" xfId="67"/>
    <cellStyle name="Hyperlink 3 3 10" xfId="4496"/>
    <cellStyle name="Hyperlink 3 3 11" xfId="6706"/>
    <cellStyle name="Hyperlink 3 3 2" xfId="87"/>
    <cellStyle name="Hyperlink 3 3 2 10" xfId="6726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2 2" xfId="11007"/>
    <cellStyle name="Hyperlink 3 3 2 2 2 2 2 2 3" xfId="6587"/>
    <cellStyle name="Hyperlink 3 3 2 2 2 2 2 2 4" xfId="8797"/>
    <cellStyle name="Hyperlink 3 3 2 2 2 2 2 3" xfId="3272"/>
    <cellStyle name="Hyperlink 3 3 2 2 2 2 2 3 2" xfId="9902"/>
    <cellStyle name="Hyperlink 3 3 2 2 2 2 2 4" xfId="5482"/>
    <cellStyle name="Hyperlink 3 3 2 2 2 2 2 5" xfId="7692"/>
    <cellStyle name="Hyperlink 3 3 2 2 2 2 3" xfId="1614"/>
    <cellStyle name="Hyperlink 3 3 2 2 2 2 3 2" xfId="3825"/>
    <cellStyle name="Hyperlink 3 3 2 2 2 2 3 2 2" xfId="10455"/>
    <cellStyle name="Hyperlink 3 3 2 2 2 2 3 3" xfId="6035"/>
    <cellStyle name="Hyperlink 3 3 2 2 2 2 3 4" xfId="8245"/>
    <cellStyle name="Hyperlink 3 3 2 2 2 2 4" xfId="2720"/>
    <cellStyle name="Hyperlink 3 3 2 2 2 2 4 2" xfId="9350"/>
    <cellStyle name="Hyperlink 3 3 2 2 2 2 5" xfId="4930"/>
    <cellStyle name="Hyperlink 3 3 2 2 2 2 6" xfId="7140"/>
    <cellStyle name="Hyperlink 3 3 2 2 2 3" xfId="777"/>
    <cellStyle name="Hyperlink 3 3 2 2 2 3 2" xfId="1890"/>
    <cellStyle name="Hyperlink 3 3 2 2 2 3 2 2" xfId="4101"/>
    <cellStyle name="Hyperlink 3 3 2 2 2 3 2 2 2" xfId="10731"/>
    <cellStyle name="Hyperlink 3 3 2 2 2 3 2 3" xfId="6311"/>
    <cellStyle name="Hyperlink 3 3 2 2 2 3 2 4" xfId="8521"/>
    <cellStyle name="Hyperlink 3 3 2 2 2 3 3" xfId="2996"/>
    <cellStyle name="Hyperlink 3 3 2 2 2 3 3 2" xfId="9626"/>
    <cellStyle name="Hyperlink 3 3 2 2 2 3 4" xfId="5206"/>
    <cellStyle name="Hyperlink 3 3 2 2 2 3 5" xfId="7416"/>
    <cellStyle name="Hyperlink 3 3 2 2 2 4" xfId="1338"/>
    <cellStyle name="Hyperlink 3 3 2 2 2 4 2" xfId="3549"/>
    <cellStyle name="Hyperlink 3 3 2 2 2 4 2 2" xfId="10179"/>
    <cellStyle name="Hyperlink 3 3 2 2 2 4 3" xfId="5759"/>
    <cellStyle name="Hyperlink 3 3 2 2 2 4 4" xfId="7969"/>
    <cellStyle name="Hyperlink 3 3 2 2 2 5" xfId="2444"/>
    <cellStyle name="Hyperlink 3 3 2 2 2 5 2" xfId="9074"/>
    <cellStyle name="Hyperlink 3 3 2 2 2 6" xfId="4654"/>
    <cellStyle name="Hyperlink 3 3 2 2 2 7" xfId="686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2 2" xfId="11099"/>
    <cellStyle name="Hyperlink 3 3 2 2 3 2 2 2 3" xfId="6679"/>
    <cellStyle name="Hyperlink 3 3 2 2 3 2 2 2 4" xfId="8889"/>
    <cellStyle name="Hyperlink 3 3 2 2 3 2 2 3" xfId="3364"/>
    <cellStyle name="Hyperlink 3 3 2 2 3 2 2 3 2" xfId="9994"/>
    <cellStyle name="Hyperlink 3 3 2 2 3 2 2 4" xfId="5574"/>
    <cellStyle name="Hyperlink 3 3 2 2 3 2 2 5" xfId="7784"/>
    <cellStyle name="Hyperlink 3 3 2 2 3 2 3" xfId="1706"/>
    <cellStyle name="Hyperlink 3 3 2 2 3 2 3 2" xfId="3917"/>
    <cellStyle name="Hyperlink 3 3 2 2 3 2 3 2 2" xfId="10547"/>
    <cellStyle name="Hyperlink 3 3 2 2 3 2 3 3" xfId="6127"/>
    <cellStyle name="Hyperlink 3 3 2 2 3 2 3 4" xfId="8337"/>
    <cellStyle name="Hyperlink 3 3 2 2 3 2 4" xfId="2812"/>
    <cellStyle name="Hyperlink 3 3 2 2 3 2 4 2" xfId="9442"/>
    <cellStyle name="Hyperlink 3 3 2 2 3 2 5" xfId="5022"/>
    <cellStyle name="Hyperlink 3 3 2 2 3 2 6" xfId="7232"/>
    <cellStyle name="Hyperlink 3 3 2 2 3 3" xfId="869"/>
    <cellStyle name="Hyperlink 3 3 2 2 3 3 2" xfId="1982"/>
    <cellStyle name="Hyperlink 3 3 2 2 3 3 2 2" xfId="4193"/>
    <cellStyle name="Hyperlink 3 3 2 2 3 3 2 2 2" xfId="10823"/>
    <cellStyle name="Hyperlink 3 3 2 2 3 3 2 3" xfId="6403"/>
    <cellStyle name="Hyperlink 3 3 2 2 3 3 2 4" xfId="8613"/>
    <cellStyle name="Hyperlink 3 3 2 2 3 3 3" xfId="3088"/>
    <cellStyle name="Hyperlink 3 3 2 2 3 3 3 2" xfId="9718"/>
    <cellStyle name="Hyperlink 3 3 2 2 3 3 4" xfId="5298"/>
    <cellStyle name="Hyperlink 3 3 2 2 3 3 5" xfId="7508"/>
    <cellStyle name="Hyperlink 3 3 2 2 3 4" xfId="1430"/>
    <cellStyle name="Hyperlink 3 3 2 2 3 4 2" xfId="3641"/>
    <cellStyle name="Hyperlink 3 3 2 2 3 4 2 2" xfId="10271"/>
    <cellStyle name="Hyperlink 3 3 2 2 3 4 3" xfId="5851"/>
    <cellStyle name="Hyperlink 3 3 2 2 3 4 4" xfId="8061"/>
    <cellStyle name="Hyperlink 3 3 2 2 3 5" xfId="2536"/>
    <cellStyle name="Hyperlink 3 3 2 2 3 5 2" xfId="9166"/>
    <cellStyle name="Hyperlink 3 3 2 2 3 6" xfId="4746"/>
    <cellStyle name="Hyperlink 3 3 2 2 3 7" xfId="695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2 2" xfId="10915"/>
    <cellStyle name="Hyperlink 3 3 2 2 4 2 2 3" xfId="6495"/>
    <cellStyle name="Hyperlink 3 3 2 2 4 2 2 4" xfId="8705"/>
    <cellStyle name="Hyperlink 3 3 2 2 4 2 3" xfId="3180"/>
    <cellStyle name="Hyperlink 3 3 2 2 4 2 3 2" xfId="9810"/>
    <cellStyle name="Hyperlink 3 3 2 2 4 2 4" xfId="5390"/>
    <cellStyle name="Hyperlink 3 3 2 2 4 2 5" xfId="7600"/>
    <cellStyle name="Hyperlink 3 3 2 2 4 3" xfId="1522"/>
    <cellStyle name="Hyperlink 3 3 2 2 4 3 2" xfId="3733"/>
    <cellStyle name="Hyperlink 3 3 2 2 4 3 2 2" xfId="10363"/>
    <cellStyle name="Hyperlink 3 3 2 2 4 3 3" xfId="5943"/>
    <cellStyle name="Hyperlink 3 3 2 2 4 3 4" xfId="8153"/>
    <cellStyle name="Hyperlink 3 3 2 2 4 4" xfId="2628"/>
    <cellStyle name="Hyperlink 3 3 2 2 4 4 2" xfId="9258"/>
    <cellStyle name="Hyperlink 3 3 2 2 4 5" xfId="4838"/>
    <cellStyle name="Hyperlink 3 3 2 2 4 6" xfId="7048"/>
    <cellStyle name="Hyperlink 3 3 2 2 5" xfId="685"/>
    <cellStyle name="Hyperlink 3 3 2 2 5 2" xfId="1798"/>
    <cellStyle name="Hyperlink 3 3 2 2 5 2 2" xfId="4009"/>
    <cellStyle name="Hyperlink 3 3 2 2 5 2 2 2" xfId="10639"/>
    <cellStyle name="Hyperlink 3 3 2 2 5 2 3" xfId="6219"/>
    <cellStyle name="Hyperlink 3 3 2 2 5 2 4" xfId="8429"/>
    <cellStyle name="Hyperlink 3 3 2 2 5 3" xfId="2904"/>
    <cellStyle name="Hyperlink 3 3 2 2 5 3 2" xfId="9534"/>
    <cellStyle name="Hyperlink 3 3 2 2 5 4" xfId="5114"/>
    <cellStyle name="Hyperlink 3 3 2 2 5 5" xfId="7324"/>
    <cellStyle name="Hyperlink 3 3 2 2 6" xfId="1246"/>
    <cellStyle name="Hyperlink 3 3 2 2 6 2" xfId="3457"/>
    <cellStyle name="Hyperlink 3 3 2 2 6 2 2" xfId="10087"/>
    <cellStyle name="Hyperlink 3 3 2 2 6 3" xfId="5667"/>
    <cellStyle name="Hyperlink 3 3 2 2 6 4" xfId="7877"/>
    <cellStyle name="Hyperlink 3 3 2 2 7" xfId="2352"/>
    <cellStyle name="Hyperlink 3 3 2 2 7 2" xfId="8982"/>
    <cellStyle name="Hyperlink 3 3 2 2 8" xfId="4562"/>
    <cellStyle name="Hyperlink 3 3 2 2 9" xfId="677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2 2" xfId="10961"/>
    <cellStyle name="Hyperlink 3 3 2 3 2 2 2 3" xfId="6541"/>
    <cellStyle name="Hyperlink 3 3 2 3 2 2 2 4" xfId="8751"/>
    <cellStyle name="Hyperlink 3 3 2 3 2 2 3" xfId="3226"/>
    <cellStyle name="Hyperlink 3 3 2 3 2 2 3 2" xfId="9856"/>
    <cellStyle name="Hyperlink 3 3 2 3 2 2 4" xfId="5436"/>
    <cellStyle name="Hyperlink 3 3 2 3 2 2 5" xfId="7646"/>
    <cellStyle name="Hyperlink 3 3 2 3 2 3" xfId="1568"/>
    <cellStyle name="Hyperlink 3 3 2 3 2 3 2" xfId="3779"/>
    <cellStyle name="Hyperlink 3 3 2 3 2 3 2 2" xfId="10409"/>
    <cellStyle name="Hyperlink 3 3 2 3 2 3 3" xfId="5989"/>
    <cellStyle name="Hyperlink 3 3 2 3 2 3 4" xfId="8199"/>
    <cellStyle name="Hyperlink 3 3 2 3 2 4" xfId="2674"/>
    <cellStyle name="Hyperlink 3 3 2 3 2 4 2" xfId="9304"/>
    <cellStyle name="Hyperlink 3 3 2 3 2 5" xfId="4884"/>
    <cellStyle name="Hyperlink 3 3 2 3 2 6" xfId="7094"/>
    <cellStyle name="Hyperlink 3 3 2 3 3" xfId="731"/>
    <cellStyle name="Hyperlink 3 3 2 3 3 2" xfId="1844"/>
    <cellStyle name="Hyperlink 3 3 2 3 3 2 2" xfId="4055"/>
    <cellStyle name="Hyperlink 3 3 2 3 3 2 2 2" xfId="10685"/>
    <cellStyle name="Hyperlink 3 3 2 3 3 2 3" xfId="6265"/>
    <cellStyle name="Hyperlink 3 3 2 3 3 2 4" xfId="8475"/>
    <cellStyle name="Hyperlink 3 3 2 3 3 3" xfId="2950"/>
    <cellStyle name="Hyperlink 3 3 2 3 3 3 2" xfId="9580"/>
    <cellStyle name="Hyperlink 3 3 2 3 3 4" xfId="5160"/>
    <cellStyle name="Hyperlink 3 3 2 3 3 5" xfId="7370"/>
    <cellStyle name="Hyperlink 3 3 2 3 4" xfId="1292"/>
    <cellStyle name="Hyperlink 3 3 2 3 4 2" xfId="3503"/>
    <cellStyle name="Hyperlink 3 3 2 3 4 2 2" xfId="10133"/>
    <cellStyle name="Hyperlink 3 3 2 3 4 3" xfId="5713"/>
    <cellStyle name="Hyperlink 3 3 2 3 4 4" xfId="7923"/>
    <cellStyle name="Hyperlink 3 3 2 3 5" xfId="2398"/>
    <cellStyle name="Hyperlink 3 3 2 3 5 2" xfId="9028"/>
    <cellStyle name="Hyperlink 3 3 2 3 6" xfId="4608"/>
    <cellStyle name="Hyperlink 3 3 2 3 7" xfId="681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2 2" xfId="11053"/>
    <cellStyle name="Hyperlink 3 3 2 4 2 2 2 3" xfId="6633"/>
    <cellStyle name="Hyperlink 3 3 2 4 2 2 2 4" xfId="8843"/>
    <cellStyle name="Hyperlink 3 3 2 4 2 2 3" xfId="3318"/>
    <cellStyle name="Hyperlink 3 3 2 4 2 2 3 2" xfId="9948"/>
    <cellStyle name="Hyperlink 3 3 2 4 2 2 4" xfId="5528"/>
    <cellStyle name="Hyperlink 3 3 2 4 2 2 5" xfId="7738"/>
    <cellStyle name="Hyperlink 3 3 2 4 2 3" xfId="1660"/>
    <cellStyle name="Hyperlink 3 3 2 4 2 3 2" xfId="3871"/>
    <cellStyle name="Hyperlink 3 3 2 4 2 3 2 2" xfId="10501"/>
    <cellStyle name="Hyperlink 3 3 2 4 2 3 3" xfId="6081"/>
    <cellStyle name="Hyperlink 3 3 2 4 2 3 4" xfId="8291"/>
    <cellStyle name="Hyperlink 3 3 2 4 2 4" xfId="2766"/>
    <cellStyle name="Hyperlink 3 3 2 4 2 4 2" xfId="9396"/>
    <cellStyle name="Hyperlink 3 3 2 4 2 5" xfId="4976"/>
    <cellStyle name="Hyperlink 3 3 2 4 2 6" xfId="7186"/>
    <cellStyle name="Hyperlink 3 3 2 4 3" xfId="823"/>
    <cellStyle name="Hyperlink 3 3 2 4 3 2" xfId="1936"/>
    <cellStyle name="Hyperlink 3 3 2 4 3 2 2" xfId="4147"/>
    <cellStyle name="Hyperlink 3 3 2 4 3 2 2 2" xfId="10777"/>
    <cellStyle name="Hyperlink 3 3 2 4 3 2 3" xfId="6357"/>
    <cellStyle name="Hyperlink 3 3 2 4 3 2 4" xfId="8567"/>
    <cellStyle name="Hyperlink 3 3 2 4 3 3" xfId="3042"/>
    <cellStyle name="Hyperlink 3 3 2 4 3 3 2" xfId="9672"/>
    <cellStyle name="Hyperlink 3 3 2 4 3 4" xfId="5252"/>
    <cellStyle name="Hyperlink 3 3 2 4 3 5" xfId="7462"/>
    <cellStyle name="Hyperlink 3 3 2 4 4" xfId="1384"/>
    <cellStyle name="Hyperlink 3 3 2 4 4 2" xfId="3595"/>
    <cellStyle name="Hyperlink 3 3 2 4 4 2 2" xfId="10225"/>
    <cellStyle name="Hyperlink 3 3 2 4 4 3" xfId="5805"/>
    <cellStyle name="Hyperlink 3 3 2 4 4 4" xfId="8015"/>
    <cellStyle name="Hyperlink 3 3 2 4 5" xfId="2490"/>
    <cellStyle name="Hyperlink 3 3 2 4 5 2" xfId="9120"/>
    <cellStyle name="Hyperlink 3 3 2 4 6" xfId="4700"/>
    <cellStyle name="Hyperlink 3 3 2 4 7" xfId="6910"/>
    <cellStyle name="Hyperlink 3 3 2 5" xfId="363"/>
    <cellStyle name="Hyperlink 3 3 2 5 2" xfId="915"/>
    <cellStyle name="Hyperlink 3 3 2 5 2 2" xfId="2028"/>
    <cellStyle name="Hyperlink 3 3 2 5 2 2 2" xfId="4239"/>
    <cellStyle name="Hyperlink 3 3 2 5 2 2 2 2" xfId="10869"/>
    <cellStyle name="Hyperlink 3 3 2 5 2 2 3" xfId="6449"/>
    <cellStyle name="Hyperlink 3 3 2 5 2 2 4" xfId="8659"/>
    <cellStyle name="Hyperlink 3 3 2 5 2 3" xfId="3134"/>
    <cellStyle name="Hyperlink 3 3 2 5 2 3 2" xfId="9764"/>
    <cellStyle name="Hyperlink 3 3 2 5 2 4" xfId="5344"/>
    <cellStyle name="Hyperlink 3 3 2 5 2 5" xfId="7554"/>
    <cellStyle name="Hyperlink 3 3 2 5 3" xfId="1476"/>
    <cellStyle name="Hyperlink 3 3 2 5 3 2" xfId="3687"/>
    <cellStyle name="Hyperlink 3 3 2 5 3 2 2" xfId="10317"/>
    <cellStyle name="Hyperlink 3 3 2 5 3 3" xfId="5897"/>
    <cellStyle name="Hyperlink 3 3 2 5 3 4" xfId="8107"/>
    <cellStyle name="Hyperlink 3 3 2 5 4" xfId="2582"/>
    <cellStyle name="Hyperlink 3 3 2 5 4 2" xfId="9212"/>
    <cellStyle name="Hyperlink 3 3 2 5 5" xfId="4792"/>
    <cellStyle name="Hyperlink 3 3 2 5 6" xfId="7002"/>
    <cellStyle name="Hyperlink 3 3 2 6" xfId="639"/>
    <cellStyle name="Hyperlink 3 3 2 6 2" xfId="1752"/>
    <cellStyle name="Hyperlink 3 3 2 6 2 2" xfId="3963"/>
    <cellStyle name="Hyperlink 3 3 2 6 2 2 2" xfId="10593"/>
    <cellStyle name="Hyperlink 3 3 2 6 2 3" xfId="6173"/>
    <cellStyle name="Hyperlink 3 3 2 6 2 4" xfId="8383"/>
    <cellStyle name="Hyperlink 3 3 2 6 3" xfId="2858"/>
    <cellStyle name="Hyperlink 3 3 2 6 3 2" xfId="9488"/>
    <cellStyle name="Hyperlink 3 3 2 6 4" xfId="5068"/>
    <cellStyle name="Hyperlink 3 3 2 6 5" xfId="7278"/>
    <cellStyle name="Hyperlink 3 3 2 7" xfId="1200"/>
    <cellStyle name="Hyperlink 3 3 2 7 2" xfId="3411"/>
    <cellStyle name="Hyperlink 3 3 2 7 2 2" xfId="10041"/>
    <cellStyle name="Hyperlink 3 3 2 7 3" xfId="5621"/>
    <cellStyle name="Hyperlink 3 3 2 7 4" xfId="7831"/>
    <cellStyle name="Hyperlink 3 3 2 8" xfId="2306"/>
    <cellStyle name="Hyperlink 3 3 2 8 2" xfId="893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2 2" xfId="10987"/>
    <cellStyle name="Hyperlink 3 3 3 2 2 2 2 3" xfId="6567"/>
    <cellStyle name="Hyperlink 3 3 3 2 2 2 2 4" xfId="8777"/>
    <cellStyle name="Hyperlink 3 3 3 2 2 2 3" xfId="3252"/>
    <cellStyle name="Hyperlink 3 3 3 2 2 2 3 2" xfId="9882"/>
    <cellStyle name="Hyperlink 3 3 3 2 2 2 4" xfId="5462"/>
    <cellStyle name="Hyperlink 3 3 3 2 2 2 5" xfId="7672"/>
    <cellStyle name="Hyperlink 3 3 3 2 2 3" xfId="1594"/>
    <cellStyle name="Hyperlink 3 3 3 2 2 3 2" xfId="3805"/>
    <cellStyle name="Hyperlink 3 3 3 2 2 3 2 2" xfId="10435"/>
    <cellStyle name="Hyperlink 3 3 3 2 2 3 3" xfId="6015"/>
    <cellStyle name="Hyperlink 3 3 3 2 2 3 4" xfId="8225"/>
    <cellStyle name="Hyperlink 3 3 3 2 2 4" xfId="2700"/>
    <cellStyle name="Hyperlink 3 3 3 2 2 4 2" xfId="9330"/>
    <cellStyle name="Hyperlink 3 3 3 2 2 5" xfId="4910"/>
    <cellStyle name="Hyperlink 3 3 3 2 2 6" xfId="7120"/>
    <cellStyle name="Hyperlink 3 3 3 2 3" xfId="757"/>
    <cellStyle name="Hyperlink 3 3 3 2 3 2" xfId="1870"/>
    <cellStyle name="Hyperlink 3 3 3 2 3 2 2" xfId="4081"/>
    <cellStyle name="Hyperlink 3 3 3 2 3 2 2 2" xfId="10711"/>
    <cellStyle name="Hyperlink 3 3 3 2 3 2 3" xfId="6291"/>
    <cellStyle name="Hyperlink 3 3 3 2 3 2 4" xfId="8501"/>
    <cellStyle name="Hyperlink 3 3 3 2 3 3" xfId="2976"/>
    <cellStyle name="Hyperlink 3 3 3 2 3 3 2" xfId="9606"/>
    <cellStyle name="Hyperlink 3 3 3 2 3 4" xfId="5186"/>
    <cellStyle name="Hyperlink 3 3 3 2 3 5" xfId="7396"/>
    <cellStyle name="Hyperlink 3 3 3 2 4" xfId="1318"/>
    <cellStyle name="Hyperlink 3 3 3 2 4 2" xfId="3529"/>
    <cellStyle name="Hyperlink 3 3 3 2 4 2 2" xfId="10159"/>
    <cellStyle name="Hyperlink 3 3 3 2 4 3" xfId="5739"/>
    <cellStyle name="Hyperlink 3 3 3 2 4 4" xfId="7949"/>
    <cellStyle name="Hyperlink 3 3 3 2 5" xfId="2424"/>
    <cellStyle name="Hyperlink 3 3 3 2 5 2" xfId="9054"/>
    <cellStyle name="Hyperlink 3 3 3 2 6" xfId="4634"/>
    <cellStyle name="Hyperlink 3 3 3 2 7" xfId="684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2 2" xfId="11079"/>
    <cellStyle name="Hyperlink 3 3 3 3 2 2 2 3" xfId="6659"/>
    <cellStyle name="Hyperlink 3 3 3 3 2 2 2 4" xfId="8869"/>
    <cellStyle name="Hyperlink 3 3 3 3 2 2 3" xfId="3344"/>
    <cellStyle name="Hyperlink 3 3 3 3 2 2 3 2" xfId="9974"/>
    <cellStyle name="Hyperlink 3 3 3 3 2 2 4" xfId="5554"/>
    <cellStyle name="Hyperlink 3 3 3 3 2 2 5" xfId="7764"/>
    <cellStyle name="Hyperlink 3 3 3 3 2 3" xfId="1686"/>
    <cellStyle name="Hyperlink 3 3 3 3 2 3 2" xfId="3897"/>
    <cellStyle name="Hyperlink 3 3 3 3 2 3 2 2" xfId="10527"/>
    <cellStyle name="Hyperlink 3 3 3 3 2 3 3" xfId="6107"/>
    <cellStyle name="Hyperlink 3 3 3 3 2 3 4" xfId="8317"/>
    <cellStyle name="Hyperlink 3 3 3 3 2 4" xfId="2792"/>
    <cellStyle name="Hyperlink 3 3 3 3 2 4 2" xfId="9422"/>
    <cellStyle name="Hyperlink 3 3 3 3 2 5" xfId="5002"/>
    <cellStyle name="Hyperlink 3 3 3 3 2 6" xfId="7212"/>
    <cellStyle name="Hyperlink 3 3 3 3 3" xfId="849"/>
    <cellStyle name="Hyperlink 3 3 3 3 3 2" xfId="1962"/>
    <cellStyle name="Hyperlink 3 3 3 3 3 2 2" xfId="4173"/>
    <cellStyle name="Hyperlink 3 3 3 3 3 2 2 2" xfId="10803"/>
    <cellStyle name="Hyperlink 3 3 3 3 3 2 3" xfId="6383"/>
    <cellStyle name="Hyperlink 3 3 3 3 3 2 4" xfId="8593"/>
    <cellStyle name="Hyperlink 3 3 3 3 3 3" xfId="3068"/>
    <cellStyle name="Hyperlink 3 3 3 3 3 3 2" xfId="9698"/>
    <cellStyle name="Hyperlink 3 3 3 3 3 4" xfId="5278"/>
    <cellStyle name="Hyperlink 3 3 3 3 3 5" xfId="7488"/>
    <cellStyle name="Hyperlink 3 3 3 3 4" xfId="1410"/>
    <cellStyle name="Hyperlink 3 3 3 3 4 2" xfId="3621"/>
    <cellStyle name="Hyperlink 3 3 3 3 4 2 2" xfId="10251"/>
    <cellStyle name="Hyperlink 3 3 3 3 4 3" xfId="5831"/>
    <cellStyle name="Hyperlink 3 3 3 3 4 4" xfId="8041"/>
    <cellStyle name="Hyperlink 3 3 3 3 5" xfId="2516"/>
    <cellStyle name="Hyperlink 3 3 3 3 5 2" xfId="9146"/>
    <cellStyle name="Hyperlink 3 3 3 3 6" xfId="4726"/>
    <cellStyle name="Hyperlink 3 3 3 3 7" xfId="6936"/>
    <cellStyle name="Hyperlink 3 3 3 4" xfId="389"/>
    <cellStyle name="Hyperlink 3 3 3 4 2" xfId="941"/>
    <cellStyle name="Hyperlink 3 3 3 4 2 2" xfId="2054"/>
    <cellStyle name="Hyperlink 3 3 3 4 2 2 2" xfId="4265"/>
    <cellStyle name="Hyperlink 3 3 3 4 2 2 2 2" xfId="10895"/>
    <cellStyle name="Hyperlink 3 3 3 4 2 2 3" xfId="6475"/>
    <cellStyle name="Hyperlink 3 3 3 4 2 2 4" xfId="8685"/>
    <cellStyle name="Hyperlink 3 3 3 4 2 3" xfId="3160"/>
    <cellStyle name="Hyperlink 3 3 3 4 2 3 2" xfId="9790"/>
    <cellStyle name="Hyperlink 3 3 3 4 2 4" xfId="5370"/>
    <cellStyle name="Hyperlink 3 3 3 4 2 5" xfId="7580"/>
    <cellStyle name="Hyperlink 3 3 3 4 3" xfId="1502"/>
    <cellStyle name="Hyperlink 3 3 3 4 3 2" xfId="3713"/>
    <cellStyle name="Hyperlink 3 3 3 4 3 2 2" xfId="10343"/>
    <cellStyle name="Hyperlink 3 3 3 4 3 3" xfId="5923"/>
    <cellStyle name="Hyperlink 3 3 3 4 3 4" xfId="8133"/>
    <cellStyle name="Hyperlink 3 3 3 4 4" xfId="2608"/>
    <cellStyle name="Hyperlink 3 3 3 4 4 2" xfId="9238"/>
    <cellStyle name="Hyperlink 3 3 3 4 5" xfId="4818"/>
    <cellStyle name="Hyperlink 3 3 3 4 6" xfId="7028"/>
    <cellStyle name="Hyperlink 3 3 3 5" xfId="665"/>
    <cellStyle name="Hyperlink 3 3 3 5 2" xfId="1778"/>
    <cellStyle name="Hyperlink 3 3 3 5 2 2" xfId="3989"/>
    <cellStyle name="Hyperlink 3 3 3 5 2 2 2" xfId="10619"/>
    <cellStyle name="Hyperlink 3 3 3 5 2 3" xfId="6199"/>
    <cellStyle name="Hyperlink 3 3 3 5 2 4" xfId="8409"/>
    <cellStyle name="Hyperlink 3 3 3 5 3" xfId="2884"/>
    <cellStyle name="Hyperlink 3 3 3 5 3 2" xfId="9514"/>
    <cellStyle name="Hyperlink 3 3 3 5 4" xfId="5094"/>
    <cellStyle name="Hyperlink 3 3 3 5 5" xfId="7304"/>
    <cellStyle name="Hyperlink 3 3 3 6" xfId="1226"/>
    <cellStyle name="Hyperlink 3 3 3 6 2" xfId="3437"/>
    <cellStyle name="Hyperlink 3 3 3 6 2 2" xfId="10067"/>
    <cellStyle name="Hyperlink 3 3 3 6 3" xfId="5647"/>
    <cellStyle name="Hyperlink 3 3 3 6 4" xfId="7857"/>
    <cellStyle name="Hyperlink 3 3 3 7" xfId="2332"/>
    <cellStyle name="Hyperlink 3 3 3 7 2" xfId="8962"/>
    <cellStyle name="Hyperlink 3 3 3 8" xfId="4542"/>
    <cellStyle name="Hyperlink 3 3 3 9" xfId="675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2 2" xfId="10941"/>
    <cellStyle name="Hyperlink 3 3 4 2 2 2 3" xfId="6521"/>
    <cellStyle name="Hyperlink 3 3 4 2 2 2 4" xfId="8731"/>
    <cellStyle name="Hyperlink 3 3 4 2 2 3" xfId="3206"/>
    <cellStyle name="Hyperlink 3 3 4 2 2 3 2" xfId="9836"/>
    <cellStyle name="Hyperlink 3 3 4 2 2 4" xfId="5416"/>
    <cellStyle name="Hyperlink 3 3 4 2 2 5" xfId="7626"/>
    <cellStyle name="Hyperlink 3 3 4 2 3" xfId="1548"/>
    <cellStyle name="Hyperlink 3 3 4 2 3 2" xfId="3759"/>
    <cellStyle name="Hyperlink 3 3 4 2 3 2 2" xfId="10389"/>
    <cellStyle name="Hyperlink 3 3 4 2 3 3" xfId="5969"/>
    <cellStyle name="Hyperlink 3 3 4 2 3 4" xfId="8179"/>
    <cellStyle name="Hyperlink 3 3 4 2 4" xfId="2654"/>
    <cellStyle name="Hyperlink 3 3 4 2 4 2" xfId="9284"/>
    <cellStyle name="Hyperlink 3 3 4 2 5" xfId="4864"/>
    <cellStyle name="Hyperlink 3 3 4 2 6" xfId="7074"/>
    <cellStyle name="Hyperlink 3 3 4 3" xfId="711"/>
    <cellStyle name="Hyperlink 3 3 4 3 2" xfId="1824"/>
    <cellStyle name="Hyperlink 3 3 4 3 2 2" xfId="4035"/>
    <cellStyle name="Hyperlink 3 3 4 3 2 2 2" xfId="10665"/>
    <cellStyle name="Hyperlink 3 3 4 3 2 3" xfId="6245"/>
    <cellStyle name="Hyperlink 3 3 4 3 2 4" xfId="8455"/>
    <cellStyle name="Hyperlink 3 3 4 3 3" xfId="2930"/>
    <cellStyle name="Hyperlink 3 3 4 3 3 2" xfId="9560"/>
    <cellStyle name="Hyperlink 3 3 4 3 4" xfId="5140"/>
    <cellStyle name="Hyperlink 3 3 4 3 5" xfId="7350"/>
    <cellStyle name="Hyperlink 3 3 4 4" xfId="1272"/>
    <cellStyle name="Hyperlink 3 3 4 4 2" xfId="3483"/>
    <cellStyle name="Hyperlink 3 3 4 4 2 2" xfId="10113"/>
    <cellStyle name="Hyperlink 3 3 4 4 3" xfId="5693"/>
    <cellStyle name="Hyperlink 3 3 4 4 4" xfId="7903"/>
    <cellStyle name="Hyperlink 3 3 4 5" xfId="2378"/>
    <cellStyle name="Hyperlink 3 3 4 5 2" xfId="9008"/>
    <cellStyle name="Hyperlink 3 3 4 6" xfId="4588"/>
    <cellStyle name="Hyperlink 3 3 4 7" xfId="679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2 2" xfId="11033"/>
    <cellStyle name="Hyperlink 3 3 5 2 2 2 3" xfId="6613"/>
    <cellStyle name="Hyperlink 3 3 5 2 2 2 4" xfId="8823"/>
    <cellStyle name="Hyperlink 3 3 5 2 2 3" xfId="3298"/>
    <cellStyle name="Hyperlink 3 3 5 2 2 3 2" xfId="9928"/>
    <cellStyle name="Hyperlink 3 3 5 2 2 4" xfId="5508"/>
    <cellStyle name="Hyperlink 3 3 5 2 2 5" xfId="7718"/>
    <cellStyle name="Hyperlink 3 3 5 2 3" xfId="1640"/>
    <cellStyle name="Hyperlink 3 3 5 2 3 2" xfId="3851"/>
    <cellStyle name="Hyperlink 3 3 5 2 3 2 2" xfId="10481"/>
    <cellStyle name="Hyperlink 3 3 5 2 3 3" xfId="6061"/>
    <cellStyle name="Hyperlink 3 3 5 2 3 4" xfId="8271"/>
    <cellStyle name="Hyperlink 3 3 5 2 4" xfId="2746"/>
    <cellStyle name="Hyperlink 3 3 5 2 4 2" xfId="9376"/>
    <cellStyle name="Hyperlink 3 3 5 2 5" xfId="4956"/>
    <cellStyle name="Hyperlink 3 3 5 2 6" xfId="7166"/>
    <cellStyle name="Hyperlink 3 3 5 3" xfId="803"/>
    <cellStyle name="Hyperlink 3 3 5 3 2" xfId="1916"/>
    <cellStyle name="Hyperlink 3 3 5 3 2 2" xfId="4127"/>
    <cellStyle name="Hyperlink 3 3 5 3 2 2 2" xfId="10757"/>
    <cellStyle name="Hyperlink 3 3 5 3 2 3" xfId="6337"/>
    <cellStyle name="Hyperlink 3 3 5 3 2 4" xfId="8547"/>
    <cellStyle name="Hyperlink 3 3 5 3 3" xfId="3022"/>
    <cellStyle name="Hyperlink 3 3 5 3 3 2" xfId="9652"/>
    <cellStyle name="Hyperlink 3 3 5 3 4" xfId="5232"/>
    <cellStyle name="Hyperlink 3 3 5 3 5" xfId="7442"/>
    <cellStyle name="Hyperlink 3 3 5 4" xfId="1364"/>
    <cellStyle name="Hyperlink 3 3 5 4 2" xfId="3575"/>
    <cellStyle name="Hyperlink 3 3 5 4 2 2" xfId="10205"/>
    <cellStyle name="Hyperlink 3 3 5 4 3" xfId="5785"/>
    <cellStyle name="Hyperlink 3 3 5 4 4" xfId="7995"/>
    <cellStyle name="Hyperlink 3 3 5 5" xfId="2470"/>
    <cellStyle name="Hyperlink 3 3 5 5 2" xfId="9100"/>
    <cellStyle name="Hyperlink 3 3 5 6" xfId="4680"/>
    <cellStyle name="Hyperlink 3 3 5 7" xfId="6890"/>
    <cellStyle name="Hyperlink 3 3 6" xfId="343"/>
    <cellStyle name="Hyperlink 3 3 6 2" xfId="895"/>
    <cellStyle name="Hyperlink 3 3 6 2 2" xfId="2008"/>
    <cellStyle name="Hyperlink 3 3 6 2 2 2" xfId="4219"/>
    <cellStyle name="Hyperlink 3 3 6 2 2 2 2" xfId="10849"/>
    <cellStyle name="Hyperlink 3 3 6 2 2 3" xfId="6429"/>
    <cellStyle name="Hyperlink 3 3 6 2 2 4" xfId="8639"/>
    <cellStyle name="Hyperlink 3 3 6 2 3" xfId="3114"/>
    <cellStyle name="Hyperlink 3 3 6 2 3 2" xfId="9744"/>
    <cellStyle name="Hyperlink 3 3 6 2 4" xfId="5324"/>
    <cellStyle name="Hyperlink 3 3 6 2 5" xfId="7534"/>
    <cellStyle name="Hyperlink 3 3 6 3" xfId="1456"/>
    <cellStyle name="Hyperlink 3 3 6 3 2" xfId="3667"/>
    <cellStyle name="Hyperlink 3 3 6 3 2 2" xfId="10297"/>
    <cellStyle name="Hyperlink 3 3 6 3 3" xfId="5877"/>
    <cellStyle name="Hyperlink 3 3 6 3 4" xfId="8087"/>
    <cellStyle name="Hyperlink 3 3 6 4" xfId="2562"/>
    <cellStyle name="Hyperlink 3 3 6 4 2" xfId="9192"/>
    <cellStyle name="Hyperlink 3 3 6 5" xfId="4772"/>
    <cellStyle name="Hyperlink 3 3 6 6" xfId="6982"/>
    <cellStyle name="Hyperlink 3 3 7" xfId="619"/>
    <cellStyle name="Hyperlink 3 3 7 2" xfId="1732"/>
    <cellStyle name="Hyperlink 3 3 7 2 2" xfId="3943"/>
    <cellStyle name="Hyperlink 3 3 7 2 2 2" xfId="10573"/>
    <cellStyle name="Hyperlink 3 3 7 2 3" xfId="6153"/>
    <cellStyle name="Hyperlink 3 3 7 2 4" xfId="8363"/>
    <cellStyle name="Hyperlink 3 3 7 3" xfId="2838"/>
    <cellStyle name="Hyperlink 3 3 7 3 2" xfId="9468"/>
    <cellStyle name="Hyperlink 3 3 7 4" xfId="5048"/>
    <cellStyle name="Hyperlink 3 3 7 5" xfId="7258"/>
    <cellStyle name="Hyperlink 3 3 8" xfId="1180"/>
    <cellStyle name="Hyperlink 3 3 8 2" xfId="3391"/>
    <cellStyle name="Hyperlink 3 3 8 2 2" xfId="10021"/>
    <cellStyle name="Hyperlink 3 3 8 3" xfId="5601"/>
    <cellStyle name="Hyperlink 3 3 8 4" xfId="7811"/>
    <cellStyle name="Hyperlink 3 3 9" xfId="2286"/>
    <cellStyle name="Hyperlink 3 3 9 2" xfId="8916"/>
    <cellStyle name="Hyperlink 3 4" xfId="77"/>
    <cellStyle name="Hyperlink 3 4 10" xfId="6716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2 2" xfId="10997"/>
    <cellStyle name="Hyperlink 3 4 2 2 2 2 2 3" xfId="6577"/>
    <cellStyle name="Hyperlink 3 4 2 2 2 2 2 4" xfId="8787"/>
    <cellStyle name="Hyperlink 3 4 2 2 2 2 3" xfId="3262"/>
    <cellStyle name="Hyperlink 3 4 2 2 2 2 3 2" xfId="9892"/>
    <cellStyle name="Hyperlink 3 4 2 2 2 2 4" xfId="5472"/>
    <cellStyle name="Hyperlink 3 4 2 2 2 2 5" xfId="7682"/>
    <cellStyle name="Hyperlink 3 4 2 2 2 3" xfId="1604"/>
    <cellStyle name="Hyperlink 3 4 2 2 2 3 2" xfId="3815"/>
    <cellStyle name="Hyperlink 3 4 2 2 2 3 2 2" xfId="10445"/>
    <cellStyle name="Hyperlink 3 4 2 2 2 3 3" xfId="6025"/>
    <cellStyle name="Hyperlink 3 4 2 2 2 3 4" xfId="8235"/>
    <cellStyle name="Hyperlink 3 4 2 2 2 4" xfId="2710"/>
    <cellStyle name="Hyperlink 3 4 2 2 2 4 2" xfId="9340"/>
    <cellStyle name="Hyperlink 3 4 2 2 2 5" xfId="4920"/>
    <cellStyle name="Hyperlink 3 4 2 2 2 6" xfId="7130"/>
    <cellStyle name="Hyperlink 3 4 2 2 3" xfId="767"/>
    <cellStyle name="Hyperlink 3 4 2 2 3 2" xfId="1880"/>
    <cellStyle name="Hyperlink 3 4 2 2 3 2 2" xfId="4091"/>
    <cellStyle name="Hyperlink 3 4 2 2 3 2 2 2" xfId="10721"/>
    <cellStyle name="Hyperlink 3 4 2 2 3 2 3" xfId="6301"/>
    <cellStyle name="Hyperlink 3 4 2 2 3 2 4" xfId="8511"/>
    <cellStyle name="Hyperlink 3 4 2 2 3 3" xfId="2986"/>
    <cellStyle name="Hyperlink 3 4 2 2 3 3 2" xfId="9616"/>
    <cellStyle name="Hyperlink 3 4 2 2 3 4" xfId="5196"/>
    <cellStyle name="Hyperlink 3 4 2 2 3 5" xfId="7406"/>
    <cellStyle name="Hyperlink 3 4 2 2 4" xfId="1328"/>
    <cellStyle name="Hyperlink 3 4 2 2 4 2" xfId="3539"/>
    <cellStyle name="Hyperlink 3 4 2 2 4 2 2" xfId="10169"/>
    <cellStyle name="Hyperlink 3 4 2 2 4 3" xfId="5749"/>
    <cellStyle name="Hyperlink 3 4 2 2 4 4" xfId="7959"/>
    <cellStyle name="Hyperlink 3 4 2 2 5" xfId="2434"/>
    <cellStyle name="Hyperlink 3 4 2 2 5 2" xfId="9064"/>
    <cellStyle name="Hyperlink 3 4 2 2 6" xfId="4644"/>
    <cellStyle name="Hyperlink 3 4 2 2 7" xfId="685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2 2" xfId="11089"/>
    <cellStyle name="Hyperlink 3 4 2 3 2 2 2 3" xfId="6669"/>
    <cellStyle name="Hyperlink 3 4 2 3 2 2 2 4" xfId="8879"/>
    <cellStyle name="Hyperlink 3 4 2 3 2 2 3" xfId="3354"/>
    <cellStyle name="Hyperlink 3 4 2 3 2 2 3 2" xfId="9984"/>
    <cellStyle name="Hyperlink 3 4 2 3 2 2 4" xfId="5564"/>
    <cellStyle name="Hyperlink 3 4 2 3 2 2 5" xfId="7774"/>
    <cellStyle name="Hyperlink 3 4 2 3 2 3" xfId="1696"/>
    <cellStyle name="Hyperlink 3 4 2 3 2 3 2" xfId="3907"/>
    <cellStyle name="Hyperlink 3 4 2 3 2 3 2 2" xfId="10537"/>
    <cellStyle name="Hyperlink 3 4 2 3 2 3 3" xfId="6117"/>
    <cellStyle name="Hyperlink 3 4 2 3 2 3 4" xfId="8327"/>
    <cellStyle name="Hyperlink 3 4 2 3 2 4" xfId="2802"/>
    <cellStyle name="Hyperlink 3 4 2 3 2 4 2" xfId="9432"/>
    <cellStyle name="Hyperlink 3 4 2 3 2 5" xfId="5012"/>
    <cellStyle name="Hyperlink 3 4 2 3 2 6" xfId="7222"/>
    <cellStyle name="Hyperlink 3 4 2 3 3" xfId="859"/>
    <cellStyle name="Hyperlink 3 4 2 3 3 2" xfId="1972"/>
    <cellStyle name="Hyperlink 3 4 2 3 3 2 2" xfId="4183"/>
    <cellStyle name="Hyperlink 3 4 2 3 3 2 2 2" xfId="10813"/>
    <cellStyle name="Hyperlink 3 4 2 3 3 2 3" xfId="6393"/>
    <cellStyle name="Hyperlink 3 4 2 3 3 2 4" xfId="8603"/>
    <cellStyle name="Hyperlink 3 4 2 3 3 3" xfId="3078"/>
    <cellStyle name="Hyperlink 3 4 2 3 3 3 2" xfId="9708"/>
    <cellStyle name="Hyperlink 3 4 2 3 3 4" xfId="5288"/>
    <cellStyle name="Hyperlink 3 4 2 3 3 5" xfId="7498"/>
    <cellStyle name="Hyperlink 3 4 2 3 4" xfId="1420"/>
    <cellStyle name="Hyperlink 3 4 2 3 4 2" xfId="3631"/>
    <cellStyle name="Hyperlink 3 4 2 3 4 2 2" xfId="10261"/>
    <cellStyle name="Hyperlink 3 4 2 3 4 3" xfId="5841"/>
    <cellStyle name="Hyperlink 3 4 2 3 4 4" xfId="8051"/>
    <cellStyle name="Hyperlink 3 4 2 3 5" xfId="2526"/>
    <cellStyle name="Hyperlink 3 4 2 3 5 2" xfId="9156"/>
    <cellStyle name="Hyperlink 3 4 2 3 6" xfId="4736"/>
    <cellStyle name="Hyperlink 3 4 2 3 7" xfId="6946"/>
    <cellStyle name="Hyperlink 3 4 2 4" xfId="399"/>
    <cellStyle name="Hyperlink 3 4 2 4 2" xfId="951"/>
    <cellStyle name="Hyperlink 3 4 2 4 2 2" xfId="2064"/>
    <cellStyle name="Hyperlink 3 4 2 4 2 2 2" xfId="4275"/>
    <cellStyle name="Hyperlink 3 4 2 4 2 2 2 2" xfId="10905"/>
    <cellStyle name="Hyperlink 3 4 2 4 2 2 3" xfId="6485"/>
    <cellStyle name="Hyperlink 3 4 2 4 2 2 4" xfId="8695"/>
    <cellStyle name="Hyperlink 3 4 2 4 2 3" xfId="3170"/>
    <cellStyle name="Hyperlink 3 4 2 4 2 3 2" xfId="9800"/>
    <cellStyle name="Hyperlink 3 4 2 4 2 4" xfId="5380"/>
    <cellStyle name="Hyperlink 3 4 2 4 2 5" xfId="7590"/>
    <cellStyle name="Hyperlink 3 4 2 4 3" xfId="1512"/>
    <cellStyle name="Hyperlink 3 4 2 4 3 2" xfId="3723"/>
    <cellStyle name="Hyperlink 3 4 2 4 3 2 2" xfId="10353"/>
    <cellStyle name="Hyperlink 3 4 2 4 3 3" xfId="5933"/>
    <cellStyle name="Hyperlink 3 4 2 4 3 4" xfId="8143"/>
    <cellStyle name="Hyperlink 3 4 2 4 4" xfId="2618"/>
    <cellStyle name="Hyperlink 3 4 2 4 4 2" xfId="9248"/>
    <cellStyle name="Hyperlink 3 4 2 4 5" xfId="4828"/>
    <cellStyle name="Hyperlink 3 4 2 4 6" xfId="7038"/>
    <cellStyle name="Hyperlink 3 4 2 5" xfId="675"/>
    <cellStyle name="Hyperlink 3 4 2 5 2" xfId="1788"/>
    <cellStyle name="Hyperlink 3 4 2 5 2 2" xfId="3999"/>
    <cellStyle name="Hyperlink 3 4 2 5 2 2 2" xfId="10629"/>
    <cellStyle name="Hyperlink 3 4 2 5 2 3" xfId="6209"/>
    <cellStyle name="Hyperlink 3 4 2 5 2 4" xfId="8419"/>
    <cellStyle name="Hyperlink 3 4 2 5 3" xfId="2894"/>
    <cellStyle name="Hyperlink 3 4 2 5 3 2" xfId="9524"/>
    <cellStyle name="Hyperlink 3 4 2 5 4" xfId="5104"/>
    <cellStyle name="Hyperlink 3 4 2 5 5" xfId="7314"/>
    <cellStyle name="Hyperlink 3 4 2 6" xfId="1236"/>
    <cellStyle name="Hyperlink 3 4 2 6 2" xfId="3447"/>
    <cellStyle name="Hyperlink 3 4 2 6 2 2" xfId="10077"/>
    <cellStyle name="Hyperlink 3 4 2 6 3" xfId="5657"/>
    <cellStyle name="Hyperlink 3 4 2 6 4" xfId="7867"/>
    <cellStyle name="Hyperlink 3 4 2 7" xfId="2342"/>
    <cellStyle name="Hyperlink 3 4 2 7 2" xfId="8972"/>
    <cellStyle name="Hyperlink 3 4 2 8" xfId="4552"/>
    <cellStyle name="Hyperlink 3 4 2 9" xfId="676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2 2" xfId="10951"/>
    <cellStyle name="Hyperlink 3 4 3 2 2 2 3" xfId="6531"/>
    <cellStyle name="Hyperlink 3 4 3 2 2 2 4" xfId="8741"/>
    <cellStyle name="Hyperlink 3 4 3 2 2 3" xfId="3216"/>
    <cellStyle name="Hyperlink 3 4 3 2 2 3 2" xfId="9846"/>
    <cellStyle name="Hyperlink 3 4 3 2 2 4" xfId="5426"/>
    <cellStyle name="Hyperlink 3 4 3 2 2 5" xfId="7636"/>
    <cellStyle name="Hyperlink 3 4 3 2 3" xfId="1558"/>
    <cellStyle name="Hyperlink 3 4 3 2 3 2" xfId="3769"/>
    <cellStyle name="Hyperlink 3 4 3 2 3 2 2" xfId="10399"/>
    <cellStyle name="Hyperlink 3 4 3 2 3 3" xfId="5979"/>
    <cellStyle name="Hyperlink 3 4 3 2 3 4" xfId="8189"/>
    <cellStyle name="Hyperlink 3 4 3 2 4" xfId="2664"/>
    <cellStyle name="Hyperlink 3 4 3 2 4 2" xfId="9294"/>
    <cellStyle name="Hyperlink 3 4 3 2 5" xfId="4874"/>
    <cellStyle name="Hyperlink 3 4 3 2 6" xfId="7084"/>
    <cellStyle name="Hyperlink 3 4 3 3" xfId="721"/>
    <cellStyle name="Hyperlink 3 4 3 3 2" xfId="1834"/>
    <cellStyle name="Hyperlink 3 4 3 3 2 2" xfId="4045"/>
    <cellStyle name="Hyperlink 3 4 3 3 2 2 2" xfId="10675"/>
    <cellStyle name="Hyperlink 3 4 3 3 2 3" xfId="6255"/>
    <cellStyle name="Hyperlink 3 4 3 3 2 4" xfId="8465"/>
    <cellStyle name="Hyperlink 3 4 3 3 3" xfId="2940"/>
    <cellStyle name="Hyperlink 3 4 3 3 3 2" xfId="9570"/>
    <cellStyle name="Hyperlink 3 4 3 3 4" xfId="5150"/>
    <cellStyle name="Hyperlink 3 4 3 3 5" xfId="7360"/>
    <cellStyle name="Hyperlink 3 4 3 4" xfId="1282"/>
    <cellStyle name="Hyperlink 3 4 3 4 2" xfId="3493"/>
    <cellStyle name="Hyperlink 3 4 3 4 2 2" xfId="10123"/>
    <cellStyle name="Hyperlink 3 4 3 4 3" xfId="5703"/>
    <cellStyle name="Hyperlink 3 4 3 4 4" xfId="7913"/>
    <cellStyle name="Hyperlink 3 4 3 5" xfId="2388"/>
    <cellStyle name="Hyperlink 3 4 3 5 2" xfId="9018"/>
    <cellStyle name="Hyperlink 3 4 3 6" xfId="4598"/>
    <cellStyle name="Hyperlink 3 4 3 7" xfId="680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2 2" xfId="11043"/>
    <cellStyle name="Hyperlink 3 4 4 2 2 2 3" xfId="6623"/>
    <cellStyle name="Hyperlink 3 4 4 2 2 2 4" xfId="8833"/>
    <cellStyle name="Hyperlink 3 4 4 2 2 3" xfId="3308"/>
    <cellStyle name="Hyperlink 3 4 4 2 2 3 2" xfId="9938"/>
    <cellStyle name="Hyperlink 3 4 4 2 2 4" xfId="5518"/>
    <cellStyle name="Hyperlink 3 4 4 2 2 5" xfId="7728"/>
    <cellStyle name="Hyperlink 3 4 4 2 3" xfId="1650"/>
    <cellStyle name="Hyperlink 3 4 4 2 3 2" xfId="3861"/>
    <cellStyle name="Hyperlink 3 4 4 2 3 2 2" xfId="10491"/>
    <cellStyle name="Hyperlink 3 4 4 2 3 3" xfId="6071"/>
    <cellStyle name="Hyperlink 3 4 4 2 3 4" xfId="8281"/>
    <cellStyle name="Hyperlink 3 4 4 2 4" xfId="2756"/>
    <cellStyle name="Hyperlink 3 4 4 2 4 2" xfId="9386"/>
    <cellStyle name="Hyperlink 3 4 4 2 5" xfId="4966"/>
    <cellStyle name="Hyperlink 3 4 4 2 6" xfId="7176"/>
    <cellStyle name="Hyperlink 3 4 4 3" xfId="813"/>
    <cellStyle name="Hyperlink 3 4 4 3 2" xfId="1926"/>
    <cellStyle name="Hyperlink 3 4 4 3 2 2" xfId="4137"/>
    <cellStyle name="Hyperlink 3 4 4 3 2 2 2" xfId="10767"/>
    <cellStyle name="Hyperlink 3 4 4 3 2 3" xfId="6347"/>
    <cellStyle name="Hyperlink 3 4 4 3 2 4" xfId="8557"/>
    <cellStyle name="Hyperlink 3 4 4 3 3" xfId="3032"/>
    <cellStyle name="Hyperlink 3 4 4 3 3 2" xfId="9662"/>
    <cellStyle name="Hyperlink 3 4 4 3 4" xfId="5242"/>
    <cellStyle name="Hyperlink 3 4 4 3 5" xfId="7452"/>
    <cellStyle name="Hyperlink 3 4 4 4" xfId="1374"/>
    <cellStyle name="Hyperlink 3 4 4 4 2" xfId="3585"/>
    <cellStyle name="Hyperlink 3 4 4 4 2 2" xfId="10215"/>
    <cellStyle name="Hyperlink 3 4 4 4 3" xfId="5795"/>
    <cellStyle name="Hyperlink 3 4 4 4 4" xfId="8005"/>
    <cellStyle name="Hyperlink 3 4 4 5" xfId="2480"/>
    <cellStyle name="Hyperlink 3 4 4 5 2" xfId="9110"/>
    <cellStyle name="Hyperlink 3 4 4 6" xfId="4690"/>
    <cellStyle name="Hyperlink 3 4 4 7" xfId="6900"/>
    <cellStyle name="Hyperlink 3 4 5" xfId="353"/>
    <cellStyle name="Hyperlink 3 4 5 2" xfId="905"/>
    <cellStyle name="Hyperlink 3 4 5 2 2" xfId="2018"/>
    <cellStyle name="Hyperlink 3 4 5 2 2 2" xfId="4229"/>
    <cellStyle name="Hyperlink 3 4 5 2 2 2 2" xfId="10859"/>
    <cellStyle name="Hyperlink 3 4 5 2 2 3" xfId="6439"/>
    <cellStyle name="Hyperlink 3 4 5 2 2 4" xfId="8649"/>
    <cellStyle name="Hyperlink 3 4 5 2 3" xfId="3124"/>
    <cellStyle name="Hyperlink 3 4 5 2 3 2" xfId="9754"/>
    <cellStyle name="Hyperlink 3 4 5 2 4" xfId="5334"/>
    <cellStyle name="Hyperlink 3 4 5 2 5" xfId="7544"/>
    <cellStyle name="Hyperlink 3 4 5 3" xfId="1466"/>
    <cellStyle name="Hyperlink 3 4 5 3 2" xfId="3677"/>
    <cellStyle name="Hyperlink 3 4 5 3 2 2" xfId="10307"/>
    <cellStyle name="Hyperlink 3 4 5 3 3" xfId="5887"/>
    <cellStyle name="Hyperlink 3 4 5 3 4" xfId="8097"/>
    <cellStyle name="Hyperlink 3 4 5 4" xfId="2572"/>
    <cellStyle name="Hyperlink 3 4 5 4 2" xfId="9202"/>
    <cellStyle name="Hyperlink 3 4 5 5" xfId="4782"/>
    <cellStyle name="Hyperlink 3 4 5 6" xfId="6992"/>
    <cellStyle name="Hyperlink 3 4 6" xfId="629"/>
    <cellStyle name="Hyperlink 3 4 6 2" xfId="1742"/>
    <cellStyle name="Hyperlink 3 4 6 2 2" xfId="3953"/>
    <cellStyle name="Hyperlink 3 4 6 2 2 2" xfId="10583"/>
    <cellStyle name="Hyperlink 3 4 6 2 3" xfId="6163"/>
    <cellStyle name="Hyperlink 3 4 6 2 4" xfId="8373"/>
    <cellStyle name="Hyperlink 3 4 6 3" xfId="2848"/>
    <cellStyle name="Hyperlink 3 4 6 3 2" xfId="9478"/>
    <cellStyle name="Hyperlink 3 4 6 4" xfId="5058"/>
    <cellStyle name="Hyperlink 3 4 6 5" xfId="7268"/>
    <cellStyle name="Hyperlink 3 4 7" xfId="1190"/>
    <cellStyle name="Hyperlink 3 4 7 2" xfId="3401"/>
    <cellStyle name="Hyperlink 3 4 7 2 2" xfId="10031"/>
    <cellStyle name="Hyperlink 3 4 7 3" xfId="5611"/>
    <cellStyle name="Hyperlink 3 4 7 4" xfId="7821"/>
    <cellStyle name="Hyperlink 3 4 8" xfId="2296"/>
    <cellStyle name="Hyperlink 3 4 8 2" xfId="8926"/>
    <cellStyle name="Hyperlink 3 4 9" xfId="4506"/>
    <cellStyle name="Hyperlink 3 5" xfId="98"/>
    <cellStyle name="Hyperlink 3 5 10" xfId="6737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2 2" xfId="11018"/>
    <cellStyle name="Hyperlink 3 5 2 2 2 2 2 3" xfId="6598"/>
    <cellStyle name="Hyperlink 3 5 2 2 2 2 2 4" xfId="8808"/>
    <cellStyle name="Hyperlink 3 5 2 2 2 2 3" xfId="3283"/>
    <cellStyle name="Hyperlink 3 5 2 2 2 2 3 2" xfId="9913"/>
    <cellStyle name="Hyperlink 3 5 2 2 2 2 4" xfId="5493"/>
    <cellStyle name="Hyperlink 3 5 2 2 2 2 5" xfId="7703"/>
    <cellStyle name="Hyperlink 3 5 2 2 2 3" xfId="1625"/>
    <cellStyle name="Hyperlink 3 5 2 2 2 3 2" xfId="3836"/>
    <cellStyle name="Hyperlink 3 5 2 2 2 3 2 2" xfId="10466"/>
    <cellStyle name="Hyperlink 3 5 2 2 2 3 3" xfId="6046"/>
    <cellStyle name="Hyperlink 3 5 2 2 2 3 4" xfId="8256"/>
    <cellStyle name="Hyperlink 3 5 2 2 2 4" xfId="2731"/>
    <cellStyle name="Hyperlink 3 5 2 2 2 4 2" xfId="9361"/>
    <cellStyle name="Hyperlink 3 5 2 2 2 5" xfId="4941"/>
    <cellStyle name="Hyperlink 3 5 2 2 2 6" xfId="7151"/>
    <cellStyle name="Hyperlink 3 5 2 2 3" xfId="788"/>
    <cellStyle name="Hyperlink 3 5 2 2 3 2" xfId="1901"/>
    <cellStyle name="Hyperlink 3 5 2 2 3 2 2" xfId="4112"/>
    <cellStyle name="Hyperlink 3 5 2 2 3 2 2 2" xfId="10742"/>
    <cellStyle name="Hyperlink 3 5 2 2 3 2 3" xfId="6322"/>
    <cellStyle name="Hyperlink 3 5 2 2 3 2 4" xfId="8532"/>
    <cellStyle name="Hyperlink 3 5 2 2 3 3" xfId="3007"/>
    <cellStyle name="Hyperlink 3 5 2 2 3 3 2" xfId="9637"/>
    <cellStyle name="Hyperlink 3 5 2 2 3 4" xfId="5217"/>
    <cellStyle name="Hyperlink 3 5 2 2 3 5" xfId="7427"/>
    <cellStyle name="Hyperlink 3 5 2 2 4" xfId="1349"/>
    <cellStyle name="Hyperlink 3 5 2 2 4 2" xfId="3560"/>
    <cellStyle name="Hyperlink 3 5 2 2 4 2 2" xfId="10190"/>
    <cellStyle name="Hyperlink 3 5 2 2 4 3" xfId="5770"/>
    <cellStyle name="Hyperlink 3 5 2 2 4 4" xfId="7980"/>
    <cellStyle name="Hyperlink 3 5 2 2 5" xfId="2455"/>
    <cellStyle name="Hyperlink 3 5 2 2 5 2" xfId="9085"/>
    <cellStyle name="Hyperlink 3 5 2 2 6" xfId="4665"/>
    <cellStyle name="Hyperlink 3 5 2 2 7" xfId="687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2 2" xfId="11110"/>
    <cellStyle name="Hyperlink 3 5 2 3 2 2 2 3" xfId="6690"/>
    <cellStyle name="Hyperlink 3 5 2 3 2 2 2 4" xfId="8900"/>
    <cellStyle name="Hyperlink 3 5 2 3 2 2 3" xfId="3375"/>
    <cellStyle name="Hyperlink 3 5 2 3 2 2 3 2" xfId="10005"/>
    <cellStyle name="Hyperlink 3 5 2 3 2 2 4" xfId="5585"/>
    <cellStyle name="Hyperlink 3 5 2 3 2 2 5" xfId="7795"/>
    <cellStyle name="Hyperlink 3 5 2 3 2 3" xfId="1717"/>
    <cellStyle name="Hyperlink 3 5 2 3 2 3 2" xfId="3928"/>
    <cellStyle name="Hyperlink 3 5 2 3 2 3 2 2" xfId="10558"/>
    <cellStyle name="Hyperlink 3 5 2 3 2 3 3" xfId="6138"/>
    <cellStyle name="Hyperlink 3 5 2 3 2 3 4" xfId="8348"/>
    <cellStyle name="Hyperlink 3 5 2 3 2 4" xfId="2823"/>
    <cellStyle name="Hyperlink 3 5 2 3 2 4 2" xfId="9453"/>
    <cellStyle name="Hyperlink 3 5 2 3 2 5" xfId="5033"/>
    <cellStyle name="Hyperlink 3 5 2 3 2 6" xfId="7243"/>
    <cellStyle name="Hyperlink 3 5 2 3 3" xfId="880"/>
    <cellStyle name="Hyperlink 3 5 2 3 3 2" xfId="1993"/>
    <cellStyle name="Hyperlink 3 5 2 3 3 2 2" xfId="4204"/>
    <cellStyle name="Hyperlink 3 5 2 3 3 2 2 2" xfId="10834"/>
    <cellStyle name="Hyperlink 3 5 2 3 3 2 3" xfId="6414"/>
    <cellStyle name="Hyperlink 3 5 2 3 3 2 4" xfId="8624"/>
    <cellStyle name="Hyperlink 3 5 2 3 3 3" xfId="3099"/>
    <cellStyle name="Hyperlink 3 5 2 3 3 3 2" xfId="9729"/>
    <cellStyle name="Hyperlink 3 5 2 3 3 4" xfId="5309"/>
    <cellStyle name="Hyperlink 3 5 2 3 3 5" xfId="7519"/>
    <cellStyle name="Hyperlink 3 5 2 3 4" xfId="1441"/>
    <cellStyle name="Hyperlink 3 5 2 3 4 2" xfId="3652"/>
    <cellStyle name="Hyperlink 3 5 2 3 4 2 2" xfId="10282"/>
    <cellStyle name="Hyperlink 3 5 2 3 4 3" xfId="5862"/>
    <cellStyle name="Hyperlink 3 5 2 3 4 4" xfId="8072"/>
    <cellStyle name="Hyperlink 3 5 2 3 5" xfId="2547"/>
    <cellStyle name="Hyperlink 3 5 2 3 5 2" xfId="9177"/>
    <cellStyle name="Hyperlink 3 5 2 3 6" xfId="4757"/>
    <cellStyle name="Hyperlink 3 5 2 3 7" xfId="6967"/>
    <cellStyle name="Hyperlink 3 5 2 4" xfId="420"/>
    <cellStyle name="Hyperlink 3 5 2 4 2" xfId="972"/>
    <cellStyle name="Hyperlink 3 5 2 4 2 2" xfId="2085"/>
    <cellStyle name="Hyperlink 3 5 2 4 2 2 2" xfId="4296"/>
    <cellStyle name="Hyperlink 3 5 2 4 2 2 2 2" xfId="10926"/>
    <cellStyle name="Hyperlink 3 5 2 4 2 2 3" xfId="6506"/>
    <cellStyle name="Hyperlink 3 5 2 4 2 2 4" xfId="8716"/>
    <cellStyle name="Hyperlink 3 5 2 4 2 3" xfId="3191"/>
    <cellStyle name="Hyperlink 3 5 2 4 2 3 2" xfId="9821"/>
    <cellStyle name="Hyperlink 3 5 2 4 2 4" xfId="5401"/>
    <cellStyle name="Hyperlink 3 5 2 4 2 5" xfId="7611"/>
    <cellStyle name="Hyperlink 3 5 2 4 3" xfId="1533"/>
    <cellStyle name="Hyperlink 3 5 2 4 3 2" xfId="3744"/>
    <cellStyle name="Hyperlink 3 5 2 4 3 2 2" xfId="10374"/>
    <cellStyle name="Hyperlink 3 5 2 4 3 3" xfId="5954"/>
    <cellStyle name="Hyperlink 3 5 2 4 3 4" xfId="8164"/>
    <cellStyle name="Hyperlink 3 5 2 4 4" xfId="2639"/>
    <cellStyle name="Hyperlink 3 5 2 4 4 2" xfId="9269"/>
    <cellStyle name="Hyperlink 3 5 2 4 5" xfId="4849"/>
    <cellStyle name="Hyperlink 3 5 2 4 6" xfId="7059"/>
    <cellStyle name="Hyperlink 3 5 2 5" xfId="696"/>
    <cellStyle name="Hyperlink 3 5 2 5 2" xfId="1809"/>
    <cellStyle name="Hyperlink 3 5 2 5 2 2" xfId="4020"/>
    <cellStyle name="Hyperlink 3 5 2 5 2 2 2" xfId="10650"/>
    <cellStyle name="Hyperlink 3 5 2 5 2 3" xfId="6230"/>
    <cellStyle name="Hyperlink 3 5 2 5 2 4" xfId="8440"/>
    <cellStyle name="Hyperlink 3 5 2 5 3" xfId="2915"/>
    <cellStyle name="Hyperlink 3 5 2 5 3 2" xfId="9545"/>
    <cellStyle name="Hyperlink 3 5 2 5 4" xfId="5125"/>
    <cellStyle name="Hyperlink 3 5 2 5 5" xfId="7335"/>
    <cellStyle name="Hyperlink 3 5 2 6" xfId="1257"/>
    <cellStyle name="Hyperlink 3 5 2 6 2" xfId="3468"/>
    <cellStyle name="Hyperlink 3 5 2 6 2 2" xfId="10098"/>
    <cellStyle name="Hyperlink 3 5 2 6 3" xfId="5678"/>
    <cellStyle name="Hyperlink 3 5 2 6 4" xfId="7888"/>
    <cellStyle name="Hyperlink 3 5 2 7" xfId="2363"/>
    <cellStyle name="Hyperlink 3 5 2 7 2" xfId="8993"/>
    <cellStyle name="Hyperlink 3 5 2 8" xfId="4573"/>
    <cellStyle name="Hyperlink 3 5 2 9" xfId="678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2 2" xfId="10972"/>
    <cellStyle name="Hyperlink 3 5 3 2 2 2 3" xfId="6552"/>
    <cellStyle name="Hyperlink 3 5 3 2 2 2 4" xfId="8762"/>
    <cellStyle name="Hyperlink 3 5 3 2 2 3" xfId="3237"/>
    <cellStyle name="Hyperlink 3 5 3 2 2 3 2" xfId="9867"/>
    <cellStyle name="Hyperlink 3 5 3 2 2 4" xfId="5447"/>
    <cellStyle name="Hyperlink 3 5 3 2 2 5" xfId="7657"/>
    <cellStyle name="Hyperlink 3 5 3 2 3" xfId="1579"/>
    <cellStyle name="Hyperlink 3 5 3 2 3 2" xfId="3790"/>
    <cellStyle name="Hyperlink 3 5 3 2 3 2 2" xfId="10420"/>
    <cellStyle name="Hyperlink 3 5 3 2 3 3" xfId="6000"/>
    <cellStyle name="Hyperlink 3 5 3 2 3 4" xfId="8210"/>
    <cellStyle name="Hyperlink 3 5 3 2 4" xfId="2685"/>
    <cellStyle name="Hyperlink 3 5 3 2 4 2" xfId="9315"/>
    <cellStyle name="Hyperlink 3 5 3 2 5" xfId="4895"/>
    <cellStyle name="Hyperlink 3 5 3 2 6" xfId="7105"/>
    <cellStyle name="Hyperlink 3 5 3 3" xfId="742"/>
    <cellStyle name="Hyperlink 3 5 3 3 2" xfId="1855"/>
    <cellStyle name="Hyperlink 3 5 3 3 2 2" xfId="4066"/>
    <cellStyle name="Hyperlink 3 5 3 3 2 2 2" xfId="10696"/>
    <cellStyle name="Hyperlink 3 5 3 3 2 3" xfId="6276"/>
    <cellStyle name="Hyperlink 3 5 3 3 2 4" xfId="8486"/>
    <cellStyle name="Hyperlink 3 5 3 3 3" xfId="2961"/>
    <cellStyle name="Hyperlink 3 5 3 3 3 2" xfId="9591"/>
    <cellStyle name="Hyperlink 3 5 3 3 4" xfId="5171"/>
    <cellStyle name="Hyperlink 3 5 3 3 5" xfId="7381"/>
    <cellStyle name="Hyperlink 3 5 3 4" xfId="1303"/>
    <cellStyle name="Hyperlink 3 5 3 4 2" xfId="3514"/>
    <cellStyle name="Hyperlink 3 5 3 4 2 2" xfId="10144"/>
    <cellStyle name="Hyperlink 3 5 3 4 3" xfId="5724"/>
    <cellStyle name="Hyperlink 3 5 3 4 4" xfId="7934"/>
    <cellStyle name="Hyperlink 3 5 3 5" xfId="2409"/>
    <cellStyle name="Hyperlink 3 5 3 5 2" xfId="9039"/>
    <cellStyle name="Hyperlink 3 5 3 6" xfId="4619"/>
    <cellStyle name="Hyperlink 3 5 3 7" xfId="682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2 2" xfId="11064"/>
    <cellStyle name="Hyperlink 3 5 4 2 2 2 3" xfId="6644"/>
    <cellStyle name="Hyperlink 3 5 4 2 2 2 4" xfId="8854"/>
    <cellStyle name="Hyperlink 3 5 4 2 2 3" xfId="3329"/>
    <cellStyle name="Hyperlink 3 5 4 2 2 3 2" xfId="9959"/>
    <cellStyle name="Hyperlink 3 5 4 2 2 4" xfId="5539"/>
    <cellStyle name="Hyperlink 3 5 4 2 2 5" xfId="7749"/>
    <cellStyle name="Hyperlink 3 5 4 2 3" xfId="1671"/>
    <cellStyle name="Hyperlink 3 5 4 2 3 2" xfId="3882"/>
    <cellStyle name="Hyperlink 3 5 4 2 3 2 2" xfId="10512"/>
    <cellStyle name="Hyperlink 3 5 4 2 3 3" xfId="6092"/>
    <cellStyle name="Hyperlink 3 5 4 2 3 4" xfId="8302"/>
    <cellStyle name="Hyperlink 3 5 4 2 4" xfId="2777"/>
    <cellStyle name="Hyperlink 3 5 4 2 4 2" xfId="9407"/>
    <cellStyle name="Hyperlink 3 5 4 2 5" xfId="4987"/>
    <cellStyle name="Hyperlink 3 5 4 2 6" xfId="7197"/>
    <cellStyle name="Hyperlink 3 5 4 3" xfId="834"/>
    <cellStyle name="Hyperlink 3 5 4 3 2" xfId="1947"/>
    <cellStyle name="Hyperlink 3 5 4 3 2 2" xfId="4158"/>
    <cellStyle name="Hyperlink 3 5 4 3 2 2 2" xfId="10788"/>
    <cellStyle name="Hyperlink 3 5 4 3 2 3" xfId="6368"/>
    <cellStyle name="Hyperlink 3 5 4 3 2 4" xfId="8578"/>
    <cellStyle name="Hyperlink 3 5 4 3 3" xfId="3053"/>
    <cellStyle name="Hyperlink 3 5 4 3 3 2" xfId="9683"/>
    <cellStyle name="Hyperlink 3 5 4 3 4" xfId="5263"/>
    <cellStyle name="Hyperlink 3 5 4 3 5" xfId="7473"/>
    <cellStyle name="Hyperlink 3 5 4 4" xfId="1395"/>
    <cellStyle name="Hyperlink 3 5 4 4 2" xfId="3606"/>
    <cellStyle name="Hyperlink 3 5 4 4 2 2" xfId="10236"/>
    <cellStyle name="Hyperlink 3 5 4 4 3" xfId="5816"/>
    <cellStyle name="Hyperlink 3 5 4 4 4" xfId="8026"/>
    <cellStyle name="Hyperlink 3 5 4 5" xfId="2501"/>
    <cellStyle name="Hyperlink 3 5 4 5 2" xfId="9131"/>
    <cellStyle name="Hyperlink 3 5 4 6" xfId="4711"/>
    <cellStyle name="Hyperlink 3 5 4 7" xfId="6921"/>
    <cellStyle name="Hyperlink 3 5 5" xfId="374"/>
    <cellStyle name="Hyperlink 3 5 5 2" xfId="926"/>
    <cellStyle name="Hyperlink 3 5 5 2 2" xfId="2039"/>
    <cellStyle name="Hyperlink 3 5 5 2 2 2" xfId="4250"/>
    <cellStyle name="Hyperlink 3 5 5 2 2 2 2" xfId="10880"/>
    <cellStyle name="Hyperlink 3 5 5 2 2 3" xfId="6460"/>
    <cellStyle name="Hyperlink 3 5 5 2 2 4" xfId="8670"/>
    <cellStyle name="Hyperlink 3 5 5 2 3" xfId="3145"/>
    <cellStyle name="Hyperlink 3 5 5 2 3 2" xfId="9775"/>
    <cellStyle name="Hyperlink 3 5 5 2 4" xfId="5355"/>
    <cellStyle name="Hyperlink 3 5 5 2 5" xfId="7565"/>
    <cellStyle name="Hyperlink 3 5 5 3" xfId="1487"/>
    <cellStyle name="Hyperlink 3 5 5 3 2" xfId="3698"/>
    <cellStyle name="Hyperlink 3 5 5 3 2 2" xfId="10328"/>
    <cellStyle name="Hyperlink 3 5 5 3 3" xfId="5908"/>
    <cellStyle name="Hyperlink 3 5 5 3 4" xfId="8118"/>
    <cellStyle name="Hyperlink 3 5 5 4" xfId="2593"/>
    <cellStyle name="Hyperlink 3 5 5 4 2" xfId="9223"/>
    <cellStyle name="Hyperlink 3 5 5 5" xfId="4803"/>
    <cellStyle name="Hyperlink 3 5 5 6" xfId="7013"/>
    <cellStyle name="Hyperlink 3 5 6" xfId="650"/>
    <cellStyle name="Hyperlink 3 5 6 2" xfId="1763"/>
    <cellStyle name="Hyperlink 3 5 6 2 2" xfId="3974"/>
    <cellStyle name="Hyperlink 3 5 6 2 2 2" xfId="10604"/>
    <cellStyle name="Hyperlink 3 5 6 2 3" xfId="6184"/>
    <cellStyle name="Hyperlink 3 5 6 2 4" xfId="8394"/>
    <cellStyle name="Hyperlink 3 5 6 3" xfId="2869"/>
    <cellStyle name="Hyperlink 3 5 6 3 2" xfId="9499"/>
    <cellStyle name="Hyperlink 3 5 6 4" xfId="5079"/>
    <cellStyle name="Hyperlink 3 5 6 5" xfId="7289"/>
    <cellStyle name="Hyperlink 3 5 7" xfId="1211"/>
    <cellStyle name="Hyperlink 3 5 7 2" xfId="3422"/>
    <cellStyle name="Hyperlink 3 5 7 2 2" xfId="10052"/>
    <cellStyle name="Hyperlink 3 5 7 3" xfId="5632"/>
    <cellStyle name="Hyperlink 3 5 7 4" xfId="7842"/>
    <cellStyle name="Hyperlink 3 5 8" xfId="2317"/>
    <cellStyle name="Hyperlink 3 5 8 2" xfId="894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2 2" xfId="10977"/>
    <cellStyle name="Hyperlink 3 6 2 2 2 2 3" xfId="6557"/>
    <cellStyle name="Hyperlink 3 6 2 2 2 2 4" xfId="8767"/>
    <cellStyle name="Hyperlink 3 6 2 2 2 3" xfId="3242"/>
    <cellStyle name="Hyperlink 3 6 2 2 2 3 2" xfId="9872"/>
    <cellStyle name="Hyperlink 3 6 2 2 2 4" xfId="5452"/>
    <cellStyle name="Hyperlink 3 6 2 2 2 5" xfId="7662"/>
    <cellStyle name="Hyperlink 3 6 2 2 3" xfId="1584"/>
    <cellStyle name="Hyperlink 3 6 2 2 3 2" xfId="3795"/>
    <cellStyle name="Hyperlink 3 6 2 2 3 2 2" xfId="10425"/>
    <cellStyle name="Hyperlink 3 6 2 2 3 3" xfId="6005"/>
    <cellStyle name="Hyperlink 3 6 2 2 3 4" xfId="8215"/>
    <cellStyle name="Hyperlink 3 6 2 2 4" xfId="2690"/>
    <cellStyle name="Hyperlink 3 6 2 2 4 2" xfId="9320"/>
    <cellStyle name="Hyperlink 3 6 2 2 5" xfId="4900"/>
    <cellStyle name="Hyperlink 3 6 2 2 6" xfId="7110"/>
    <cellStyle name="Hyperlink 3 6 2 3" xfId="747"/>
    <cellStyle name="Hyperlink 3 6 2 3 2" xfId="1860"/>
    <cellStyle name="Hyperlink 3 6 2 3 2 2" xfId="4071"/>
    <cellStyle name="Hyperlink 3 6 2 3 2 2 2" xfId="10701"/>
    <cellStyle name="Hyperlink 3 6 2 3 2 3" xfId="6281"/>
    <cellStyle name="Hyperlink 3 6 2 3 2 4" xfId="8491"/>
    <cellStyle name="Hyperlink 3 6 2 3 3" xfId="2966"/>
    <cellStyle name="Hyperlink 3 6 2 3 3 2" xfId="9596"/>
    <cellStyle name="Hyperlink 3 6 2 3 4" xfId="5176"/>
    <cellStyle name="Hyperlink 3 6 2 3 5" xfId="7386"/>
    <cellStyle name="Hyperlink 3 6 2 4" xfId="1308"/>
    <cellStyle name="Hyperlink 3 6 2 4 2" xfId="3519"/>
    <cellStyle name="Hyperlink 3 6 2 4 2 2" xfId="10149"/>
    <cellStyle name="Hyperlink 3 6 2 4 3" xfId="5729"/>
    <cellStyle name="Hyperlink 3 6 2 4 4" xfId="7939"/>
    <cellStyle name="Hyperlink 3 6 2 5" xfId="2414"/>
    <cellStyle name="Hyperlink 3 6 2 5 2" xfId="9044"/>
    <cellStyle name="Hyperlink 3 6 2 6" xfId="4624"/>
    <cellStyle name="Hyperlink 3 6 2 7" xfId="683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2 2" xfId="11069"/>
    <cellStyle name="Hyperlink 3 6 3 2 2 2 3" xfId="6649"/>
    <cellStyle name="Hyperlink 3 6 3 2 2 2 4" xfId="8859"/>
    <cellStyle name="Hyperlink 3 6 3 2 2 3" xfId="3334"/>
    <cellStyle name="Hyperlink 3 6 3 2 2 3 2" xfId="9964"/>
    <cellStyle name="Hyperlink 3 6 3 2 2 4" xfId="5544"/>
    <cellStyle name="Hyperlink 3 6 3 2 2 5" xfId="7754"/>
    <cellStyle name="Hyperlink 3 6 3 2 3" xfId="1676"/>
    <cellStyle name="Hyperlink 3 6 3 2 3 2" xfId="3887"/>
    <cellStyle name="Hyperlink 3 6 3 2 3 2 2" xfId="10517"/>
    <cellStyle name="Hyperlink 3 6 3 2 3 3" xfId="6097"/>
    <cellStyle name="Hyperlink 3 6 3 2 3 4" xfId="8307"/>
    <cellStyle name="Hyperlink 3 6 3 2 4" xfId="2782"/>
    <cellStyle name="Hyperlink 3 6 3 2 4 2" xfId="9412"/>
    <cellStyle name="Hyperlink 3 6 3 2 5" xfId="4992"/>
    <cellStyle name="Hyperlink 3 6 3 2 6" xfId="7202"/>
    <cellStyle name="Hyperlink 3 6 3 3" xfId="839"/>
    <cellStyle name="Hyperlink 3 6 3 3 2" xfId="1952"/>
    <cellStyle name="Hyperlink 3 6 3 3 2 2" xfId="4163"/>
    <cellStyle name="Hyperlink 3 6 3 3 2 2 2" xfId="10793"/>
    <cellStyle name="Hyperlink 3 6 3 3 2 3" xfId="6373"/>
    <cellStyle name="Hyperlink 3 6 3 3 2 4" xfId="8583"/>
    <cellStyle name="Hyperlink 3 6 3 3 3" xfId="3058"/>
    <cellStyle name="Hyperlink 3 6 3 3 3 2" xfId="9688"/>
    <cellStyle name="Hyperlink 3 6 3 3 4" xfId="5268"/>
    <cellStyle name="Hyperlink 3 6 3 3 5" xfId="7478"/>
    <cellStyle name="Hyperlink 3 6 3 4" xfId="1400"/>
    <cellStyle name="Hyperlink 3 6 3 4 2" xfId="3611"/>
    <cellStyle name="Hyperlink 3 6 3 4 2 2" xfId="10241"/>
    <cellStyle name="Hyperlink 3 6 3 4 3" xfId="5821"/>
    <cellStyle name="Hyperlink 3 6 3 4 4" xfId="8031"/>
    <cellStyle name="Hyperlink 3 6 3 5" xfId="2506"/>
    <cellStyle name="Hyperlink 3 6 3 5 2" xfId="9136"/>
    <cellStyle name="Hyperlink 3 6 3 6" xfId="4716"/>
    <cellStyle name="Hyperlink 3 6 3 7" xfId="6926"/>
    <cellStyle name="Hyperlink 3 6 4" xfId="379"/>
    <cellStyle name="Hyperlink 3 6 4 2" xfId="931"/>
    <cellStyle name="Hyperlink 3 6 4 2 2" xfId="2044"/>
    <cellStyle name="Hyperlink 3 6 4 2 2 2" xfId="4255"/>
    <cellStyle name="Hyperlink 3 6 4 2 2 2 2" xfId="10885"/>
    <cellStyle name="Hyperlink 3 6 4 2 2 3" xfId="6465"/>
    <cellStyle name="Hyperlink 3 6 4 2 2 4" xfId="8675"/>
    <cellStyle name="Hyperlink 3 6 4 2 3" xfId="3150"/>
    <cellStyle name="Hyperlink 3 6 4 2 3 2" xfId="9780"/>
    <cellStyle name="Hyperlink 3 6 4 2 4" xfId="5360"/>
    <cellStyle name="Hyperlink 3 6 4 2 5" xfId="7570"/>
    <cellStyle name="Hyperlink 3 6 4 3" xfId="1492"/>
    <cellStyle name="Hyperlink 3 6 4 3 2" xfId="3703"/>
    <cellStyle name="Hyperlink 3 6 4 3 2 2" xfId="10333"/>
    <cellStyle name="Hyperlink 3 6 4 3 3" xfId="5913"/>
    <cellStyle name="Hyperlink 3 6 4 3 4" xfId="8123"/>
    <cellStyle name="Hyperlink 3 6 4 4" xfId="2598"/>
    <cellStyle name="Hyperlink 3 6 4 4 2" xfId="9228"/>
    <cellStyle name="Hyperlink 3 6 4 5" xfId="4808"/>
    <cellStyle name="Hyperlink 3 6 4 6" xfId="7018"/>
    <cellStyle name="Hyperlink 3 6 5" xfId="655"/>
    <cellStyle name="Hyperlink 3 6 5 2" xfId="1768"/>
    <cellStyle name="Hyperlink 3 6 5 2 2" xfId="3979"/>
    <cellStyle name="Hyperlink 3 6 5 2 2 2" xfId="10609"/>
    <cellStyle name="Hyperlink 3 6 5 2 3" xfId="6189"/>
    <cellStyle name="Hyperlink 3 6 5 2 4" xfId="8399"/>
    <cellStyle name="Hyperlink 3 6 5 3" xfId="2874"/>
    <cellStyle name="Hyperlink 3 6 5 3 2" xfId="9504"/>
    <cellStyle name="Hyperlink 3 6 5 4" xfId="5084"/>
    <cellStyle name="Hyperlink 3 6 5 5" xfId="7294"/>
    <cellStyle name="Hyperlink 3 6 6" xfId="1216"/>
    <cellStyle name="Hyperlink 3 6 6 2" xfId="3427"/>
    <cellStyle name="Hyperlink 3 6 6 2 2" xfId="10057"/>
    <cellStyle name="Hyperlink 3 6 6 3" xfId="5637"/>
    <cellStyle name="Hyperlink 3 6 6 4" xfId="7847"/>
    <cellStyle name="Hyperlink 3 6 7" xfId="2322"/>
    <cellStyle name="Hyperlink 3 6 7 2" xfId="8952"/>
    <cellStyle name="Hyperlink 3 6 8" xfId="4532"/>
    <cellStyle name="Hyperlink 3 6 9" xfId="674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2 2" xfId="10931"/>
    <cellStyle name="Hyperlink 3 7 2 2 2 3" xfId="6511"/>
    <cellStyle name="Hyperlink 3 7 2 2 2 4" xfId="8721"/>
    <cellStyle name="Hyperlink 3 7 2 2 3" xfId="3196"/>
    <cellStyle name="Hyperlink 3 7 2 2 3 2" xfId="9826"/>
    <cellStyle name="Hyperlink 3 7 2 2 4" xfId="5406"/>
    <cellStyle name="Hyperlink 3 7 2 2 5" xfId="7616"/>
    <cellStyle name="Hyperlink 3 7 2 3" xfId="1538"/>
    <cellStyle name="Hyperlink 3 7 2 3 2" xfId="3749"/>
    <cellStyle name="Hyperlink 3 7 2 3 2 2" xfId="10379"/>
    <cellStyle name="Hyperlink 3 7 2 3 3" xfId="5959"/>
    <cellStyle name="Hyperlink 3 7 2 3 4" xfId="8169"/>
    <cellStyle name="Hyperlink 3 7 2 4" xfId="2644"/>
    <cellStyle name="Hyperlink 3 7 2 4 2" xfId="9274"/>
    <cellStyle name="Hyperlink 3 7 2 5" xfId="4854"/>
    <cellStyle name="Hyperlink 3 7 2 6" xfId="7064"/>
    <cellStyle name="Hyperlink 3 7 3" xfId="701"/>
    <cellStyle name="Hyperlink 3 7 3 2" xfId="1814"/>
    <cellStyle name="Hyperlink 3 7 3 2 2" xfId="4025"/>
    <cellStyle name="Hyperlink 3 7 3 2 2 2" xfId="10655"/>
    <cellStyle name="Hyperlink 3 7 3 2 3" xfId="6235"/>
    <cellStyle name="Hyperlink 3 7 3 2 4" xfId="8445"/>
    <cellStyle name="Hyperlink 3 7 3 3" xfId="2920"/>
    <cellStyle name="Hyperlink 3 7 3 3 2" xfId="9550"/>
    <cellStyle name="Hyperlink 3 7 3 4" xfId="5130"/>
    <cellStyle name="Hyperlink 3 7 3 5" xfId="7340"/>
    <cellStyle name="Hyperlink 3 7 4" xfId="1262"/>
    <cellStyle name="Hyperlink 3 7 4 2" xfId="3473"/>
    <cellStyle name="Hyperlink 3 7 4 2 2" xfId="10103"/>
    <cellStyle name="Hyperlink 3 7 4 3" xfId="5683"/>
    <cellStyle name="Hyperlink 3 7 4 4" xfId="7893"/>
    <cellStyle name="Hyperlink 3 7 5" xfId="2368"/>
    <cellStyle name="Hyperlink 3 7 5 2" xfId="8998"/>
    <cellStyle name="Hyperlink 3 7 6" xfId="4578"/>
    <cellStyle name="Hyperlink 3 7 7" xfId="678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2 2" xfId="11023"/>
    <cellStyle name="Hyperlink 3 8 2 2 2 3" xfId="6603"/>
    <cellStyle name="Hyperlink 3 8 2 2 2 4" xfId="8813"/>
    <cellStyle name="Hyperlink 3 8 2 2 3" xfId="3288"/>
    <cellStyle name="Hyperlink 3 8 2 2 3 2" xfId="9918"/>
    <cellStyle name="Hyperlink 3 8 2 2 4" xfId="5498"/>
    <cellStyle name="Hyperlink 3 8 2 2 5" xfId="7708"/>
    <cellStyle name="Hyperlink 3 8 2 3" xfId="1630"/>
    <cellStyle name="Hyperlink 3 8 2 3 2" xfId="3841"/>
    <cellStyle name="Hyperlink 3 8 2 3 2 2" xfId="10471"/>
    <cellStyle name="Hyperlink 3 8 2 3 3" xfId="6051"/>
    <cellStyle name="Hyperlink 3 8 2 3 4" xfId="8261"/>
    <cellStyle name="Hyperlink 3 8 2 4" xfId="2736"/>
    <cellStyle name="Hyperlink 3 8 2 4 2" xfId="9366"/>
    <cellStyle name="Hyperlink 3 8 2 5" xfId="4946"/>
    <cellStyle name="Hyperlink 3 8 2 6" xfId="7156"/>
    <cellStyle name="Hyperlink 3 8 3" xfId="793"/>
    <cellStyle name="Hyperlink 3 8 3 2" xfId="1906"/>
    <cellStyle name="Hyperlink 3 8 3 2 2" xfId="4117"/>
    <cellStyle name="Hyperlink 3 8 3 2 2 2" xfId="10747"/>
    <cellStyle name="Hyperlink 3 8 3 2 3" xfId="6327"/>
    <cellStyle name="Hyperlink 3 8 3 2 4" xfId="8537"/>
    <cellStyle name="Hyperlink 3 8 3 3" xfId="3012"/>
    <cellStyle name="Hyperlink 3 8 3 3 2" xfId="9642"/>
    <cellStyle name="Hyperlink 3 8 3 4" xfId="5222"/>
    <cellStyle name="Hyperlink 3 8 3 5" xfId="7432"/>
    <cellStyle name="Hyperlink 3 8 4" xfId="1354"/>
    <cellStyle name="Hyperlink 3 8 4 2" xfId="3565"/>
    <cellStyle name="Hyperlink 3 8 4 2 2" xfId="10195"/>
    <cellStyle name="Hyperlink 3 8 4 3" xfId="5775"/>
    <cellStyle name="Hyperlink 3 8 4 4" xfId="7985"/>
    <cellStyle name="Hyperlink 3 8 5" xfId="2460"/>
    <cellStyle name="Hyperlink 3 8 5 2" xfId="9090"/>
    <cellStyle name="Hyperlink 3 8 6" xfId="4670"/>
    <cellStyle name="Hyperlink 3 8 7" xfId="6880"/>
    <cellStyle name="Hyperlink 3 9" xfId="333"/>
    <cellStyle name="Hyperlink 3 9 2" xfId="885"/>
    <cellStyle name="Hyperlink 3 9 2 2" xfId="1998"/>
    <cellStyle name="Hyperlink 3 9 2 2 2" xfId="4209"/>
    <cellStyle name="Hyperlink 3 9 2 2 2 2" xfId="10839"/>
    <cellStyle name="Hyperlink 3 9 2 2 3" xfId="6419"/>
    <cellStyle name="Hyperlink 3 9 2 2 4" xfId="8629"/>
    <cellStyle name="Hyperlink 3 9 2 3" xfId="3104"/>
    <cellStyle name="Hyperlink 3 9 2 3 2" xfId="9734"/>
    <cellStyle name="Hyperlink 3 9 2 4" xfId="5314"/>
    <cellStyle name="Hyperlink 3 9 2 5" xfId="7524"/>
    <cellStyle name="Hyperlink 3 9 3" xfId="1446"/>
    <cellStyle name="Hyperlink 3 9 3 2" xfId="3657"/>
    <cellStyle name="Hyperlink 3 9 3 2 2" xfId="10287"/>
    <cellStyle name="Hyperlink 3 9 3 3" xfId="5867"/>
    <cellStyle name="Hyperlink 3 9 3 4" xfId="8077"/>
    <cellStyle name="Hyperlink 3 9 4" xfId="2552"/>
    <cellStyle name="Hyperlink 3 9 4 2" xfId="9182"/>
    <cellStyle name="Hyperlink 3 9 5" xfId="4762"/>
    <cellStyle name="Hyperlink 3 9 6" xfId="6972"/>
    <cellStyle name="Hyperlink 4" xfId="58"/>
    <cellStyle name="Hyperlink 4 10" xfId="1172"/>
    <cellStyle name="Hyperlink 4 10 2" xfId="3383"/>
    <cellStyle name="Hyperlink 4 10 2 2" xfId="10013"/>
    <cellStyle name="Hyperlink 4 10 3" xfId="5593"/>
    <cellStyle name="Hyperlink 4 10 4" xfId="7803"/>
    <cellStyle name="Hyperlink 4 11" xfId="2278"/>
    <cellStyle name="Hyperlink 4 11 2" xfId="8908"/>
    <cellStyle name="Hyperlink 4 12" xfId="4488"/>
    <cellStyle name="Hyperlink 4 13" xfId="6698"/>
    <cellStyle name="Hyperlink 4 2" xfId="64"/>
    <cellStyle name="Hyperlink 4 2 10" xfId="2283"/>
    <cellStyle name="Hyperlink 4 2 10 2" xfId="8913"/>
    <cellStyle name="Hyperlink 4 2 11" xfId="4493"/>
    <cellStyle name="Hyperlink 4 2 12" xfId="6703"/>
    <cellStyle name="Hyperlink 4 2 2" xfId="74"/>
    <cellStyle name="Hyperlink 4 2 2 10" xfId="4503"/>
    <cellStyle name="Hyperlink 4 2 2 11" xfId="6713"/>
    <cellStyle name="Hyperlink 4 2 2 2" xfId="94"/>
    <cellStyle name="Hyperlink 4 2 2 2 10" xfId="6733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2 2" xfId="11014"/>
    <cellStyle name="Hyperlink 4 2 2 2 2 2 2 2 2 3" xfId="6594"/>
    <cellStyle name="Hyperlink 4 2 2 2 2 2 2 2 2 4" xfId="8804"/>
    <cellStyle name="Hyperlink 4 2 2 2 2 2 2 2 3" xfId="3279"/>
    <cellStyle name="Hyperlink 4 2 2 2 2 2 2 2 3 2" xfId="9909"/>
    <cellStyle name="Hyperlink 4 2 2 2 2 2 2 2 4" xfId="5489"/>
    <cellStyle name="Hyperlink 4 2 2 2 2 2 2 2 5" xfId="7699"/>
    <cellStyle name="Hyperlink 4 2 2 2 2 2 2 3" xfId="1621"/>
    <cellStyle name="Hyperlink 4 2 2 2 2 2 2 3 2" xfId="3832"/>
    <cellStyle name="Hyperlink 4 2 2 2 2 2 2 3 2 2" xfId="10462"/>
    <cellStyle name="Hyperlink 4 2 2 2 2 2 2 3 3" xfId="6042"/>
    <cellStyle name="Hyperlink 4 2 2 2 2 2 2 3 4" xfId="8252"/>
    <cellStyle name="Hyperlink 4 2 2 2 2 2 2 4" xfId="2727"/>
    <cellStyle name="Hyperlink 4 2 2 2 2 2 2 4 2" xfId="9357"/>
    <cellStyle name="Hyperlink 4 2 2 2 2 2 2 5" xfId="4937"/>
    <cellStyle name="Hyperlink 4 2 2 2 2 2 2 6" xfId="7147"/>
    <cellStyle name="Hyperlink 4 2 2 2 2 2 3" xfId="784"/>
    <cellStyle name="Hyperlink 4 2 2 2 2 2 3 2" xfId="1897"/>
    <cellStyle name="Hyperlink 4 2 2 2 2 2 3 2 2" xfId="4108"/>
    <cellStyle name="Hyperlink 4 2 2 2 2 2 3 2 2 2" xfId="10738"/>
    <cellStyle name="Hyperlink 4 2 2 2 2 2 3 2 3" xfId="6318"/>
    <cellStyle name="Hyperlink 4 2 2 2 2 2 3 2 4" xfId="8528"/>
    <cellStyle name="Hyperlink 4 2 2 2 2 2 3 3" xfId="3003"/>
    <cellStyle name="Hyperlink 4 2 2 2 2 2 3 3 2" xfId="9633"/>
    <cellStyle name="Hyperlink 4 2 2 2 2 2 3 4" xfId="5213"/>
    <cellStyle name="Hyperlink 4 2 2 2 2 2 3 5" xfId="7423"/>
    <cellStyle name="Hyperlink 4 2 2 2 2 2 4" xfId="1345"/>
    <cellStyle name="Hyperlink 4 2 2 2 2 2 4 2" xfId="3556"/>
    <cellStyle name="Hyperlink 4 2 2 2 2 2 4 2 2" xfId="10186"/>
    <cellStyle name="Hyperlink 4 2 2 2 2 2 4 3" xfId="5766"/>
    <cellStyle name="Hyperlink 4 2 2 2 2 2 4 4" xfId="7976"/>
    <cellStyle name="Hyperlink 4 2 2 2 2 2 5" xfId="2451"/>
    <cellStyle name="Hyperlink 4 2 2 2 2 2 5 2" xfId="9081"/>
    <cellStyle name="Hyperlink 4 2 2 2 2 2 6" xfId="4661"/>
    <cellStyle name="Hyperlink 4 2 2 2 2 2 7" xfId="687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2 2" xfId="11106"/>
    <cellStyle name="Hyperlink 4 2 2 2 2 3 2 2 2 3" xfId="6686"/>
    <cellStyle name="Hyperlink 4 2 2 2 2 3 2 2 2 4" xfId="8896"/>
    <cellStyle name="Hyperlink 4 2 2 2 2 3 2 2 3" xfId="3371"/>
    <cellStyle name="Hyperlink 4 2 2 2 2 3 2 2 3 2" xfId="10001"/>
    <cellStyle name="Hyperlink 4 2 2 2 2 3 2 2 4" xfId="5581"/>
    <cellStyle name="Hyperlink 4 2 2 2 2 3 2 2 5" xfId="7791"/>
    <cellStyle name="Hyperlink 4 2 2 2 2 3 2 3" xfId="1713"/>
    <cellStyle name="Hyperlink 4 2 2 2 2 3 2 3 2" xfId="3924"/>
    <cellStyle name="Hyperlink 4 2 2 2 2 3 2 3 2 2" xfId="10554"/>
    <cellStyle name="Hyperlink 4 2 2 2 2 3 2 3 3" xfId="6134"/>
    <cellStyle name="Hyperlink 4 2 2 2 2 3 2 3 4" xfId="8344"/>
    <cellStyle name="Hyperlink 4 2 2 2 2 3 2 4" xfId="2819"/>
    <cellStyle name="Hyperlink 4 2 2 2 2 3 2 4 2" xfId="9449"/>
    <cellStyle name="Hyperlink 4 2 2 2 2 3 2 5" xfId="5029"/>
    <cellStyle name="Hyperlink 4 2 2 2 2 3 2 6" xfId="7239"/>
    <cellStyle name="Hyperlink 4 2 2 2 2 3 3" xfId="876"/>
    <cellStyle name="Hyperlink 4 2 2 2 2 3 3 2" xfId="1989"/>
    <cellStyle name="Hyperlink 4 2 2 2 2 3 3 2 2" xfId="4200"/>
    <cellStyle name="Hyperlink 4 2 2 2 2 3 3 2 2 2" xfId="10830"/>
    <cellStyle name="Hyperlink 4 2 2 2 2 3 3 2 3" xfId="6410"/>
    <cellStyle name="Hyperlink 4 2 2 2 2 3 3 2 4" xfId="8620"/>
    <cellStyle name="Hyperlink 4 2 2 2 2 3 3 3" xfId="3095"/>
    <cellStyle name="Hyperlink 4 2 2 2 2 3 3 3 2" xfId="9725"/>
    <cellStyle name="Hyperlink 4 2 2 2 2 3 3 4" xfId="5305"/>
    <cellStyle name="Hyperlink 4 2 2 2 2 3 3 5" xfId="7515"/>
    <cellStyle name="Hyperlink 4 2 2 2 2 3 4" xfId="1437"/>
    <cellStyle name="Hyperlink 4 2 2 2 2 3 4 2" xfId="3648"/>
    <cellStyle name="Hyperlink 4 2 2 2 2 3 4 2 2" xfId="10278"/>
    <cellStyle name="Hyperlink 4 2 2 2 2 3 4 3" xfId="5858"/>
    <cellStyle name="Hyperlink 4 2 2 2 2 3 4 4" xfId="8068"/>
    <cellStyle name="Hyperlink 4 2 2 2 2 3 5" xfId="2543"/>
    <cellStyle name="Hyperlink 4 2 2 2 2 3 5 2" xfId="9173"/>
    <cellStyle name="Hyperlink 4 2 2 2 2 3 6" xfId="4753"/>
    <cellStyle name="Hyperlink 4 2 2 2 2 3 7" xfId="696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2 2" xfId="10922"/>
    <cellStyle name="Hyperlink 4 2 2 2 2 4 2 2 3" xfId="6502"/>
    <cellStyle name="Hyperlink 4 2 2 2 2 4 2 2 4" xfId="8712"/>
    <cellStyle name="Hyperlink 4 2 2 2 2 4 2 3" xfId="3187"/>
    <cellStyle name="Hyperlink 4 2 2 2 2 4 2 3 2" xfId="9817"/>
    <cellStyle name="Hyperlink 4 2 2 2 2 4 2 4" xfId="5397"/>
    <cellStyle name="Hyperlink 4 2 2 2 2 4 2 5" xfId="7607"/>
    <cellStyle name="Hyperlink 4 2 2 2 2 4 3" xfId="1529"/>
    <cellStyle name="Hyperlink 4 2 2 2 2 4 3 2" xfId="3740"/>
    <cellStyle name="Hyperlink 4 2 2 2 2 4 3 2 2" xfId="10370"/>
    <cellStyle name="Hyperlink 4 2 2 2 2 4 3 3" xfId="5950"/>
    <cellStyle name="Hyperlink 4 2 2 2 2 4 3 4" xfId="8160"/>
    <cellStyle name="Hyperlink 4 2 2 2 2 4 4" xfId="2635"/>
    <cellStyle name="Hyperlink 4 2 2 2 2 4 4 2" xfId="9265"/>
    <cellStyle name="Hyperlink 4 2 2 2 2 4 5" xfId="4845"/>
    <cellStyle name="Hyperlink 4 2 2 2 2 4 6" xfId="7055"/>
    <cellStyle name="Hyperlink 4 2 2 2 2 5" xfId="692"/>
    <cellStyle name="Hyperlink 4 2 2 2 2 5 2" xfId="1805"/>
    <cellStyle name="Hyperlink 4 2 2 2 2 5 2 2" xfId="4016"/>
    <cellStyle name="Hyperlink 4 2 2 2 2 5 2 2 2" xfId="10646"/>
    <cellStyle name="Hyperlink 4 2 2 2 2 5 2 3" xfId="6226"/>
    <cellStyle name="Hyperlink 4 2 2 2 2 5 2 4" xfId="8436"/>
    <cellStyle name="Hyperlink 4 2 2 2 2 5 3" xfId="2911"/>
    <cellStyle name="Hyperlink 4 2 2 2 2 5 3 2" xfId="9541"/>
    <cellStyle name="Hyperlink 4 2 2 2 2 5 4" xfId="5121"/>
    <cellStyle name="Hyperlink 4 2 2 2 2 5 5" xfId="7331"/>
    <cellStyle name="Hyperlink 4 2 2 2 2 6" xfId="1253"/>
    <cellStyle name="Hyperlink 4 2 2 2 2 6 2" xfId="3464"/>
    <cellStyle name="Hyperlink 4 2 2 2 2 6 2 2" xfId="10094"/>
    <cellStyle name="Hyperlink 4 2 2 2 2 6 3" xfId="5674"/>
    <cellStyle name="Hyperlink 4 2 2 2 2 6 4" xfId="7884"/>
    <cellStyle name="Hyperlink 4 2 2 2 2 7" xfId="2359"/>
    <cellStyle name="Hyperlink 4 2 2 2 2 7 2" xfId="8989"/>
    <cellStyle name="Hyperlink 4 2 2 2 2 8" xfId="4569"/>
    <cellStyle name="Hyperlink 4 2 2 2 2 9" xfId="677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2 2" xfId="10968"/>
    <cellStyle name="Hyperlink 4 2 2 2 3 2 2 2 3" xfId="6548"/>
    <cellStyle name="Hyperlink 4 2 2 2 3 2 2 2 4" xfId="8758"/>
    <cellStyle name="Hyperlink 4 2 2 2 3 2 2 3" xfId="3233"/>
    <cellStyle name="Hyperlink 4 2 2 2 3 2 2 3 2" xfId="9863"/>
    <cellStyle name="Hyperlink 4 2 2 2 3 2 2 4" xfId="5443"/>
    <cellStyle name="Hyperlink 4 2 2 2 3 2 2 5" xfId="7653"/>
    <cellStyle name="Hyperlink 4 2 2 2 3 2 3" xfId="1575"/>
    <cellStyle name="Hyperlink 4 2 2 2 3 2 3 2" xfId="3786"/>
    <cellStyle name="Hyperlink 4 2 2 2 3 2 3 2 2" xfId="10416"/>
    <cellStyle name="Hyperlink 4 2 2 2 3 2 3 3" xfId="5996"/>
    <cellStyle name="Hyperlink 4 2 2 2 3 2 3 4" xfId="8206"/>
    <cellStyle name="Hyperlink 4 2 2 2 3 2 4" xfId="2681"/>
    <cellStyle name="Hyperlink 4 2 2 2 3 2 4 2" xfId="9311"/>
    <cellStyle name="Hyperlink 4 2 2 2 3 2 5" xfId="4891"/>
    <cellStyle name="Hyperlink 4 2 2 2 3 2 6" xfId="7101"/>
    <cellStyle name="Hyperlink 4 2 2 2 3 3" xfId="738"/>
    <cellStyle name="Hyperlink 4 2 2 2 3 3 2" xfId="1851"/>
    <cellStyle name="Hyperlink 4 2 2 2 3 3 2 2" xfId="4062"/>
    <cellStyle name="Hyperlink 4 2 2 2 3 3 2 2 2" xfId="10692"/>
    <cellStyle name="Hyperlink 4 2 2 2 3 3 2 3" xfId="6272"/>
    <cellStyle name="Hyperlink 4 2 2 2 3 3 2 4" xfId="8482"/>
    <cellStyle name="Hyperlink 4 2 2 2 3 3 3" xfId="2957"/>
    <cellStyle name="Hyperlink 4 2 2 2 3 3 3 2" xfId="9587"/>
    <cellStyle name="Hyperlink 4 2 2 2 3 3 4" xfId="5167"/>
    <cellStyle name="Hyperlink 4 2 2 2 3 3 5" xfId="7377"/>
    <cellStyle name="Hyperlink 4 2 2 2 3 4" xfId="1299"/>
    <cellStyle name="Hyperlink 4 2 2 2 3 4 2" xfId="3510"/>
    <cellStyle name="Hyperlink 4 2 2 2 3 4 2 2" xfId="10140"/>
    <cellStyle name="Hyperlink 4 2 2 2 3 4 3" xfId="5720"/>
    <cellStyle name="Hyperlink 4 2 2 2 3 4 4" xfId="7930"/>
    <cellStyle name="Hyperlink 4 2 2 2 3 5" xfId="2405"/>
    <cellStyle name="Hyperlink 4 2 2 2 3 5 2" xfId="9035"/>
    <cellStyle name="Hyperlink 4 2 2 2 3 6" xfId="4615"/>
    <cellStyle name="Hyperlink 4 2 2 2 3 7" xfId="682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2 2" xfId="11060"/>
    <cellStyle name="Hyperlink 4 2 2 2 4 2 2 2 3" xfId="6640"/>
    <cellStyle name="Hyperlink 4 2 2 2 4 2 2 2 4" xfId="8850"/>
    <cellStyle name="Hyperlink 4 2 2 2 4 2 2 3" xfId="3325"/>
    <cellStyle name="Hyperlink 4 2 2 2 4 2 2 3 2" xfId="9955"/>
    <cellStyle name="Hyperlink 4 2 2 2 4 2 2 4" xfId="5535"/>
    <cellStyle name="Hyperlink 4 2 2 2 4 2 2 5" xfId="7745"/>
    <cellStyle name="Hyperlink 4 2 2 2 4 2 3" xfId="1667"/>
    <cellStyle name="Hyperlink 4 2 2 2 4 2 3 2" xfId="3878"/>
    <cellStyle name="Hyperlink 4 2 2 2 4 2 3 2 2" xfId="10508"/>
    <cellStyle name="Hyperlink 4 2 2 2 4 2 3 3" xfId="6088"/>
    <cellStyle name="Hyperlink 4 2 2 2 4 2 3 4" xfId="8298"/>
    <cellStyle name="Hyperlink 4 2 2 2 4 2 4" xfId="2773"/>
    <cellStyle name="Hyperlink 4 2 2 2 4 2 4 2" xfId="9403"/>
    <cellStyle name="Hyperlink 4 2 2 2 4 2 5" xfId="4983"/>
    <cellStyle name="Hyperlink 4 2 2 2 4 2 6" xfId="7193"/>
    <cellStyle name="Hyperlink 4 2 2 2 4 3" xfId="830"/>
    <cellStyle name="Hyperlink 4 2 2 2 4 3 2" xfId="1943"/>
    <cellStyle name="Hyperlink 4 2 2 2 4 3 2 2" xfId="4154"/>
    <cellStyle name="Hyperlink 4 2 2 2 4 3 2 2 2" xfId="10784"/>
    <cellStyle name="Hyperlink 4 2 2 2 4 3 2 3" xfId="6364"/>
    <cellStyle name="Hyperlink 4 2 2 2 4 3 2 4" xfId="8574"/>
    <cellStyle name="Hyperlink 4 2 2 2 4 3 3" xfId="3049"/>
    <cellStyle name="Hyperlink 4 2 2 2 4 3 3 2" xfId="9679"/>
    <cellStyle name="Hyperlink 4 2 2 2 4 3 4" xfId="5259"/>
    <cellStyle name="Hyperlink 4 2 2 2 4 3 5" xfId="7469"/>
    <cellStyle name="Hyperlink 4 2 2 2 4 4" xfId="1391"/>
    <cellStyle name="Hyperlink 4 2 2 2 4 4 2" xfId="3602"/>
    <cellStyle name="Hyperlink 4 2 2 2 4 4 2 2" xfId="10232"/>
    <cellStyle name="Hyperlink 4 2 2 2 4 4 3" xfId="5812"/>
    <cellStyle name="Hyperlink 4 2 2 2 4 4 4" xfId="8022"/>
    <cellStyle name="Hyperlink 4 2 2 2 4 5" xfId="2497"/>
    <cellStyle name="Hyperlink 4 2 2 2 4 5 2" xfId="9127"/>
    <cellStyle name="Hyperlink 4 2 2 2 4 6" xfId="4707"/>
    <cellStyle name="Hyperlink 4 2 2 2 4 7" xfId="691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2 2" xfId="10876"/>
    <cellStyle name="Hyperlink 4 2 2 2 5 2 2 3" xfId="6456"/>
    <cellStyle name="Hyperlink 4 2 2 2 5 2 2 4" xfId="8666"/>
    <cellStyle name="Hyperlink 4 2 2 2 5 2 3" xfId="3141"/>
    <cellStyle name="Hyperlink 4 2 2 2 5 2 3 2" xfId="9771"/>
    <cellStyle name="Hyperlink 4 2 2 2 5 2 4" xfId="5351"/>
    <cellStyle name="Hyperlink 4 2 2 2 5 2 5" xfId="7561"/>
    <cellStyle name="Hyperlink 4 2 2 2 5 3" xfId="1483"/>
    <cellStyle name="Hyperlink 4 2 2 2 5 3 2" xfId="3694"/>
    <cellStyle name="Hyperlink 4 2 2 2 5 3 2 2" xfId="10324"/>
    <cellStyle name="Hyperlink 4 2 2 2 5 3 3" xfId="5904"/>
    <cellStyle name="Hyperlink 4 2 2 2 5 3 4" xfId="8114"/>
    <cellStyle name="Hyperlink 4 2 2 2 5 4" xfId="2589"/>
    <cellStyle name="Hyperlink 4 2 2 2 5 4 2" xfId="9219"/>
    <cellStyle name="Hyperlink 4 2 2 2 5 5" xfId="4799"/>
    <cellStyle name="Hyperlink 4 2 2 2 5 6" xfId="7009"/>
    <cellStyle name="Hyperlink 4 2 2 2 6" xfId="646"/>
    <cellStyle name="Hyperlink 4 2 2 2 6 2" xfId="1759"/>
    <cellStyle name="Hyperlink 4 2 2 2 6 2 2" xfId="3970"/>
    <cellStyle name="Hyperlink 4 2 2 2 6 2 2 2" xfId="10600"/>
    <cellStyle name="Hyperlink 4 2 2 2 6 2 3" xfId="6180"/>
    <cellStyle name="Hyperlink 4 2 2 2 6 2 4" xfId="8390"/>
    <cellStyle name="Hyperlink 4 2 2 2 6 3" xfId="2865"/>
    <cellStyle name="Hyperlink 4 2 2 2 6 3 2" xfId="9495"/>
    <cellStyle name="Hyperlink 4 2 2 2 6 4" xfId="5075"/>
    <cellStyle name="Hyperlink 4 2 2 2 6 5" xfId="7285"/>
    <cellStyle name="Hyperlink 4 2 2 2 7" xfId="1207"/>
    <cellStyle name="Hyperlink 4 2 2 2 7 2" xfId="3418"/>
    <cellStyle name="Hyperlink 4 2 2 2 7 2 2" xfId="10048"/>
    <cellStyle name="Hyperlink 4 2 2 2 7 3" xfId="5628"/>
    <cellStyle name="Hyperlink 4 2 2 2 7 4" xfId="7838"/>
    <cellStyle name="Hyperlink 4 2 2 2 8" xfId="2313"/>
    <cellStyle name="Hyperlink 4 2 2 2 8 2" xfId="894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2 2" xfId="10994"/>
    <cellStyle name="Hyperlink 4 2 2 3 2 2 2 2 3" xfId="6574"/>
    <cellStyle name="Hyperlink 4 2 2 3 2 2 2 2 4" xfId="8784"/>
    <cellStyle name="Hyperlink 4 2 2 3 2 2 2 3" xfId="3259"/>
    <cellStyle name="Hyperlink 4 2 2 3 2 2 2 3 2" xfId="9889"/>
    <cellStyle name="Hyperlink 4 2 2 3 2 2 2 4" xfId="5469"/>
    <cellStyle name="Hyperlink 4 2 2 3 2 2 2 5" xfId="7679"/>
    <cellStyle name="Hyperlink 4 2 2 3 2 2 3" xfId="1601"/>
    <cellStyle name="Hyperlink 4 2 2 3 2 2 3 2" xfId="3812"/>
    <cellStyle name="Hyperlink 4 2 2 3 2 2 3 2 2" xfId="10442"/>
    <cellStyle name="Hyperlink 4 2 2 3 2 2 3 3" xfId="6022"/>
    <cellStyle name="Hyperlink 4 2 2 3 2 2 3 4" xfId="8232"/>
    <cellStyle name="Hyperlink 4 2 2 3 2 2 4" xfId="2707"/>
    <cellStyle name="Hyperlink 4 2 2 3 2 2 4 2" xfId="9337"/>
    <cellStyle name="Hyperlink 4 2 2 3 2 2 5" xfId="4917"/>
    <cellStyle name="Hyperlink 4 2 2 3 2 2 6" xfId="7127"/>
    <cellStyle name="Hyperlink 4 2 2 3 2 3" xfId="764"/>
    <cellStyle name="Hyperlink 4 2 2 3 2 3 2" xfId="1877"/>
    <cellStyle name="Hyperlink 4 2 2 3 2 3 2 2" xfId="4088"/>
    <cellStyle name="Hyperlink 4 2 2 3 2 3 2 2 2" xfId="10718"/>
    <cellStyle name="Hyperlink 4 2 2 3 2 3 2 3" xfId="6298"/>
    <cellStyle name="Hyperlink 4 2 2 3 2 3 2 4" xfId="8508"/>
    <cellStyle name="Hyperlink 4 2 2 3 2 3 3" xfId="2983"/>
    <cellStyle name="Hyperlink 4 2 2 3 2 3 3 2" xfId="9613"/>
    <cellStyle name="Hyperlink 4 2 2 3 2 3 4" xfId="5193"/>
    <cellStyle name="Hyperlink 4 2 2 3 2 3 5" xfId="7403"/>
    <cellStyle name="Hyperlink 4 2 2 3 2 4" xfId="1325"/>
    <cellStyle name="Hyperlink 4 2 2 3 2 4 2" xfId="3536"/>
    <cellStyle name="Hyperlink 4 2 2 3 2 4 2 2" xfId="10166"/>
    <cellStyle name="Hyperlink 4 2 2 3 2 4 3" xfId="5746"/>
    <cellStyle name="Hyperlink 4 2 2 3 2 4 4" xfId="7956"/>
    <cellStyle name="Hyperlink 4 2 2 3 2 5" xfId="2431"/>
    <cellStyle name="Hyperlink 4 2 2 3 2 5 2" xfId="9061"/>
    <cellStyle name="Hyperlink 4 2 2 3 2 6" xfId="4641"/>
    <cellStyle name="Hyperlink 4 2 2 3 2 7" xfId="685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2 2" xfId="11086"/>
    <cellStyle name="Hyperlink 4 2 2 3 3 2 2 2 3" xfId="6666"/>
    <cellStyle name="Hyperlink 4 2 2 3 3 2 2 2 4" xfId="8876"/>
    <cellStyle name="Hyperlink 4 2 2 3 3 2 2 3" xfId="3351"/>
    <cellStyle name="Hyperlink 4 2 2 3 3 2 2 3 2" xfId="9981"/>
    <cellStyle name="Hyperlink 4 2 2 3 3 2 2 4" xfId="5561"/>
    <cellStyle name="Hyperlink 4 2 2 3 3 2 2 5" xfId="7771"/>
    <cellStyle name="Hyperlink 4 2 2 3 3 2 3" xfId="1693"/>
    <cellStyle name="Hyperlink 4 2 2 3 3 2 3 2" xfId="3904"/>
    <cellStyle name="Hyperlink 4 2 2 3 3 2 3 2 2" xfId="10534"/>
    <cellStyle name="Hyperlink 4 2 2 3 3 2 3 3" xfId="6114"/>
    <cellStyle name="Hyperlink 4 2 2 3 3 2 3 4" xfId="8324"/>
    <cellStyle name="Hyperlink 4 2 2 3 3 2 4" xfId="2799"/>
    <cellStyle name="Hyperlink 4 2 2 3 3 2 4 2" xfId="9429"/>
    <cellStyle name="Hyperlink 4 2 2 3 3 2 5" xfId="5009"/>
    <cellStyle name="Hyperlink 4 2 2 3 3 2 6" xfId="7219"/>
    <cellStyle name="Hyperlink 4 2 2 3 3 3" xfId="856"/>
    <cellStyle name="Hyperlink 4 2 2 3 3 3 2" xfId="1969"/>
    <cellStyle name="Hyperlink 4 2 2 3 3 3 2 2" xfId="4180"/>
    <cellStyle name="Hyperlink 4 2 2 3 3 3 2 2 2" xfId="10810"/>
    <cellStyle name="Hyperlink 4 2 2 3 3 3 2 3" xfId="6390"/>
    <cellStyle name="Hyperlink 4 2 2 3 3 3 2 4" xfId="8600"/>
    <cellStyle name="Hyperlink 4 2 2 3 3 3 3" xfId="3075"/>
    <cellStyle name="Hyperlink 4 2 2 3 3 3 3 2" xfId="9705"/>
    <cellStyle name="Hyperlink 4 2 2 3 3 3 4" xfId="5285"/>
    <cellStyle name="Hyperlink 4 2 2 3 3 3 5" xfId="7495"/>
    <cellStyle name="Hyperlink 4 2 2 3 3 4" xfId="1417"/>
    <cellStyle name="Hyperlink 4 2 2 3 3 4 2" xfId="3628"/>
    <cellStyle name="Hyperlink 4 2 2 3 3 4 2 2" xfId="10258"/>
    <cellStyle name="Hyperlink 4 2 2 3 3 4 3" xfId="5838"/>
    <cellStyle name="Hyperlink 4 2 2 3 3 4 4" xfId="8048"/>
    <cellStyle name="Hyperlink 4 2 2 3 3 5" xfId="2523"/>
    <cellStyle name="Hyperlink 4 2 2 3 3 5 2" xfId="9153"/>
    <cellStyle name="Hyperlink 4 2 2 3 3 6" xfId="4733"/>
    <cellStyle name="Hyperlink 4 2 2 3 3 7" xfId="694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2 2" xfId="10902"/>
    <cellStyle name="Hyperlink 4 2 2 3 4 2 2 3" xfId="6482"/>
    <cellStyle name="Hyperlink 4 2 2 3 4 2 2 4" xfId="8692"/>
    <cellStyle name="Hyperlink 4 2 2 3 4 2 3" xfId="3167"/>
    <cellStyle name="Hyperlink 4 2 2 3 4 2 3 2" xfId="9797"/>
    <cellStyle name="Hyperlink 4 2 2 3 4 2 4" xfId="5377"/>
    <cellStyle name="Hyperlink 4 2 2 3 4 2 5" xfId="7587"/>
    <cellStyle name="Hyperlink 4 2 2 3 4 3" xfId="1509"/>
    <cellStyle name="Hyperlink 4 2 2 3 4 3 2" xfId="3720"/>
    <cellStyle name="Hyperlink 4 2 2 3 4 3 2 2" xfId="10350"/>
    <cellStyle name="Hyperlink 4 2 2 3 4 3 3" xfId="5930"/>
    <cellStyle name="Hyperlink 4 2 2 3 4 3 4" xfId="8140"/>
    <cellStyle name="Hyperlink 4 2 2 3 4 4" xfId="2615"/>
    <cellStyle name="Hyperlink 4 2 2 3 4 4 2" xfId="9245"/>
    <cellStyle name="Hyperlink 4 2 2 3 4 5" xfId="4825"/>
    <cellStyle name="Hyperlink 4 2 2 3 4 6" xfId="7035"/>
    <cellStyle name="Hyperlink 4 2 2 3 5" xfId="672"/>
    <cellStyle name="Hyperlink 4 2 2 3 5 2" xfId="1785"/>
    <cellStyle name="Hyperlink 4 2 2 3 5 2 2" xfId="3996"/>
    <cellStyle name="Hyperlink 4 2 2 3 5 2 2 2" xfId="10626"/>
    <cellStyle name="Hyperlink 4 2 2 3 5 2 3" xfId="6206"/>
    <cellStyle name="Hyperlink 4 2 2 3 5 2 4" xfId="8416"/>
    <cellStyle name="Hyperlink 4 2 2 3 5 3" xfId="2891"/>
    <cellStyle name="Hyperlink 4 2 2 3 5 3 2" xfId="9521"/>
    <cellStyle name="Hyperlink 4 2 2 3 5 4" xfId="5101"/>
    <cellStyle name="Hyperlink 4 2 2 3 5 5" xfId="7311"/>
    <cellStyle name="Hyperlink 4 2 2 3 6" xfId="1233"/>
    <cellStyle name="Hyperlink 4 2 2 3 6 2" xfId="3444"/>
    <cellStyle name="Hyperlink 4 2 2 3 6 2 2" xfId="10074"/>
    <cellStyle name="Hyperlink 4 2 2 3 6 3" xfId="5654"/>
    <cellStyle name="Hyperlink 4 2 2 3 6 4" xfId="7864"/>
    <cellStyle name="Hyperlink 4 2 2 3 7" xfId="2339"/>
    <cellStyle name="Hyperlink 4 2 2 3 7 2" xfId="8969"/>
    <cellStyle name="Hyperlink 4 2 2 3 8" xfId="4549"/>
    <cellStyle name="Hyperlink 4 2 2 3 9" xfId="675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2 2" xfId="10948"/>
    <cellStyle name="Hyperlink 4 2 2 4 2 2 2 3" xfId="6528"/>
    <cellStyle name="Hyperlink 4 2 2 4 2 2 2 4" xfId="8738"/>
    <cellStyle name="Hyperlink 4 2 2 4 2 2 3" xfId="3213"/>
    <cellStyle name="Hyperlink 4 2 2 4 2 2 3 2" xfId="9843"/>
    <cellStyle name="Hyperlink 4 2 2 4 2 2 4" xfId="5423"/>
    <cellStyle name="Hyperlink 4 2 2 4 2 2 5" xfId="7633"/>
    <cellStyle name="Hyperlink 4 2 2 4 2 3" xfId="1555"/>
    <cellStyle name="Hyperlink 4 2 2 4 2 3 2" xfId="3766"/>
    <cellStyle name="Hyperlink 4 2 2 4 2 3 2 2" xfId="10396"/>
    <cellStyle name="Hyperlink 4 2 2 4 2 3 3" xfId="5976"/>
    <cellStyle name="Hyperlink 4 2 2 4 2 3 4" xfId="8186"/>
    <cellStyle name="Hyperlink 4 2 2 4 2 4" xfId="2661"/>
    <cellStyle name="Hyperlink 4 2 2 4 2 4 2" xfId="9291"/>
    <cellStyle name="Hyperlink 4 2 2 4 2 5" xfId="4871"/>
    <cellStyle name="Hyperlink 4 2 2 4 2 6" xfId="7081"/>
    <cellStyle name="Hyperlink 4 2 2 4 3" xfId="718"/>
    <cellStyle name="Hyperlink 4 2 2 4 3 2" xfId="1831"/>
    <cellStyle name="Hyperlink 4 2 2 4 3 2 2" xfId="4042"/>
    <cellStyle name="Hyperlink 4 2 2 4 3 2 2 2" xfId="10672"/>
    <cellStyle name="Hyperlink 4 2 2 4 3 2 3" xfId="6252"/>
    <cellStyle name="Hyperlink 4 2 2 4 3 2 4" xfId="8462"/>
    <cellStyle name="Hyperlink 4 2 2 4 3 3" xfId="2937"/>
    <cellStyle name="Hyperlink 4 2 2 4 3 3 2" xfId="9567"/>
    <cellStyle name="Hyperlink 4 2 2 4 3 4" xfId="5147"/>
    <cellStyle name="Hyperlink 4 2 2 4 3 5" xfId="7357"/>
    <cellStyle name="Hyperlink 4 2 2 4 4" xfId="1279"/>
    <cellStyle name="Hyperlink 4 2 2 4 4 2" xfId="3490"/>
    <cellStyle name="Hyperlink 4 2 2 4 4 2 2" xfId="10120"/>
    <cellStyle name="Hyperlink 4 2 2 4 4 3" xfId="5700"/>
    <cellStyle name="Hyperlink 4 2 2 4 4 4" xfId="7910"/>
    <cellStyle name="Hyperlink 4 2 2 4 5" xfId="2385"/>
    <cellStyle name="Hyperlink 4 2 2 4 5 2" xfId="9015"/>
    <cellStyle name="Hyperlink 4 2 2 4 6" xfId="4595"/>
    <cellStyle name="Hyperlink 4 2 2 4 7" xfId="680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2 2" xfId="11040"/>
    <cellStyle name="Hyperlink 4 2 2 5 2 2 2 3" xfId="6620"/>
    <cellStyle name="Hyperlink 4 2 2 5 2 2 2 4" xfId="8830"/>
    <cellStyle name="Hyperlink 4 2 2 5 2 2 3" xfId="3305"/>
    <cellStyle name="Hyperlink 4 2 2 5 2 2 3 2" xfId="9935"/>
    <cellStyle name="Hyperlink 4 2 2 5 2 2 4" xfId="5515"/>
    <cellStyle name="Hyperlink 4 2 2 5 2 2 5" xfId="7725"/>
    <cellStyle name="Hyperlink 4 2 2 5 2 3" xfId="1647"/>
    <cellStyle name="Hyperlink 4 2 2 5 2 3 2" xfId="3858"/>
    <cellStyle name="Hyperlink 4 2 2 5 2 3 2 2" xfId="10488"/>
    <cellStyle name="Hyperlink 4 2 2 5 2 3 3" xfId="6068"/>
    <cellStyle name="Hyperlink 4 2 2 5 2 3 4" xfId="8278"/>
    <cellStyle name="Hyperlink 4 2 2 5 2 4" xfId="2753"/>
    <cellStyle name="Hyperlink 4 2 2 5 2 4 2" xfId="9383"/>
    <cellStyle name="Hyperlink 4 2 2 5 2 5" xfId="4963"/>
    <cellStyle name="Hyperlink 4 2 2 5 2 6" xfId="7173"/>
    <cellStyle name="Hyperlink 4 2 2 5 3" xfId="810"/>
    <cellStyle name="Hyperlink 4 2 2 5 3 2" xfId="1923"/>
    <cellStyle name="Hyperlink 4 2 2 5 3 2 2" xfId="4134"/>
    <cellStyle name="Hyperlink 4 2 2 5 3 2 2 2" xfId="10764"/>
    <cellStyle name="Hyperlink 4 2 2 5 3 2 3" xfId="6344"/>
    <cellStyle name="Hyperlink 4 2 2 5 3 2 4" xfId="8554"/>
    <cellStyle name="Hyperlink 4 2 2 5 3 3" xfId="3029"/>
    <cellStyle name="Hyperlink 4 2 2 5 3 3 2" xfId="9659"/>
    <cellStyle name="Hyperlink 4 2 2 5 3 4" xfId="5239"/>
    <cellStyle name="Hyperlink 4 2 2 5 3 5" xfId="7449"/>
    <cellStyle name="Hyperlink 4 2 2 5 4" xfId="1371"/>
    <cellStyle name="Hyperlink 4 2 2 5 4 2" xfId="3582"/>
    <cellStyle name="Hyperlink 4 2 2 5 4 2 2" xfId="10212"/>
    <cellStyle name="Hyperlink 4 2 2 5 4 3" xfId="5792"/>
    <cellStyle name="Hyperlink 4 2 2 5 4 4" xfId="8002"/>
    <cellStyle name="Hyperlink 4 2 2 5 5" xfId="2477"/>
    <cellStyle name="Hyperlink 4 2 2 5 5 2" xfId="9107"/>
    <cellStyle name="Hyperlink 4 2 2 5 6" xfId="4687"/>
    <cellStyle name="Hyperlink 4 2 2 5 7" xfId="6897"/>
    <cellStyle name="Hyperlink 4 2 2 6" xfId="350"/>
    <cellStyle name="Hyperlink 4 2 2 6 2" xfId="902"/>
    <cellStyle name="Hyperlink 4 2 2 6 2 2" xfId="2015"/>
    <cellStyle name="Hyperlink 4 2 2 6 2 2 2" xfId="4226"/>
    <cellStyle name="Hyperlink 4 2 2 6 2 2 2 2" xfId="10856"/>
    <cellStyle name="Hyperlink 4 2 2 6 2 2 3" xfId="6436"/>
    <cellStyle name="Hyperlink 4 2 2 6 2 2 4" xfId="8646"/>
    <cellStyle name="Hyperlink 4 2 2 6 2 3" xfId="3121"/>
    <cellStyle name="Hyperlink 4 2 2 6 2 3 2" xfId="9751"/>
    <cellStyle name="Hyperlink 4 2 2 6 2 4" xfId="5331"/>
    <cellStyle name="Hyperlink 4 2 2 6 2 5" xfId="7541"/>
    <cellStyle name="Hyperlink 4 2 2 6 3" xfId="1463"/>
    <cellStyle name="Hyperlink 4 2 2 6 3 2" xfId="3674"/>
    <cellStyle name="Hyperlink 4 2 2 6 3 2 2" xfId="10304"/>
    <cellStyle name="Hyperlink 4 2 2 6 3 3" xfId="5884"/>
    <cellStyle name="Hyperlink 4 2 2 6 3 4" xfId="8094"/>
    <cellStyle name="Hyperlink 4 2 2 6 4" xfId="2569"/>
    <cellStyle name="Hyperlink 4 2 2 6 4 2" xfId="9199"/>
    <cellStyle name="Hyperlink 4 2 2 6 5" xfId="4779"/>
    <cellStyle name="Hyperlink 4 2 2 6 6" xfId="6989"/>
    <cellStyle name="Hyperlink 4 2 2 7" xfId="626"/>
    <cellStyle name="Hyperlink 4 2 2 7 2" xfId="1739"/>
    <cellStyle name="Hyperlink 4 2 2 7 2 2" xfId="3950"/>
    <cellStyle name="Hyperlink 4 2 2 7 2 2 2" xfId="10580"/>
    <cellStyle name="Hyperlink 4 2 2 7 2 3" xfId="6160"/>
    <cellStyle name="Hyperlink 4 2 2 7 2 4" xfId="8370"/>
    <cellStyle name="Hyperlink 4 2 2 7 3" xfId="2845"/>
    <cellStyle name="Hyperlink 4 2 2 7 3 2" xfId="9475"/>
    <cellStyle name="Hyperlink 4 2 2 7 4" xfId="5055"/>
    <cellStyle name="Hyperlink 4 2 2 7 5" xfId="7265"/>
    <cellStyle name="Hyperlink 4 2 2 8" xfId="1187"/>
    <cellStyle name="Hyperlink 4 2 2 8 2" xfId="3398"/>
    <cellStyle name="Hyperlink 4 2 2 8 2 2" xfId="10028"/>
    <cellStyle name="Hyperlink 4 2 2 8 3" xfId="5608"/>
    <cellStyle name="Hyperlink 4 2 2 8 4" xfId="7818"/>
    <cellStyle name="Hyperlink 4 2 2 9" xfId="2293"/>
    <cellStyle name="Hyperlink 4 2 2 9 2" xfId="8923"/>
    <cellStyle name="Hyperlink 4 2 3" xfId="84"/>
    <cellStyle name="Hyperlink 4 2 3 10" xfId="6723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2 2" xfId="11004"/>
    <cellStyle name="Hyperlink 4 2 3 2 2 2 2 2 3" xfId="6584"/>
    <cellStyle name="Hyperlink 4 2 3 2 2 2 2 2 4" xfId="8794"/>
    <cellStyle name="Hyperlink 4 2 3 2 2 2 2 3" xfId="3269"/>
    <cellStyle name="Hyperlink 4 2 3 2 2 2 2 3 2" xfId="9899"/>
    <cellStyle name="Hyperlink 4 2 3 2 2 2 2 4" xfId="5479"/>
    <cellStyle name="Hyperlink 4 2 3 2 2 2 2 5" xfId="7689"/>
    <cellStyle name="Hyperlink 4 2 3 2 2 2 3" xfId="1611"/>
    <cellStyle name="Hyperlink 4 2 3 2 2 2 3 2" xfId="3822"/>
    <cellStyle name="Hyperlink 4 2 3 2 2 2 3 2 2" xfId="10452"/>
    <cellStyle name="Hyperlink 4 2 3 2 2 2 3 3" xfId="6032"/>
    <cellStyle name="Hyperlink 4 2 3 2 2 2 3 4" xfId="8242"/>
    <cellStyle name="Hyperlink 4 2 3 2 2 2 4" xfId="2717"/>
    <cellStyle name="Hyperlink 4 2 3 2 2 2 4 2" xfId="9347"/>
    <cellStyle name="Hyperlink 4 2 3 2 2 2 5" xfId="4927"/>
    <cellStyle name="Hyperlink 4 2 3 2 2 2 6" xfId="7137"/>
    <cellStyle name="Hyperlink 4 2 3 2 2 3" xfId="774"/>
    <cellStyle name="Hyperlink 4 2 3 2 2 3 2" xfId="1887"/>
    <cellStyle name="Hyperlink 4 2 3 2 2 3 2 2" xfId="4098"/>
    <cellStyle name="Hyperlink 4 2 3 2 2 3 2 2 2" xfId="10728"/>
    <cellStyle name="Hyperlink 4 2 3 2 2 3 2 3" xfId="6308"/>
    <cellStyle name="Hyperlink 4 2 3 2 2 3 2 4" xfId="8518"/>
    <cellStyle name="Hyperlink 4 2 3 2 2 3 3" xfId="2993"/>
    <cellStyle name="Hyperlink 4 2 3 2 2 3 3 2" xfId="9623"/>
    <cellStyle name="Hyperlink 4 2 3 2 2 3 4" xfId="5203"/>
    <cellStyle name="Hyperlink 4 2 3 2 2 3 5" xfId="7413"/>
    <cellStyle name="Hyperlink 4 2 3 2 2 4" xfId="1335"/>
    <cellStyle name="Hyperlink 4 2 3 2 2 4 2" xfId="3546"/>
    <cellStyle name="Hyperlink 4 2 3 2 2 4 2 2" xfId="10176"/>
    <cellStyle name="Hyperlink 4 2 3 2 2 4 3" xfId="5756"/>
    <cellStyle name="Hyperlink 4 2 3 2 2 4 4" xfId="7966"/>
    <cellStyle name="Hyperlink 4 2 3 2 2 5" xfId="2441"/>
    <cellStyle name="Hyperlink 4 2 3 2 2 5 2" xfId="9071"/>
    <cellStyle name="Hyperlink 4 2 3 2 2 6" xfId="4651"/>
    <cellStyle name="Hyperlink 4 2 3 2 2 7" xfId="686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2 2" xfId="11096"/>
    <cellStyle name="Hyperlink 4 2 3 2 3 2 2 2 3" xfId="6676"/>
    <cellStyle name="Hyperlink 4 2 3 2 3 2 2 2 4" xfId="8886"/>
    <cellStyle name="Hyperlink 4 2 3 2 3 2 2 3" xfId="3361"/>
    <cellStyle name="Hyperlink 4 2 3 2 3 2 2 3 2" xfId="9991"/>
    <cellStyle name="Hyperlink 4 2 3 2 3 2 2 4" xfId="5571"/>
    <cellStyle name="Hyperlink 4 2 3 2 3 2 2 5" xfId="7781"/>
    <cellStyle name="Hyperlink 4 2 3 2 3 2 3" xfId="1703"/>
    <cellStyle name="Hyperlink 4 2 3 2 3 2 3 2" xfId="3914"/>
    <cellStyle name="Hyperlink 4 2 3 2 3 2 3 2 2" xfId="10544"/>
    <cellStyle name="Hyperlink 4 2 3 2 3 2 3 3" xfId="6124"/>
    <cellStyle name="Hyperlink 4 2 3 2 3 2 3 4" xfId="8334"/>
    <cellStyle name="Hyperlink 4 2 3 2 3 2 4" xfId="2809"/>
    <cellStyle name="Hyperlink 4 2 3 2 3 2 4 2" xfId="9439"/>
    <cellStyle name="Hyperlink 4 2 3 2 3 2 5" xfId="5019"/>
    <cellStyle name="Hyperlink 4 2 3 2 3 2 6" xfId="7229"/>
    <cellStyle name="Hyperlink 4 2 3 2 3 3" xfId="866"/>
    <cellStyle name="Hyperlink 4 2 3 2 3 3 2" xfId="1979"/>
    <cellStyle name="Hyperlink 4 2 3 2 3 3 2 2" xfId="4190"/>
    <cellStyle name="Hyperlink 4 2 3 2 3 3 2 2 2" xfId="10820"/>
    <cellStyle name="Hyperlink 4 2 3 2 3 3 2 3" xfId="6400"/>
    <cellStyle name="Hyperlink 4 2 3 2 3 3 2 4" xfId="8610"/>
    <cellStyle name="Hyperlink 4 2 3 2 3 3 3" xfId="3085"/>
    <cellStyle name="Hyperlink 4 2 3 2 3 3 3 2" xfId="9715"/>
    <cellStyle name="Hyperlink 4 2 3 2 3 3 4" xfId="5295"/>
    <cellStyle name="Hyperlink 4 2 3 2 3 3 5" xfId="7505"/>
    <cellStyle name="Hyperlink 4 2 3 2 3 4" xfId="1427"/>
    <cellStyle name="Hyperlink 4 2 3 2 3 4 2" xfId="3638"/>
    <cellStyle name="Hyperlink 4 2 3 2 3 4 2 2" xfId="10268"/>
    <cellStyle name="Hyperlink 4 2 3 2 3 4 3" xfId="5848"/>
    <cellStyle name="Hyperlink 4 2 3 2 3 4 4" xfId="8058"/>
    <cellStyle name="Hyperlink 4 2 3 2 3 5" xfId="2533"/>
    <cellStyle name="Hyperlink 4 2 3 2 3 5 2" xfId="9163"/>
    <cellStyle name="Hyperlink 4 2 3 2 3 6" xfId="4743"/>
    <cellStyle name="Hyperlink 4 2 3 2 3 7" xfId="695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2 2" xfId="10912"/>
    <cellStyle name="Hyperlink 4 2 3 2 4 2 2 3" xfId="6492"/>
    <cellStyle name="Hyperlink 4 2 3 2 4 2 2 4" xfId="8702"/>
    <cellStyle name="Hyperlink 4 2 3 2 4 2 3" xfId="3177"/>
    <cellStyle name="Hyperlink 4 2 3 2 4 2 3 2" xfId="9807"/>
    <cellStyle name="Hyperlink 4 2 3 2 4 2 4" xfId="5387"/>
    <cellStyle name="Hyperlink 4 2 3 2 4 2 5" xfId="7597"/>
    <cellStyle name="Hyperlink 4 2 3 2 4 3" xfId="1519"/>
    <cellStyle name="Hyperlink 4 2 3 2 4 3 2" xfId="3730"/>
    <cellStyle name="Hyperlink 4 2 3 2 4 3 2 2" xfId="10360"/>
    <cellStyle name="Hyperlink 4 2 3 2 4 3 3" xfId="5940"/>
    <cellStyle name="Hyperlink 4 2 3 2 4 3 4" xfId="8150"/>
    <cellStyle name="Hyperlink 4 2 3 2 4 4" xfId="2625"/>
    <cellStyle name="Hyperlink 4 2 3 2 4 4 2" xfId="9255"/>
    <cellStyle name="Hyperlink 4 2 3 2 4 5" xfId="4835"/>
    <cellStyle name="Hyperlink 4 2 3 2 4 6" xfId="7045"/>
    <cellStyle name="Hyperlink 4 2 3 2 5" xfId="682"/>
    <cellStyle name="Hyperlink 4 2 3 2 5 2" xfId="1795"/>
    <cellStyle name="Hyperlink 4 2 3 2 5 2 2" xfId="4006"/>
    <cellStyle name="Hyperlink 4 2 3 2 5 2 2 2" xfId="10636"/>
    <cellStyle name="Hyperlink 4 2 3 2 5 2 3" xfId="6216"/>
    <cellStyle name="Hyperlink 4 2 3 2 5 2 4" xfId="8426"/>
    <cellStyle name="Hyperlink 4 2 3 2 5 3" xfId="2901"/>
    <cellStyle name="Hyperlink 4 2 3 2 5 3 2" xfId="9531"/>
    <cellStyle name="Hyperlink 4 2 3 2 5 4" xfId="5111"/>
    <cellStyle name="Hyperlink 4 2 3 2 5 5" xfId="7321"/>
    <cellStyle name="Hyperlink 4 2 3 2 6" xfId="1243"/>
    <cellStyle name="Hyperlink 4 2 3 2 6 2" xfId="3454"/>
    <cellStyle name="Hyperlink 4 2 3 2 6 2 2" xfId="10084"/>
    <cellStyle name="Hyperlink 4 2 3 2 6 3" xfId="5664"/>
    <cellStyle name="Hyperlink 4 2 3 2 6 4" xfId="7874"/>
    <cellStyle name="Hyperlink 4 2 3 2 7" xfId="2349"/>
    <cellStyle name="Hyperlink 4 2 3 2 7 2" xfId="8979"/>
    <cellStyle name="Hyperlink 4 2 3 2 8" xfId="4559"/>
    <cellStyle name="Hyperlink 4 2 3 2 9" xfId="676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2 2" xfId="10958"/>
    <cellStyle name="Hyperlink 4 2 3 3 2 2 2 3" xfId="6538"/>
    <cellStyle name="Hyperlink 4 2 3 3 2 2 2 4" xfId="8748"/>
    <cellStyle name="Hyperlink 4 2 3 3 2 2 3" xfId="3223"/>
    <cellStyle name="Hyperlink 4 2 3 3 2 2 3 2" xfId="9853"/>
    <cellStyle name="Hyperlink 4 2 3 3 2 2 4" xfId="5433"/>
    <cellStyle name="Hyperlink 4 2 3 3 2 2 5" xfId="7643"/>
    <cellStyle name="Hyperlink 4 2 3 3 2 3" xfId="1565"/>
    <cellStyle name="Hyperlink 4 2 3 3 2 3 2" xfId="3776"/>
    <cellStyle name="Hyperlink 4 2 3 3 2 3 2 2" xfId="10406"/>
    <cellStyle name="Hyperlink 4 2 3 3 2 3 3" xfId="5986"/>
    <cellStyle name="Hyperlink 4 2 3 3 2 3 4" xfId="8196"/>
    <cellStyle name="Hyperlink 4 2 3 3 2 4" xfId="2671"/>
    <cellStyle name="Hyperlink 4 2 3 3 2 4 2" xfId="9301"/>
    <cellStyle name="Hyperlink 4 2 3 3 2 5" xfId="4881"/>
    <cellStyle name="Hyperlink 4 2 3 3 2 6" xfId="7091"/>
    <cellStyle name="Hyperlink 4 2 3 3 3" xfId="728"/>
    <cellStyle name="Hyperlink 4 2 3 3 3 2" xfId="1841"/>
    <cellStyle name="Hyperlink 4 2 3 3 3 2 2" xfId="4052"/>
    <cellStyle name="Hyperlink 4 2 3 3 3 2 2 2" xfId="10682"/>
    <cellStyle name="Hyperlink 4 2 3 3 3 2 3" xfId="6262"/>
    <cellStyle name="Hyperlink 4 2 3 3 3 2 4" xfId="8472"/>
    <cellStyle name="Hyperlink 4 2 3 3 3 3" xfId="2947"/>
    <cellStyle name="Hyperlink 4 2 3 3 3 3 2" xfId="9577"/>
    <cellStyle name="Hyperlink 4 2 3 3 3 4" xfId="5157"/>
    <cellStyle name="Hyperlink 4 2 3 3 3 5" xfId="7367"/>
    <cellStyle name="Hyperlink 4 2 3 3 4" xfId="1289"/>
    <cellStyle name="Hyperlink 4 2 3 3 4 2" xfId="3500"/>
    <cellStyle name="Hyperlink 4 2 3 3 4 2 2" xfId="10130"/>
    <cellStyle name="Hyperlink 4 2 3 3 4 3" xfId="5710"/>
    <cellStyle name="Hyperlink 4 2 3 3 4 4" xfId="7920"/>
    <cellStyle name="Hyperlink 4 2 3 3 5" xfId="2395"/>
    <cellStyle name="Hyperlink 4 2 3 3 5 2" xfId="9025"/>
    <cellStyle name="Hyperlink 4 2 3 3 6" xfId="4605"/>
    <cellStyle name="Hyperlink 4 2 3 3 7" xfId="681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2 2" xfId="11050"/>
    <cellStyle name="Hyperlink 4 2 3 4 2 2 2 3" xfId="6630"/>
    <cellStyle name="Hyperlink 4 2 3 4 2 2 2 4" xfId="8840"/>
    <cellStyle name="Hyperlink 4 2 3 4 2 2 3" xfId="3315"/>
    <cellStyle name="Hyperlink 4 2 3 4 2 2 3 2" xfId="9945"/>
    <cellStyle name="Hyperlink 4 2 3 4 2 2 4" xfId="5525"/>
    <cellStyle name="Hyperlink 4 2 3 4 2 2 5" xfId="7735"/>
    <cellStyle name="Hyperlink 4 2 3 4 2 3" xfId="1657"/>
    <cellStyle name="Hyperlink 4 2 3 4 2 3 2" xfId="3868"/>
    <cellStyle name="Hyperlink 4 2 3 4 2 3 2 2" xfId="10498"/>
    <cellStyle name="Hyperlink 4 2 3 4 2 3 3" xfId="6078"/>
    <cellStyle name="Hyperlink 4 2 3 4 2 3 4" xfId="8288"/>
    <cellStyle name="Hyperlink 4 2 3 4 2 4" xfId="2763"/>
    <cellStyle name="Hyperlink 4 2 3 4 2 4 2" xfId="9393"/>
    <cellStyle name="Hyperlink 4 2 3 4 2 5" xfId="4973"/>
    <cellStyle name="Hyperlink 4 2 3 4 2 6" xfId="7183"/>
    <cellStyle name="Hyperlink 4 2 3 4 3" xfId="820"/>
    <cellStyle name="Hyperlink 4 2 3 4 3 2" xfId="1933"/>
    <cellStyle name="Hyperlink 4 2 3 4 3 2 2" xfId="4144"/>
    <cellStyle name="Hyperlink 4 2 3 4 3 2 2 2" xfId="10774"/>
    <cellStyle name="Hyperlink 4 2 3 4 3 2 3" xfId="6354"/>
    <cellStyle name="Hyperlink 4 2 3 4 3 2 4" xfId="8564"/>
    <cellStyle name="Hyperlink 4 2 3 4 3 3" xfId="3039"/>
    <cellStyle name="Hyperlink 4 2 3 4 3 3 2" xfId="9669"/>
    <cellStyle name="Hyperlink 4 2 3 4 3 4" xfId="5249"/>
    <cellStyle name="Hyperlink 4 2 3 4 3 5" xfId="7459"/>
    <cellStyle name="Hyperlink 4 2 3 4 4" xfId="1381"/>
    <cellStyle name="Hyperlink 4 2 3 4 4 2" xfId="3592"/>
    <cellStyle name="Hyperlink 4 2 3 4 4 2 2" xfId="10222"/>
    <cellStyle name="Hyperlink 4 2 3 4 4 3" xfId="5802"/>
    <cellStyle name="Hyperlink 4 2 3 4 4 4" xfId="8012"/>
    <cellStyle name="Hyperlink 4 2 3 4 5" xfId="2487"/>
    <cellStyle name="Hyperlink 4 2 3 4 5 2" xfId="9117"/>
    <cellStyle name="Hyperlink 4 2 3 4 6" xfId="4697"/>
    <cellStyle name="Hyperlink 4 2 3 4 7" xfId="6907"/>
    <cellStyle name="Hyperlink 4 2 3 5" xfId="360"/>
    <cellStyle name="Hyperlink 4 2 3 5 2" xfId="912"/>
    <cellStyle name="Hyperlink 4 2 3 5 2 2" xfId="2025"/>
    <cellStyle name="Hyperlink 4 2 3 5 2 2 2" xfId="4236"/>
    <cellStyle name="Hyperlink 4 2 3 5 2 2 2 2" xfId="10866"/>
    <cellStyle name="Hyperlink 4 2 3 5 2 2 3" xfId="6446"/>
    <cellStyle name="Hyperlink 4 2 3 5 2 2 4" xfId="8656"/>
    <cellStyle name="Hyperlink 4 2 3 5 2 3" xfId="3131"/>
    <cellStyle name="Hyperlink 4 2 3 5 2 3 2" xfId="9761"/>
    <cellStyle name="Hyperlink 4 2 3 5 2 4" xfId="5341"/>
    <cellStyle name="Hyperlink 4 2 3 5 2 5" xfId="7551"/>
    <cellStyle name="Hyperlink 4 2 3 5 3" xfId="1473"/>
    <cellStyle name="Hyperlink 4 2 3 5 3 2" xfId="3684"/>
    <cellStyle name="Hyperlink 4 2 3 5 3 2 2" xfId="10314"/>
    <cellStyle name="Hyperlink 4 2 3 5 3 3" xfId="5894"/>
    <cellStyle name="Hyperlink 4 2 3 5 3 4" xfId="8104"/>
    <cellStyle name="Hyperlink 4 2 3 5 4" xfId="2579"/>
    <cellStyle name="Hyperlink 4 2 3 5 4 2" xfId="9209"/>
    <cellStyle name="Hyperlink 4 2 3 5 5" xfId="4789"/>
    <cellStyle name="Hyperlink 4 2 3 5 6" xfId="6999"/>
    <cellStyle name="Hyperlink 4 2 3 6" xfId="636"/>
    <cellStyle name="Hyperlink 4 2 3 6 2" xfId="1749"/>
    <cellStyle name="Hyperlink 4 2 3 6 2 2" xfId="3960"/>
    <cellStyle name="Hyperlink 4 2 3 6 2 2 2" xfId="10590"/>
    <cellStyle name="Hyperlink 4 2 3 6 2 3" xfId="6170"/>
    <cellStyle name="Hyperlink 4 2 3 6 2 4" xfId="8380"/>
    <cellStyle name="Hyperlink 4 2 3 6 3" xfId="2855"/>
    <cellStyle name="Hyperlink 4 2 3 6 3 2" xfId="9485"/>
    <cellStyle name="Hyperlink 4 2 3 6 4" xfId="5065"/>
    <cellStyle name="Hyperlink 4 2 3 6 5" xfId="7275"/>
    <cellStyle name="Hyperlink 4 2 3 7" xfId="1197"/>
    <cellStyle name="Hyperlink 4 2 3 7 2" xfId="3408"/>
    <cellStyle name="Hyperlink 4 2 3 7 2 2" xfId="10038"/>
    <cellStyle name="Hyperlink 4 2 3 7 3" xfId="5618"/>
    <cellStyle name="Hyperlink 4 2 3 7 4" xfId="7828"/>
    <cellStyle name="Hyperlink 4 2 3 8" xfId="2303"/>
    <cellStyle name="Hyperlink 4 2 3 8 2" xfId="893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2 2" xfId="10984"/>
    <cellStyle name="Hyperlink 4 2 4 2 2 2 2 3" xfId="6564"/>
    <cellStyle name="Hyperlink 4 2 4 2 2 2 2 4" xfId="8774"/>
    <cellStyle name="Hyperlink 4 2 4 2 2 2 3" xfId="3249"/>
    <cellStyle name="Hyperlink 4 2 4 2 2 2 3 2" xfId="9879"/>
    <cellStyle name="Hyperlink 4 2 4 2 2 2 4" xfId="5459"/>
    <cellStyle name="Hyperlink 4 2 4 2 2 2 5" xfId="7669"/>
    <cellStyle name="Hyperlink 4 2 4 2 2 3" xfId="1591"/>
    <cellStyle name="Hyperlink 4 2 4 2 2 3 2" xfId="3802"/>
    <cellStyle name="Hyperlink 4 2 4 2 2 3 2 2" xfId="10432"/>
    <cellStyle name="Hyperlink 4 2 4 2 2 3 3" xfId="6012"/>
    <cellStyle name="Hyperlink 4 2 4 2 2 3 4" xfId="8222"/>
    <cellStyle name="Hyperlink 4 2 4 2 2 4" xfId="2697"/>
    <cellStyle name="Hyperlink 4 2 4 2 2 4 2" xfId="9327"/>
    <cellStyle name="Hyperlink 4 2 4 2 2 5" xfId="4907"/>
    <cellStyle name="Hyperlink 4 2 4 2 2 6" xfId="7117"/>
    <cellStyle name="Hyperlink 4 2 4 2 3" xfId="754"/>
    <cellStyle name="Hyperlink 4 2 4 2 3 2" xfId="1867"/>
    <cellStyle name="Hyperlink 4 2 4 2 3 2 2" xfId="4078"/>
    <cellStyle name="Hyperlink 4 2 4 2 3 2 2 2" xfId="10708"/>
    <cellStyle name="Hyperlink 4 2 4 2 3 2 3" xfId="6288"/>
    <cellStyle name="Hyperlink 4 2 4 2 3 2 4" xfId="8498"/>
    <cellStyle name="Hyperlink 4 2 4 2 3 3" xfId="2973"/>
    <cellStyle name="Hyperlink 4 2 4 2 3 3 2" xfId="9603"/>
    <cellStyle name="Hyperlink 4 2 4 2 3 4" xfId="5183"/>
    <cellStyle name="Hyperlink 4 2 4 2 3 5" xfId="7393"/>
    <cellStyle name="Hyperlink 4 2 4 2 4" xfId="1315"/>
    <cellStyle name="Hyperlink 4 2 4 2 4 2" xfId="3526"/>
    <cellStyle name="Hyperlink 4 2 4 2 4 2 2" xfId="10156"/>
    <cellStyle name="Hyperlink 4 2 4 2 4 3" xfId="5736"/>
    <cellStyle name="Hyperlink 4 2 4 2 4 4" xfId="7946"/>
    <cellStyle name="Hyperlink 4 2 4 2 5" xfId="2421"/>
    <cellStyle name="Hyperlink 4 2 4 2 5 2" xfId="9051"/>
    <cellStyle name="Hyperlink 4 2 4 2 6" xfId="4631"/>
    <cellStyle name="Hyperlink 4 2 4 2 7" xfId="684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2 2" xfId="11076"/>
    <cellStyle name="Hyperlink 4 2 4 3 2 2 2 3" xfId="6656"/>
    <cellStyle name="Hyperlink 4 2 4 3 2 2 2 4" xfId="8866"/>
    <cellStyle name="Hyperlink 4 2 4 3 2 2 3" xfId="3341"/>
    <cellStyle name="Hyperlink 4 2 4 3 2 2 3 2" xfId="9971"/>
    <cellStyle name="Hyperlink 4 2 4 3 2 2 4" xfId="5551"/>
    <cellStyle name="Hyperlink 4 2 4 3 2 2 5" xfId="7761"/>
    <cellStyle name="Hyperlink 4 2 4 3 2 3" xfId="1683"/>
    <cellStyle name="Hyperlink 4 2 4 3 2 3 2" xfId="3894"/>
    <cellStyle name="Hyperlink 4 2 4 3 2 3 2 2" xfId="10524"/>
    <cellStyle name="Hyperlink 4 2 4 3 2 3 3" xfId="6104"/>
    <cellStyle name="Hyperlink 4 2 4 3 2 3 4" xfId="8314"/>
    <cellStyle name="Hyperlink 4 2 4 3 2 4" xfId="2789"/>
    <cellStyle name="Hyperlink 4 2 4 3 2 4 2" xfId="9419"/>
    <cellStyle name="Hyperlink 4 2 4 3 2 5" xfId="4999"/>
    <cellStyle name="Hyperlink 4 2 4 3 2 6" xfId="7209"/>
    <cellStyle name="Hyperlink 4 2 4 3 3" xfId="846"/>
    <cellStyle name="Hyperlink 4 2 4 3 3 2" xfId="1959"/>
    <cellStyle name="Hyperlink 4 2 4 3 3 2 2" xfId="4170"/>
    <cellStyle name="Hyperlink 4 2 4 3 3 2 2 2" xfId="10800"/>
    <cellStyle name="Hyperlink 4 2 4 3 3 2 3" xfId="6380"/>
    <cellStyle name="Hyperlink 4 2 4 3 3 2 4" xfId="8590"/>
    <cellStyle name="Hyperlink 4 2 4 3 3 3" xfId="3065"/>
    <cellStyle name="Hyperlink 4 2 4 3 3 3 2" xfId="9695"/>
    <cellStyle name="Hyperlink 4 2 4 3 3 4" xfId="5275"/>
    <cellStyle name="Hyperlink 4 2 4 3 3 5" xfId="7485"/>
    <cellStyle name="Hyperlink 4 2 4 3 4" xfId="1407"/>
    <cellStyle name="Hyperlink 4 2 4 3 4 2" xfId="3618"/>
    <cellStyle name="Hyperlink 4 2 4 3 4 2 2" xfId="10248"/>
    <cellStyle name="Hyperlink 4 2 4 3 4 3" xfId="5828"/>
    <cellStyle name="Hyperlink 4 2 4 3 4 4" xfId="8038"/>
    <cellStyle name="Hyperlink 4 2 4 3 5" xfId="2513"/>
    <cellStyle name="Hyperlink 4 2 4 3 5 2" xfId="9143"/>
    <cellStyle name="Hyperlink 4 2 4 3 6" xfId="4723"/>
    <cellStyle name="Hyperlink 4 2 4 3 7" xfId="6933"/>
    <cellStyle name="Hyperlink 4 2 4 4" xfId="386"/>
    <cellStyle name="Hyperlink 4 2 4 4 2" xfId="938"/>
    <cellStyle name="Hyperlink 4 2 4 4 2 2" xfId="2051"/>
    <cellStyle name="Hyperlink 4 2 4 4 2 2 2" xfId="4262"/>
    <cellStyle name="Hyperlink 4 2 4 4 2 2 2 2" xfId="10892"/>
    <cellStyle name="Hyperlink 4 2 4 4 2 2 3" xfId="6472"/>
    <cellStyle name="Hyperlink 4 2 4 4 2 2 4" xfId="8682"/>
    <cellStyle name="Hyperlink 4 2 4 4 2 3" xfId="3157"/>
    <cellStyle name="Hyperlink 4 2 4 4 2 3 2" xfId="9787"/>
    <cellStyle name="Hyperlink 4 2 4 4 2 4" xfId="5367"/>
    <cellStyle name="Hyperlink 4 2 4 4 2 5" xfId="7577"/>
    <cellStyle name="Hyperlink 4 2 4 4 3" xfId="1499"/>
    <cellStyle name="Hyperlink 4 2 4 4 3 2" xfId="3710"/>
    <cellStyle name="Hyperlink 4 2 4 4 3 2 2" xfId="10340"/>
    <cellStyle name="Hyperlink 4 2 4 4 3 3" xfId="5920"/>
    <cellStyle name="Hyperlink 4 2 4 4 3 4" xfId="8130"/>
    <cellStyle name="Hyperlink 4 2 4 4 4" xfId="2605"/>
    <cellStyle name="Hyperlink 4 2 4 4 4 2" xfId="9235"/>
    <cellStyle name="Hyperlink 4 2 4 4 5" xfId="4815"/>
    <cellStyle name="Hyperlink 4 2 4 4 6" xfId="7025"/>
    <cellStyle name="Hyperlink 4 2 4 5" xfId="662"/>
    <cellStyle name="Hyperlink 4 2 4 5 2" xfId="1775"/>
    <cellStyle name="Hyperlink 4 2 4 5 2 2" xfId="3986"/>
    <cellStyle name="Hyperlink 4 2 4 5 2 2 2" xfId="10616"/>
    <cellStyle name="Hyperlink 4 2 4 5 2 3" xfId="6196"/>
    <cellStyle name="Hyperlink 4 2 4 5 2 4" xfId="8406"/>
    <cellStyle name="Hyperlink 4 2 4 5 3" xfId="2881"/>
    <cellStyle name="Hyperlink 4 2 4 5 3 2" xfId="9511"/>
    <cellStyle name="Hyperlink 4 2 4 5 4" xfId="5091"/>
    <cellStyle name="Hyperlink 4 2 4 5 5" xfId="7301"/>
    <cellStyle name="Hyperlink 4 2 4 6" xfId="1223"/>
    <cellStyle name="Hyperlink 4 2 4 6 2" xfId="3434"/>
    <cellStyle name="Hyperlink 4 2 4 6 2 2" xfId="10064"/>
    <cellStyle name="Hyperlink 4 2 4 6 3" xfId="5644"/>
    <cellStyle name="Hyperlink 4 2 4 6 4" xfId="7854"/>
    <cellStyle name="Hyperlink 4 2 4 7" xfId="2329"/>
    <cellStyle name="Hyperlink 4 2 4 7 2" xfId="8959"/>
    <cellStyle name="Hyperlink 4 2 4 8" xfId="4539"/>
    <cellStyle name="Hyperlink 4 2 4 9" xfId="674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2 2" xfId="10938"/>
    <cellStyle name="Hyperlink 4 2 5 2 2 2 3" xfId="6518"/>
    <cellStyle name="Hyperlink 4 2 5 2 2 2 4" xfId="8728"/>
    <cellStyle name="Hyperlink 4 2 5 2 2 3" xfId="3203"/>
    <cellStyle name="Hyperlink 4 2 5 2 2 3 2" xfId="9833"/>
    <cellStyle name="Hyperlink 4 2 5 2 2 4" xfId="5413"/>
    <cellStyle name="Hyperlink 4 2 5 2 2 5" xfId="7623"/>
    <cellStyle name="Hyperlink 4 2 5 2 3" xfId="1545"/>
    <cellStyle name="Hyperlink 4 2 5 2 3 2" xfId="3756"/>
    <cellStyle name="Hyperlink 4 2 5 2 3 2 2" xfId="10386"/>
    <cellStyle name="Hyperlink 4 2 5 2 3 3" xfId="5966"/>
    <cellStyle name="Hyperlink 4 2 5 2 3 4" xfId="8176"/>
    <cellStyle name="Hyperlink 4 2 5 2 4" xfId="2651"/>
    <cellStyle name="Hyperlink 4 2 5 2 4 2" xfId="9281"/>
    <cellStyle name="Hyperlink 4 2 5 2 5" xfId="4861"/>
    <cellStyle name="Hyperlink 4 2 5 2 6" xfId="7071"/>
    <cellStyle name="Hyperlink 4 2 5 3" xfId="708"/>
    <cellStyle name="Hyperlink 4 2 5 3 2" xfId="1821"/>
    <cellStyle name="Hyperlink 4 2 5 3 2 2" xfId="4032"/>
    <cellStyle name="Hyperlink 4 2 5 3 2 2 2" xfId="10662"/>
    <cellStyle name="Hyperlink 4 2 5 3 2 3" xfId="6242"/>
    <cellStyle name="Hyperlink 4 2 5 3 2 4" xfId="8452"/>
    <cellStyle name="Hyperlink 4 2 5 3 3" xfId="2927"/>
    <cellStyle name="Hyperlink 4 2 5 3 3 2" xfId="9557"/>
    <cellStyle name="Hyperlink 4 2 5 3 4" xfId="5137"/>
    <cellStyle name="Hyperlink 4 2 5 3 5" xfId="7347"/>
    <cellStyle name="Hyperlink 4 2 5 4" xfId="1269"/>
    <cellStyle name="Hyperlink 4 2 5 4 2" xfId="3480"/>
    <cellStyle name="Hyperlink 4 2 5 4 2 2" xfId="10110"/>
    <cellStyle name="Hyperlink 4 2 5 4 3" xfId="5690"/>
    <cellStyle name="Hyperlink 4 2 5 4 4" xfId="7900"/>
    <cellStyle name="Hyperlink 4 2 5 5" xfId="2375"/>
    <cellStyle name="Hyperlink 4 2 5 5 2" xfId="9005"/>
    <cellStyle name="Hyperlink 4 2 5 6" xfId="4585"/>
    <cellStyle name="Hyperlink 4 2 5 7" xfId="679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2 2" xfId="11030"/>
    <cellStyle name="Hyperlink 4 2 6 2 2 2 3" xfId="6610"/>
    <cellStyle name="Hyperlink 4 2 6 2 2 2 4" xfId="8820"/>
    <cellStyle name="Hyperlink 4 2 6 2 2 3" xfId="3295"/>
    <cellStyle name="Hyperlink 4 2 6 2 2 3 2" xfId="9925"/>
    <cellStyle name="Hyperlink 4 2 6 2 2 4" xfId="5505"/>
    <cellStyle name="Hyperlink 4 2 6 2 2 5" xfId="7715"/>
    <cellStyle name="Hyperlink 4 2 6 2 3" xfId="1637"/>
    <cellStyle name="Hyperlink 4 2 6 2 3 2" xfId="3848"/>
    <cellStyle name="Hyperlink 4 2 6 2 3 2 2" xfId="10478"/>
    <cellStyle name="Hyperlink 4 2 6 2 3 3" xfId="6058"/>
    <cellStyle name="Hyperlink 4 2 6 2 3 4" xfId="8268"/>
    <cellStyle name="Hyperlink 4 2 6 2 4" xfId="2743"/>
    <cellStyle name="Hyperlink 4 2 6 2 4 2" xfId="9373"/>
    <cellStyle name="Hyperlink 4 2 6 2 5" xfId="4953"/>
    <cellStyle name="Hyperlink 4 2 6 2 6" xfId="7163"/>
    <cellStyle name="Hyperlink 4 2 6 3" xfId="800"/>
    <cellStyle name="Hyperlink 4 2 6 3 2" xfId="1913"/>
    <cellStyle name="Hyperlink 4 2 6 3 2 2" xfId="4124"/>
    <cellStyle name="Hyperlink 4 2 6 3 2 2 2" xfId="10754"/>
    <cellStyle name="Hyperlink 4 2 6 3 2 3" xfId="6334"/>
    <cellStyle name="Hyperlink 4 2 6 3 2 4" xfId="8544"/>
    <cellStyle name="Hyperlink 4 2 6 3 3" xfId="3019"/>
    <cellStyle name="Hyperlink 4 2 6 3 3 2" xfId="9649"/>
    <cellStyle name="Hyperlink 4 2 6 3 4" xfId="5229"/>
    <cellStyle name="Hyperlink 4 2 6 3 5" xfId="7439"/>
    <cellStyle name="Hyperlink 4 2 6 4" xfId="1361"/>
    <cellStyle name="Hyperlink 4 2 6 4 2" xfId="3572"/>
    <cellStyle name="Hyperlink 4 2 6 4 2 2" xfId="10202"/>
    <cellStyle name="Hyperlink 4 2 6 4 3" xfId="5782"/>
    <cellStyle name="Hyperlink 4 2 6 4 4" xfId="7992"/>
    <cellStyle name="Hyperlink 4 2 6 5" xfId="2467"/>
    <cellStyle name="Hyperlink 4 2 6 5 2" xfId="9097"/>
    <cellStyle name="Hyperlink 4 2 6 6" xfId="4677"/>
    <cellStyle name="Hyperlink 4 2 6 7" xfId="6887"/>
    <cellStyle name="Hyperlink 4 2 7" xfId="340"/>
    <cellStyle name="Hyperlink 4 2 7 2" xfId="892"/>
    <cellStyle name="Hyperlink 4 2 7 2 2" xfId="2005"/>
    <cellStyle name="Hyperlink 4 2 7 2 2 2" xfId="4216"/>
    <cellStyle name="Hyperlink 4 2 7 2 2 2 2" xfId="10846"/>
    <cellStyle name="Hyperlink 4 2 7 2 2 3" xfId="6426"/>
    <cellStyle name="Hyperlink 4 2 7 2 2 4" xfId="8636"/>
    <cellStyle name="Hyperlink 4 2 7 2 3" xfId="3111"/>
    <cellStyle name="Hyperlink 4 2 7 2 3 2" xfId="9741"/>
    <cellStyle name="Hyperlink 4 2 7 2 4" xfId="5321"/>
    <cellStyle name="Hyperlink 4 2 7 2 5" xfId="7531"/>
    <cellStyle name="Hyperlink 4 2 7 3" xfId="1453"/>
    <cellStyle name="Hyperlink 4 2 7 3 2" xfId="3664"/>
    <cellStyle name="Hyperlink 4 2 7 3 2 2" xfId="10294"/>
    <cellStyle name="Hyperlink 4 2 7 3 3" xfId="5874"/>
    <cellStyle name="Hyperlink 4 2 7 3 4" xfId="8084"/>
    <cellStyle name="Hyperlink 4 2 7 4" xfId="2559"/>
    <cellStyle name="Hyperlink 4 2 7 4 2" xfId="9189"/>
    <cellStyle name="Hyperlink 4 2 7 5" xfId="4769"/>
    <cellStyle name="Hyperlink 4 2 7 6" xfId="6979"/>
    <cellStyle name="Hyperlink 4 2 8" xfId="616"/>
    <cellStyle name="Hyperlink 4 2 8 2" xfId="1729"/>
    <cellStyle name="Hyperlink 4 2 8 2 2" xfId="3940"/>
    <cellStyle name="Hyperlink 4 2 8 2 2 2" xfId="10570"/>
    <cellStyle name="Hyperlink 4 2 8 2 3" xfId="6150"/>
    <cellStyle name="Hyperlink 4 2 8 2 4" xfId="8360"/>
    <cellStyle name="Hyperlink 4 2 8 3" xfId="2835"/>
    <cellStyle name="Hyperlink 4 2 8 3 2" xfId="9465"/>
    <cellStyle name="Hyperlink 4 2 8 4" xfId="5045"/>
    <cellStyle name="Hyperlink 4 2 8 5" xfId="7255"/>
    <cellStyle name="Hyperlink 4 2 9" xfId="1177"/>
    <cellStyle name="Hyperlink 4 2 9 2" xfId="3388"/>
    <cellStyle name="Hyperlink 4 2 9 2 2" xfId="10018"/>
    <cellStyle name="Hyperlink 4 2 9 3" xfId="5598"/>
    <cellStyle name="Hyperlink 4 2 9 4" xfId="7808"/>
    <cellStyle name="Hyperlink 4 3" xfId="69"/>
    <cellStyle name="Hyperlink 4 3 10" xfId="4498"/>
    <cellStyle name="Hyperlink 4 3 11" xfId="6708"/>
    <cellStyle name="Hyperlink 4 3 2" xfId="89"/>
    <cellStyle name="Hyperlink 4 3 2 10" xfId="6728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2 2" xfId="11009"/>
    <cellStyle name="Hyperlink 4 3 2 2 2 2 2 2 3" xfId="6589"/>
    <cellStyle name="Hyperlink 4 3 2 2 2 2 2 2 4" xfId="8799"/>
    <cellStyle name="Hyperlink 4 3 2 2 2 2 2 3" xfId="3274"/>
    <cellStyle name="Hyperlink 4 3 2 2 2 2 2 3 2" xfId="9904"/>
    <cellStyle name="Hyperlink 4 3 2 2 2 2 2 4" xfId="5484"/>
    <cellStyle name="Hyperlink 4 3 2 2 2 2 2 5" xfId="7694"/>
    <cellStyle name="Hyperlink 4 3 2 2 2 2 3" xfId="1616"/>
    <cellStyle name="Hyperlink 4 3 2 2 2 2 3 2" xfId="3827"/>
    <cellStyle name="Hyperlink 4 3 2 2 2 2 3 2 2" xfId="10457"/>
    <cellStyle name="Hyperlink 4 3 2 2 2 2 3 3" xfId="6037"/>
    <cellStyle name="Hyperlink 4 3 2 2 2 2 3 4" xfId="8247"/>
    <cellStyle name="Hyperlink 4 3 2 2 2 2 4" xfId="2722"/>
    <cellStyle name="Hyperlink 4 3 2 2 2 2 4 2" xfId="9352"/>
    <cellStyle name="Hyperlink 4 3 2 2 2 2 5" xfId="4932"/>
    <cellStyle name="Hyperlink 4 3 2 2 2 2 6" xfId="7142"/>
    <cellStyle name="Hyperlink 4 3 2 2 2 3" xfId="779"/>
    <cellStyle name="Hyperlink 4 3 2 2 2 3 2" xfId="1892"/>
    <cellStyle name="Hyperlink 4 3 2 2 2 3 2 2" xfId="4103"/>
    <cellStyle name="Hyperlink 4 3 2 2 2 3 2 2 2" xfId="10733"/>
    <cellStyle name="Hyperlink 4 3 2 2 2 3 2 3" xfId="6313"/>
    <cellStyle name="Hyperlink 4 3 2 2 2 3 2 4" xfId="8523"/>
    <cellStyle name="Hyperlink 4 3 2 2 2 3 3" xfId="2998"/>
    <cellStyle name="Hyperlink 4 3 2 2 2 3 3 2" xfId="9628"/>
    <cellStyle name="Hyperlink 4 3 2 2 2 3 4" xfId="5208"/>
    <cellStyle name="Hyperlink 4 3 2 2 2 3 5" xfId="7418"/>
    <cellStyle name="Hyperlink 4 3 2 2 2 4" xfId="1340"/>
    <cellStyle name="Hyperlink 4 3 2 2 2 4 2" xfId="3551"/>
    <cellStyle name="Hyperlink 4 3 2 2 2 4 2 2" xfId="10181"/>
    <cellStyle name="Hyperlink 4 3 2 2 2 4 3" xfId="5761"/>
    <cellStyle name="Hyperlink 4 3 2 2 2 4 4" xfId="7971"/>
    <cellStyle name="Hyperlink 4 3 2 2 2 5" xfId="2446"/>
    <cellStyle name="Hyperlink 4 3 2 2 2 5 2" xfId="9076"/>
    <cellStyle name="Hyperlink 4 3 2 2 2 6" xfId="4656"/>
    <cellStyle name="Hyperlink 4 3 2 2 2 7" xfId="686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2 2" xfId="11101"/>
    <cellStyle name="Hyperlink 4 3 2 2 3 2 2 2 3" xfId="6681"/>
    <cellStyle name="Hyperlink 4 3 2 2 3 2 2 2 4" xfId="8891"/>
    <cellStyle name="Hyperlink 4 3 2 2 3 2 2 3" xfId="3366"/>
    <cellStyle name="Hyperlink 4 3 2 2 3 2 2 3 2" xfId="9996"/>
    <cellStyle name="Hyperlink 4 3 2 2 3 2 2 4" xfId="5576"/>
    <cellStyle name="Hyperlink 4 3 2 2 3 2 2 5" xfId="7786"/>
    <cellStyle name="Hyperlink 4 3 2 2 3 2 3" xfId="1708"/>
    <cellStyle name="Hyperlink 4 3 2 2 3 2 3 2" xfId="3919"/>
    <cellStyle name="Hyperlink 4 3 2 2 3 2 3 2 2" xfId="10549"/>
    <cellStyle name="Hyperlink 4 3 2 2 3 2 3 3" xfId="6129"/>
    <cellStyle name="Hyperlink 4 3 2 2 3 2 3 4" xfId="8339"/>
    <cellStyle name="Hyperlink 4 3 2 2 3 2 4" xfId="2814"/>
    <cellStyle name="Hyperlink 4 3 2 2 3 2 4 2" xfId="9444"/>
    <cellStyle name="Hyperlink 4 3 2 2 3 2 5" xfId="5024"/>
    <cellStyle name="Hyperlink 4 3 2 2 3 2 6" xfId="7234"/>
    <cellStyle name="Hyperlink 4 3 2 2 3 3" xfId="871"/>
    <cellStyle name="Hyperlink 4 3 2 2 3 3 2" xfId="1984"/>
    <cellStyle name="Hyperlink 4 3 2 2 3 3 2 2" xfId="4195"/>
    <cellStyle name="Hyperlink 4 3 2 2 3 3 2 2 2" xfId="10825"/>
    <cellStyle name="Hyperlink 4 3 2 2 3 3 2 3" xfId="6405"/>
    <cellStyle name="Hyperlink 4 3 2 2 3 3 2 4" xfId="8615"/>
    <cellStyle name="Hyperlink 4 3 2 2 3 3 3" xfId="3090"/>
    <cellStyle name="Hyperlink 4 3 2 2 3 3 3 2" xfId="9720"/>
    <cellStyle name="Hyperlink 4 3 2 2 3 3 4" xfId="5300"/>
    <cellStyle name="Hyperlink 4 3 2 2 3 3 5" xfId="7510"/>
    <cellStyle name="Hyperlink 4 3 2 2 3 4" xfId="1432"/>
    <cellStyle name="Hyperlink 4 3 2 2 3 4 2" xfId="3643"/>
    <cellStyle name="Hyperlink 4 3 2 2 3 4 2 2" xfId="10273"/>
    <cellStyle name="Hyperlink 4 3 2 2 3 4 3" xfId="5853"/>
    <cellStyle name="Hyperlink 4 3 2 2 3 4 4" xfId="8063"/>
    <cellStyle name="Hyperlink 4 3 2 2 3 5" xfId="2538"/>
    <cellStyle name="Hyperlink 4 3 2 2 3 5 2" xfId="9168"/>
    <cellStyle name="Hyperlink 4 3 2 2 3 6" xfId="4748"/>
    <cellStyle name="Hyperlink 4 3 2 2 3 7" xfId="695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2 2" xfId="10917"/>
    <cellStyle name="Hyperlink 4 3 2 2 4 2 2 3" xfId="6497"/>
    <cellStyle name="Hyperlink 4 3 2 2 4 2 2 4" xfId="8707"/>
    <cellStyle name="Hyperlink 4 3 2 2 4 2 3" xfId="3182"/>
    <cellStyle name="Hyperlink 4 3 2 2 4 2 3 2" xfId="9812"/>
    <cellStyle name="Hyperlink 4 3 2 2 4 2 4" xfId="5392"/>
    <cellStyle name="Hyperlink 4 3 2 2 4 2 5" xfId="7602"/>
    <cellStyle name="Hyperlink 4 3 2 2 4 3" xfId="1524"/>
    <cellStyle name="Hyperlink 4 3 2 2 4 3 2" xfId="3735"/>
    <cellStyle name="Hyperlink 4 3 2 2 4 3 2 2" xfId="10365"/>
    <cellStyle name="Hyperlink 4 3 2 2 4 3 3" xfId="5945"/>
    <cellStyle name="Hyperlink 4 3 2 2 4 3 4" xfId="8155"/>
    <cellStyle name="Hyperlink 4 3 2 2 4 4" xfId="2630"/>
    <cellStyle name="Hyperlink 4 3 2 2 4 4 2" xfId="9260"/>
    <cellStyle name="Hyperlink 4 3 2 2 4 5" xfId="4840"/>
    <cellStyle name="Hyperlink 4 3 2 2 4 6" xfId="7050"/>
    <cellStyle name="Hyperlink 4 3 2 2 5" xfId="687"/>
    <cellStyle name="Hyperlink 4 3 2 2 5 2" xfId="1800"/>
    <cellStyle name="Hyperlink 4 3 2 2 5 2 2" xfId="4011"/>
    <cellStyle name="Hyperlink 4 3 2 2 5 2 2 2" xfId="10641"/>
    <cellStyle name="Hyperlink 4 3 2 2 5 2 3" xfId="6221"/>
    <cellStyle name="Hyperlink 4 3 2 2 5 2 4" xfId="8431"/>
    <cellStyle name="Hyperlink 4 3 2 2 5 3" xfId="2906"/>
    <cellStyle name="Hyperlink 4 3 2 2 5 3 2" xfId="9536"/>
    <cellStyle name="Hyperlink 4 3 2 2 5 4" xfId="5116"/>
    <cellStyle name="Hyperlink 4 3 2 2 5 5" xfId="7326"/>
    <cellStyle name="Hyperlink 4 3 2 2 6" xfId="1248"/>
    <cellStyle name="Hyperlink 4 3 2 2 6 2" xfId="3459"/>
    <cellStyle name="Hyperlink 4 3 2 2 6 2 2" xfId="10089"/>
    <cellStyle name="Hyperlink 4 3 2 2 6 3" xfId="5669"/>
    <cellStyle name="Hyperlink 4 3 2 2 6 4" xfId="7879"/>
    <cellStyle name="Hyperlink 4 3 2 2 7" xfId="2354"/>
    <cellStyle name="Hyperlink 4 3 2 2 7 2" xfId="8984"/>
    <cellStyle name="Hyperlink 4 3 2 2 8" xfId="4564"/>
    <cellStyle name="Hyperlink 4 3 2 2 9" xfId="677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2 2" xfId="10963"/>
    <cellStyle name="Hyperlink 4 3 2 3 2 2 2 3" xfId="6543"/>
    <cellStyle name="Hyperlink 4 3 2 3 2 2 2 4" xfId="8753"/>
    <cellStyle name="Hyperlink 4 3 2 3 2 2 3" xfId="3228"/>
    <cellStyle name="Hyperlink 4 3 2 3 2 2 3 2" xfId="9858"/>
    <cellStyle name="Hyperlink 4 3 2 3 2 2 4" xfId="5438"/>
    <cellStyle name="Hyperlink 4 3 2 3 2 2 5" xfId="7648"/>
    <cellStyle name="Hyperlink 4 3 2 3 2 3" xfId="1570"/>
    <cellStyle name="Hyperlink 4 3 2 3 2 3 2" xfId="3781"/>
    <cellStyle name="Hyperlink 4 3 2 3 2 3 2 2" xfId="10411"/>
    <cellStyle name="Hyperlink 4 3 2 3 2 3 3" xfId="5991"/>
    <cellStyle name="Hyperlink 4 3 2 3 2 3 4" xfId="8201"/>
    <cellStyle name="Hyperlink 4 3 2 3 2 4" xfId="2676"/>
    <cellStyle name="Hyperlink 4 3 2 3 2 4 2" xfId="9306"/>
    <cellStyle name="Hyperlink 4 3 2 3 2 5" xfId="4886"/>
    <cellStyle name="Hyperlink 4 3 2 3 2 6" xfId="7096"/>
    <cellStyle name="Hyperlink 4 3 2 3 3" xfId="733"/>
    <cellStyle name="Hyperlink 4 3 2 3 3 2" xfId="1846"/>
    <cellStyle name="Hyperlink 4 3 2 3 3 2 2" xfId="4057"/>
    <cellStyle name="Hyperlink 4 3 2 3 3 2 2 2" xfId="10687"/>
    <cellStyle name="Hyperlink 4 3 2 3 3 2 3" xfId="6267"/>
    <cellStyle name="Hyperlink 4 3 2 3 3 2 4" xfId="8477"/>
    <cellStyle name="Hyperlink 4 3 2 3 3 3" xfId="2952"/>
    <cellStyle name="Hyperlink 4 3 2 3 3 3 2" xfId="9582"/>
    <cellStyle name="Hyperlink 4 3 2 3 3 4" xfId="5162"/>
    <cellStyle name="Hyperlink 4 3 2 3 3 5" xfId="7372"/>
    <cellStyle name="Hyperlink 4 3 2 3 4" xfId="1294"/>
    <cellStyle name="Hyperlink 4 3 2 3 4 2" xfId="3505"/>
    <cellStyle name="Hyperlink 4 3 2 3 4 2 2" xfId="10135"/>
    <cellStyle name="Hyperlink 4 3 2 3 4 3" xfId="5715"/>
    <cellStyle name="Hyperlink 4 3 2 3 4 4" xfId="7925"/>
    <cellStyle name="Hyperlink 4 3 2 3 5" xfId="2400"/>
    <cellStyle name="Hyperlink 4 3 2 3 5 2" xfId="9030"/>
    <cellStyle name="Hyperlink 4 3 2 3 6" xfId="4610"/>
    <cellStyle name="Hyperlink 4 3 2 3 7" xfId="682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2 2" xfId="11055"/>
    <cellStyle name="Hyperlink 4 3 2 4 2 2 2 3" xfId="6635"/>
    <cellStyle name="Hyperlink 4 3 2 4 2 2 2 4" xfId="8845"/>
    <cellStyle name="Hyperlink 4 3 2 4 2 2 3" xfId="3320"/>
    <cellStyle name="Hyperlink 4 3 2 4 2 2 3 2" xfId="9950"/>
    <cellStyle name="Hyperlink 4 3 2 4 2 2 4" xfId="5530"/>
    <cellStyle name="Hyperlink 4 3 2 4 2 2 5" xfId="7740"/>
    <cellStyle name="Hyperlink 4 3 2 4 2 3" xfId="1662"/>
    <cellStyle name="Hyperlink 4 3 2 4 2 3 2" xfId="3873"/>
    <cellStyle name="Hyperlink 4 3 2 4 2 3 2 2" xfId="10503"/>
    <cellStyle name="Hyperlink 4 3 2 4 2 3 3" xfId="6083"/>
    <cellStyle name="Hyperlink 4 3 2 4 2 3 4" xfId="8293"/>
    <cellStyle name="Hyperlink 4 3 2 4 2 4" xfId="2768"/>
    <cellStyle name="Hyperlink 4 3 2 4 2 4 2" xfId="9398"/>
    <cellStyle name="Hyperlink 4 3 2 4 2 5" xfId="4978"/>
    <cellStyle name="Hyperlink 4 3 2 4 2 6" xfId="7188"/>
    <cellStyle name="Hyperlink 4 3 2 4 3" xfId="825"/>
    <cellStyle name="Hyperlink 4 3 2 4 3 2" xfId="1938"/>
    <cellStyle name="Hyperlink 4 3 2 4 3 2 2" xfId="4149"/>
    <cellStyle name="Hyperlink 4 3 2 4 3 2 2 2" xfId="10779"/>
    <cellStyle name="Hyperlink 4 3 2 4 3 2 3" xfId="6359"/>
    <cellStyle name="Hyperlink 4 3 2 4 3 2 4" xfId="8569"/>
    <cellStyle name="Hyperlink 4 3 2 4 3 3" xfId="3044"/>
    <cellStyle name="Hyperlink 4 3 2 4 3 3 2" xfId="9674"/>
    <cellStyle name="Hyperlink 4 3 2 4 3 4" xfId="5254"/>
    <cellStyle name="Hyperlink 4 3 2 4 3 5" xfId="7464"/>
    <cellStyle name="Hyperlink 4 3 2 4 4" xfId="1386"/>
    <cellStyle name="Hyperlink 4 3 2 4 4 2" xfId="3597"/>
    <cellStyle name="Hyperlink 4 3 2 4 4 2 2" xfId="10227"/>
    <cellStyle name="Hyperlink 4 3 2 4 4 3" xfId="5807"/>
    <cellStyle name="Hyperlink 4 3 2 4 4 4" xfId="8017"/>
    <cellStyle name="Hyperlink 4 3 2 4 5" xfId="2492"/>
    <cellStyle name="Hyperlink 4 3 2 4 5 2" xfId="9122"/>
    <cellStyle name="Hyperlink 4 3 2 4 6" xfId="4702"/>
    <cellStyle name="Hyperlink 4 3 2 4 7" xfId="6912"/>
    <cellStyle name="Hyperlink 4 3 2 5" xfId="365"/>
    <cellStyle name="Hyperlink 4 3 2 5 2" xfId="917"/>
    <cellStyle name="Hyperlink 4 3 2 5 2 2" xfId="2030"/>
    <cellStyle name="Hyperlink 4 3 2 5 2 2 2" xfId="4241"/>
    <cellStyle name="Hyperlink 4 3 2 5 2 2 2 2" xfId="10871"/>
    <cellStyle name="Hyperlink 4 3 2 5 2 2 3" xfId="6451"/>
    <cellStyle name="Hyperlink 4 3 2 5 2 2 4" xfId="8661"/>
    <cellStyle name="Hyperlink 4 3 2 5 2 3" xfId="3136"/>
    <cellStyle name="Hyperlink 4 3 2 5 2 3 2" xfId="9766"/>
    <cellStyle name="Hyperlink 4 3 2 5 2 4" xfId="5346"/>
    <cellStyle name="Hyperlink 4 3 2 5 2 5" xfId="7556"/>
    <cellStyle name="Hyperlink 4 3 2 5 3" xfId="1478"/>
    <cellStyle name="Hyperlink 4 3 2 5 3 2" xfId="3689"/>
    <cellStyle name="Hyperlink 4 3 2 5 3 2 2" xfId="10319"/>
    <cellStyle name="Hyperlink 4 3 2 5 3 3" xfId="5899"/>
    <cellStyle name="Hyperlink 4 3 2 5 3 4" xfId="8109"/>
    <cellStyle name="Hyperlink 4 3 2 5 4" xfId="2584"/>
    <cellStyle name="Hyperlink 4 3 2 5 4 2" xfId="9214"/>
    <cellStyle name="Hyperlink 4 3 2 5 5" xfId="4794"/>
    <cellStyle name="Hyperlink 4 3 2 5 6" xfId="7004"/>
    <cellStyle name="Hyperlink 4 3 2 6" xfId="641"/>
    <cellStyle name="Hyperlink 4 3 2 6 2" xfId="1754"/>
    <cellStyle name="Hyperlink 4 3 2 6 2 2" xfId="3965"/>
    <cellStyle name="Hyperlink 4 3 2 6 2 2 2" xfId="10595"/>
    <cellStyle name="Hyperlink 4 3 2 6 2 3" xfId="6175"/>
    <cellStyle name="Hyperlink 4 3 2 6 2 4" xfId="8385"/>
    <cellStyle name="Hyperlink 4 3 2 6 3" xfId="2860"/>
    <cellStyle name="Hyperlink 4 3 2 6 3 2" xfId="9490"/>
    <cellStyle name="Hyperlink 4 3 2 6 4" xfId="5070"/>
    <cellStyle name="Hyperlink 4 3 2 6 5" xfId="7280"/>
    <cellStyle name="Hyperlink 4 3 2 7" xfId="1202"/>
    <cellStyle name="Hyperlink 4 3 2 7 2" xfId="3413"/>
    <cellStyle name="Hyperlink 4 3 2 7 2 2" xfId="10043"/>
    <cellStyle name="Hyperlink 4 3 2 7 3" xfId="5623"/>
    <cellStyle name="Hyperlink 4 3 2 7 4" xfId="7833"/>
    <cellStyle name="Hyperlink 4 3 2 8" xfId="2308"/>
    <cellStyle name="Hyperlink 4 3 2 8 2" xfId="893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2 2" xfId="10989"/>
    <cellStyle name="Hyperlink 4 3 3 2 2 2 2 3" xfId="6569"/>
    <cellStyle name="Hyperlink 4 3 3 2 2 2 2 4" xfId="8779"/>
    <cellStyle name="Hyperlink 4 3 3 2 2 2 3" xfId="3254"/>
    <cellStyle name="Hyperlink 4 3 3 2 2 2 3 2" xfId="9884"/>
    <cellStyle name="Hyperlink 4 3 3 2 2 2 4" xfId="5464"/>
    <cellStyle name="Hyperlink 4 3 3 2 2 2 5" xfId="7674"/>
    <cellStyle name="Hyperlink 4 3 3 2 2 3" xfId="1596"/>
    <cellStyle name="Hyperlink 4 3 3 2 2 3 2" xfId="3807"/>
    <cellStyle name="Hyperlink 4 3 3 2 2 3 2 2" xfId="10437"/>
    <cellStyle name="Hyperlink 4 3 3 2 2 3 3" xfId="6017"/>
    <cellStyle name="Hyperlink 4 3 3 2 2 3 4" xfId="8227"/>
    <cellStyle name="Hyperlink 4 3 3 2 2 4" xfId="2702"/>
    <cellStyle name="Hyperlink 4 3 3 2 2 4 2" xfId="9332"/>
    <cellStyle name="Hyperlink 4 3 3 2 2 5" xfId="4912"/>
    <cellStyle name="Hyperlink 4 3 3 2 2 6" xfId="7122"/>
    <cellStyle name="Hyperlink 4 3 3 2 3" xfId="759"/>
    <cellStyle name="Hyperlink 4 3 3 2 3 2" xfId="1872"/>
    <cellStyle name="Hyperlink 4 3 3 2 3 2 2" xfId="4083"/>
    <cellStyle name="Hyperlink 4 3 3 2 3 2 2 2" xfId="10713"/>
    <cellStyle name="Hyperlink 4 3 3 2 3 2 3" xfId="6293"/>
    <cellStyle name="Hyperlink 4 3 3 2 3 2 4" xfId="8503"/>
    <cellStyle name="Hyperlink 4 3 3 2 3 3" xfId="2978"/>
    <cellStyle name="Hyperlink 4 3 3 2 3 3 2" xfId="9608"/>
    <cellStyle name="Hyperlink 4 3 3 2 3 4" xfId="5188"/>
    <cellStyle name="Hyperlink 4 3 3 2 3 5" xfId="7398"/>
    <cellStyle name="Hyperlink 4 3 3 2 4" xfId="1320"/>
    <cellStyle name="Hyperlink 4 3 3 2 4 2" xfId="3531"/>
    <cellStyle name="Hyperlink 4 3 3 2 4 2 2" xfId="10161"/>
    <cellStyle name="Hyperlink 4 3 3 2 4 3" xfId="5741"/>
    <cellStyle name="Hyperlink 4 3 3 2 4 4" xfId="7951"/>
    <cellStyle name="Hyperlink 4 3 3 2 5" xfId="2426"/>
    <cellStyle name="Hyperlink 4 3 3 2 5 2" xfId="9056"/>
    <cellStyle name="Hyperlink 4 3 3 2 6" xfId="4636"/>
    <cellStyle name="Hyperlink 4 3 3 2 7" xfId="684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2 2" xfId="11081"/>
    <cellStyle name="Hyperlink 4 3 3 3 2 2 2 3" xfId="6661"/>
    <cellStyle name="Hyperlink 4 3 3 3 2 2 2 4" xfId="8871"/>
    <cellStyle name="Hyperlink 4 3 3 3 2 2 3" xfId="3346"/>
    <cellStyle name="Hyperlink 4 3 3 3 2 2 3 2" xfId="9976"/>
    <cellStyle name="Hyperlink 4 3 3 3 2 2 4" xfId="5556"/>
    <cellStyle name="Hyperlink 4 3 3 3 2 2 5" xfId="7766"/>
    <cellStyle name="Hyperlink 4 3 3 3 2 3" xfId="1688"/>
    <cellStyle name="Hyperlink 4 3 3 3 2 3 2" xfId="3899"/>
    <cellStyle name="Hyperlink 4 3 3 3 2 3 2 2" xfId="10529"/>
    <cellStyle name="Hyperlink 4 3 3 3 2 3 3" xfId="6109"/>
    <cellStyle name="Hyperlink 4 3 3 3 2 3 4" xfId="8319"/>
    <cellStyle name="Hyperlink 4 3 3 3 2 4" xfId="2794"/>
    <cellStyle name="Hyperlink 4 3 3 3 2 4 2" xfId="9424"/>
    <cellStyle name="Hyperlink 4 3 3 3 2 5" xfId="5004"/>
    <cellStyle name="Hyperlink 4 3 3 3 2 6" xfId="7214"/>
    <cellStyle name="Hyperlink 4 3 3 3 3" xfId="851"/>
    <cellStyle name="Hyperlink 4 3 3 3 3 2" xfId="1964"/>
    <cellStyle name="Hyperlink 4 3 3 3 3 2 2" xfId="4175"/>
    <cellStyle name="Hyperlink 4 3 3 3 3 2 2 2" xfId="10805"/>
    <cellStyle name="Hyperlink 4 3 3 3 3 2 3" xfId="6385"/>
    <cellStyle name="Hyperlink 4 3 3 3 3 2 4" xfId="8595"/>
    <cellStyle name="Hyperlink 4 3 3 3 3 3" xfId="3070"/>
    <cellStyle name="Hyperlink 4 3 3 3 3 3 2" xfId="9700"/>
    <cellStyle name="Hyperlink 4 3 3 3 3 4" xfId="5280"/>
    <cellStyle name="Hyperlink 4 3 3 3 3 5" xfId="7490"/>
    <cellStyle name="Hyperlink 4 3 3 3 4" xfId="1412"/>
    <cellStyle name="Hyperlink 4 3 3 3 4 2" xfId="3623"/>
    <cellStyle name="Hyperlink 4 3 3 3 4 2 2" xfId="10253"/>
    <cellStyle name="Hyperlink 4 3 3 3 4 3" xfId="5833"/>
    <cellStyle name="Hyperlink 4 3 3 3 4 4" xfId="8043"/>
    <cellStyle name="Hyperlink 4 3 3 3 5" xfId="2518"/>
    <cellStyle name="Hyperlink 4 3 3 3 5 2" xfId="9148"/>
    <cellStyle name="Hyperlink 4 3 3 3 6" xfId="4728"/>
    <cellStyle name="Hyperlink 4 3 3 3 7" xfId="6938"/>
    <cellStyle name="Hyperlink 4 3 3 4" xfId="391"/>
    <cellStyle name="Hyperlink 4 3 3 4 2" xfId="943"/>
    <cellStyle name="Hyperlink 4 3 3 4 2 2" xfId="2056"/>
    <cellStyle name="Hyperlink 4 3 3 4 2 2 2" xfId="4267"/>
    <cellStyle name="Hyperlink 4 3 3 4 2 2 2 2" xfId="10897"/>
    <cellStyle name="Hyperlink 4 3 3 4 2 2 3" xfId="6477"/>
    <cellStyle name="Hyperlink 4 3 3 4 2 2 4" xfId="8687"/>
    <cellStyle name="Hyperlink 4 3 3 4 2 3" xfId="3162"/>
    <cellStyle name="Hyperlink 4 3 3 4 2 3 2" xfId="9792"/>
    <cellStyle name="Hyperlink 4 3 3 4 2 4" xfId="5372"/>
    <cellStyle name="Hyperlink 4 3 3 4 2 5" xfId="7582"/>
    <cellStyle name="Hyperlink 4 3 3 4 3" xfId="1504"/>
    <cellStyle name="Hyperlink 4 3 3 4 3 2" xfId="3715"/>
    <cellStyle name="Hyperlink 4 3 3 4 3 2 2" xfId="10345"/>
    <cellStyle name="Hyperlink 4 3 3 4 3 3" xfId="5925"/>
    <cellStyle name="Hyperlink 4 3 3 4 3 4" xfId="8135"/>
    <cellStyle name="Hyperlink 4 3 3 4 4" xfId="2610"/>
    <cellStyle name="Hyperlink 4 3 3 4 4 2" xfId="9240"/>
    <cellStyle name="Hyperlink 4 3 3 4 5" xfId="4820"/>
    <cellStyle name="Hyperlink 4 3 3 4 6" xfId="7030"/>
    <cellStyle name="Hyperlink 4 3 3 5" xfId="667"/>
    <cellStyle name="Hyperlink 4 3 3 5 2" xfId="1780"/>
    <cellStyle name="Hyperlink 4 3 3 5 2 2" xfId="3991"/>
    <cellStyle name="Hyperlink 4 3 3 5 2 2 2" xfId="10621"/>
    <cellStyle name="Hyperlink 4 3 3 5 2 3" xfId="6201"/>
    <cellStyle name="Hyperlink 4 3 3 5 2 4" xfId="8411"/>
    <cellStyle name="Hyperlink 4 3 3 5 3" xfId="2886"/>
    <cellStyle name="Hyperlink 4 3 3 5 3 2" xfId="9516"/>
    <cellStyle name="Hyperlink 4 3 3 5 4" xfId="5096"/>
    <cellStyle name="Hyperlink 4 3 3 5 5" xfId="7306"/>
    <cellStyle name="Hyperlink 4 3 3 6" xfId="1228"/>
    <cellStyle name="Hyperlink 4 3 3 6 2" xfId="3439"/>
    <cellStyle name="Hyperlink 4 3 3 6 2 2" xfId="10069"/>
    <cellStyle name="Hyperlink 4 3 3 6 3" xfId="5649"/>
    <cellStyle name="Hyperlink 4 3 3 6 4" xfId="7859"/>
    <cellStyle name="Hyperlink 4 3 3 7" xfId="2334"/>
    <cellStyle name="Hyperlink 4 3 3 7 2" xfId="8964"/>
    <cellStyle name="Hyperlink 4 3 3 8" xfId="4544"/>
    <cellStyle name="Hyperlink 4 3 3 9" xfId="675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2 2" xfId="10943"/>
    <cellStyle name="Hyperlink 4 3 4 2 2 2 3" xfId="6523"/>
    <cellStyle name="Hyperlink 4 3 4 2 2 2 4" xfId="8733"/>
    <cellStyle name="Hyperlink 4 3 4 2 2 3" xfId="3208"/>
    <cellStyle name="Hyperlink 4 3 4 2 2 3 2" xfId="9838"/>
    <cellStyle name="Hyperlink 4 3 4 2 2 4" xfId="5418"/>
    <cellStyle name="Hyperlink 4 3 4 2 2 5" xfId="7628"/>
    <cellStyle name="Hyperlink 4 3 4 2 3" xfId="1550"/>
    <cellStyle name="Hyperlink 4 3 4 2 3 2" xfId="3761"/>
    <cellStyle name="Hyperlink 4 3 4 2 3 2 2" xfId="10391"/>
    <cellStyle name="Hyperlink 4 3 4 2 3 3" xfId="5971"/>
    <cellStyle name="Hyperlink 4 3 4 2 3 4" xfId="8181"/>
    <cellStyle name="Hyperlink 4 3 4 2 4" xfId="2656"/>
    <cellStyle name="Hyperlink 4 3 4 2 4 2" xfId="9286"/>
    <cellStyle name="Hyperlink 4 3 4 2 5" xfId="4866"/>
    <cellStyle name="Hyperlink 4 3 4 2 6" xfId="7076"/>
    <cellStyle name="Hyperlink 4 3 4 3" xfId="713"/>
    <cellStyle name="Hyperlink 4 3 4 3 2" xfId="1826"/>
    <cellStyle name="Hyperlink 4 3 4 3 2 2" xfId="4037"/>
    <cellStyle name="Hyperlink 4 3 4 3 2 2 2" xfId="10667"/>
    <cellStyle name="Hyperlink 4 3 4 3 2 3" xfId="6247"/>
    <cellStyle name="Hyperlink 4 3 4 3 2 4" xfId="8457"/>
    <cellStyle name="Hyperlink 4 3 4 3 3" xfId="2932"/>
    <cellStyle name="Hyperlink 4 3 4 3 3 2" xfId="9562"/>
    <cellStyle name="Hyperlink 4 3 4 3 4" xfId="5142"/>
    <cellStyle name="Hyperlink 4 3 4 3 5" xfId="7352"/>
    <cellStyle name="Hyperlink 4 3 4 4" xfId="1274"/>
    <cellStyle name="Hyperlink 4 3 4 4 2" xfId="3485"/>
    <cellStyle name="Hyperlink 4 3 4 4 2 2" xfId="10115"/>
    <cellStyle name="Hyperlink 4 3 4 4 3" xfId="5695"/>
    <cellStyle name="Hyperlink 4 3 4 4 4" xfId="7905"/>
    <cellStyle name="Hyperlink 4 3 4 5" xfId="2380"/>
    <cellStyle name="Hyperlink 4 3 4 5 2" xfId="9010"/>
    <cellStyle name="Hyperlink 4 3 4 6" xfId="4590"/>
    <cellStyle name="Hyperlink 4 3 4 7" xfId="680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2 2" xfId="11035"/>
    <cellStyle name="Hyperlink 4 3 5 2 2 2 3" xfId="6615"/>
    <cellStyle name="Hyperlink 4 3 5 2 2 2 4" xfId="8825"/>
    <cellStyle name="Hyperlink 4 3 5 2 2 3" xfId="3300"/>
    <cellStyle name="Hyperlink 4 3 5 2 2 3 2" xfId="9930"/>
    <cellStyle name="Hyperlink 4 3 5 2 2 4" xfId="5510"/>
    <cellStyle name="Hyperlink 4 3 5 2 2 5" xfId="7720"/>
    <cellStyle name="Hyperlink 4 3 5 2 3" xfId="1642"/>
    <cellStyle name="Hyperlink 4 3 5 2 3 2" xfId="3853"/>
    <cellStyle name="Hyperlink 4 3 5 2 3 2 2" xfId="10483"/>
    <cellStyle name="Hyperlink 4 3 5 2 3 3" xfId="6063"/>
    <cellStyle name="Hyperlink 4 3 5 2 3 4" xfId="8273"/>
    <cellStyle name="Hyperlink 4 3 5 2 4" xfId="2748"/>
    <cellStyle name="Hyperlink 4 3 5 2 4 2" xfId="9378"/>
    <cellStyle name="Hyperlink 4 3 5 2 5" xfId="4958"/>
    <cellStyle name="Hyperlink 4 3 5 2 6" xfId="7168"/>
    <cellStyle name="Hyperlink 4 3 5 3" xfId="805"/>
    <cellStyle name="Hyperlink 4 3 5 3 2" xfId="1918"/>
    <cellStyle name="Hyperlink 4 3 5 3 2 2" xfId="4129"/>
    <cellStyle name="Hyperlink 4 3 5 3 2 2 2" xfId="10759"/>
    <cellStyle name="Hyperlink 4 3 5 3 2 3" xfId="6339"/>
    <cellStyle name="Hyperlink 4 3 5 3 2 4" xfId="8549"/>
    <cellStyle name="Hyperlink 4 3 5 3 3" xfId="3024"/>
    <cellStyle name="Hyperlink 4 3 5 3 3 2" xfId="9654"/>
    <cellStyle name="Hyperlink 4 3 5 3 4" xfId="5234"/>
    <cellStyle name="Hyperlink 4 3 5 3 5" xfId="7444"/>
    <cellStyle name="Hyperlink 4 3 5 4" xfId="1366"/>
    <cellStyle name="Hyperlink 4 3 5 4 2" xfId="3577"/>
    <cellStyle name="Hyperlink 4 3 5 4 2 2" xfId="10207"/>
    <cellStyle name="Hyperlink 4 3 5 4 3" xfId="5787"/>
    <cellStyle name="Hyperlink 4 3 5 4 4" xfId="7997"/>
    <cellStyle name="Hyperlink 4 3 5 5" xfId="2472"/>
    <cellStyle name="Hyperlink 4 3 5 5 2" xfId="9102"/>
    <cellStyle name="Hyperlink 4 3 5 6" xfId="4682"/>
    <cellStyle name="Hyperlink 4 3 5 7" xfId="6892"/>
    <cellStyle name="Hyperlink 4 3 6" xfId="345"/>
    <cellStyle name="Hyperlink 4 3 6 2" xfId="897"/>
    <cellStyle name="Hyperlink 4 3 6 2 2" xfId="2010"/>
    <cellStyle name="Hyperlink 4 3 6 2 2 2" xfId="4221"/>
    <cellStyle name="Hyperlink 4 3 6 2 2 2 2" xfId="10851"/>
    <cellStyle name="Hyperlink 4 3 6 2 2 3" xfId="6431"/>
    <cellStyle name="Hyperlink 4 3 6 2 2 4" xfId="8641"/>
    <cellStyle name="Hyperlink 4 3 6 2 3" xfId="3116"/>
    <cellStyle name="Hyperlink 4 3 6 2 3 2" xfId="9746"/>
    <cellStyle name="Hyperlink 4 3 6 2 4" xfId="5326"/>
    <cellStyle name="Hyperlink 4 3 6 2 5" xfId="7536"/>
    <cellStyle name="Hyperlink 4 3 6 3" xfId="1458"/>
    <cellStyle name="Hyperlink 4 3 6 3 2" xfId="3669"/>
    <cellStyle name="Hyperlink 4 3 6 3 2 2" xfId="10299"/>
    <cellStyle name="Hyperlink 4 3 6 3 3" xfId="5879"/>
    <cellStyle name="Hyperlink 4 3 6 3 4" xfId="8089"/>
    <cellStyle name="Hyperlink 4 3 6 4" xfId="2564"/>
    <cellStyle name="Hyperlink 4 3 6 4 2" xfId="9194"/>
    <cellStyle name="Hyperlink 4 3 6 5" xfId="4774"/>
    <cellStyle name="Hyperlink 4 3 6 6" xfId="6984"/>
    <cellStyle name="Hyperlink 4 3 7" xfId="621"/>
    <cellStyle name="Hyperlink 4 3 7 2" xfId="1734"/>
    <cellStyle name="Hyperlink 4 3 7 2 2" xfId="3945"/>
    <cellStyle name="Hyperlink 4 3 7 2 2 2" xfId="10575"/>
    <cellStyle name="Hyperlink 4 3 7 2 3" xfId="6155"/>
    <cellStyle name="Hyperlink 4 3 7 2 4" xfId="8365"/>
    <cellStyle name="Hyperlink 4 3 7 3" xfId="2840"/>
    <cellStyle name="Hyperlink 4 3 7 3 2" xfId="9470"/>
    <cellStyle name="Hyperlink 4 3 7 4" xfId="5050"/>
    <cellStyle name="Hyperlink 4 3 7 5" xfId="7260"/>
    <cellStyle name="Hyperlink 4 3 8" xfId="1182"/>
    <cellStyle name="Hyperlink 4 3 8 2" xfId="3393"/>
    <cellStyle name="Hyperlink 4 3 8 2 2" xfId="10023"/>
    <cellStyle name="Hyperlink 4 3 8 3" xfId="5603"/>
    <cellStyle name="Hyperlink 4 3 8 4" xfId="7813"/>
    <cellStyle name="Hyperlink 4 3 9" xfId="2288"/>
    <cellStyle name="Hyperlink 4 3 9 2" xfId="8918"/>
    <cellStyle name="Hyperlink 4 4" xfId="79"/>
    <cellStyle name="Hyperlink 4 4 10" xfId="6718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2 2" xfId="10999"/>
    <cellStyle name="Hyperlink 4 4 2 2 2 2 2 3" xfId="6579"/>
    <cellStyle name="Hyperlink 4 4 2 2 2 2 2 4" xfId="8789"/>
    <cellStyle name="Hyperlink 4 4 2 2 2 2 3" xfId="3264"/>
    <cellStyle name="Hyperlink 4 4 2 2 2 2 3 2" xfId="9894"/>
    <cellStyle name="Hyperlink 4 4 2 2 2 2 4" xfId="5474"/>
    <cellStyle name="Hyperlink 4 4 2 2 2 2 5" xfId="7684"/>
    <cellStyle name="Hyperlink 4 4 2 2 2 3" xfId="1606"/>
    <cellStyle name="Hyperlink 4 4 2 2 2 3 2" xfId="3817"/>
    <cellStyle name="Hyperlink 4 4 2 2 2 3 2 2" xfId="10447"/>
    <cellStyle name="Hyperlink 4 4 2 2 2 3 3" xfId="6027"/>
    <cellStyle name="Hyperlink 4 4 2 2 2 3 4" xfId="8237"/>
    <cellStyle name="Hyperlink 4 4 2 2 2 4" xfId="2712"/>
    <cellStyle name="Hyperlink 4 4 2 2 2 4 2" xfId="9342"/>
    <cellStyle name="Hyperlink 4 4 2 2 2 5" xfId="4922"/>
    <cellStyle name="Hyperlink 4 4 2 2 2 6" xfId="7132"/>
    <cellStyle name="Hyperlink 4 4 2 2 3" xfId="769"/>
    <cellStyle name="Hyperlink 4 4 2 2 3 2" xfId="1882"/>
    <cellStyle name="Hyperlink 4 4 2 2 3 2 2" xfId="4093"/>
    <cellStyle name="Hyperlink 4 4 2 2 3 2 2 2" xfId="10723"/>
    <cellStyle name="Hyperlink 4 4 2 2 3 2 3" xfId="6303"/>
    <cellStyle name="Hyperlink 4 4 2 2 3 2 4" xfId="8513"/>
    <cellStyle name="Hyperlink 4 4 2 2 3 3" xfId="2988"/>
    <cellStyle name="Hyperlink 4 4 2 2 3 3 2" xfId="9618"/>
    <cellStyle name="Hyperlink 4 4 2 2 3 4" xfId="5198"/>
    <cellStyle name="Hyperlink 4 4 2 2 3 5" xfId="7408"/>
    <cellStyle name="Hyperlink 4 4 2 2 4" xfId="1330"/>
    <cellStyle name="Hyperlink 4 4 2 2 4 2" xfId="3541"/>
    <cellStyle name="Hyperlink 4 4 2 2 4 2 2" xfId="10171"/>
    <cellStyle name="Hyperlink 4 4 2 2 4 3" xfId="5751"/>
    <cellStyle name="Hyperlink 4 4 2 2 4 4" xfId="7961"/>
    <cellStyle name="Hyperlink 4 4 2 2 5" xfId="2436"/>
    <cellStyle name="Hyperlink 4 4 2 2 5 2" xfId="9066"/>
    <cellStyle name="Hyperlink 4 4 2 2 6" xfId="4646"/>
    <cellStyle name="Hyperlink 4 4 2 2 7" xfId="685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2 2" xfId="11091"/>
    <cellStyle name="Hyperlink 4 4 2 3 2 2 2 3" xfId="6671"/>
    <cellStyle name="Hyperlink 4 4 2 3 2 2 2 4" xfId="8881"/>
    <cellStyle name="Hyperlink 4 4 2 3 2 2 3" xfId="3356"/>
    <cellStyle name="Hyperlink 4 4 2 3 2 2 3 2" xfId="9986"/>
    <cellStyle name="Hyperlink 4 4 2 3 2 2 4" xfId="5566"/>
    <cellStyle name="Hyperlink 4 4 2 3 2 2 5" xfId="7776"/>
    <cellStyle name="Hyperlink 4 4 2 3 2 3" xfId="1698"/>
    <cellStyle name="Hyperlink 4 4 2 3 2 3 2" xfId="3909"/>
    <cellStyle name="Hyperlink 4 4 2 3 2 3 2 2" xfId="10539"/>
    <cellStyle name="Hyperlink 4 4 2 3 2 3 3" xfId="6119"/>
    <cellStyle name="Hyperlink 4 4 2 3 2 3 4" xfId="8329"/>
    <cellStyle name="Hyperlink 4 4 2 3 2 4" xfId="2804"/>
    <cellStyle name="Hyperlink 4 4 2 3 2 4 2" xfId="9434"/>
    <cellStyle name="Hyperlink 4 4 2 3 2 5" xfId="5014"/>
    <cellStyle name="Hyperlink 4 4 2 3 2 6" xfId="7224"/>
    <cellStyle name="Hyperlink 4 4 2 3 3" xfId="861"/>
    <cellStyle name="Hyperlink 4 4 2 3 3 2" xfId="1974"/>
    <cellStyle name="Hyperlink 4 4 2 3 3 2 2" xfId="4185"/>
    <cellStyle name="Hyperlink 4 4 2 3 3 2 2 2" xfId="10815"/>
    <cellStyle name="Hyperlink 4 4 2 3 3 2 3" xfId="6395"/>
    <cellStyle name="Hyperlink 4 4 2 3 3 2 4" xfId="8605"/>
    <cellStyle name="Hyperlink 4 4 2 3 3 3" xfId="3080"/>
    <cellStyle name="Hyperlink 4 4 2 3 3 3 2" xfId="9710"/>
    <cellStyle name="Hyperlink 4 4 2 3 3 4" xfId="5290"/>
    <cellStyle name="Hyperlink 4 4 2 3 3 5" xfId="7500"/>
    <cellStyle name="Hyperlink 4 4 2 3 4" xfId="1422"/>
    <cellStyle name="Hyperlink 4 4 2 3 4 2" xfId="3633"/>
    <cellStyle name="Hyperlink 4 4 2 3 4 2 2" xfId="10263"/>
    <cellStyle name="Hyperlink 4 4 2 3 4 3" xfId="5843"/>
    <cellStyle name="Hyperlink 4 4 2 3 4 4" xfId="8053"/>
    <cellStyle name="Hyperlink 4 4 2 3 5" xfId="2528"/>
    <cellStyle name="Hyperlink 4 4 2 3 5 2" xfId="9158"/>
    <cellStyle name="Hyperlink 4 4 2 3 6" xfId="4738"/>
    <cellStyle name="Hyperlink 4 4 2 3 7" xfId="6948"/>
    <cellStyle name="Hyperlink 4 4 2 4" xfId="401"/>
    <cellStyle name="Hyperlink 4 4 2 4 2" xfId="953"/>
    <cellStyle name="Hyperlink 4 4 2 4 2 2" xfId="2066"/>
    <cellStyle name="Hyperlink 4 4 2 4 2 2 2" xfId="4277"/>
    <cellStyle name="Hyperlink 4 4 2 4 2 2 2 2" xfId="10907"/>
    <cellStyle name="Hyperlink 4 4 2 4 2 2 3" xfId="6487"/>
    <cellStyle name="Hyperlink 4 4 2 4 2 2 4" xfId="8697"/>
    <cellStyle name="Hyperlink 4 4 2 4 2 3" xfId="3172"/>
    <cellStyle name="Hyperlink 4 4 2 4 2 3 2" xfId="9802"/>
    <cellStyle name="Hyperlink 4 4 2 4 2 4" xfId="5382"/>
    <cellStyle name="Hyperlink 4 4 2 4 2 5" xfId="7592"/>
    <cellStyle name="Hyperlink 4 4 2 4 3" xfId="1514"/>
    <cellStyle name="Hyperlink 4 4 2 4 3 2" xfId="3725"/>
    <cellStyle name="Hyperlink 4 4 2 4 3 2 2" xfId="10355"/>
    <cellStyle name="Hyperlink 4 4 2 4 3 3" xfId="5935"/>
    <cellStyle name="Hyperlink 4 4 2 4 3 4" xfId="8145"/>
    <cellStyle name="Hyperlink 4 4 2 4 4" xfId="2620"/>
    <cellStyle name="Hyperlink 4 4 2 4 4 2" xfId="9250"/>
    <cellStyle name="Hyperlink 4 4 2 4 5" xfId="4830"/>
    <cellStyle name="Hyperlink 4 4 2 4 6" xfId="7040"/>
    <cellStyle name="Hyperlink 4 4 2 5" xfId="677"/>
    <cellStyle name="Hyperlink 4 4 2 5 2" xfId="1790"/>
    <cellStyle name="Hyperlink 4 4 2 5 2 2" xfId="4001"/>
    <cellStyle name="Hyperlink 4 4 2 5 2 2 2" xfId="10631"/>
    <cellStyle name="Hyperlink 4 4 2 5 2 3" xfId="6211"/>
    <cellStyle name="Hyperlink 4 4 2 5 2 4" xfId="8421"/>
    <cellStyle name="Hyperlink 4 4 2 5 3" xfId="2896"/>
    <cellStyle name="Hyperlink 4 4 2 5 3 2" xfId="9526"/>
    <cellStyle name="Hyperlink 4 4 2 5 4" xfId="5106"/>
    <cellStyle name="Hyperlink 4 4 2 5 5" xfId="7316"/>
    <cellStyle name="Hyperlink 4 4 2 6" xfId="1238"/>
    <cellStyle name="Hyperlink 4 4 2 6 2" xfId="3449"/>
    <cellStyle name="Hyperlink 4 4 2 6 2 2" xfId="10079"/>
    <cellStyle name="Hyperlink 4 4 2 6 3" xfId="5659"/>
    <cellStyle name="Hyperlink 4 4 2 6 4" xfId="7869"/>
    <cellStyle name="Hyperlink 4 4 2 7" xfId="2344"/>
    <cellStyle name="Hyperlink 4 4 2 7 2" xfId="8974"/>
    <cellStyle name="Hyperlink 4 4 2 8" xfId="4554"/>
    <cellStyle name="Hyperlink 4 4 2 9" xfId="676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2 2" xfId="10953"/>
    <cellStyle name="Hyperlink 4 4 3 2 2 2 3" xfId="6533"/>
    <cellStyle name="Hyperlink 4 4 3 2 2 2 4" xfId="8743"/>
    <cellStyle name="Hyperlink 4 4 3 2 2 3" xfId="3218"/>
    <cellStyle name="Hyperlink 4 4 3 2 2 3 2" xfId="9848"/>
    <cellStyle name="Hyperlink 4 4 3 2 2 4" xfId="5428"/>
    <cellStyle name="Hyperlink 4 4 3 2 2 5" xfId="7638"/>
    <cellStyle name="Hyperlink 4 4 3 2 3" xfId="1560"/>
    <cellStyle name="Hyperlink 4 4 3 2 3 2" xfId="3771"/>
    <cellStyle name="Hyperlink 4 4 3 2 3 2 2" xfId="10401"/>
    <cellStyle name="Hyperlink 4 4 3 2 3 3" xfId="5981"/>
    <cellStyle name="Hyperlink 4 4 3 2 3 4" xfId="8191"/>
    <cellStyle name="Hyperlink 4 4 3 2 4" xfId="2666"/>
    <cellStyle name="Hyperlink 4 4 3 2 4 2" xfId="9296"/>
    <cellStyle name="Hyperlink 4 4 3 2 5" xfId="4876"/>
    <cellStyle name="Hyperlink 4 4 3 2 6" xfId="7086"/>
    <cellStyle name="Hyperlink 4 4 3 3" xfId="723"/>
    <cellStyle name="Hyperlink 4 4 3 3 2" xfId="1836"/>
    <cellStyle name="Hyperlink 4 4 3 3 2 2" xfId="4047"/>
    <cellStyle name="Hyperlink 4 4 3 3 2 2 2" xfId="10677"/>
    <cellStyle name="Hyperlink 4 4 3 3 2 3" xfId="6257"/>
    <cellStyle name="Hyperlink 4 4 3 3 2 4" xfId="8467"/>
    <cellStyle name="Hyperlink 4 4 3 3 3" xfId="2942"/>
    <cellStyle name="Hyperlink 4 4 3 3 3 2" xfId="9572"/>
    <cellStyle name="Hyperlink 4 4 3 3 4" xfId="5152"/>
    <cellStyle name="Hyperlink 4 4 3 3 5" xfId="7362"/>
    <cellStyle name="Hyperlink 4 4 3 4" xfId="1284"/>
    <cellStyle name="Hyperlink 4 4 3 4 2" xfId="3495"/>
    <cellStyle name="Hyperlink 4 4 3 4 2 2" xfId="10125"/>
    <cellStyle name="Hyperlink 4 4 3 4 3" xfId="5705"/>
    <cellStyle name="Hyperlink 4 4 3 4 4" xfId="7915"/>
    <cellStyle name="Hyperlink 4 4 3 5" xfId="2390"/>
    <cellStyle name="Hyperlink 4 4 3 5 2" xfId="9020"/>
    <cellStyle name="Hyperlink 4 4 3 6" xfId="4600"/>
    <cellStyle name="Hyperlink 4 4 3 7" xfId="681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2 2" xfId="11045"/>
    <cellStyle name="Hyperlink 4 4 4 2 2 2 3" xfId="6625"/>
    <cellStyle name="Hyperlink 4 4 4 2 2 2 4" xfId="8835"/>
    <cellStyle name="Hyperlink 4 4 4 2 2 3" xfId="3310"/>
    <cellStyle name="Hyperlink 4 4 4 2 2 3 2" xfId="9940"/>
    <cellStyle name="Hyperlink 4 4 4 2 2 4" xfId="5520"/>
    <cellStyle name="Hyperlink 4 4 4 2 2 5" xfId="7730"/>
    <cellStyle name="Hyperlink 4 4 4 2 3" xfId="1652"/>
    <cellStyle name="Hyperlink 4 4 4 2 3 2" xfId="3863"/>
    <cellStyle name="Hyperlink 4 4 4 2 3 2 2" xfId="10493"/>
    <cellStyle name="Hyperlink 4 4 4 2 3 3" xfId="6073"/>
    <cellStyle name="Hyperlink 4 4 4 2 3 4" xfId="8283"/>
    <cellStyle name="Hyperlink 4 4 4 2 4" xfId="2758"/>
    <cellStyle name="Hyperlink 4 4 4 2 4 2" xfId="9388"/>
    <cellStyle name="Hyperlink 4 4 4 2 5" xfId="4968"/>
    <cellStyle name="Hyperlink 4 4 4 2 6" xfId="7178"/>
    <cellStyle name="Hyperlink 4 4 4 3" xfId="815"/>
    <cellStyle name="Hyperlink 4 4 4 3 2" xfId="1928"/>
    <cellStyle name="Hyperlink 4 4 4 3 2 2" xfId="4139"/>
    <cellStyle name="Hyperlink 4 4 4 3 2 2 2" xfId="10769"/>
    <cellStyle name="Hyperlink 4 4 4 3 2 3" xfId="6349"/>
    <cellStyle name="Hyperlink 4 4 4 3 2 4" xfId="8559"/>
    <cellStyle name="Hyperlink 4 4 4 3 3" xfId="3034"/>
    <cellStyle name="Hyperlink 4 4 4 3 3 2" xfId="9664"/>
    <cellStyle name="Hyperlink 4 4 4 3 4" xfId="5244"/>
    <cellStyle name="Hyperlink 4 4 4 3 5" xfId="7454"/>
    <cellStyle name="Hyperlink 4 4 4 4" xfId="1376"/>
    <cellStyle name="Hyperlink 4 4 4 4 2" xfId="3587"/>
    <cellStyle name="Hyperlink 4 4 4 4 2 2" xfId="10217"/>
    <cellStyle name="Hyperlink 4 4 4 4 3" xfId="5797"/>
    <cellStyle name="Hyperlink 4 4 4 4 4" xfId="8007"/>
    <cellStyle name="Hyperlink 4 4 4 5" xfId="2482"/>
    <cellStyle name="Hyperlink 4 4 4 5 2" xfId="9112"/>
    <cellStyle name="Hyperlink 4 4 4 6" xfId="4692"/>
    <cellStyle name="Hyperlink 4 4 4 7" xfId="6902"/>
    <cellStyle name="Hyperlink 4 4 5" xfId="355"/>
    <cellStyle name="Hyperlink 4 4 5 2" xfId="907"/>
    <cellStyle name="Hyperlink 4 4 5 2 2" xfId="2020"/>
    <cellStyle name="Hyperlink 4 4 5 2 2 2" xfId="4231"/>
    <cellStyle name="Hyperlink 4 4 5 2 2 2 2" xfId="10861"/>
    <cellStyle name="Hyperlink 4 4 5 2 2 3" xfId="6441"/>
    <cellStyle name="Hyperlink 4 4 5 2 2 4" xfId="8651"/>
    <cellStyle name="Hyperlink 4 4 5 2 3" xfId="3126"/>
    <cellStyle name="Hyperlink 4 4 5 2 3 2" xfId="9756"/>
    <cellStyle name="Hyperlink 4 4 5 2 4" xfId="5336"/>
    <cellStyle name="Hyperlink 4 4 5 2 5" xfId="7546"/>
    <cellStyle name="Hyperlink 4 4 5 3" xfId="1468"/>
    <cellStyle name="Hyperlink 4 4 5 3 2" xfId="3679"/>
    <cellStyle name="Hyperlink 4 4 5 3 2 2" xfId="10309"/>
    <cellStyle name="Hyperlink 4 4 5 3 3" xfId="5889"/>
    <cellStyle name="Hyperlink 4 4 5 3 4" xfId="8099"/>
    <cellStyle name="Hyperlink 4 4 5 4" xfId="2574"/>
    <cellStyle name="Hyperlink 4 4 5 4 2" xfId="9204"/>
    <cellStyle name="Hyperlink 4 4 5 5" xfId="4784"/>
    <cellStyle name="Hyperlink 4 4 5 6" xfId="6994"/>
    <cellStyle name="Hyperlink 4 4 6" xfId="631"/>
    <cellStyle name="Hyperlink 4 4 6 2" xfId="1744"/>
    <cellStyle name="Hyperlink 4 4 6 2 2" xfId="3955"/>
    <cellStyle name="Hyperlink 4 4 6 2 2 2" xfId="10585"/>
    <cellStyle name="Hyperlink 4 4 6 2 3" xfId="6165"/>
    <cellStyle name="Hyperlink 4 4 6 2 4" xfId="8375"/>
    <cellStyle name="Hyperlink 4 4 6 3" xfId="2850"/>
    <cellStyle name="Hyperlink 4 4 6 3 2" xfId="9480"/>
    <cellStyle name="Hyperlink 4 4 6 4" xfId="5060"/>
    <cellStyle name="Hyperlink 4 4 6 5" xfId="7270"/>
    <cellStyle name="Hyperlink 4 4 7" xfId="1192"/>
    <cellStyle name="Hyperlink 4 4 7 2" xfId="3403"/>
    <cellStyle name="Hyperlink 4 4 7 2 2" xfId="10033"/>
    <cellStyle name="Hyperlink 4 4 7 3" xfId="5613"/>
    <cellStyle name="Hyperlink 4 4 7 4" xfId="7823"/>
    <cellStyle name="Hyperlink 4 4 8" xfId="2298"/>
    <cellStyle name="Hyperlink 4 4 8 2" xfId="892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2 2" xfId="10979"/>
    <cellStyle name="Hyperlink 4 5 2 2 2 2 3" xfId="6559"/>
    <cellStyle name="Hyperlink 4 5 2 2 2 2 4" xfId="8769"/>
    <cellStyle name="Hyperlink 4 5 2 2 2 3" xfId="3244"/>
    <cellStyle name="Hyperlink 4 5 2 2 2 3 2" xfId="9874"/>
    <cellStyle name="Hyperlink 4 5 2 2 2 4" xfId="5454"/>
    <cellStyle name="Hyperlink 4 5 2 2 2 5" xfId="7664"/>
    <cellStyle name="Hyperlink 4 5 2 2 3" xfId="1586"/>
    <cellStyle name="Hyperlink 4 5 2 2 3 2" xfId="3797"/>
    <cellStyle name="Hyperlink 4 5 2 2 3 2 2" xfId="10427"/>
    <cellStyle name="Hyperlink 4 5 2 2 3 3" xfId="6007"/>
    <cellStyle name="Hyperlink 4 5 2 2 3 4" xfId="8217"/>
    <cellStyle name="Hyperlink 4 5 2 2 4" xfId="2692"/>
    <cellStyle name="Hyperlink 4 5 2 2 4 2" xfId="9322"/>
    <cellStyle name="Hyperlink 4 5 2 2 5" xfId="4902"/>
    <cellStyle name="Hyperlink 4 5 2 2 6" xfId="7112"/>
    <cellStyle name="Hyperlink 4 5 2 3" xfId="749"/>
    <cellStyle name="Hyperlink 4 5 2 3 2" xfId="1862"/>
    <cellStyle name="Hyperlink 4 5 2 3 2 2" xfId="4073"/>
    <cellStyle name="Hyperlink 4 5 2 3 2 2 2" xfId="10703"/>
    <cellStyle name="Hyperlink 4 5 2 3 2 3" xfId="6283"/>
    <cellStyle name="Hyperlink 4 5 2 3 2 4" xfId="8493"/>
    <cellStyle name="Hyperlink 4 5 2 3 3" xfId="2968"/>
    <cellStyle name="Hyperlink 4 5 2 3 3 2" xfId="9598"/>
    <cellStyle name="Hyperlink 4 5 2 3 4" xfId="5178"/>
    <cellStyle name="Hyperlink 4 5 2 3 5" xfId="7388"/>
    <cellStyle name="Hyperlink 4 5 2 4" xfId="1310"/>
    <cellStyle name="Hyperlink 4 5 2 4 2" xfId="3521"/>
    <cellStyle name="Hyperlink 4 5 2 4 2 2" xfId="10151"/>
    <cellStyle name="Hyperlink 4 5 2 4 3" xfId="5731"/>
    <cellStyle name="Hyperlink 4 5 2 4 4" xfId="7941"/>
    <cellStyle name="Hyperlink 4 5 2 5" xfId="2416"/>
    <cellStyle name="Hyperlink 4 5 2 5 2" xfId="9046"/>
    <cellStyle name="Hyperlink 4 5 2 6" xfId="4626"/>
    <cellStyle name="Hyperlink 4 5 2 7" xfId="683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2 2" xfId="11071"/>
    <cellStyle name="Hyperlink 4 5 3 2 2 2 3" xfId="6651"/>
    <cellStyle name="Hyperlink 4 5 3 2 2 2 4" xfId="8861"/>
    <cellStyle name="Hyperlink 4 5 3 2 2 3" xfId="3336"/>
    <cellStyle name="Hyperlink 4 5 3 2 2 3 2" xfId="9966"/>
    <cellStyle name="Hyperlink 4 5 3 2 2 4" xfId="5546"/>
    <cellStyle name="Hyperlink 4 5 3 2 2 5" xfId="7756"/>
    <cellStyle name="Hyperlink 4 5 3 2 3" xfId="1678"/>
    <cellStyle name="Hyperlink 4 5 3 2 3 2" xfId="3889"/>
    <cellStyle name="Hyperlink 4 5 3 2 3 2 2" xfId="10519"/>
    <cellStyle name="Hyperlink 4 5 3 2 3 3" xfId="6099"/>
    <cellStyle name="Hyperlink 4 5 3 2 3 4" xfId="8309"/>
    <cellStyle name="Hyperlink 4 5 3 2 4" xfId="2784"/>
    <cellStyle name="Hyperlink 4 5 3 2 4 2" xfId="9414"/>
    <cellStyle name="Hyperlink 4 5 3 2 5" xfId="4994"/>
    <cellStyle name="Hyperlink 4 5 3 2 6" xfId="7204"/>
    <cellStyle name="Hyperlink 4 5 3 3" xfId="841"/>
    <cellStyle name="Hyperlink 4 5 3 3 2" xfId="1954"/>
    <cellStyle name="Hyperlink 4 5 3 3 2 2" xfId="4165"/>
    <cellStyle name="Hyperlink 4 5 3 3 2 2 2" xfId="10795"/>
    <cellStyle name="Hyperlink 4 5 3 3 2 3" xfId="6375"/>
    <cellStyle name="Hyperlink 4 5 3 3 2 4" xfId="8585"/>
    <cellStyle name="Hyperlink 4 5 3 3 3" xfId="3060"/>
    <cellStyle name="Hyperlink 4 5 3 3 3 2" xfId="9690"/>
    <cellStyle name="Hyperlink 4 5 3 3 4" xfId="5270"/>
    <cellStyle name="Hyperlink 4 5 3 3 5" xfId="7480"/>
    <cellStyle name="Hyperlink 4 5 3 4" xfId="1402"/>
    <cellStyle name="Hyperlink 4 5 3 4 2" xfId="3613"/>
    <cellStyle name="Hyperlink 4 5 3 4 2 2" xfId="10243"/>
    <cellStyle name="Hyperlink 4 5 3 4 3" xfId="5823"/>
    <cellStyle name="Hyperlink 4 5 3 4 4" xfId="8033"/>
    <cellStyle name="Hyperlink 4 5 3 5" xfId="2508"/>
    <cellStyle name="Hyperlink 4 5 3 5 2" xfId="9138"/>
    <cellStyle name="Hyperlink 4 5 3 6" xfId="4718"/>
    <cellStyle name="Hyperlink 4 5 3 7" xfId="6928"/>
    <cellStyle name="Hyperlink 4 5 4" xfId="381"/>
    <cellStyle name="Hyperlink 4 5 4 2" xfId="933"/>
    <cellStyle name="Hyperlink 4 5 4 2 2" xfId="2046"/>
    <cellStyle name="Hyperlink 4 5 4 2 2 2" xfId="4257"/>
    <cellStyle name="Hyperlink 4 5 4 2 2 2 2" xfId="10887"/>
    <cellStyle name="Hyperlink 4 5 4 2 2 3" xfId="6467"/>
    <cellStyle name="Hyperlink 4 5 4 2 2 4" xfId="8677"/>
    <cellStyle name="Hyperlink 4 5 4 2 3" xfId="3152"/>
    <cellStyle name="Hyperlink 4 5 4 2 3 2" xfId="9782"/>
    <cellStyle name="Hyperlink 4 5 4 2 4" xfId="5362"/>
    <cellStyle name="Hyperlink 4 5 4 2 5" xfId="7572"/>
    <cellStyle name="Hyperlink 4 5 4 3" xfId="1494"/>
    <cellStyle name="Hyperlink 4 5 4 3 2" xfId="3705"/>
    <cellStyle name="Hyperlink 4 5 4 3 2 2" xfId="10335"/>
    <cellStyle name="Hyperlink 4 5 4 3 3" xfId="5915"/>
    <cellStyle name="Hyperlink 4 5 4 3 4" xfId="8125"/>
    <cellStyle name="Hyperlink 4 5 4 4" xfId="2600"/>
    <cellStyle name="Hyperlink 4 5 4 4 2" xfId="9230"/>
    <cellStyle name="Hyperlink 4 5 4 5" xfId="4810"/>
    <cellStyle name="Hyperlink 4 5 4 6" xfId="7020"/>
    <cellStyle name="Hyperlink 4 5 5" xfId="657"/>
    <cellStyle name="Hyperlink 4 5 5 2" xfId="1770"/>
    <cellStyle name="Hyperlink 4 5 5 2 2" xfId="3981"/>
    <cellStyle name="Hyperlink 4 5 5 2 2 2" xfId="10611"/>
    <cellStyle name="Hyperlink 4 5 5 2 3" xfId="6191"/>
    <cellStyle name="Hyperlink 4 5 5 2 4" xfId="8401"/>
    <cellStyle name="Hyperlink 4 5 5 3" xfId="2876"/>
    <cellStyle name="Hyperlink 4 5 5 3 2" xfId="9506"/>
    <cellStyle name="Hyperlink 4 5 5 4" xfId="5086"/>
    <cellStyle name="Hyperlink 4 5 5 5" xfId="7296"/>
    <cellStyle name="Hyperlink 4 5 6" xfId="1218"/>
    <cellStyle name="Hyperlink 4 5 6 2" xfId="3429"/>
    <cellStyle name="Hyperlink 4 5 6 2 2" xfId="10059"/>
    <cellStyle name="Hyperlink 4 5 6 3" xfId="5639"/>
    <cellStyle name="Hyperlink 4 5 6 4" xfId="7849"/>
    <cellStyle name="Hyperlink 4 5 7" xfId="2324"/>
    <cellStyle name="Hyperlink 4 5 7 2" xfId="8954"/>
    <cellStyle name="Hyperlink 4 5 8" xfId="4534"/>
    <cellStyle name="Hyperlink 4 5 9" xfId="674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2 2" xfId="10933"/>
    <cellStyle name="Hyperlink 4 6 2 2 2 3" xfId="6513"/>
    <cellStyle name="Hyperlink 4 6 2 2 2 4" xfId="8723"/>
    <cellStyle name="Hyperlink 4 6 2 2 3" xfId="3198"/>
    <cellStyle name="Hyperlink 4 6 2 2 3 2" xfId="9828"/>
    <cellStyle name="Hyperlink 4 6 2 2 4" xfId="5408"/>
    <cellStyle name="Hyperlink 4 6 2 2 5" xfId="7618"/>
    <cellStyle name="Hyperlink 4 6 2 3" xfId="1540"/>
    <cellStyle name="Hyperlink 4 6 2 3 2" xfId="3751"/>
    <cellStyle name="Hyperlink 4 6 2 3 2 2" xfId="10381"/>
    <cellStyle name="Hyperlink 4 6 2 3 3" xfId="5961"/>
    <cellStyle name="Hyperlink 4 6 2 3 4" xfId="8171"/>
    <cellStyle name="Hyperlink 4 6 2 4" xfId="2646"/>
    <cellStyle name="Hyperlink 4 6 2 4 2" xfId="9276"/>
    <cellStyle name="Hyperlink 4 6 2 5" xfId="4856"/>
    <cellStyle name="Hyperlink 4 6 2 6" xfId="7066"/>
    <cellStyle name="Hyperlink 4 6 3" xfId="703"/>
    <cellStyle name="Hyperlink 4 6 3 2" xfId="1816"/>
    <cellStyle name="Hyperlink 4 6 3 2 2" xfId="4027"/>
    <cellStyle name="Hyperlink 4 6 3 2 2 2" xfId="10657"/>
    <cellStyle name="Hyperlink 4 6 3 2 3" xfId="6237"/>
    <cellStyle name="Hyperlink 4 6 3 2 4" xfId="8447"/>
    <cellStyle name="Hyperlink 4 6 3 3" xfId="2922"/>
    <cellStyle name="Hyperlink 4 6 3 3 2" xfId="9552"/>
    <cellStyle name="Hyperlink 4 6 3 4" xfId="5132"/>
    <cellStyle name="Hyperlink 4 6 3 5" xfId="7342"/>
    <cellStyle name="Hyperlink 4 6 4" xfId="1264"/>
    <cellStyle name="Hyperlink 4 6 4 2" xfId="3475"/>
    <cellStyle name="Hyperlink 4 6 4 2 2" xfId="10105"/>
    <cellStyle name="Hyperlink 4 6 4 3" xfId="5685"/>
    <cellStyle name="Hyperlink 4 6 4 4" xfId="7895"/>
    <cellStyle name="Hyperlink 4 6 5" xfId="2370"/>
    <cellStyle name="Hyperlink 4 6 5 2" xfId="9000"/>
    <cellStyle name="Hyperlink 4 6 6" xfId="4580"/>
    <cellStyle name="Hyperlink 4 6 7" xfId="679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2 2" xfId="11025"/>
    <cellStyle name="Hyperlink 4 7 2 2 2 3" xfId="6605"/>
    <cellStyle name="Hyperlink 4 7 2 2 2 4" xfId="8815"/>
    <cellStyle name="Hyperlink 4 7 2 2 3" xfId="3290"/>
    <cellStyle name="Hyperlink 4 7 2 2 3 2" xfId="9920"/>
    <cellStyle name="Hyperlink 4 7 2 2 4" xfId="5500"/>
    <cellStyle name="Hyperlink 4 7 2 2 5" xfId="7710"/>
    <cellStyle name="Hyperlink 4 7 2 3" xfId="1632"/>
    <cellStyle name="Hyperlink 4 7 2 3 2" xfId="3843"/>
    <cellStyle name="Hyperlink 4 7 2 3 2 2" xfId="10473"/>
    <cellStyle name="Hyperlink 4 7 2 3 3" xfId="6053"/>
    <cellStyle name="Hyperlink 4 7 2 3 4" xfId="8263"/>
    <cellStyle name="Hyperlink 4 7 2 4" xfId="2738"/>
    <cellStyle name="Hyperlink 4 7 2 4 2" xfId="9368"/>
    <cellStyle name="Hyperlink 4 7 2 5" xfId="4948"/>
    <cellStyle name="Hyperlink 4 7 2 6" xfId="7158"/>
    <cellStyle name="Hyperlink 4 7 3" xfId="795"/>
    <cellStyle name="Hyperlink 4 7 3 2" xfId="1908"/>
    <cellStyle name="Hyperlink 4 7 3 2 2" xfId="4119"/>
    <cellStyle name="Hyperlink 4 7 3 2 2 2" xfId="10749"/>
    <cellStyle name="Hyperlink 4 7 3 2 3" xfId="6329"/>
    <cellStyle name="Hyperlink 4 7 3 2 4" xfId="8539"/>
    <cellStyle name="Hyperlink 4 7 3 3" xfId="3014"/>
    <cellStyle name="Hyperlink 4 7 3 3 2" xfId="9644"/>
    <cellStyle name="Hyperlink 4 7 3 4" xfId="5224"/>
    <cellStyle name="Hyperlink 4 7 3 5" xfId="7434"/>
    <cellStyle name="Hyperlink 4 7 4" xfId="1356"/>
    <cellStyle name="Hyperlink 4 7 4 2" xfId="3567"/>
    <cellStyle name="Hyperlink 4 7 4 2 2" xfId="10197"/>
    <cellStyle name="Hyperlink 4 7 4 3" xfId="5777"/>
    <cellStyle name="Hyperlink 4 7 4 4" xfId="7987"/>
    <cellStyle name="Hyperlink 4 7 5" xfId="2462"/>
    <cellStyle name="Hyperlink 4 7 5 2" xfId="9092"/>
    <cellStyle name="Hyperlink 4 7 6" xfId="4672"/>
    <cellStyle name="Hyperlink 4 7 7" xfId="6882"/>
    <cellStyle name="Hyperlink 4 8" xfId="335"/>
    <cellStyle name="Hyperlink 4 8 2" xfId="887"/>
    <cellStyle name="Hyperlink 4 8 2 2" xfId="2000"/>
    <cellStyle name="Hyperlink 4 8 2 2 2" xfId="4211"/>
    <cellStyle name="Hyperlink 4 8 2 2 2 2" xfId="10841"/>
    <cellStyle name="Hyperlink 4 8 2 2 3" xfId="6421"/>
    <cellStyle name="Hyperlink 4 8 2 2 4" xfId="8631"/>
    <cellStyle name="Hyperlink 4 8 2 3" xfId="3106"/>
    <cellStyle name="Hyperlink 4 8 2 3 2" xfId="9736"/>
    <cellStyle name="Hyperlink 4 8 2 4" xfId="5316"/>
    <cellStyle name="Hyperlink 4 8 2 5" xfId="7526"/>
    <cellStyle name="Hyperlink 4 8 3" xfId="1448"/>
    <cellStyle name="Hyperlink 4 8 3 2" xfId="3659"/>
    <cellStyle name="Hyperlink 4 8 3 2 2" xfId="10289"/>
    <cellStyle name="Hyperlink 4 8 3 3" xfId="5869"/>
    <cellStyle name="Hyperlink 4 8 3 4" xfId="8079"/>
    <cellStyle name="Hyperlink 4 8 4" xfId="2554"/>
    <cellStyle name="Hyperlink 4 8 4 2" xfId="9184"/>
    <cellStyle name="Hyperlink 4 8 5" xfId="4764"/>
    <cellStyle name="Hyperlink 4 8 6" xfId="6974"/>
    <cellStyle name="Hyperlink 4 9" xfId="611"/>
    <cellStyle name="Hyperlink 4 9 2" xfId="1724"/>
    <cellStyle name="Hyperlink 4 9 2 2" xfId="3935"/>
    <cellStyle name="Hyperlink 4 9 2 2 2" xfId="10565"/>
    <cellStyle name="Hyperlink 4 9 2 3" xfId="6145"/>
    <cellStyle name="Hyperlink 4 9 2 4" xfId="8355"/>
    <cellStyle name="Hyperlink 4 9 3" xfId="2830"/>
    <cellStyle name="Hyperlink 4 9 3 2" xfId="9460"/>
    <cellStyle name="Hyperlink 4 9 4" xfId="5040"/>
    <cellStyle name="Hyperlink 4 9 5" xfId="7250"/>
    <cellStyle name="Hyperlink 5" xfId="59"/>
    <cellStyle name="Hyperlink 5 10" xfId="2279"/>
    <cellStyle name="Hyperlink 5 10 2" xfId="8909"/>
    <cellStyle name="Hyperlink 5 11" xfId="4489"/>
    <cellStyle name="Hyperlink 5 12" xfId="6699"/>
    <cellStyle name="Hyperlink 5 2" xfId="70"/>
    <cellStyle name="Hyperlink 5 2 10" xfId="4499"/>
    <cellStyle name="Hyperlink 5 2 11" xfId="6709"/>
    <cellStyle name="Hyperlink 5 2 2" xfId="90"/>
    <cellStyle name="Hyperlink 5 2 2 10" xfId="6729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2 2" xfId="11010"/>
    <cellStyle name="Hyperlink 5 2 2 2 2 2 2 2 3" xfId="6590"/>
    <cellStyle name="Hyperlink 5 2 2 2 2 2 2 2 4" xfId="8800"/>
    <cellStyle name="Hyperlink 5 2 2 2 2 2 2 3" xfId="3275"/>
    <cellStyle name="Hyperlink 5 2 2 2 2 2 2 3 2" xfId="9905"/>
    <cellStyle name="Hyperlink 5 2 2 2 2 2 2 4" xfId="5485"/>
    <cellStyle name="Hyperlink 5 2 2 2 2 2 2 5" xfId="7695"/>
    <cellStyle name="Hyperlink 5 2 2 2 2 2 3" xfId="1617"/>
    <cellStyle name="Hyperlink 5 2 2 2 2 2 3 2" xfId="3828"/>
    <cellStyle name="Hyperlink 5 2 2 2 2 2 3 2 2" xfId="10458"/>
    <cellStyle name="Hyperlink 5 2 2 2 2 2 3 3" xfId="6038"/>
    <cellStyle name="Hyperlink 5 2 2 2 2 2 3 4" xfId="8248"/>
    <cellStyle name="Hyperlink 5 2 2 2 2 2 4" xfId="2723"/>
    <cellStyle name="Hyperlink 5 2 2 2 2 2 4 2" xfId="9353"/>
    <cellStyle name="Hyperlink 5 2 2 2 2 2 5" xfId="4933"/>
    <cellStyle name="Hyperlink 5 2 2 2 2 2 6" xfId="7143"/>
    <cellStyle name="Hyperlink 5 2 2 2 2 3" xfId="780"/>
    <cellStyle name="Hyperlink 5 2 2 2 2 3 2" xfId="1893"/>
    <cellStyle name="Hyperlink 5 2 2 2 2 3 2 2" xfId="4104"/>
    <cellStyle name="Hyperlink 5 2 2 2 2 3 2 2 2" xfId="10734"/>
    <cellStyle name="Hyperlink 5 2 2 2 2 3 2 3" xfId="6314"/>
    <cellStyle name="Hyperlink 5 2 2 2 2 3 2 4" xfId="8524"/>
    <cellStyle name="Hyperlink 5 2 2 2 2 3 3" xfId="2999"/>
    <cellStyle name="Hyperlink 5 2 2 2 2 3 3 2" xfId="9629"/>
    <cellStyle name="Hyperlink 5 2 2 2 2 3 4" xfId="5209"/>
    <cellStyle name="Hyperlink 5 2 2 2 2 3 5" xfId="7419"/>
    <cellStyle name="Hyperlink 5 2 2 2 2 4" xfId="1341"/>
    <cellStyle name="Hyperlink 5 2 2 2 2 4 2" xfId="3552"/>
    <cellStyle name="Hyperlink 5 2 2 2 2 4 2 2" xfId="10182"/>
    <cellStyle name="Hyperlink 5 2 2 2 2 4 3" xfId="5762"/>
    <cellStyle name="Hyperlink 5 2 2 2 2 4 4" xfId="7972"/>
    <cellStyle name="Hyperlink 5 2 2 2 2 5" xfId="2447"/>
    <cellStyle name="Hyperlink 5 2 2 2 2 5 2" xfId="9077"/>
    <cellStyle name="Hyperlink 5 2 2 2 2 6" xfId="4657"/>
    <cellStyle name="Hyperlink 5 2 2 2 2 7" xfId="686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2 2" xfId="11102"/>
    <cellStyle name="Hyperlink 5 2 2 2 3 2 2 2 3" xfId="6682"/>
    <cellStyle name="Hyperlink 5 2 2 2 3 2 2 2 4" xfId="8892"/>
    <cellStyle name="Hyperlink 5 2 2 2 3 2 2 3" xfId="3367"/>
    <cellStyle name="Hyperlink 5 2 2 2 3 2 2 3 2" xfId="9997"/>
    <cellStyle name="Hyperlink 5 2 2 2 3 2 2 4" xfId="5577"/>
    <cellStyle name="Hyperlink 5 2 2 2 3 2 2 5" xfId="7787"/>
    <cellStyle name="Hyperlink 5 2 2 2 3 2 3" xfId="1709"/>
    <cellStyle name="Hyperlink 5 2 2 2 3 2 3 2" xfId="3920"/>
    <cellStyle name="Hyperlink 5 2 2 2 3 2 3 2 2" xfId="10550"/>
    <cellStyle name="Hyperlink 5 2 2 2 3 2 3 3" xfId="6130"/>
    <cellStyle name="Hyperlink 5 2 2 2 3 2 3 4" xfId="8340"/>
    <cellStyle name="Hyperlink 5 2 2 2 3 2 4" xfId="2815"/>
    <cellStyle name="Hyperlink 5 2 2 2 3 2 4 2" xfId="9445"/>
    <cellStyle name="Hyperlink 5 2 2 2 3 2 5" xfId="5025"/>
    <cellStyle name="Hyperlink 5 2 2 2 3 2 6" xfId="7235"/>
    <cellStyle name="Hyperlink 5 2 2 2 3 3" xfId="872"/>
    <cellStyle name="Hyperlink 5 2 2 2 3 3 2" xfId="1985"/>
    <cellStyle name="Hyperlink 5 2 2 2 3 3 2 2" xfId="4196"/>
    <cellStyle name="Hyperlink 5 2 2 2 3 3 2 2 2" xfId="10826"/>
    <cellStyle name="Hyperlink 5 2 2 2 3 3 2 3" xfId="6406"/>
    <cellStyle name="Hyperlink 5 2 2 2 3 3 2 4" xfId="8616"/>
    <cellStyle name="Hyperlink 5 2 2 2 3 3 3" xfId="3091"/>
    <cellStyle name="Hyperlink 5 2 2 2 3 3 3 2" xfId="9721"/>
    <cellStyle name="Hyperlink 5 2 2 2 3 3 4" xfId="5301"/>
    <cellStyle name="Hyperlink 5 2 2 2 3 3 5" xfId="7511"/>
    <cellStyle name="Hyperlink 5 2 2 2 3 4" xfId="1433"/>
    <cellStyle name="Hyperlink 5 2 2 2 3 4 2" xfId="3644"/>
    <cellStyle name="Hyperlink 5 2 2 2 3 4 2 2" xfId="10274"/>
    <cellStyle name="Hyperlink 5 2 2 2 3 4 3" xfId="5854"/>
    <cellStyle name="Hyperlink 5 2 2 2 3 4 4" xfId="8064"/>
    <cellStyle name="Hyperlink 5 2 2 2 3 5" xfId="2539"/>
    <cellStyle name="Hyperlink 5 2 2 2 3 5 2" xfId="9169"/>
    <cellStyle name="Hyperlink 5 2 2 2 3 6" xfId="4749"/>
    <cellStyle name="Hyperlink 5 2 2 2 3 7" xfId="695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2 2" xfId="10918"/>
    <cellStyle name="Hyperlink 5 2 2 2 4 2 2 3" xfId="6498"/>
    <cellStyle name="Hyperlink 5 2 2 2 4 2 2 4" xfId="8708"/>
    <cellStyle name="Hyperlink 5 2 2 2 4 2 3" xfId="3183"/>
    <cellStyle name="Hyperlink 5 2 2 2 4 2 3 2" xfId="9813"/>
    <cellStyle name="Hyperlink 5 2 2 2 4 2 4" xfId="5393"/>
    <cellStyle name="Hyperlink 5 2 2 2 4 2 5" xfId="7603"/>
    <cellStyle name="Hyperlink 5 2 2 2 4 3" xfId="1525"/>
    <cellStyle name="Hyperlink 5 2 2 2 4 3 2" xfId="3736"/>
    <cellStyle name="Hyperlink 5 2 2 2 4 3 2 2" xfId="10366"/>
    <cellStyle name="Hyperlink 5 2 2 2 4 3 3" xfId="5946"/>
    <cellStyle name="Hyperlink 5 2 2 2 4 3 4" xfId="8156"/>
    <cellStyle name="Hyperlink 5 2 2 2 4 4" xfId="2631"/>
    <cellStyle name="Hyperlink 5 2 2 2 4 4 2" xfId="9261"/>
    <cellStyle name="Hyperlink 5 2 2 2 4 5" xfId="4841"/>
    <cellStyle name="Hyperlink 5 2 2 2 4 6" xfId="7051"/>
    <cellStyle name="Hyperlink 5 2 2 2 5" xfId="688"/>
    <cellStyle name="Hyperlink 5 2 2 2 5 2" xfId="1801"/>
    <cellStyle name="Hyperlink 5 2 2 2 5 2 2" xfId="4012"/>
    <cellStyle name="Hyperlink 5 2 2 2 5 2 2 2" xfId="10642"/>
    <cellStyle name="Hyperlink 5 2 2 2 5 2 3" xfId="6222"/>
    <cellStyle name="Hyperlink 5 2 2 2 5 2 4" xfId="8432"/>
    <cellStyle name="Hyperlink 5 2 2 2 5 3" xfId="2907"/>
    <cellStyle name="Hyperlink 5 2 2 2 5 3 2" xfId="9537"/>
    <cellStyle name="Hyperlink 5 2 2 2 5 4" xfId="5117"/>
    <cellStyle name="Hyperlink 5 2 2 2 5 5" xfId="7327"/>
    <cellStyle name="Hyperlink 5 2 2 2 6" xfId="1249"/>
    <cellStyle name="Hyperlink 5 2 2 2 6 2" xfId="3460"/>
    <cellStyle name="Hyperlink 5 2 2 2 6 2 2" xfId="10090"/>
    <cellStyle name="Hyperlink 5 2 2 2 6 3" xfId="5670"/>
    <cellStyle name="Hyperlink 5 2 2 2 6 4" xfId="7880"/>
    <cellStyle name="Hyperlink 5 2 2 2 7" xfId="2355"/>
    <cellStyle name="Hyperlink 5 2 2 2 7 2" xfId="8985"/>
    <cellStyle name="Hyperlink 5 2 2 2 8" xfId="4565"/>
    <cellStyle name="Hyperlink 5 2 2 2 9" xfId="677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2 2" xfId="10964"/>
    <cellStyle name="Hyperlink 5 2 2 3 2 2 2 3" xfId="6544"/>
    <cellStyle name="Hyperlink 5 2 2 3 2 2 2 4" xfId="8754"/>
    <cellStyle name="Hyperlink 5 2 2 3 2 2 3" xfId="3229"/>
    <cellStyle name="Hyperlink 5 2 2 3 2 2 3 2" xfId="9859"/>
    <cellStyle name="Hyperlink 5 2 2 3 2 2 4" xfId="5439"/>
    <cellStyle name="Hyperlink 5 2 2 3 2 2 5" xfId="7649"/>
    <cellStyle name="Hyperlink 5 2 2 3 2 3" xfId="1571"/>
    <cellStyle name="Hyperlink 5 2 2 3 2 3 2" xfId="3782"/>
    <cellStyle name="Hyperlink 5 2 2 3 2 3 2 2" xfId="10412"/>
    <cellStyle name="Hyperlink 5 2 2 3 2 3 3" xfId="5992"/>
    <cellStyle name="Hyperlink 5 2 2 3 2 3 4" xfId="8202"/>
    <cellStyle name="Hyperlink 5 2 2 3 2 4" xfId="2677"/>
    <cellStyle name="Hyperlink 5 2 2 3 2 4 2" xfId="9307"/>
    <cellStyle name="Hyperlink 5 2 2 3 2 5" xfId="4887"/>
    <cellStyle name="Hyperlink 5 2 2 3 2 6" xfId="7097"/>
    <cellStyle name="Hyperlink 5 2 2 3 3" xfId="734"/>
    <cellStyle name="Hyperlink 5 2 2 3 3 2" xfId="1847"/>
    <cellStyle name="Hyperlink 5 2 2 3 3 2 2" xfId="4058"/>
    <cellStyle name="Hyperlink 5 2 2 3 3 2 2 2" xfId="10688"/>
    <cellStyle name="Hyperlink 5 2 2 3 3 2 3" xfId="6268"/>
    <cellStyle name="Hyperlink 5 2 2 3 3 2 4" xfId="8478"/>
    <cellStyle name="Hyperlink 5 2 2 3 3 3" xfId="2953"/>
    <cellStyle name="Hyperlink 5 2 2 3 3 3 2" xfId="9583"/>
    <cellStyle name="Hyperlink 5 2 2 3 3 4" xfId="5163"/>
    <cellStyle name="Hyperlink 5 2 2 3 3 5" xfId="7373"/>
    <cellStyle name="Hyperlink 5 2 2 3 4" xfId="1295"/>
    <cellStyle name="Hyperlink 5 2 2 3 4 2" xfId="3506"/>
    <cellStyle name="Hyperlink 5 2 2 3 4 2 2" xfId="10136"/>
    <cellStyle name="Hyperlink 5 2 2 3 4 3" xfId="5716"/>
    <cellStyle name="Hyperlink 5 2 2 3 4 4" xfId="7926"/>
    <cellStyle name="Hyperlink 5 2 2 3 5" xfId="2401"/>
    <cellStyle name="Hyperlink 5 2 2 3 5 2" xfId="9031"/>
    <cellStyle name="Hyperlink 5 2 2 3 6" xfId="4611"/>
    <cellStyle name="Hyperlink 5 2 2 3 7" xfId="682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2 2" xfId="11056"/>
    <cellStyle name="Hyperlink 5 2 2 4 2 2 2 3" xfId="6636"/>
    <cellStyle name="Hyperlink 5 2 2 4 2 2 2 4" xfId="8846"/>
    <cellStyle name="Hyperlink 5 2 2 4 2 2 3" xfId="3321"/>
    <cellStyle name="Hyperlink 5 2 2 4 2 2 3 2" xfId="9951"/>
    <cellStyle name="Hyperlink 5 2 2 4 2 2 4" xfId="5531"/>
    <cellStyle name="Hyperlink 5 2 2 4 2 2 5" xfId="7741"/>
    <cellStyle name="Hyperlink 5 2 2 4 2 3" xfId="1663"/>
    <cellStyle name="Hyperlink 5 2 2 4 2 3 2" xfId="3874"/>
    <cellStyle name="Hyperlink 5 2 2 4 2 3 2 2" xfId="10504"/>
    <cellStyle name="Hyperlink 5 2 2 4 2 3 3" xfId="6084"/>
    <cellStyle name="Hyperlink 5 2 2 4 2 3 4" xfId="8294"/>
    <cellStyle name="Hyperlink 5 2 2 4 2 4" xfId="2769"/>
    <cellStyle name="Hyperlink 5 2 2 4 2 4 2" xfId="9399"/>
    <cellStyle name="Hyperlink 5 2 2 4 2 5" xfId="4979"/>
    <cellStyle name="Hyperlink 5 2 2 4 2 6" xfId="7189"/>
    <cellStyle name="Hyperlink 5 2 2 4 3" xfId="826"/>
    <cellStyle name="Hyperlink 5 2 2 4 3 2" xfId="1939"/>
    <cellStyle name="Hyperlink 5 2 2 4 3 2 2" xfId="4150"/>
    <cellStyle name="Hyperlink 5 2 2 4 3 2 2 2" xfId="10780"/>
    <cellStyle name="Hyperlink 5 2 2 4 3 2 3" xfId="6360"/>
    <cellStyle name="Hyperlink 5 2 2 4 3 2 4" xfId="8570"/>
    <cellStyle name="Hyperlink 5 2 2 4 3 3" xfId="3045"/>
    <cellStyle name="Hyperlink 5 2 2 4 3 3 2" xfId="9675"/>
    <cellStyle name="Hyperlink 5 2 2 4 3 4" xfId="5255"/>
    <cellStyle name="Hyperlink 5 2 2 4 3 5" xfId="7465"/>
    <cellStyle name="Hyperlink 5 2 2 4 4" xfId="1387"/>
    <cellStyle name="Hyperlink 5 2 2 4 4 2" xfId="3598"/>
    <cellStyle name="Hyperlink 5 2 2 4 4 2 2" xfId="10228"/>
    <cellStyle name="Hyperlink 5 2 2 4 4 3" xfId="5808"/>
    <cellStyle name="Hyperlink 5 2 2 4 4 4" xfId="8018"/>
    <cellStyle name="Hyperlink 5 2 2 4 5" xfId="2493"/>
    <cellStyle name="Hyperlink 5 2 2 4 5 2" xfId="9123"/>
    <cellStyle name="Hyperlink 5 2 2 4 6" xfId="4703"/>
    <cellStyle name="Hyperlink 5 2 2 4 7" xfId="6913"/>
    <cellStyle name="Hyperlink 5 2 2 5" xfId="366"/>
    <cellStyle name="Hyperlink 5 2 2 5 2" xfId="918"/>
    <cellStyle name="Hyperlink 5 2 2 5 2 2" xfId="2031"/>
    <cellStyle name="Hyperlink 5 2 2 5 2 2 2" xfId="4242"/>
    <cellStyle name="Hyperlink 5 2 2 5 2 2 2 2" xfId="10872"/>
    <cellStyle name="Hyperlink 5 2 2 5 2 2 3" xfId="6452"/>
    <cellStyle name="Hyperlink 5 2 2 5 2 2 4" xfId="8662"/>
    <cellStyle name="Hyperlink 5 2 2 5 2 3" xfId="3137"/>
    <cellStyle name="Hyperlink 5 2 2 5 2 3 2" xfId="9767"/>
    <cellStyle name="Hyperlink 5 2 2 5 2 4" xfId="5347"/>
    <cellStyle name="Hyperlink 5 2 2 5 2 5" xfId="7557"/>
    <cellStyle name="Hyperlink 5 2 2 5 3" xfId="1479"/>
    <cellStyle name="Hyperlink 5 2 2 5 3 2" xfId="3690"/>
    <cellStyle name="Hyperlink 5 2 2 5 3 2 2" xfId="10320"/>
    <cellStyle name="Hyperlink 5 2 2 5 3 3" xfId="5900"/>
    <cellStyle name="Hyperlink 5 2 2 5 3 4" xfId="8110"/>
    <cellStyle name="Hyperlink 5 2 2 5 4" xfId="2585"/>
    <cellStyle name="Hyperlink 5 2 2 5 4 2" xfId="9215"/>
    <cellStyle name="Hyperlink 5 2 2 5 5" xfId="4795"/>
    <cellStyle name="Hyperlink 5 2 2 5 6" xfId="7005"/>
    <cellStyle name="Hyperlink 5 2 2 6" xfId="642"/>
    <cellStyle name="Hyperlink 5 2 2 6 2" xfId="1755"/>
    <cellStyle name="Hyperlink 5 2 2 6 2 2" xfId="3966"/>
    <cellStyle name="Hyperlink 5 2 2 6 2 2 2" xfId="10596"/>
    <cellStyle name="Hyperlink 5 2 2 6 2 3" xfId="6176"/>
    <cellStyle name="Hyperlink 5 2 2 6 2 4" xfId="8386"/>
    <cellStyle name="Hyperlink 5 2 2 6 3" xfId="2861"/>
    <cellStyle name="Hyperlink 5 2 2 6 3 2" xfId="9491"/>
    <cellStyle name="Hyperlink 5 2 2 6 4" xfId="5071"/>
    <cellStyle name="Hyperlink 5 2 2 6 5" xfId="7281"/>
    <cellStyle name="Hyperlink 5 2 2 7" xfId="1203"/>
    <cellStyle name="Hyperlink 5 2 2 7 2" xfId="3414"/>
    <cellStyle name="Hyperlink 5 2 2 7 2 2" xfId="10044"/>
    <cellStyle name="Hyperlink 5 2 2 7 3" xfId="5624"/>
    <cellStyle name="Hyperlink 5 2 2 7 4" xfId="7834"/>
    <cellStyle name="Hyperlink 5 2 2 8" xfId="2309"/>
    <cellStyle name="Hyperlink 5 2 2 8 2" xfId="893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2 2" xfId="10990"/>
    <cellStyle name="Hyperlink 5 2 3 2 2 2 2 3" xfId="6570"/>
    <cellStyle name="Hyperlink 5 2 3 2 2 2 2 4" xfId="8780"/>
    <cellStyle name="Hyperlink 5 2 3 2 2 2 3" xfId="3255"/>
    <cellStyle name="Hyperlink 5 2 3 2 2 2 3 2" xfId="9885"/>
    <cellStyle name="Hyperlink 5 2 3 2 2 2 4" xfId="5465"/>
    <cellStyle name="Hyperlink 5 2 3 2 2 2 5" xfId="7675"/>
    <cellStyle name="Hyperlink 5 2 3 2 2 3" xfId="1597"/>
    <cellStyle name="Hyperlink 5 2 3 2 2 3 2" xfId="3808"/>
    <cellStyle name="Hyperlink 5 2 3 2 2 3 2 2" xfId="10438"/>
    <cellStyle name="Hyperlink 5 2 3 2 2 3 3" xfId="6018"/>
    <cellStyle name="Hyperlink 5 2 3 2 2 3 4" xfId="8228"/>
    <cellStyle name="Hyperlink 5 2 3 2 2 4" xfId="2703"/>
    <cellStyle name="Hyperlink 5 2 3 2 2 4 2" xfId="9333"/>
    <cellStyle name="Hyperlink 5 2 3 2 2 5" xfId="4913"/>
    <cellStyle name="Hyperlink 5 2 3 2 2 6" xfId="7123"/>
    <cellStyle name="Hyperlink 5 2 3 2 3" xfId="760"/>
    <cellStyle name="Hyperlink 5 2 3 2 3 2" xfId="1873"/>
    <cellStyle name="Hyperlink 5 2 3 2 3 2 2" xfId="4084"/>
    <cellStyle name="Hyperlink 5 2 3 2 3 2 2 2" xfId="10714"/>
    <cellStyle name="Hyperlink 5 2 3 2 3 2 3" xfId="6294"/>
    <cellStyle name="Hyperlink 5 2 3 2 3 2 4" xfId="8504"/>
    <cellStyle name="Hyperlink 5 2 3 2 3 3" xfId="2979"/>
    <cellStyle name="Hyperlink 5 2 3 2 3 3 2" xfId="9609"/>
    <cellStyle name="Hyperlink 5 2 3 2 3 4" xfId="5189"/>
    <cellStyle name="Hyperlink 5 2 3 2 3 5" xfId="7399"/>
    <cellStyle name="Hyperlink 5 2 3 2 4" xfId="1321"/>
    <cellStyle name="Hyperlink 5 2 3 2 4 2" xfId="3532"/>
    <cellStyle name="Hyperlink 5 2 3 2 4 2 2" xfId="10162"/>
    <cellStyle name="Hyperlink 5 2 3 2 4 3" xfId="5742"/>
    <cellStyle name="Hyperlink 5 2 3 2 4 4" xfId="7952"/>
    <cellStyle name="Hyperlink 5 2 3 2 5" xfId="2427"/>
    <cellStyle name="Hyperlink 5 2 3 2 5 2" xfId="9057"/>
    <cellStyle name="Hyperlink 5 2 3 2 6" xfId="4637"/>
    <cellStyle name="Hyperlink 5 2 3 2 7" xfId="684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2 2" xfId="11082"/>
    <cellStyle name="Hyperlink 5 2 3 3 2 2 2 3" xfId="6662"/>
    <cellStyle name="Hyperlink 5 2 3 3 2 2 2 4" xfId="8872"/>
    <cellStyle name="Hyperlink 5 2 3 3 2 2 3" xfId="3347"/>
    <cellStyle name="Hyperlink 5 2 3 3 2 2 3 2" xfId="9977"/>
    <cellStyle name="Hyperlink 5 2 3 3 2 2 4" xfId="5557"/>
    <cellStyle name="Hyperlink 5 2 3 3 2 2 5" xfId="7767"/>
    <cellStyle name="Hyperlink 5 2 3 3 2 3" xfId="1689"/>
    <cellStyle name="Hyperlink 5 2 3 3 2 3 2" xfId="3900"/>
    <cellStyle name="Hyperlink 5 2 3 3 2 3 2 2" xfId="10530"/>
    <cellStyle name="Hyperlink 5 2 3 3 2 3 3" xfId="6110"/>
    <cellStyle name="Hyperlink 5 2 3 3 2 3 4" xfId="8320"/>
    <cellStyle name="Hyperlink 5 2 3 3 2 4" xfId="2795"/>
    <cellStyle name="Hyperlink 5 2 3 3 2 4 2" xfId="9425"/>
    <cellStyle name="Hyperlink 5 2 3 3 2 5" xfId="5005"/>
    <cellStyle name="Hyperlink 5 2 3 3 2 6" xfId="7215"/>
    <cellStyle name="Hyperlink 5 2 3 3 3" xfId="852"/>
    <cellStyle name="Hyperlink 5 2 3 3 3 2" xfId="1965"/>
    <cellStyle name="Hyperlink 5 2 3 3 3 2 2" xfId="4176"/>
    <cellStyle name="Hyperlink 5 2 3 3 3 2 2 2" xfId="10806"/>
    <cellStyle name="Hyperlink 5 2 3 3 3 2 3" xfId="6386"/>
    <cellStyle name="Hyperlink 5 2 3 3 3 2 4" xfId="8596"/>
    <cellStyle name="Hyperlink 5 2 3 3 3 3" xfId="3071"/>
    <cellStyle name="Hyperlink 5 2 3 3 3 3 2" xfId="9701"/>
    <cellStyle name="Hyperlink 5 2 3 3 3 4" xfId="5281"/>
    <cellStyle name="Hyperlink 5 2 3 3 3 5" xfId="7491"/>
    <cellStyle name="Hyperlink 5 2 3 3 4" xfId="1413"/>
    <cellStyle name="Hyperlink 5 2 3 3 4 2" xfId="3624"/>
    <cellStyle name="Hyperlink 5 2 3 3 4 2 2" xfId="10254"/>
    <cellStyle name="Hyperlink 5 2 3 3 4 3" xfId="5834"/>
    <cellStyle name="Hyperlink 5 2 3 3 4 4" xfId="8044"/>
    <cellStyle name="Hyperlink 5 2 3 3 5" xfId="2519"/>
    <cellStyle name="Hyperlink 5 2 3 3 5 2" xfId="9149"/>
    <cellStyle name="Hyperlink 5 2 3 3 6" xfId="4729"/>
    <cellStyle name="Hyperlink 5 2 3 3 7" xfId="6939"/>
    <cellStyle name="Hyperlink 5 2 3 4" xfId="392"/>
    <cellStyle name="Hyperlink 5 2 3 4 2" xfId="944"/>
    <cellStyle name="Hyperlink 5 2 3 4 2 2" xfId="2057"/>
    <cellStyle name="Hyperlink 5 2 3 4 2 2 2" xfId="4268"/>
    <cellStyle name="Hyperlink 5 2 3 4 2 2 2 2" xfId="10898"/>
    <cellStyle name="Hyperlink 5 2 3 4 2 2 3" xfId="6478"/>
    <cellStyle name="Hyperlink 5 2 3 4 2 2 4" xfId="8688"/>
    <cellStyle name="Hyperlink 5 2 3 4 2 3" xfId="3163"/>
    <cellStyle name="Hyperlink 5 2 3 4 2 3 2" xfId="9793"/>
    <cellStyle name="Hyperlink 5 2 3 4 2 4" xfId="5373"/>
    <cellStyle name="Hyperlink 5 2 3 4 2 5" xfId="7583"/>
    <cellStyle name="Hyperlink 5 2 3 4 3" xfId="1505"/>
    <cellStyle name="Hyperlink 5 2 3 4 3 2" xfId="3716"/>
    <cellStyle name="Hyperlink 5 2 3 4 3 2 2" xfId="10346"/>
    <cellStyle name="Hyperlink 5 2 3 4 3 3" xfId="5926"/>
    <cellStyle name="Hyperlink 5 2 3 4 3 4" xfId="8136"/>
    <cellStyle name="Hyperlink 5 2 3 4 4" xfId="2611"/>
    <cellStyle name="Hyperlink 5 2 3 4 4 2" xfId="9241"/>
    <cellStyle name="Hyperlink 5 2 3 4 5" xfId="4821"/>
    <cellStyle name="Hyperlink 5 2 3 4 6" xfId="7031"/>
    <cellStyle name="Hyperlink 5 2 3 5" xfId="668"/>
    <cellStyle name="Hyperlink 5 2 3 5 2" xfId="1781"/>
    <cellStyle name="Hyperlink 5 2 3 5 2 2" xfId="3992"/>
    <cellStyle name="Hyperlink 5 2 3 5 2 2 2" xfId="10622"/>
    <cellStyle name="Hyperlink 5 2 3 5 2 3" xfId="6202"/>
    <cellStyle name="Hyperlink 5 2 3 5 2 4" xfId="8412"/>
    <cellStyle name="Hyperlink 5 2 3 5 3" xfId="2887"/>
    <cellStyle name="Hyperlink 5 2 3 5 3 2" xfId="9517"/>
    <cellStyle name="Hyperlink 5 2 3 5 4" xfId="5097"/>
    <cellStyle name="Hyperlink 5 2 3 5 5" xfId="7307"/>
    <cellStyle name="Hyperlink 5 2 3 6" xfId="1229"/>
    <cellStyle name="Hyperlink 5 2 3 6 2" xfId="3440"/>
    <cellStyle name="Hyperlink 5 2 3 6 2 2" xfId="10070"/>
    <cellStyle name="Hyperlink 5 2 3 6 3" xfId="5650"/>
    <cellStyle name="Hyperlink 5 2 3 6 4" xfId="7860"/>
    <cellStyle name="Hyperlink 5 2 3 7" xfId="2335"/>
    <cellStyle name="Hyperlink 5 2 3 7 2" xfId="8965"/>
    <cellStyle name="Hyperlink 5 2 3 8" xfId="4545"/>
    <cellStyle name="Hyperlink 5 2 3 9" xfId="675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2 2" xfId="10944"/>
    <cellStyle name="Hyperlink 5 2 4 2 2 2 3" xfId="6524"/>
    <cellStyle name="Hyperlink 5 2 4 2 2 2 4" xfId="8734"/>
    <cellStyle name="Hyperlink 5 2 4 2 2 3" xfId="3209"/>
    <cellStyle name="Hyperlink 5 2 4 2 2 3 2" xfId="9839"/>
    <cellStyle name="Hyperlink 5 2 4 2 2 4" xfId="5419"/>
    <cellStyle name="Hyperlink 5 2 4 2 2 5" xfId="7629"/>
    <cellStyle name="Hyperlink 5 2 4 2 3" xfId="1551"/>
    <cellStyle name="Hyperlink 5 2 4 2 3 2" xfId="3762"/>
    <cellStyle name="Hyperlink 5 2 4 2 3 2 2" xfId="10392"/>
    <cellStyle name="Hyperlink 5 2 4 2 3 3" xfId="5972"/>
    <cellStyle name="Hyperlink 5 2 4 2 3 4" xfId="8182"/>
    <cellStyle name="Hyperlink 5 2 4 2 4" xfId="2657"/>
    <cellStyle name="Hyperlink 5 2 4 2 4 2" xfId="9287"/>
    <cellStyle name="Hyperlink 5 2 4 2 5" xfId="4867"/>
    <cellStyle name="Hyperlink 5 2 4 2 6" xfId="7077"/>
    <cellStyle name="Hyperlink 5 2 4 3" xfId="714"/>
    <cellStyle name="Hyperlink 5 2 4 3 2" xfId="1827"/>
    <cellStyle name="Hyperlink 5 2 4 3 2 2" xfId="4038"/>
    <cellStyle name="Hyperlink 5 2 4 3 2 2 2" xfId="10668"/>
    <cellStyle name="Hyperlink 5 2 4 3 2 3" xfId="6248"/>
    <cellStyle name="Hyperlink 5 2 4 3 2 4" xfId="8458"/>
    <cellStyle name="Hyperlink 5 2 4 3 3" xfId="2933"/>
    <cellStyle name="Hyperlink 5 2 4 3 3 2" xfId="9563"/>
    <cellStyle name="Hyperlink 5 2 4 3 4" xfId="5143"/>
    <cellStyle name="Hyperlink 5 2 4 3 5" xfId="7353"/>
    <cellStyle name="Hyperlink 5 2 4 4" xfId="1275"/>
    <cellStyle name="Hyperlink 5 2 4 4 2" xfId="3486"/>
    <cellStyle name="Hyperlink 5 2 4 4 2 2" xfId="10116"/>
    <cellStyle name="Hyperlink 5 2 4 4 3" xfId="5696"/>
    <cellStyle name="Hyperlink 5 2 4 4 4" xfId="7906"/>
    <cellStyle name="Hyperlink 5 2 4 5" xfId="2381"/>
    <cellStyle name="Hyperlink 5 2 4 5 2" xfId="9011"/>
    <cellStyle name="Hyperlink 5 2 4 6" xfId="4591"/>
    <cellStyle name="Hyperlink 5 2 4 7" xfId="680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2 2" xfId="11036"/>
    <cellStyle name="Hyperlink 5 2 5 2 2 2 3" xfId="6616"/>
    <cellStyle name="Hyperlink 5 2 5 2 2 2 4" xfId="8826"/>
    <cellStyle name="Hyperlink 5 2 5 2 2 3" xfId="3301"/>
    <cellStyle name="Hyperlink 5 2 5 2 2 3 2" xfId="9931"/>
    <cellStyle name="Hyperlink 5 2 5 2 2 4" xfId="5511"/>
    <cellStyle name="Hyperlink 5 2 5 2 2 5" xfId="7721"/>
    <cellStyle name="Hyperlink 5 2 5 2 3" xfId="1643"/>
    <cellStyle name="Hyperlink 5 2 5 2 3 2" xfId="3854"/>
    <cellStyle name="Hyperlink 5 2 5 2 3 2 2" xfId="10484"/>
    <cellStyle name="Hyperlink 5 2 5 2 3 3" xfId="6064"/>
    <cellStyle name="Hyperlink 5 2 5 2 3 4" xfId="8274"/>
    <cellStyle name="Hyperlink 5 2 5 2 4" xfId="2749"/>
    <cellStyle name="Hyperlink 5 2 5 2 4 2" xfId="9379"/>
    <cellStyle name="Hyperlink 5 2 5 2 5" xfId="4959"/>
    <cellStyle name="Hyperlink 5 2 5 2 6" xfId="7169"/>
    <cellStyle name="Hyperlink 5 2 5 3" xfId="806"/>
    <cellStyle name="Hyperlink 5 2 5 3 2" xfId="1919"/>
    <cellStyle name="Hyperlink 5 2 5 3 2 2" xfId="4130"/>
    <cellStyle name="Hyperlink 5 2 5 3 2 2 2" xfId="10760"/>
    <cellStyle name="Hyperlink 5 2 5 3 2 3" xfId="6340"/>
    <cellStyle name="Hyperlink 5 2 5 3 2 4" xfId="8550"/>
    <cellStyle name="Hyperlink 5 2 5 3 3" xfId="3025"/>
    <cellStyle name="Hyperlink 5 2 5 3 3 2" xfId="9655"/>
    <cellStyle name="Hyperlink 5 2 5 3 4" xfId="5235"/>
    <cellStyle name="Hyperlink 5 2 5 3 5" xfId="7445"/>
    <cellStyle name="Hyperlink 5 2 5 4" xfId="1367"/>
    <cellStyle name="Hyperlink 5 2 5 4 2" xfId="3578"/>
    <cellStyle name="Hyperlink 5 2 5 4 2 2" xfId="10208"/>
    <cellStyle name="Hyperlink 5 2 5 4 3" xfId="5788"/>
    <cellStyle name="Hyperlink 5 2 5 4 4" xfId="7998"/>
    <cellStyle name="Hyperlink 5 2 5 5" xfId="2473"/>
    <cellStyle name="Hyperlink 5 2 5 5 2" xfId="9103"/>
    <cellStyle name="Hyperlink 5 2 5 6" xfId="4683"/>
    <cellStyle name="Hyperlink 5 2 5 7" xfId="6893"/>
    <cellStyle name="Hyperlink 5 2 6" xfId="346"/>
    <cellStyle name="Hyperlink 5 2 6 2" xfId="898"/>
    <cellStyle name="Hyperlink 5 2 6 2 2" xfId="2011"/>
    <cellStyle name="Hyperlink 5 2 6 2 2 2" xfId="4222"/>
    <cellStyle name="Hyperlink 5 2 6 2 2 2 2" xfId="10852"/>
    <cellStyle name="Hyperlink 5 2 6 2 2 3" xfId="6432"/>
    <cellStyle name="Hyperlink 5 2 6 2 2 4" xfId="8642"/>
    <cellStyle name="Hyperlink 5 2 6 2 3" xfId="3117"/>
    <cellStyle name="Hyperlink 5 2 6 2 3 2" xfId="9747"/>
    <cellStyle name="Hyperlink 5 2 6 2 4" xfId="5327"/>
    <cellStyle name="Hyperlink 5 2 6 2 5" xfId="7537"/>
    <cellStyle name="Hyperlink 5 2 6 3" xfId="1459"/>
    <cellStyle name="Hyperlink 5 2 6 3 2" xfId="3670"/>
    <cellStyle name="Hyperlink 5 2 6 3 2 2" xfId="10300"/>
    <cellStyle name="Hyperlink 5 2 6 3 3" xfId="5880"/>
    <cellStyle name="Hyperlink 5 2 6 3 4" xfId="8090"/>
    <cellStyle name="Hyperlink 5 2 6 4" xfId="2565"/>
    <cellStyle name="Hyperlink 5 2 6 4 2" xfId="9195"/>
    <cellStyle name="Hyperlink 5 2 6 5" xfId="4775"/>
    <cellStyle name="Hyperlink 5 2 6 6" xfId="6985"/>
    <cellStyle name="Hyperlink 5 2 7" xfId="622"/>
    <cellStyle name="Hyperlink 5 2 7 2" xfId="1735"/>
    <cellStyle name="Hyperlink 5 2 7 2 2" xfId="3946"/>
    <cellStyle name="Hyperlink 5 2 7 2 2 2" xfId="10576"/>
    <cellStyle name="Hyperlink 5 2 7 2 3" xfId="6156"/>
    <cellStyle name="Hyperlink 5 2 7 2 4" xfId="8366"/>
    <cellStyle name="Hyperlink 5 2 7 3" xfId="2841"/>
    <cellStyle name="Hyperlink 5 2 7 3 2" xfId="9471"/>
    <cellStyle name="Hyperlink 5 2 7 4" xfId="5051"/>
    <cellStyle name="Hyperlink 5 2 7 5" xfId="7261"/>
    <cellStyle name="Hyperlink 5 2 8" xfId="1183"/>
    <cellStyle name="Hyperlink 5 2 8 2" xfId="3394"/>
    <cellStyle name="Hyperlink 5 2 8 2 2" xfId="10024"/>
    <cellStyle name="Hyperlink 5 2 8 3" xfId="5604"/>
    <cellStyle name="Hyperlink 5 2 8 4" xfId="7814"/>
    <cellStyle name="Hyperlink 5 2 9" xfId="2289"/>
    <cellStyle name="Hyperlink 5 2 9 2" xfId="8919"/>
    <cellStyle name="Hyperlink 5 3" xfId="80"/>
    <cellStyle name="Hyperlink 5 3 10" xfId="6719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2 2" xfId="11000"/>
    <cellStyle name="Hyperlink 5 3 2 2 2 2 2 3" xfId="6580"/>
    <cellStyle name="Hyperlink 5 3 2 2 2 2 2 4" xfId="8790"/>
    <cellStyle name="Hyperlink 5 3 2 2 2 2 3" xfId="3265"/>
    <cellStyle name="Hyperlink 5 3 2 2 2 2 3 2" xfId="9895"/>
    <cellStyle name="Hyperlink 5 3 2 2 2 2 4" xfId="5475"/>
    <cellStyle name="Hyperlink 5 3 2 2 2 2 5" xfId="7685"/>
    <cellStyle name="Hyperlink 5 3 2 2 2 3" xfId="1607"/>
    <cellStyle name="Hyperlink 5 3 2 2 2 3 2" xfId="3818"/>
    <cellStyle name="Hyperlink 5 3 2 2 2 3 2 2" xfId="10448"/>
    <cellStyle name="Hyperlink 5 3 2 2 2 3 3" xfId="6028"/>
    <cellStyle name="Hyperlink 5 3 2 2 2 3 4" xfId="8238"/>
    <cellStyle name="Hyperlink 5 3 2 2 2 4" xfId="2713"/>
    <cellStyle name="Hyperlink 5 3 2 2 2 4 2" xfId="9343"/>
    <cellStyle name="Hyperlink 5 3 2 2 2 5" xfId="4923"/>
    <cellStyle name="Hyperlink 5 3 2 2 2 6" xfId="7133"/>
    <cellStyle name="Hyperlink 5 3 2 2 3" xfId="770"/>
    <cellStyle name="Hyperlink 5 3 2 2 3 2" xfId="1883"/>
    <cellStyle name="Hyperlink 5 3 2 2 3 2 2" xfId="4094"/>
    <cellStyle name="Hyperlink 5 3 2 2 3 2 2 2" xfId="10724"/>
    <cellStyle name="Hyperlink 5 3 2 2 3 2 3" xfId="6304"/>
    <cellStyle name="Hyperlink 5 3 2 2 3 2 4" xfId="8514"/>
    <cellStyle name="Hyperlink 5 3 2 2 3 3" xfId="2989"/>
    <cellStyle name="Hyperlink 5 3 2 2 3 3 2" xfId="9619"/>
    <cellStyle name="Hyperlink 5 3 2 2 3 4" xfId="5199"/>
    <cellStyle name="Hyperlink 5 3 2 2 3 5" xfId="7409"/>
    <cellStyle name="Hyperlink 5 3 2 2 4" xfId="1331"/>
    <cellStyle name="Hyperlink 5 3 2 2 4 2" xfId="3542"/>
    <cellStyle name="Hyperlink 5 3 2 2 4 2 2" xfId="10172"/>
    <cellStyle name="Hyperlink 5 3 2 2 4 3" xfId="5752"/>
    <cellStyle name="Hyperlink 5 3 2 2 4 4" xfId="7962"/>
    <cellStyle name="Hyperlink 5 3 2 2 5" xfId="2437"/>
    <cellStyle name="Hyperlink 5 3 2 2 5 2" xfId="9067"/>
    <cellStyle name="Hyperlink 5 3 2 2 6" xfId="4647"/>
    <cellStyle name="Hyperlink 5 3 2 2 7" xfId="685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2 2" xfId="11092"/>
    <cellStyle name="Hyperlink 5 3 2 3 2 2 2 3" xfId="6672"/>
    <cellStyle name="Hyperlink 5 3 2 3 2 2 2 4" xfId="8882"/>
    <cellStyle name="Hyperlink 5 3 2 3 2 2 3" xfId="3357"/>
    <cellStyle name="Hyperlink 5 3 2 3 2 2 3 2" xfId="9987"/>
    <cellStyle name="Hyperlink 5 3 2 3 2 2 4" xfId="5567"/>
    <cellStyle name="Hyperlink 5 3 2 3 2 2 5" xfId="7777"/>
    <cellStyle name="Hyperlink 5 3 2 3 2 3" xfId="1699"/>
    <cellStyle name="Hyperlink 5 3 2 3 2 3 2" xfId="3910"/>
    <cellStyle name="Hyperlink 5 3 2 3 2 3 2 2" xfId="10540"/>
    <cellStyle name="Hyperlink 5 3 2 3 2 3 3" xfId="6120"/>
    <cellStyle name="Hyperlink 5 3 2 3 2 3 4" xfId="8330"/>
    <cellStyle name="Hyperlink 5 3 2 3 2 4" xfId="2805"/>
    <cellStyle name="Hyperlink 5 3 2 3 2 4 2" xfId="9435"/>
    <cellStyle name="Hyperlink 5 3 2 3 2 5" xfId="5015"/>
    <cellStyle name="Hyperlink 5 3 2 3 2 6" xfId="7225"/>
    <cellStyle name="Hyperlink 5 3 2 3 3" xfId="862"/>
    <cellStyle name="Hyperlink 5 3 2 3 3 2" xfId="1975"/>
    <cellStyle name="Hyperlink 5 3 2 3 3 2 2" xfId="4186"/>
    <cellStyle name="Hyperlink 5 3 2 3 3 2 2 2" xfId="10816"/>
    <cellStyle name="Hyperlink 5 3 2 3 3 2 3" xfId="6396"/>
    <cellStyle name="Hyperlink 5 3 2 3 3 2 4" xfId="8606"/>
    <cellStyle name="Hyperlink 5 3 2 3 3 3" xfId="3081"/>
    <cellStyle name="Hyperlink 5 3 2 3 3 3 2" xfId="9711"/>
    <cellStyle name="Hyperlink 5 3 2 3 3 4" xfId="5291"/>
    <cellStyle name="Hyperlink 5 3 2 3 3 5" xfId="7501"/>
    <cellStyle name="Hyperlink 5 3 2 3 4" xfId="1423"/>
    <cellStyle name="Hyperlink 5 3 2 3 4 2" xfId="3634"/>
    <cellStyle name="Hyperlink 5 3 2 3 4 2 2" xfId="10264"/>
    <cellStyle name="Hyperlink 5 3 2 3 4 3" xfId="5844"/>
    <cellStyle name="Hyperlink 5 3 2 3 4 4" xfId="8054"/>
    <cellStyle name="Hyperlink 5 3 2 3 5" xfId="2529"/>
    <cellStyle name="Hyperlink 5 3 2 3 5 2" xfId="9159"/>
    <cellStyle name="Hyperlink 5 3 2 3 6" xfId="4739"/>
    <cellStyle name="Hyperlink 5 3 2 3 7" xfId="6949"/>
    <cellStyle name="Hyperlink 5 3 2 4" xfId="402"/>
    <cellStyle name="Hyperlink 5 3 2 4 2" xfId="954"/>
    <cellStyle name="Hyperlink 5 3 2 4 2 2" xfId="2067"/>
    <cellStyle name="Hyperlink 5 3 2 4 2 2 2" xfId="4278"/>
    <cellStyle name="Hyperlink 5 3 2 4 2 2 2 2" xfId="10908"/>
    <cellStyle name="Hyperlink 5 3 2 4 2 2 3" xfId="6488"/>
    <cellStyle name="Hyperlink 5 3 2 4 2 2 4" xfId="8698"/>
    <cellStyle name="Hyperlink 5 3 2 4 2 3" xfId="3173"/>
    <cellStyle name="Hyperlink 5 3 2 4 2 3 2" xfId="9803"/>
    <cellStyle name="Hyperlink 5 3 2 4 2 4" xfId="5383"/>
    <cellStyle name="Hyperlink 5 3 2 4 2 5" xfId="7593"/>
    <cellStyle name="Hyperlink 5 3 2 4 3" xfId="1515"/>
    <cellStyle name="Hyperlink 5 3 2 4 3 2" xfId="3726"/>
    <cellStyle name="Hyperlink 5 3 2 4 3 2 2" xfId="10356"/>
    <cellStyle name="Hyperlink 5 3 2 4 3 3" xfId="5936"/>
    <cellStyle name="Hyperlink 5 3 2 4 3 4" xfId="8146"/>
    <cellStyle name="Hyperlink 5 3 2 4 4" xfId="2621"/>
    <cellStyle name="Hyperlink 5 3 2 4 4 2" xfId="9251"/>
    <cellStyle name="Hyperlink 5 3 2 4 5" xfId="4831"/>
    <cellStyle name="Hyperlink 5 3 2 4 6" xfId="7041"/>
    <cellStyle name="Hyperlink 5 3 2 5" xfId="678"/>
    <cellStyle name="Hyperlink 5 3 2 5 2" xfId="1791"/>
    <cellStyle name="Hyperlink 5 3 2 5 2 2" xfId="4002"/>
    <cellStyle name="Hyperlink 5 3 2 5 2 2 2" xfId="10632"/>
    <cellStyle name="Hyperlink 5 3 2 5 2 3" xfId="6212"/>
    <cellStyle name="Hyperlink 5 3 2 5 2 4" xfId="8422"/>
    <cellStyle name="Hyperlink 5 3 2 5 3" xfId="2897"/>
    <cellStyle name="Hyperlink 5 3 2 5 3 2" xfId="9527"/>
    <cellStyle name="Hyperlink 5 3 2 5 4" xfId="5107"/>
    <cellStyle name="Hyperlink 5 3 2 5 5" xfId="7317"/>
    <cellStyle name="Hyperlink 5 3 2 6" xfId="1239"/>
    <cellStyle name="Hyperlink 5 3 2 6 2" xfId="3450"/>
    <cellStyle name="Hyperlink 5 3 2 6 2 2" xfId="10080"/>
    <cellStyle name="Hyperlink 5 3 2 6 3" xfId="5660"/>
    <cellStyle name="Hyperlink 5 3 2 6 4" xfId="7870"/>
    <cellStyle name="Hyperlink 5 3 2 7" xfId="2345"/>
    <cellStyle name="Hyperlink 5 3 2 7 2" xfId="8975"/>
    <cellStyle name="Hyperlink 5 3 2 8" xfId="4555"/>
    <cellStyle name="Hyperlink 5 3 2 9" xfId="676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2 2" xfId="10954"/>
    <cellStyle name="Hyperlink 5 3 3 2 2 2 3" xfId="6534"/>
    <cellStyle name="Hyperlink 5 3 3 2 2 2 4" xfId="8744"/>
    <cellStyle name="Hyperlink 5 3 3 2 2 3" xfId="3219"/>
    <cellStyle name="Hyperlink 5 3 3 2 2 3 2" xfId="9849"/>
    <cellStyle name="Hyperlink 5 3 3 2 2 4" xfId="5429"/>
    <cellStyle name="Hyperlink 5 3 3 2 2 5" xfId="7639"/>
    <cellStyle name="Hyperlink 5 3 3 2 3" xfId="1561"/>
    <cellStyle name="Hyperlink 5 3 3 2 3 2" xfId="3772"/>
    <cellStyle name="Hyperlink 5 3 3 2 3 2 2" xfId="10402"/>
    <cellStyle name="Hyperlink 5 3 3 2 3 3" xfId="5982"/>
    <cellStyle name="Hyperlink 5 3 3 2 3 4" xfId="8192"/>
    <cellStyle name="Hyperlink 5 3 3 2 4" xfId="2667"/>
    <cellStyle name="Hyperlink 5 3 3 2 4 2" xfId="9297"/>
    <cellStyle name="Hyperlink 5 3 3 2 5" xfId="4877"/>
    <cellStyle name="Hyperlink 5 3 3 2 6" xfId="7087"/>
    <cellStyle name="Hyperlink 5 3 3 3" xfId="724"/>
    <cellStyle name="Hyperlink 5 3 3 3 2" xfId="1837"/>
    <cellStyle name="Hyperlink 5 3 3 3 2 2" xfId="4048"/>
    <cellStyle name="Hyperlink 5 3 3 3 2 2 2" xfId="10678"/>
    <cellStyle name="Hyperlink 5 3 3 3 2 3" xfId="6258"/>
    <cellStyle name="Hyperlink 5 3 3 3 2 4" xfId="8468"/>
    <cellStyle name="Hyperlink 5 3 3 3 3" xfId="2943"/>
    <cellStyle name="Hyperlink 5 3 3 3 3 2" xfId="9573"/>
    <cellStyle name="Hyperlink 5 3 3 3 4" xfId="5153"/>
    <cellStyle name="Hyperlink 5 3 3 3 5" xfId="7363"/>
    <cellStyle name="Hyperlink 5 3 3 4" xfId="1285"/>
    <cellStyle name="Hyperlink 5 3 3 4 2" xfId="3496"/>
    <cellStyle name="Hyperlink 5 3 3 4 2 2" xfId="10126"/>
    <cellStyle name="Hyperlink 5 3 3 4 3" xfId="5706"/>
    <cellStyle name="Hyperlink 5 3 3 4 4" xfId="7916"/>
    <cellStyle name="Hyperlink 5 3 3 5" xfId="2391"/>
    <cellStyle name="Hyperlink 5 3 3 5 2" xfId="9021"/>
    <cellStyle name="Hyperlink 5 3 3 6" xfId="4601"/>
    <cellStyle name="Hyperlink 5 3 3 7" xfId="681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2 2" xfId="11046"/>
    <cellStyle name="Hyperlink 5 3 4 2 2 2 3" xfId="6626"/>
    <cellStyle name="Hyperlink 5 3 4 2 2 2 4" xfId="8836"/>
    <cellStyle name="Hyperlink 5 3 4 2 2 3" xfId="3311"/>
    <cellStyle name="Hyperlink 5 3 4 2 2 3 2" xfId="9941"/>
    <cellStyle name="Hyperlink 5 3 4 2 2 4" xfId="5521"/>
    <cellStyle name="Hyperlink 5 3 4 2 2 5" xfId="7731"/>
    <cellStyle name="Hyperlink 5 3 4 2 3" xfId="1653"/>
    <cellStyle name="Hyperlink 5 3 4 2 3 2" xfId="3864"/>
    <cellStyle name="Hyperlink 5 3 4 2 3 2 2" xfId="10494"/>
    <cellStyle name="Hyperlink 5 3 4 2 3 3" xfId="6074"/>
    <cellStyle name="Hyperlink 5 3 4 2 3 4" xfId="8284"/>
    <cellStyle name="Hyperlink 5 3 4 2 4" xfId="2759"/>
    <cellStyle name="Hyperlink 5 3 4 2 4 2" xfId="9389"/>
    <cellStyle name="Hyperlink 5 3 4 2 5" xfId="4969"/>
    <cellStyle name="Hyperlink 5 3 4 2 6" xfId="7179"/>
    <cellStyle name="Hyperlink 5 3 4 3" xfId="816"/>
    <cellStyle name="Hyperlink 5 3 4 3 2" xfId="1929"/>
    <cellStyle name="Hyperlink 5 3 4 3 2 2" xfId="4140"/>
    <cellStyle name="Hyperlink 5 3 4 3 2 2 2" xfId="10770"/>
    <cellStyle name="Hyperlink 5 3 4 3 2 3" xfId="6350"/>
    <cellStyle name="Hyperlink 5 3 4 3 2 4" xfId="8560"/>
    <cellStyle name="Hyperlink 5 3 4 3 3" xfId="3035"/>
    <cellStyle name="Hyperlink 5 3 4 3 3 2" xfId="9665"/>
    <cellStyle name="Hyperlink 5 3 4 3 4" xfId="5245"/>
    <cellStyle name="Hyperlink 5 3 4 3 5" xfId="7455"/>
    <cellStyle name="Hyperlink 5 3 4 4" xfId="1377"/>
    <cellStyle name="Hyperlink 5 3 4 4 2" xfId="3588"/>
    <cellStyle name="Hyperlink 5 3 4 4 2 2" xfId="10218"/>
    <cellStyle name="Hyperlink 5 3 4 4 3" xfId="5798"/>
    <cellStyle name="Hyperlink 5 3 4 4 4" xfId="8008"/>
    <cellStyle name="Hyperlink 5 3 4 5" xfId="2483"/>
    <cellStyle name="Hyperlink 5 3 4 5 2" xfId="9113"/>
    <cellStyle name="Hyperlink 5 3 4 6" xfId="4693"/>
    <cellStyle name="Hyperlink 5 3 4 7" xfId="6903"/>
    <cellStyle name="Hyperlink 5 3 5" xfId="356"/>
    <cellStyle name="Hyperlink 5 3 5 2" xfId="908"/>
    <cellStyle name="Hyperlink 5 3 5 2 2" xfId="2021"/>
    <cellStyle name="Hyperlink 5 3 5 2 2 2" xfId="4232"/>
    <cellStyle name="Hyperlink 5 3 5 2 2 2 2" xfId="10862"/>
    <cellStyle name="Hyperlink 5 3 5 2 2 3" xfId="6442"/>
    <cellStyle name="Hyperlink 5 3 5 2 2 4" xfId="8652"/>
    <cellStyle name="Hyperlink 5 3 5 2 3" xfId="3127"/>
    <cellStyle name="Hyperlink 5 3 5 2 3 2" xfId="9757"/>
    <cellStyle name="Hyperlink 5 3 5 2 4" xfId="5337"/>
    <cellStyle name="Hyperlink 5 3 5 2 5" xfId="7547"/>
    <cellStyle name="Hyperlink 5 3 5 3" xfId="1469"/>
    <cellStyle name="Hyperlink 5 3 5 3 2" xfId="3680"/>
    <cellStyle name="Hyperlink 5 3 5 3 2 2" xfId="10310"/>
    <cellStyle name="Hyperlink 5 3 5 3 3" xfId="5890"/>
    <cellStyle name="Hyperlink 5 3 5 3 4" xfId="8100"/>
    <cellStyle name="Hyperlink 5 3 5 4" xfId="2575"/>
    <cellStyle name="Hyperlink 5 3 5 4 2" xfId="9205"/>
    <cellStyle name="Hyperlink 5 3 5 5" xfId="4785"/>
    <cellStyle name="Hyperlink 5 3 5 6" xfId="6995"/>
    <cellStyle name="Hyperlink 5 3 6" xfId="632"/>
    <cellStyle name="Hyperlink 5 3 6 2" xfId="1745"/>
    <cellStyle name="Hyperlink 5 3 6 2 2" xfId="3956"/>
    <cellStyle name="Hyperlink 5 3 6 2 2 2" xfId="10586"/>
    <cellStyle name="Hyperlink 5 3 6 2 3" xfId="6166"/>
    <cellStyle name="Hyperlink 5 3 6 2 4" xfId="8376"/>
    <cellStyle name="Hyperlink 5 3 6 3" xfId="2851"/>
    <cellStyle name="Hyperlink 5 3 6 3 2" xfId="9481"/>
    <cellStyle name="Hyperlink 5 3 6 4" xfId="5061"/>
    <cellStyle name="Hyperlink 5 3 6 5" xfId="7271"/>
    <cellStyle name="Hyperlink 5 3 7" xfId="1193"/>
    <cellStyle name="Hyperlink 5 3 7 2" xfId="3404"/>
    <cellStyle name="Hyperlink 5 3 7 2 2" xfId="10034"/>
    <cellStyle name="Hyperlink 5 3 7 3" xfId="5614"/>
    <cellStyle name="Hyperlink 5 3 7 4" xfId="7824"/>
    <cellStyle name="Hyperlink 5 3 8" xfId="2299"/>
    <cellStyle name="Hyperlink 5 3 8 2" xfId="892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2 2" xfId="10980"/>
    <cellStyle name="Hyperlink 5 4 2 2 2 2 3" xfId="6560"/>
    <cellStyle name="Hyperlink 5 4 2 2 2 2 4" xfId="8770"/>
    <cellStyle name="Hyperlink 5 4 2 2 2 3" xfId="3245"/>
    <cellStyle name="Hyperlink 5 4 2 2 2 3 2" xfId="9875"/>
    <cellStyle name="Hyperlink 5 4 2 2 2 4" xfId="5455"/>
    <cellStyle name="Hyperlink 5 4 2 2 2 5" xfId="7665"/>
    <cellStyle name="Hyperlink 5 4 2 2 3" xfId="1587"/>
    <cellStyle name="Hyperlink 5 4 2 2 3 2" xfId="3798"/>
    <cellStyle name="Hyperlink 5 4 2 2 3 2 2" xfId="10428"/>
    <cellStyle name="Hyperlink 5 4 2 2 3 3" xfId="6008"/>
    <cellStyle name="Hyperlink 5 4 2 2 3 4" xfId="8218"/>
    <cellStyle name="Hyperlink 5 4 2 2 4" xfId="2693"/>
    <cellStyle name="Hyperlink 5 4 2 2 4 2" xfId="9323"/>
    <cellStyle name="Hyperlink 5 4 2 2 5" xfId="4903"/>
    <cellStyle name="Hyperlink 5 4 2 2 6" xfId="7113"/>
    <cellStyle name="Hyperlink 5 4 2 3" xfId="750"/>
    <cellStyle name="Hyperlink 5 4 2 3 2" xfId="1863"/>
    <cellStyle name="Hyperlink 5 4 2 3 2 2" xfId="4074"/>
    <cellStyle name="Hyperlink 5 4 2 3 2 2 2" xfId="10704"/>
    <cellStyle name="Hyperlink 5 4 2 3 2 3" xfId="6284"/>
    <cellStyle name="Hyperlink 5 4 2 3 2 4" xfId="8494"/>
    <cellStyle name="Hyperlink 5 4 2 3 3" xfId="2969"/>
    <cellStyle name="Hyperlink 5 4 2 3 3 2" xfId="9599"/>
    <cellStyle name="Hyperlink 5 4 2 3 4" xfId="5179"/>
    <cellStyle name="Hyperlink 5 4 2 3 5" xfId="7389"/>
    <cellStyle name="Hyperlink 5 4 2 4" xfId="1311"/>
    <cellStyle name="Hyperlink 5 4 2 4 2" xfId="3522"/>
    <cellStyle name="Hyperlink 5 4 2 4 2 2" xfId="10152"/>
    <cellStyle name="Hyperlink 5 4 2 4 3" xfId="5732"/>
    <cellStyle name="Hyperlink 5 4 2 4 4" xfId="7942"/>
    <cellStyle name="Hyperlink 5 4 2 5" xfId="2417"/>
    <cellStyle name="Hyperlink 5 4 2 5 2" xfId="9047"/>
    <cellStyle name="Hyperlink 5 4 2 6" xfId="4627"/>
    <cellStyle name="Hyperlink 5 4 2 7" xfId="683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2 2" xfId="11072"/>
    <cellStyle name="Hyperlink 5 4 3 2 2 2 3" xfId="6652"/>
    <cellStyle name="Hyperlink 5 4 3 2 2 2 4" xfId="8862"/>
    <cellStyle name="Hyperlink 5 4 3 2 2 3" xfId="3337"/>
    <cellStyle name="Hyperlink 5 4 3 2 2 3 2" xfId="9967"/>
    <cellStyle name="Hyperlink 5 4 3 2 2 4" xfId="5547"/>
    <cellStyle name="Hyperlink 5 4 3 2 2 5" xfId="7757"/>
    <cellStyle name="Hyperlink 5 4 3 2 3" xfId="1679"/>
    <cellStyle name="Hyperlink 5 4 3 2 3 2" xfId="3890"/>
    <cellStyle name="Hyperlink 5 4 3 2 3 2 2" xfId="10520"/>
    <cellStyle name="Hyperlink 5 4 3 2 3 3" xfId="6100"/>
    <cellStyle name="Hyperlink 5 4 3 2 3 4" xfId="8310"/>
    <cellStyle name="Hyperlink 5 4 3 2 4" xfId="2785"/>
    <cellStyle name="Hyperlink 5 4 3 2 4 2" xfId="9415"/>
    <cellStyle name="Hyperlink 5 4 3 2 5" xfId="4995"/>
    <cellStyle name="Hyperlink 5 4 3 2 6" xfId="7205"/>
    <cellStyle name="Hyperlink 5 4 3 3" xfId="842"/>
    <cellStyle name="Hyperlink 5 4 3 3 2" xfId="1955"/>
    <cellStyle name="Hyperlink 5 4 3 3 2 2" xfId="4166"/>
    <cellStyle name="Hyperlink 5 4 3 3 2 2 2" xfId="10796"/>
    <cellStyle name="Hyperlink 5 4 3 3 2 3" xfId="6376"/>
    <cellStyle name="Hyperlink 5 4 3 3 2 4" xfId="8586"/>
    <cellStyle name="Hyperlink 5 4 3 3 3" xfId="3061"/>
    <cellStyle name="Hyperlink 5 4 3 3 3 2" xfId="9691"/>
    <cellStyle name="Hyperlink 5 4 3 3 4" xfId="5271"/>
    <cellStyle name="Hyperlink 5 4 3 3 5" xfId="7481"/>
    <cellStyle name="Hyperlink 5 4 3 4" xfId="1403"/>
    <cellStyle name="Hyperlink 5 4 3 4 2" xfId="3614"/>
    <cellStyle name="Hyperlink 5 4 3 4 2 2" xfId="10244"/>
    <cellStyle name="Hyperlink 5 4 3 4 3" xfId="5824"/>
    <cellStyle name="Hyperlink 5 4 3 4 4" xfId="8034"/>
    <cellStyle name="Hyperlink 5 4 3 5" xfId="2509"/>
    <cellStyle name="Hyperlink 5 4 3 5 2" xfId="9139"/>
    <cellStyle name="Hyperlink 5 4 3 6" xfId="4719"/>
    <cellStyle name="Hyperlink 5 4 3 7" xfId="6929"/>
    <cellStyle name="Hyperlink 5 4 4" xfId="382"/>
    <cellStyle name="Hyperlink 5 4 4 2" xfId="934"/>
    <cellStyle name="Hyperlink 5 4 4 2 2" xfId="2047"/>
    <cellStyle name="Hyperlink 5 4 4 2 2 2" xfId="4258"/>
    <cellStyle name="Hyperlink 5 4 4 2 2 2 2" xfId="10888"/>
    <cellStyle name="Hyperlink 5 4 4 2 2 3" xfId="6468"/>
    <cellStyle name="Hyperlink 5 4 4 2 2 4" xfId="8678"/>
    <cellStyle name="Hyperlink 5 4 4 2 3" xfId="3153"/>
    <cellStyle name="Hyperlink 5 4 4 2 3 2" xfId="9783"/>
    <cellStyle name="Hyperlink 5 4 4 2 4" xfId="5363"/>
    <cellStyle name="Hyperlink 5 4 4 2 5" xfId="7573"/>
    <cellStyle name="Hyperlink 5 4 4 3" xfId="1495"/>
    <cellStyle name="Hyperlink 5 4 4 3 2" xfId="3706"/>
    <cellStyle name="Hyperlink 5 4 4 3 2 2" xfId="10336"/>
    <cellStyle name="Hyperlink 5 4 4 3 3" xfId="5916"/>
    <cellStyle name="Hyperlink 5 4 4 3 4" xfId="8126"/>
    <cellStyle name="Hyperlink 5 4 4 4" xfId="2601"/>
    <cellStyle name="Hyperlink 5 4 4 4 2" xfId="9231"/>
    <cellStyle name="Hyperlink 5 4 4 5" xfId="4811"/>
    <cellStyle name="Hyperlink 5 4 4 6" xfId="7021"/>
    <cellStyle name="Hyperlink 5 4 5" xfId="658"/>
    <cellStyle name="Hyperlink 5 4 5 2" xfId="1771"/>
    <cellStyle name="Hyperlink 5 4 5 2 2" xfId="3982"/>
    <cellStyle name="Hyperlink 5 4 5 2 2 2" xfId="10612"/>
    <cellStyle name="Hyperlink 5 4 5 2 3" xfId="6192"/>
    <cellStyle name="Hyperlink 5 4 5 2 4" xfId="8402"/>
    <cellStyle name="Hyperlink 5 4 5 3" xfId="2877"/>
    <cellStyle name="Hyperlink 5 4 5 3 2" xfId="9507"/>
    <cellStyle name="Hyperlink 5 4 5 4" xfId="5087"/>
    <cellStyle name="Hyperlink 5 4 5 5" xfId="7297"/>
    <cellStyle name="Hyperlink 5 4 6" xfId="1219"/>
    <cellStyle name="Hyperlink 5 4 6 2" xfId="3430"/>
    <cellStyle name="Hyperlink 5 4 6 2 2" xfId="10060"/>
    <cellStyle name="Hyperlink 5 4 6 3" xfId="5640"/>
    <cellStyle name="Hyperlink 5 4 6 4" xfId="7850"/>
    <cellStyle name="Hyperlink 5 4 7" xfId="2325"/>
    <cellStyle name="Hyperlink 5 4 7 2" xfId="8955"/>
    <cellStyle name="Hyperlink 5 4 8" xfId="4535"/>
    <cellStyle name="Hyperlink 5 4 9" xfId="674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2 2" xfId="10934"/>
    <cellStyle name="Hyperlink 5 5 2 2 2 3" xfId="6514"/>
    <cellStyle name="Hyperlink 5 5 2 2 2 4" xfId="8724"/>
    <cellStyle name="Hyperlink 5 5 2 2 3" xfId="3199"/>
    <cellStyle name="Hyperlink 5 5 2 2 3 2" xfId="9829"/>
    <cellStyle name="Hyperlink 5 5 2 2 4" xfId="5409"/>
    <cellStyle name="Hyperlink 5 5 2 2 5" xfId="7619"/>
    <cellStyle name="Hyperlink 5 5 2 3" xfId="1541"/>
    <cellStyle name="Hyperlink 5 5 2 3 2" xfId="3752"/>
    <cellStyle name="Hyperlink 5 5 2 3 2 2" xfId="10382"/>
    <cellStyle name="Hyperlink 5 5 2 3 3" xfId="5962"/>
    <cellStyle name="Hyperlink 5 5 2 3 4" xfId="8172"/>
    <cellStyle name="Hyperlink 5 5 2 4" xfId="2647"/>
    <cellStyle name="Hyperlink 5 5 2 4 2" xfId="9277"/>
    <cellStyle name="Hyperlink 5 5 2 5" xfId="4857"/>
    <cellStyle name="Hyperlink 5 5 2 6" xfId="7067"/>
    <cellStyle name="Hyperlink 5 5 3" xfId="704"/>
    <cellStyle name="Hyperlink 5 5 3 2" xfId="1817"/>
    <cellStyle name="Hyperlink 5 5 3 2 2" xfId="4028"/>
    <cellStyle name="Hyperlink 5 5 3 2 2 2" xfId="10658"/>
    <cellStyle name="Hyperlink 5 5 3 2 3" xfId="6238"/>
    <cellStyle name="Hyperlink 5 5 3 2 4" xfId="8448"/>
    <cellStyle name="Hyperlink 5 5 3 3" xfId="2923"/>
    <cellStyle name="Hyperlink 5 5 3 3 2" xfId="9553"/>
    <cellStyle name="Hyperlink 5 5 3 4" xfId="5133"/>
    <cellStyle name="Hyperlink 5 5 3 5" xfId="7343"/>
    <cellStyle name="Hyperlink 5 5 4" xfId="1265"/>
    <cellStyle name="Hyperlink 5 5 4 2" xfId="3476"/>
    <cellStyle name="Hyperlink 5 5 4 2 2" xfId="10106"/>
    <cellStyle name="Hyperlink 5 5 4 3" xfId="5686"/>
    <cellStyle name="Hyperlink 5 5 4 4" xfId="7896"/>
    <cellStyle name="Hyperlink 5 5 5" xfId="2371"/>
    <cellStyle name="Hyperlink 5 5 5 2" xfId="9001"/>
    <cellStyle name="Hyperlink 5 5 6" xfId="4581"/>
    <cellStyle name="Hyperlink 5 5 7" xfId="679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2 2" xfId="11026"/>
    <cellStyle name="Hyperlink 5 6 2 2 2 3" xfId="6606"/>
    <cellStyle name="Hyperlink 5 6 2 2 2 4" xfId="8816"/>
    <cellStyle name="Hyperlink 5 6 2 2 3" xfId="3291"/>
    <cellStyle name="Hyperlink 5 6 2 2 3 2" xfId="9921"/>
    <cellStyle name="Hyperlink 5 6 2 2 4" xfId="5501"/>
    <cellStyle name="Hyperlink 5 6 2 2 5" xfId="7711"/>
    <cellStyle name="Hyperlink 5 6 2 3" xfId="1633"/>
    <cellStyle name="Hyperlink 5 6 2 3 2" xfId="3844"/>
    <cellStyle name="Hyperlink 5 6 2 3 2 2" xfId="10474"/>
    <cellStyle name="Hyperlink 5 6 2 3 3" xfId="6054"/>
    <cellStyle name="Hyperlink 5 6 2 3 4" xfId="8264"/>
    <cellStyle name="Hyperlink 5 6 2 4" xfId="2739"/>
    <cellStyle name="Hyperlink 5 6 2 4 2" xfId="9369"/>
    <cellStyle name="Hyperlink 5 6 2 5" xfId="4949"/>
    <cellStyle name="Hyperlink 5 6 2 6" xfId="7159"/>
    <cellStyle name="Hyperlink 5 6 3" xfId="796"/>
    <cellStyle name="Hyperlink 5 6 3 2" xfId="1909"/>
    <cellStyle name="Hyperlink 5 6 3 2 2" xfId="4120"/>
    <cellStyle name="Hyperlink 5 6 3 2 2 2" xfId="10750"/>
    <cellStyle name="Hyperlink 5 6 3 2 3" xfId="6330"/>
    <cellStyle name="Hyperlink 5 6 3 2 4" xfId="8540"/>
    <cellStyle name="Hyperlink 5 6 3 3" xfId="3015"/>
    <cellStyle name="Hyperlink 5 6 3 3 2" xfId="9645"/>
    <cellStyle name="Hyperlink 5 6 3 4" xfId="5225"/>
    <cellStyle name="Hyperlink 5 6 3 5" xfId="7435"/>
    <cellStyle name="Hyperlink 5 6 4" xfId="1357"/>
    <cellStyle name="Hyperlink 5 6 4 2" xfId="3568"/>
    <cellStyle name="Hyperlink 5 6 4 2 2" xfId="10198"/>
    <cellStyle name="Hyperlink 5 6 4 3" xfId="5778"/>
    <cellStyle name="Hyperlink 5 6 4 4" xfId="7988"/>
    <cellStyle name="Hyperlink 5 6 5" xfId="2463"/>
    <cellStyle name="Hyperlink 5 6 5 2" xfId="9093"/>
    <cellStyle name="Hyperlink 5 6 6" xfId="4673"/>
    <cellStyle name="Hyperlink 5 6 7" xfId="6883"/>
    <cellStyle name="Hyperlink 5 7" xfId="336"/>
    <cellStyle name="Hyperlink 5 7 2" xfId="888"/>
    <cellStyle name="Hyperlink 5 7 2 2" xfId="2001"/>
    <cellStyle name="Hyperlink 5 7 2 2 2" xfId="4212"/>
    <cellStyle name="Hyperlink 5 7 2 2 2 2" xfId="10842"/>
    <cellStyle name="Hyperlink 5 7 2 2 3" xfId="6422"/>
    <cellStyle name="Hyperlink 5 7 2 2 4" xfId="8632"/>
    <cellStyle name="Hyperlink 5 7 2 3" xfId="3107"/>
    <cellStyle name="Hyperlink 5 7 2 3 2" xfId="9737"/>
    <cellStyle name="Hyperlink 5 7 2 4" xfId="5317"/>
    <cellStyle name="Hyperlink 5 7 2 5" xfId="7527"/>
    <cellStyle name="Hyperlink 5 7 3" xfId="1449"/>
    <cellStyle name="Hyperlink 5 7 3 2" xfId="3660"/>
    <cellStyle name="Hyperlink 5 7 3 2 2" xfId="10290"/>
    <cellStyle name="Hyperlink 5 7 3 3" xfId="5870"/>
    <cellStyle name="Hyperlink 5 7 3 4" xfId="8080"/>
    <cellStyle name="Hyperlink 5 7 4" xfId="2555"/>
    <cellStyle name="Hyperlink 5 7 4 2" xfId="9185"/>
    <cellStyle name="Hyperlink 5 7 5" xfId="4765"/>
    <cellStyle name="Hyperlink 5 7 6" xfId="6975"/>
    <cellStyle name="Hyperlink 5 8" xfId="612"/>
    <cellStyle name="Hyperlink 5 8 2" xfId="1725"/>
    <cellStyle name="Hyperlink 5 8 2 2" xfId="3936"/>
    <cellStyle name="Hyperlink 5 8 2 2 2" xfId="10566"/>
    <cellStyle name="Hyperlink 5 8 2 3" xfId="6146"/>
    <cellStyle name="Hyperlink 5 8 2 4" xfId="8356"/>
    <cellStyle name="Hyperlink 5 8 3" xfId="2831"/>
    <cellStyle name="Hyperlink 5 8 3 2" xfId="9461"/>
    <cellStyle name="Hyperlink 5 8 4" xfId="5041"/>
    <cellStyle name="Hyperlink 5 8 5" xfId="7251"/>
    <cellStyle name="Hyperlink 5 9" xfId="1173"/>
    <cellStyle name="Hyperlink 5 9 2" xfId="3384"/>
    <cellStyle name="Hyperlink 5 9 2 2" xfId="10014"/>
    <cellStyle name="Hyperlink 5 9 3" xfId="5594"/>
    <cellStyle name="Hyperlink 5 9 4" xfId="7804"/>
    <cellStyle name="Hyperlink 6" xfId="65"/>
    <cellStyle name="Hyperlink 6 10" xfId="4494"/>
    <cellStyle name="Hyperlink 6 11" xfId="6704"/>
    <cellStyle name="Hyperlink 6 2" xfId="85"/>
    <cellStyle name="Hyperlink 6 2 10" xfId="6724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2 2" xfId="11005"/>
    <cellStyle name="Hyperlink 6 2 2 2 2 2 2 3" xfId="6585"/>
    <cellStyle name="Hyperlink 6 2 2 2 2 2 2 4" xfId="8795"/>
    <cellStyle name="Hyperlink 6 2 2 2 2 2 3" xfId="3270"/>
    <cellStyle name="Hyperlink 6 2 2 2 2 2 3 2" xfId="9900"/>
    <cellStyle name="Hyperlink 6 2 2 2 2 2 4" xfId="5480"/>
    <cellStyle name="Hyperlink 6 2 2 2 2 2 5" xfId="7690"/>
    <cellStyle name="Hyperlink 6 2 2 2 2 3" xfId="1612"/>
    <cellStyle name="Hyperlink 6 2 2 2 2 3 2" xfId="3823"/>
    <cellStyle name="Hyperlink 6 2 2 2 2 3 2 2" xfId="10453"/>
    <cellStyle name="Hyperlink 6 2 2 2 2 3 3" xfId="6033"/>
    <cellStyle name="Hyperlink 6 2 2 2 2 3 4" xfId="8243"/>
    <cellStyle name="Hyperlink 6 2 2 2 2 4" xfId="2718"/>
    <cellStyle name="Hyperlink 6 2 2 2 2 4 2" xfId="9348"/>
    <cellStyle name="Hyperlink 6 2 2 2 2 5" xfId="4928"/>
    <cellStyle name="Hyperlink 6 2 2 2 2 6" xfId="7138"/>
    <cellStyle name="Hyperlink 6 2 2 2 3" xfId="775"/>
    <cellStyle name="Hyperlink 6 2 2 2 3 2" xfId="1888"/>
    <cellStyle name="Hyperlink 6 2 2 2 3 2 2" xfId="4099"/>
    <cellStyle name="Hyperlink 6 2 2 2 3 2 2 2" xfId="10729"/>
    <cellStyle name="Hyperlink 6 2 2 2 3 2 3" xfId="6309"/>
    <cellStyle name="Hyperlink 6 2 2 2 3 2 4" xfId="8519"/>
    <cellStyle name="Hyperlink 6 2 2 2 3 3" xfId="2994"/>
    <cellStyle name="Hyperlink 6 2 2 2 3 3 2" xfId="9624"/>
    <cellStyle name="Hyperlink 6 2 2 2 3 4" xfId="5204"/>
    <cellStyle name="Hyperlink 6 2 2 2 3 5" xfId="7414"/>
    <cellStyle name="Hyperlink 6 2 2 2 4" xfId="1336"/>
    <cellStyle name="Hyperlink 6 2 2 2 4 2" xfId="3547"/>
    <cellStyle name="Hyperlink 6 2 2 2 4 2 2" xfId="10177"/>
    <cellStyle name="Hyperlink 6 2 2 2 4 3" xfId="5757"/>
    <cellStyle name="Hyperlink 6 2 2 2 4 4" xfId="7967"/>
    <cellStyle name="Hyperlink 6 2 2 2 5" xfId="2442"/>
    <cellStyle name="Hyperlink 6 2 2 2 5 2" xfId="9072"/>
    <cellStyle name="Hyperlink 6 2 2 2 6" xfId="4652"/>
    <cellStyle name="Hyperlink 6 2 2 2 7" xfId="686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2 2" xfId="11097"/>
    <cellStyle name="Hyperlink 6 2 2 3 2 2 2 3" xfId="6677"/>
    <cellStyle name="Hyperlink 6 2 2 3 2 2 2 4" xfId="8887"/>
    <cellStyle name="Hyperlink 6 2 2 3 2 2 3" xfId="3362"/>
    <cellStyle name="Hyperlink 6 2 2 3 2 2 3 2" xfId="9992"/>
    <cellStyle name="Hyperlink 6 2 2 3 2 2 4" xfId="5572"/>
    <cellStyle name="Hyperlink 6 2 2 3 2 2 5" xfId="7782"/>
    <cellStyle name="Hyperlink 6 2 2 3 2 3" xfId="1704"/>
    <cellStyle name="Hyperlink 6 2 2 3 2 3 2" xfId="3915"/>
    <cellStyle name="Hyperlink 6 2 2 3 2 3 2 2" xfId="10545"/>
    <cellStyle name="Hyperlink 6 2 2 3 2 3 3" xfId="6125"/>
    <cellStyle name="Hyperlink 6 2 2 3 2 3 4" xfId="8335"/>
    <cellStyle name="Hyperlink 6 2 2 3 2 4" xfId="2810"/>
    <cellStyle name="Hyperlink 6 2 2 3 2 4 2" xfId="9440"/>
    <cellStyle name="Hyperlink 6 2 2 3 2 5" xfId="5020"/>
    <cellStyle name="Hyperlink 6 2 2 3 2 6" xfId="7230"/>
    <cellStyle name="Hyperlink 6 2 2 3 3" xfId="867"/>
    <cellStyle name="Hyperlink 6 2 2 3 3 2" xfId="1980"/>
    <cellStyle name="Hyperlink 6 2 2 3 3 2 2" xfId="4191"/>
    <cellStyle name="Hyperlink 6 2 2 3 3 2 2 2" xfId="10821"/>
    <cellStyle name="Hyperlink 6 2 2 3 3 2 3" xfId="6401"/>
    <cellStyle name="Hyperlink 6 2 2 3 3 2 4" xfId="8611"/>
    <cellStyle name="Hyperlink 6 2 2 3 3 3" xfId="3086"/>
    <cellStyle name="Hyperlink 6 2 2 3 3 3 2" xfId="9716"/>
    <cellStyle name="Hyperlink 6 2 2 3 3 4" xfId="5296"/>
    <cellStyle name="Hyperlink 6 2 2 3 3 5" xfId="7506"/>
    <cellStyle name="Hyperlink 6 2 2 3 4" xfId="1428"/>
    <cellStyle name="Hyperlink 6 2 2 3 4 2" xfId="3639"/>
    <cellStyle name="Hyperlink 6 2 2 3 4 2 2" xfId="10269"/>
    <cellStyle name="Hyperlink 6 2 2 3 4 3" xfId="5849"/>
    <cellStyle name="Hyperlink 6 2 2 3 4 4" xfId="8059"/>
    <cellStyle name="Hyperlink 6 2 2 3 5" xfId="2534"/>
    <cellStyle name="Hyperlink 6 2 2 3 5 2" xfId="9164"/>
    <cellStyle name="Hyperlink 6 2 2 3 6" xfId="4744"/>
    <cellStyle name="Hyperlink 6 2 2 3 7" xfId="6954"/>
    <cellStyle name="Hyperlink 6 2 2 4" xfId="407"/>
    <cellStyle name="Hyperlink 6 2 2 4 2" xfId="959"/>
    <cellStyle name="Hyperlink 6 2 2 4 2 2" xfId="2072"/>
    <cellStyle name="Hyperlink 6 2 2 4 2 2 2" xfId="4283"/>
    <cellStyle name="Hyperlink 6 2 2 4 2 2 2 2" xfId="10913"/>
    <cellStyle name="Hyperlink 6 2 2 4 2 2 3" xfId="6493"/>
    <cellStyle name="Hyperlink 6 2 2 4 2 2 4" xfId="8703"/>
    <cellStyle name="Hyperlink 6 2 2 4 2 3" xfId="3178"/>
    <cellStyle name="Hyperlink 6 2 2 4 2 3 2" xfId="9808"/>
    <cellStyle name="Hyperlink 6 2 2 4 2 4" xfId="5388"/>
    <cellStyle name="Hyperlink 6 2 2 4 2 5" xfId="7598"/>
    <cellStyle name="Hyperlink 6 2 2 4 3" xfId="1520"/>
    <cellStyle name="Hyperlink 6 2 2 4 3 2" xfId="3731"/>
    <cellStyle name="Hyperlink 6 2 2 4 3 2 2" xfId="10361"/>
    <cellStyle name="Hyperlink 6 2 2 4 3 3" xfId="5941"/>
    <cellStyle name="Hyperlink 6 2 2 4 3 4" xfId="8151"/>
    <cellStyle name="Hyperlink 6 2 2 4 4" xfId="2626"/>
    <cellStyle name="Hyperlink 6 2 2 4 4 2" xfId="9256"/>
    <cellStyle name="Hyperlink 6 2 2 4 5" xfId="4836"/>
    <cellStyle name="Hyperlink 6 2 2 4 6" xfId="7046"/>
    <cellStyle name="Hyperlink 6 2 2 5" xfId="683"/>
    <cellStyle name="Hyperlink 6 2 2 5 2" xfId="1796"/>
    <cellStyle name="Hyperlink 6 2 2 5 2 2" xfId="4007"/>
    <cellStyle name="Hyperlink 6 2 2 5 2 2 2" xfId="10637"/>
    <cellStyle name="Hyperlink 6 2 2 5 2 3" xfId="6217"/>
    <cellStyle name="Hyperlink 6 2 2 5 2 4" xfId="8427"/>
    <cellStyle name="Hyperlink 6 2 2 5 3" xfId="2902"/>
    <cellStyle name="Hyperlink 6 2 2 5 3 2" xfId="9532"/>
    <cellStyle name="Hyperlink 6 2 2 5 4" xfId="5112"/>
    <cellStyle name="Hyperlink 6 2 2 5 5" xfId="7322"/>
    <cellStyle name="Hyperlink 6 2 2 6" xfId="1244"/>
    <cellStyle name="Hyperlink 6 2 2 6 2" xfId="3455"/>
    <cellStyle name="Hyperlink 6 2 2 6 2 2" xfId="10085"/>
    <cellStyle name="Hyperlink 6 2 2 6 3" xfId="5665"/>
    <cellStyle name="Hyperlink 6 2 2 6 4" xfId="7875"/>
    <cellStyle name="Hyperlink 6 2 2 7" xfId="2350"/>
    <cellStyle name="Hyperlink 6 2 2 7 2" xfId="8980"/>
    <cellStyle name="Hyperlink 6 2 2 8" xfId="4560"/>
    <cellStyle name="Hyperlink 6 2 2 9" xfId="677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2 2" xfId="10959"/>
    <cellStyle name="Hyperlink 6 2 3 2 2 2 3" xfId="6539"/>
    <cellStyle name="Hyperlink 6 2 3 2 2 2 4" xfId="8749"/>
    <cellStyle name="Hyperlink 6 2 3 2 2 3" xfId="3224"/>
    <cellStyle name="Hyperlink 6 2 3 2 2 3 2" xfId="9854"/>
    <cellStyle name="Hyperlink 6 2 3 2 2 4" xfId="5434"/>
    <cellStyle name="Hyperlink 6 2 3 2 2 5" xfId="7644"/>
    <cellStyle name="Hyperlink 6 2 3 2 3" xfId="1566"/>
    <cellStyle name="Hyperlink 6 2 3 2 3 2" xfId="3777"/>
    <cellStyle name="Hyperlink 6 2 3 2 3 2 2" xfId="10407"/>
    <cellStyle name="Hyperlink 6 2 3 2 3 3" xfId="5987"/>
    <cellStyle name="Hyperlink 6 2 3 2 3 4" xfId="8197"/>
    <cellStyle name="Hyperlink 6 2 3 2 4" xfId="2672"/>
    <cellStyle name="Hyperlink 6 2 3 2 4 2" xfId="9302"/>
    <cellStyle name="Hyperlink 6 2 3 2 5" xfId="4882"/>
    <cellStyle name="Hyperlink 6 2 3 2 6" xfId="7092"/>
    <cellStyle name="Hyperlink 6 2 3 3" xfId="729"/>
    <cellStyle name="Hyperlink 6 2 3 3 2" xfId="1842"/>
    <cellStyle name="Hyperlink 6 2 3 3 2 2" xfId="4053"/>
    <cellStyle name="Hyperlink 6 2 3 3 2 2 2" xfId="10683"/>
    <cellStyle name="Hyperlink 6 2 3 3 2 3" xfId="6263"/>
    <cellStyle name="Hyperlink 6 2 3 3 2 4" xfId="8473"/>
    <cellStyle name="Hyperlink 6 2 3 3 3" xfId="2948"/>
    <cellStyle name="Hyperlink 6 2 3 3 3 2" xfId="9578"/>
    <cellStyle name="Hyperlink 6 2 3 3 4" xfId="5158"/>
    <cellStyle name="Hyperlink 6 2 3 3 5" xfId="7368"/>
    <cellStyle name="Hyperlink 6 2 3 4" xfId="1290"/>
    <cellStyle name="Hyperlink 6 2 3 4 2" xfId="3501"/>
    <cellStyle name="Hyperlink 6 2 3 4 2 2" xfId="10131"/>
    <cellStyle name="Hyperlink 6 2 3 4 3" xfId="5711"/>
    <cellStyle name="Hyperlink 6 2 3 4 4" xfId="7921"/>
    <cellStyle name="Hyperlink 6 2 3 5" xfId="2396"/>
    <cellStyle name="Hyperlink 6 2 3 5 2" xfId="9026"/>
    <cellStyle name="Hyperlink 6 2 3 6" xfId="4606"/>
    <cellStyle name="Hyperlink 6 2 3 7" xfId="681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2 2" xfId="11051"/>
    <cellStyle name="Hyperlink 6 2 4 2 2 2 3" xfId="6631"/>
    <cellStyle name="Hyperlink 6 2 4 2 2 2 4" xfId="8841"/>
    <cellStyle name="Hyperlink 6 2 4 2 2 3" xfId="3316"/>
    <cellStyle name="Hyperlink 6 2 4 2 2 3 2" xfId="9946"/>
    <cellStyle name="Hyperlink 6 2 4 2 2 4" xfId="5526"/>
    <cellStyle name="Hyperlink 6 2 4 2 2 5" xfId="7736"/>
    <cellStyle name="Hyperlink 6 2 4 2 3" xfId="1658"/>
    <cellStyle name="Hyperlink 6 2 4 2 3 2" xfId="3869"/>
    <cellStyle name="Hyperlink 6 2 4 2 3 2 2" xfId="10499"/>
    <cellStyle name="Hyperlink 6 2 4 2 3 3" xfId="6079"/>
    <cellStyle name="Hyperlink 6 2 4 2 3 4" xfId="8289"/>
    <cellStyle name="Hyperlink 6 2 4 2 4" xfId="2764"/>
    <cellStyle name="Hyperlink 6 2 4 2 4 2" xfId="9394"/>
    <cellStyle name="Hyperlink 6 2 4 2 5" xfId="4974"/>
    <cellStyle name="Hyperlink 6 2 4 2 6" xfId="7184"/>
    <cellStyle name="Hyperlink 6 2 4 3" xfId="821"/>
    <cellStyle name="Hyperlink 6 2 4 3 2" xfId="1934"/>
    <cellStyle name="Hyperlink 6 2 4 3 2 2" xfId="4145"/>
    <cellStyle name="Hyperlink 6 2 4 3 2 2 2" xfId="10775"/>
    <cellStyle name="Hyperlink 6 2 4 3 2 3" xfId="6355"/>
    <cellStyle name="Hyperlink 6 2 4 3 2 4" xfId="8565"/>
    <cellStyle name="Hyperlink 6 2 4 3 3" xfId="3040"/>
    <cellStyle name="Hyperlink 6 2 4 3 3 2" xfId="9670"/>
    <cellStyle name="Hyperlink 6 2 4 3 4" xfId="5250"/>
    <cellStyle name="Hyperlink 6 2 4 3 5" xfId="7460"/>
    <cellStyle name="Hyperlink 6 2 4 4" xfId="1382"/>
    <cellStyle name="Hyperlink 6 2 4 4 2" xfId="3593"/>
    <cellStyle name="Hyperlink 6 2 4 4 2 2" xfId="10223"/>
    <cellStyle name="Hyperlink 6 2 4 4 3" xfId="5803"/>
    <cellStyle name="Hyperlink 6 2 4 4 4" xfId="8013"/>
    <cellStyle name="Hyperlink 6 2 4 5" xfId="2488"/>
    <cellStyle name="Hyperlink 6 2 4 5 2" xfId="9118"/>
    <cellStyle name="Hyperlink 6 2 4 6" xfId="4698"/>
    <cellStyle name="Hyperlink 6 2 4 7" xfId="6908"/>
    <cellStyle name="Hyperlink 6 2 5" xfId="361"/>
    <cellStyle name="Hyperlink 6 2 5 2" xfId="913"/>
    <cellStyle name="Hyperlink 6 2 5 2 2" xfId="2026"/>
    <cellStyle name="Hyperlink 6 2 5 2 2 2" xfId="4237"/>
    <cellStyle name="Hyperlink 6 2 5 2 2 2 2" xfId="10867"/>
    <cellStyle name="Hyperlink 6 2 5 2 2 3" xfId="6447"/>
    <cellStyle name="Hyperlink 6 2 5 2 2 4" xfId="8657"/>
    <cellStyle name="Hyperlink 6 2 5 2 3" xfId="3132"/>
    <cellStyle name="Hyperlink 6 2 5 2 3 2" xfId="9762"/>
    <cellStyle name="Hyperlink 6 2 5 2 4" xfId="5342"/>
    <cellStyle name="Hyperlink 6 2 5 2 5" xfId="7552"/>
    <cellStyle name="Hyperlink 6 2 5 3" xfId="1474"/>
    <cellStyle name="Hyperlink 6 2 5 3 2" xfId="3685"/>
    <cellStyle name="Hyperlink 6 2 5 3 2 2" xfId="10315"/>
    <cellStyle name="Hyperlink 6 2 5 3 3" xfId="5895"/>
    <cellStyle name="Hyperlink 6 2 5 3 4" xfId="8105"/>
    <cellStyle name="Hyperlink 6 2 5 4" xfId="2580"/>
    <cellStyle name="Hyperlink 6 2 5 4 2" xfId="9210"/>
    <cellStyle name="Hyperlink 6 2 5 5" xfId="4790"/>
    <cellStyle name="Hyperlink 6 2 5 6" xfId="7000"/>
    <cellStyle name="Hyperlink 6 2 6" xfId="637"/>
    <cellStyle name="Hyperlink 6 2 6 2" xfId="1750"/>
    <cellStyle name="Hyperlink 6 2 6 2 2" xfId="3961"/>
    <cellStyle name="Hyperlink 6 2 6 2 2 2" xfId="10591"/>
    <cellStyle name="Hyperlink 6 2 6 2 3" xfId="6171"/>
    <cellStyle name="Hyperlink 6 2 6 2 4" xfId="8381"/>
    <cellStyle name="Hyperlink 6 2 6 3" xfId="2856"/>
    <cellStyle name="Hyperlink 6 2 6 3 2" xfId="9486"/>
    <cellStyle name="Hyperlink 6 2 6 4" xfId="5066"/>
    <cellStyle name="Hyperlink 6 2 6 5" xfId="7276"/>
    <cellStyle name="Hyperlink 6 2 7" xfId="1198"/>
    <cellStyle name="Hyperlink 6 2 7 2" xfId="3409"/>
    <cellStyle name="Hyperlink 6 2 7 2 2" xfId="10039"/>
    <cellStyle name="Hyperlink 6 2 7 3" xfId="5619"/>
    <cellStyle name="Hyperlink 6 2 7 4" xfId="7829"/>
    <cellStyle name="Hyperlink 6 2 8" xfId="2304"/>
    <cellStyle name="Hyperlink 6 2 8 2" xfId="893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2 2" xfId="10985"/>
    <cellStyle name="Hyperlink 6 3 2 2 2 2 3" xfId="6565"/>
    <cellStyle name="Hyperlink 6 3 2 2 2 2 4" xfId="8775"/>
    <cellStyle name="Hyperlink 6 3 2 2 2 3" xfId="3250"/>
    <cellStyle name="Hyperlink 6 3 2 2 2 3 2" xfId="9880"/>
    <cellStyle name="Hyperlink 6 3 2 2 2 4" xfId="5460"/>
    <cellStyle name="Hyperlink 6 3 2 2 2 5" xfId="7670"/>
    <cellStyle name="Hyperlink 6 3 2 2 3" xfId="1592"/>
    <cellStyle name="Hyperlink 6 3 2 2 3 2" xfId="3803"/>
    <cellStyle name="Hyperlink 6 3 2 2 3 2 2" xfId="10433"/>
    <cellStyle name="Hyperlink 6 3 2 2 3 3" xfId="6013"/>
    <cellStyle name="Hyperlink 6 3 2 2 3 4" xfId="8223"/>
    <cellStyle name="Hyperlink 6 3 2 2 4" xfId="2698"/>
    <cellStyle name="Hyperlink 6 3 2 2 4 2" xfId="9328"/>
    <cellStyle name="Hyperlink 6 3 2 2 5" xfId="4908"/>
    <cellStyle name="Hyperlink 6 3 2 2 6" xfId="7118"/>
    <cellStyle name="Hyperlink 6 3 2 3" xfId="755"/>
    <cellStyle name="Hyperlink 6 3 2 3 2" xfId="1868"/>
    <cellStyle name="Hyperlink 6 3 2 3 2 2" xfId="4079"/>
    <cellStyle name="Hyperlink 6 3 2 3 2 2 2" xfId="10709"/>
    <cellStyle name="Hyperlink 6 3 2 3 2 3" xfId="6289"/>
    <cellStyle name="Hyperlink 6 3 2 3 2 4" xfId="8499"/>
    <cellStyle name="Hyperlink 6 3 2 3 3" xfId="2974"/>
    <cellStyle name="Hyperlink 6 3 2 3 3 2" xfId="9604"/>
    <cellStyle name="Hyperlink 6 3 2 3 4" xfId="5184"/>
    <cellStyle name="Hyperlink 6 3 2 3 5" xfId="7394"/>
    <cellStyle name="Hyperlink 6 3 2 4" xfId="1316"/>
    <cellStyle name="Hyperlink 6 3 2 4 2" xfId="3527"/>
    <cellStyle name="Hyperlink 6 3 2 4 2 2" xfId="10157"/>
    <cellStyle name="Hyperlink 6 3 2 4 3" xfId="5737"/>
    <cellStyle name="Hyperlink 6 3 2 4 4" xfId="7947"/>
    <cellStyle name="Hyperlink 6 3 2 5" xfId="2422"/>
    <cellStyle name="Hyperlink 6 3 2 5 2" xfId="9052"/>
    <cellStyle name="Hyperlink 6 3 2 6" xfId="4632"/>
    <cellStyle name="Hyperlink 6 3 2 7" xfId="684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2 2" xfId="11077"/>
    <cellStyle name="Hyperlink 6 3 3 2 2 2 3" xfId="6657"/>
    <cellStyle name="Hyperlink 6 3 3 2 2 2 4" xfId="8867"/>
    <cellStyle name="Hyperlink 6 3 3 2 2 3" xfId="3342"/>
    <cellStyle name="Hyperlink 6 3 3 2 2 3 2" xfId="9972"/>
    <cellStyle name="Hyperlink 6 3 3 2 2 4" xfId="5552"/>
    <cellStyle name="Hyperlink 6 3 3 2 2 5" xfId="7762"/>
    <cellStyle name="Hyperlink 6 3 3 2 3" xfId="1684"/>
    <cellStyle name="Hyperlink 6 3 3 2 3 2" xfId="3895"/>
    <cellStyle name="Hyperlink 6 3 3 2 3 2 2" xfId="10525"/>
    <cellStyle name="Hyperlink 6 3 3 2 3 3" xfId="6105"/>
    <cellStyle name="Hyperlink 6 3 3 2 3 4" xfId="8315"/>
    <cellStyle name="Hyperlink 6 3 3 2 4" xfId="2790"/>
    <cellStyle name="Hyperlink 6 3 3 2 4 2" xfId="9420"/>
    <cellStyle name="Hyperlink 6 3 3 2 5" xfId="5000"/>
    <cellStyle name="Hyperlink 6 3 3 2 6" xfId="7210"/>
    <cellStyle name="Hyperlink 6 3 3 3" xfId="847"/>
    <cellStyle name="Hyperlink 6 3 3 3 2" xfId="1960"/>
    <cellStyle name="Hyperlink 6 3 3 3 2 2" xfId="4171"/>
    <cellStyle name="Hyperlink 6 3 3 3 2 2 2" xfId="10801"/>
    <cellStyle name="Hyperlink 6 3 3 3 2 3" xfId="6381"/>
    <cellStyle name="Hyperlink 6 3 3 3 2 4" xfId="8591"/>
    <cellStyle name="Hyperlink 6 3 3 3 3" xfId="3066"/>
    <cellStyle name="Hyperlink 6 3 3 3 3 2" xfId="9696"/>
    <cellStyle name="Hyperlink 6 3 3 3 4" xfId="5276"/>
    <cellStyle name="Hyperlink 6 3 3 3 5" xfId="7486"/>
    <cellStyle name="Hyperlink 6 3 3 4" xfId="1408"/>
    <cellStyle name="Hyperlink 6 3 3 4 2" xfId="3619"/>
    <cellStyle name="Hyperlink 6 3 3 4 2 2" xfId="10249"/>
    <cellStyle name="Hyperlink 6 3 3 4 3" xfId="5829"/>
    <cellStyle name="Hyperlink 6 3 3 4 4" xfId="8039"/>
    <cellStyle name="Hyperlink 6 3 3 5" xfId="2514"/>
    <cellStyle name="Hyperlink 6 3 3 5 2" xfId="9144"/>
    <cellStyle name="Hyperlink 6 3 3 6" xfId="4724"/>
    <cellStyle name="Hyperlink 6 3 3 7" xfId="6934"/>
    <cellStyle name="Hyperlink 6 3 4" xfId="387"/>
    <cellStyle name="Hyperlink 6 3 4 2" xfId="939"/>
    <cellStyle name="Hyperlink 6 3 4 2 2" xfId="2052"/>
    <cellStyle name="Hyperlink 6 3 4 2 2 2" xfId="4263"/>
    <cellStyle name="Hyperlink 6 3 4 2 2 2 2" xfId="10893"/>
    <cellStyle name="Hyperlink 6 3 4 2 2 3" xfId="6473"/>
    <cellStyle name="Hyperlink 6 3 4 2 2 4" xfId="8683"/>
    <cellStyle name="Hyperlink 6 3 4 2 3" xfId="3158"/>
    <cellStyle name="Hyperlink 6 3 4 2 3 2" xfId="9788"/>
    <cellStyle name="Hyperlink 6 3 4 2 4" xfId="5368"/>
    <cellStyle name="Hyperlink 6 3 4 2 5" xfId="7578"/>
    <cellStyle name="Hyperlink 6 3 4 3" xfId="1500"/>
    <cellStyle name="Hyperlink 6 3 4 3 2" xfId="3711"/>
    <cellStyle name="Hyperlink 6 3 4 3 2 2" xfId="10341"/>
    <cellStyle name="Hyperlink 6 3 4 3 3" xfId="5921"/>
    <cellStyle name="Hyperlink 6 3 4 3 4" xfId="8131"/>
    <cellStyle name="Hyperlink 6 3 4 4" xfId="2606"/>
    <cellStyle name="Hyperlink 6 3 4 4 2" xfId="9236"/>
    <cellStyle name="Hyperlink 6 3 4 5" xfId="4816"/>
    <cellStyle name="Hyperlink 6 3 4 6" xfId="7026"/>
    <cellStyle name="Hyperlink 6 3 5" xfId="663"/>
    <cellStyle name="Hyperlink 6 3 5 2" xfId="1776"/>
    <cellStyle name="Hyperlink 6 3 5 2 2" xfId="3987"/>
    <cellStyle name="Hyperlink 6 3 5 2 2 2" xfId="10617"/>
    <cellStyle name="Hyperlink 6 3 5 2 3" xfId="6197"/>
    <cellStyle name="Hyperlink 6 3 5 2 4" xfId="8407"/>
    <cellStyle name="Hyperlink 6 3 5 3" xfId="2882"/>
    <cellStyle name="Hyperlink 6 3 5 3 2" xfId="9512"/>
    <cellStyle name="Hyperlink 6 3 5 4" xfId="5092"/>
    <cellStyle name="Hyperlink 6 3 5 5" xfId="7302"/>
    <cellStyle name="Hyperlink 6 3 6" xfId="1224"/>
    <cellStyle name="Hyperlink 6 3 6 2" xfId="3435"/>
    <cellStyle name="Hyperlink 6 3 6 2 2" xfId="10065"/>
    <cellStyle name="Hyperlink 6 3 6 3" xfId="5645"/>
    <cellStyle name="Hyperlink 6 3 6 4" xfId="7855"/>
    <cellStyle name="Hyperlink 6 3 7" xfId="2330"/>
    <cellStyle name="Hyperlink 6 3 7 2" xfId="8960"/>
    <cellStyle name="Hyperlink 6 3 8" xfId="4540"/>
    <cellStyle name="Hyperlink 6 3 9" xfId="675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2 2" xfId="10939"/>
    <cellStyle name="Hyperlink 6 4 2 2 2 3" xfId="6519"/>
    <cellStyle name="Hyperlink 6 4 2 2 2 4" xfId="8729"/>
    <cellStyle name="Hyperlink 6 4 2 2 3" xfId="3204"/>
    <cellStyle name="Hyperlink 6 4 2 2 3 2" xfId="9834"/>
    <cellStyle name="Hyperlink 6 4 2 2 4" xfId="5414"/>
    <cellStyle name="Hyperlink 6 4 2 2 5" xfId="7624"/>
    <cellStyle name="Hyperlink 6 4 2 3" xfId="1546"/>
    <cellStyle name="Hyperlink 6 4 2 3 2" xfId="3757"/>
    <cellStyle name="Hyperlink 6 4 2 3 2 2" xfId="10387"/>
    <cellStyle name="Hyperlink 6 4 2 3 3" xfId="5967"/>
    <cellStyle name="Hyperlink 6 4 2 3 4" xfId="8177"/>
    <cellStyle name="Hyperlink 6 4 2 4" xfId="2652"/>
    <cellStyle name="Hyperlink 6 4 2 4 2" xfId="9282"/>
    <cellStyle name="Hyperlink 6 4 2 5" xfId="4862"/>
    <cellStyle name="Hyperlink 6 4 2 6" xfId="7072"/>
    <cellStyle name="Hyperlink 6 4 3" xfId="709"/>
    <cellStyle name="Hyperlink 6 4 3 2" xfId="1822"/>
    <cellStyle name="Hyperlink 6 4 3 2 2" xfId="4033"/>
    <cellStyle name="Hyperlink 6 4 3 2 2 2" xfId="10663"/>
    <cellStyle name="Hyperlink 6 4 3 2 3" xfId="6243"/>
    <cellStyle name="Hyperlink 6 4 3 2 4" xfId="8453"/>
    <cellStyle name="Hyperlink 6 4 3 3" xfId="2928"/>
    <cellStyle name="Hyperlink 6 4 3 3 2" xfId="9558"/>
    <cellStyle name="Hyperlink 6 4 3 4" xfId="5138"/>
    <cellStyle name="Hyperlink 6 4 3 5" xfId="7348"/>
    <cellStyle name="Hyperlink 6 4 4" xfId="1270"/>
    <cellStyle name="Hyperlink 6 4 4 2" xfId="3481"/>
    <cellStyle name="Hyperlink 6 4 4 2 2" xfId="10111"/>
    <cellStyle name="Hyperlink 6 4 4 3" xfId="5691"/>
    <cellStyle name="Hyperlink 6 4 4 4" xfId="7901"/>
    <cellStyle name="Hyperlink 6 4 5" xfId="2376"/>
    <cellStyle name="Hyperlink 6 4 5 2" xfId="9006"/>
    <cellStyle name="Hyperlink 6 4 6" xfId="4586"/>
    <cellStyle name="Hyperlink 6 4 7" xfId="679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2 2" xfId="11031"/>
    <cellStyle name="Hyperlink 6 5 2 2 2 3" xfId="6611"/>
    <cellStyle name="Hyperlink 6 5 2 2 2 4" xfId="8821"/>
    <cellStyle name="Hyperlink 6 5 2 2 3" xfId="3296"/>
    <cellStyle name="Hyperlink 6 5 2 2 3 2" xfId="9926"/>
    <cellStyle name="Hyperlink 6 5 2 2 4" xfId="5506"/>
    <cellStyle name="Hyperlink 6 5 2 2 5" xfId="7716"/>
    <cellStyle name="Hyperlink 6 5 2 3" xfId="1638"/>
    <cellStyle name="Hyperlink 6 5 2 3 2" xfId="3849"/>
    <cellStyle name="Hyperlink 6 5 2 3 2 2" xfId="10479"/>
    <cellStyle name="Hyperlink 6 5 2 3 3" xfId="6059"/>
    <cellStyle name="Hyperlink 6 5 2 3 4" xfId="8269"/>
    <cellStyle name="Hyperlink 6 5 2 4" xfId="2744"/>
    <cellStyle name="Hyperlink 6 5 2 4 2" xfId="9374"/>
    <cellStyle name="Hyperlink 6 5 2 5" xfId="4954"/>
    <cellStyle name="Hyperlink 6 5 2 6" xfId="7164"/>
    <cellStyle name="Hyperlink 6 5 3" xfId="801"/>
    <cellStyle name="Hyperlink 6 5 3 2" xfId="1914"/>
    <cellStyle name="Hyperlink 6 5 3 2 2" xfId="4125"/>
    <cellStyle name="Hyperlink 6 5 3 2 2 2" xfId="10755"/>
    <cellStyle name="Hyperlink 6 5 3 2 3" xfId="6335"/>
    <cellStyle name="Hyperlink 6 5 3 2 4" xfId="8545"/>
    <cellStyle name="Hyperlink 6 5 3 3" xfId="3020"/>
    <cellStyle name="Hyperlink 6 5 3 3 2" xfId="9650"/>
    <cellStyle name="Hyperlink 6 5 3 4" xfId="5230"/>
    <cellStyle name="Hyperlink 6 5 3 5" xfId="7440"/>
    <cellStyle name="Hyperlink 6 5 4" xfId="1362"/>
    <cellStyle name="Hyperlink 6 5 4 2" xfId="3573"/>
    <cellStyle name="Hyperlink 6 5 4 2 2" xfId="10203"/>
    <cellStyle name="Hyperlink 6 5 4 3" xfId="5783"/>
    <cellStyle name="Hyperlink 6 5 4 4" xfId="7993"/>
    <cellStyle name="Hyperlink 6 5 5" xfId="2468"/>
    <cellStyle name="Hyperlink 6 5 5 2" xfId="9098"/>
    <cellStyle name="Hyperlink 6 5 6" xfId="4678"/>
    <cellStyle name="Hyperlink 6 5 7" xfId="6888"/>
    <cellStyle name="Hyperlink 6 6" xfId="341"/>
    <cellStyle name="Hyperlink 6 6 2" xfId="893"/>
    <cellStyle name="Hyperlink 6 6 2 2" xfId="2006"/>
    <cellStyle name="Hyperlink 6 6 2 2 2" xfId="4217"/>
    <cellStyle name="Hyperlink 6 6 2 2 2 2" xfId="10847"/>
    <cellStyle name="Hyperlink 6 6 2 2 3" xfId="6427"/>
    <cellStyle name="Hyperlink 6 6 2 2 4" xfId="8637"/>
    <cellStyle name="Hyperlink 6 6 2 3" xfId="3112"/>
    <cellStyle name="Hyperlink 6 6 2 3 2" xfId="9742"/>
    <cellStyle name="Hyperlink 6 6 2 4" xfId="5322"/>
    <cellStyle name="Hyperlink 6 6 2 5" xfId="7532"/>
    <cellStyle name="Hyperlink 6 6 3" xfId="1454"/>
    <cellStyle name="Hyperlink 6 6 3 2" xfId="3665"/>
    <cellStyle name="Hyperlink 6 6 3 2 2" xfId="10295"/>
    <cellStyle name="Hyperlink 6 6 3 3" xfId="5875"/>
    <cellStyle name="Hyperlink 6 6 3 4" xfId="8085"/>
    <cellStyle name="Hyperlink 6 6 4" xfId="2560"/>
    <cellStyle name="Hyperlink 6 6 4 2" xfId="9190"/>
    <cellStyle name="Hyperlink 6 6 5" xfId="4770"/>
    <cellStyle name="Hyperlink 6 6 6" xfId="6980"/>
    <cellStyle name="Hyperlink 6 7" xfId="617"/>
    <cellStyle name="Hyperlink 6 7 2" xfId="1730"/>
    <cellStyle name="Hyperlink 6 7 2 2" xfId="3941"/>
    <cellStyle name="Hyperlink 6 7 2 2 2" xfId="10571"/>
    <cellStyle name="Hyperlink 6 7 2 3" xfId="6151"/>
    <cellStyle name="Hyperlink 6 7 2 4" xfId="8361"/>
    <cellStyle name="Hyperlink 6 7 3" xfId="2836"/>
    <cellStyle name="Hyperlink 6 7 3 2" xfId="9466"/>
    <cellStyle name="Hyperlink 6 7 4" xfId="5046"/>
    <cellStyle name="Hyperlink 6 7 5" xfId="7256"/>
    <cellStyle name="Hyperlink 6 8" xfId="1178"/>
    <cellStyle name="Hyperlink 6 8 2" xfId="3389"/>
    <cellStyle name="Hyperlink 6 8 2 2" xfId="10019"/>
    <cellStyle name="Hyperlink 6 8 3" xfId="5599"/>
    <cellStyle name="Hyperlink 6 8 4" xfId="7809"/>
    <cellStyle name="Hyperlink 6 9" xfId="2284"/>
    <cellStyle name="Hyperlink 6 9 2" xfId="8914"/>
    <cellStyle name="Hyperlink 7" xfId="75"/>
    <cellStyle name="Hyperlink 7 10" xfId="6714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2 2" xfId="10995"/>
    <cellStyle name="Hyperlink 7 2 2 2 2 2 3" xfId="6575"/>
    <cellStyle name="Hyperlink 7 2 2 2 2 2 4" xfId="8785"/>
    <cellStyle name="Hyperlink 7 2 2 2 2 3" xfId="3260"/>
    <cellStyle name="Hyperlink 7 2 2 2 2 3 2" xfId="9890"/>
    <cellStyle name="Hyperlink 7 2 2 2 2 4" xfId="5470"/>
    <cellStyle name="Hyperlink 7 2 2 2 2 5" xfId="7680"/>
    <cellStyle name="Hyperlink 7 2 2 2 3" xfId="1602"/>
    <cellStyle name="Hyperlink 7 2 2 2 3 2" xfId="3813"/>
    <cellStyle name="Hyperlink 7 2 2 2 3 2 2" xfId="10443"/>
    <cellStyle name="Hyperlink 7 2 2 2 3 3" xfId="6023"/>
    <cellStyle name="Hyperlink 7 2 2 2 3 4" xfId="8233"/>
    <cellStyle name="Hyperlink 7 2 2 2 4" xfId="2708"/>
    <cellStyle name="Hyperlink 7 2 2 2 4 2" xfId="9338"/>
    <cellStyle name="Hyperlink 7 2 2 2 5" xfId="4918"/>
    <cellStyle name="Hyperlink 7 2 2 2 6" xfId="7128"/>
    <cellStyle name="Hyperlink 7 2 2 3" xfId="765"/>
    <cellStyle name="Hyperlink 7 2 2 3 2" xfId="1878"/>
    <cellStyle name="Hyperlink 7 2 2 3 2 2" xfId="4089"/>
    <cellStyle name="Hyperlink 7 2 2 3 2 2 2" xfId="10719"/>
    <cellStyle name="Hyperlink 7 2 2 3 2 3" xfId="6299"/>
    <cellStyle name="Hyperlink 7 2 2 3 2 4" xfId="8509"/>
    <cellStyle name="Hyperlink 7 2 2 3 3" xfId="2984"/>
    <cellStyle name="Hyperlink 7 2 2 3 3 2" xfId="9614"/>
    <cellStyle name="Hyperlink 7 2 2 3 4" xfId="5194"/>
    <cellStyle name="Hyperlink 7 2 2 3 5" xfId="7404"/>
    <cellStyle name="Hyperlink 7 2 2 4" xfId="1326"/>
    <cellStyle name="Hyperlink 7 2 2 4 2" xfId="3537"/>
    <cellStyle name="Hyperlink 7 2 2 4 2 2" xfId="10167"/>
    <cellStyle name="Hyperlink 7 2 2 4 3" xfId="5747"/>
    <cellStyle name="Hyperlink 7 2 2 4 4" xfId="7957"/>
    <cellStyle name="Hyperlink 7 2 2 5" xfId="2432"/>
    <cellStyle name="Hyperlink 7 2 2 5 2" xfId="9062"/>
    <cellStyle name="Hyperlink 7 2 2 6" xfId="4642"/>
    <cellStyle name="Hyperlink 7 2 2 7" xfId="685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2 2" xfId="11087"/>
    <cellStyle name="Hyperlink 7 2 3 2 2 2 3" xfId="6667"/>
    <cellStyle name="Hyperlink 7 2 3 2 2 2 4" xfId="8877"/>
    <cellStyle name="Hyperlink 7 2 3 2 2 3" xfId="3352"/>
    <cellStyle name="Hyperlink 7 2 3 2 2 3 2" xfId="9982"/>
    <cellStyle name="Hyperlink 7 2 3 2 2 4" xfId="5562"/>
    <cellStyle name="Hyperlink 7 2 3 2 2 5" xfId="7772"/>
    <cellStyle name="Hyperlink 7 2 3 2 3" xfId="1694"/>
    <cellStyle name="Hyperlink 7 2 3 2 3 2" xfId="3905"/>
    <cellStyle name="Hyperlink 7 2 3 2 3 2 2" xfId="10535"/>
    <cellStyle name="Hyperlink 7 2 3 2 3 3" xfId="6115"/>
    <cellStyle name="Hyperlink 7 2 3 2 3 4" xfId="8325"/>
    <cellStyle name="Hyperlink 7 2 3 2 4" xfId="2800"/>
    <cellStyle name="Hyperlink 7 2 3 2 4 2" xfId="9430"/>
    <cellStyle name="Hyperlink 7 2 3 2 5" xfId="5010"/>
    <cellStyle name="Hyperlink 7 2 3 2 6" xfId="7220"/>
    <cellStyle name="Hyperlink 7 2 3 3" xfId="857"/>
    <cellStyle name="Hyperlink 7 2 3 3 2" xfId="1970"/>
    <cellStyle name="Hyperlink 7 2 3 3 2 2" xfId="4181"/>
    <cellStyle name="Hyperlink 7 2 3 3 2 2 2" xfId="10811"/>
    <cellStyle name="Hyperlink 7 2 3 3 2 3" xfId="6391"/>
    <cellStyle name="Hyperlink 7 2 3 3 2 4" xfId="8601"/>
    <cellStyle name="Hyperlink 7 2 3 3 3" xfId="3076"/>
    <cellStyle name="Hyperlink 7 2 3 3 3 2" xfId="9706"/>
    <cellStyle name="Hyperlink 7 2 3 3 4" xfId="5286"/>
    <cellStyle name="Hyperlink 7 2 3 3 5" xfId="7496"/>
    <cellStyle name="Hyperlink 7 2 3 4" xfId="1418"/>
    <cellStyle name="Hyperlink 7 2 3 4 2" xfId="3629"/>
    <cellStyle name="Hyperlink 7 2 3 4 2 2" xfId="10259"/>
    <cellStyle name="Hyperlink 7 2 3 4 3" xfId="5839"/>
    <cellStyle name="Hyperlink 7 2 3 4 4" xfId="8049"/>
    <cellStyle name="Hyperlink 7 2 3 5" xfId="2524"/>
    <cellStyle name="Hyperlink 7 2 3 5 2" xfId="9154"/>
    <cellStyle name="Hyperlink 7 2 3 6" xfId="4734"/>
    <cellStyle name="Hyperlink 7 2 3 7" xfId="6944"/>
    <cellStyle name="Hyperlink 7 2 4" xfId="397"/>
    <cellStyle name="Hyperlink 7 2 4 2" xfId="949"/>
    <cellStyle name="Hyperlink 7 2 4 2 2" xfId="2062"/>
    <cellStyle name="Hyperlink 7 2 4 2 2 2" xfId="4273"/>
    <cellStyle name="Hyperlink 7 2 4 2 2 2 2" xfId="10903"/>
    <cellStyle name="Hyperlink 7 2 4 2 2 3" xfId="6483"/>
    <cellStyle name="Hyperlink 7 2 4 2 2 4" xfId="8693"/>
    <cellStyle name="Hyperlink 7 2 4 2 3" xfId="3168"/>
    <cellStyle name="Hyperlink 7 2 4 2 3 2" xfId="9798"/>
    <cellStyle name="Hyperlink 7 2 4 2 4" xfId="5378"/>
    <cellStyle name="Hyperlink 7 2 4 2 5" xfId="7588"/>
    <cellStyle name="Hyperlink 7 2 4 3" xfId="1510"/>
    <cellStyle name="Hyperlink 7 2 4 3 2" xfId="3721"/>
    <cellStyle name="Hyperlink 7 2 4 3 2 2" xfId="10351"/>
    <cellStyle name="Hyperlink 7 2 4 3 3" xfId="5931"/>
    <cellStyle name="Hyperlink 7 2 4 3 4" xfId="8141"/>
    <cellStyle name="Hyperlink 7 2 4 4" xfId="2616"/>
    <cellStyle name="Hyperlink 7 2 4 4 2" xfId="9246"/>
    <cellStyle name="Hyperlink 7 2 4 5" xfId="4826"/>
    <cellStyle name="Hyperlink 7 2 4 6" xfId="7036"/>
    <cellStyle name="Hyperlink 7 2 5" xfId="673"/>
    <cellStyle name="Hyperlink 7 2 5 2" xfId="1786"/>
    <cellStyle name="Hyperlink 7 2 5 2 2" xfId="3997"/>
    <cellStyle name="Hyperlink 7 2 5 2 2 2" xfId="10627"/>
    <cellStyle name="Hyperlink 7 2 5 2 3" xfId="6207"/>
    <cellStyle name="Hyperlink 7 2 5 2 4" xfId="8417"/>
    <cellStyle name="Hyperlink 7 2 5 3" xfId="2892"/>
    <cellStyle name="Hyperlink 7 2 5 3 2" xfId="9522"/>
    <cellStyle name="Hyperlink 7 2 5 4" xfId="5102"/>
    <cellStyle name="Hyperlink 7 2 5 5" xfId="7312"/>
    <cellStyle name="Hyperlink 7 2 6" xfId="1234"/>
    <cellStyle name="Hyperlink 7 2 6 2" xfId="3445"/>
    <cellStyle name="Hyperlink 7 2 6 2 2" xfId="10075"/>
    <cellStyle name="Hyperlink 7 2 6 3" xfId="5655"/>
    <cellStyle name="Hyperlink 7 2 6 4" xfId="7865"/>
    <cellStyle name="Hyperlink 7 2 7" xfId="2340"/>
    <cellStyle name="Hyperlink 7 2 7 2" xfId="8970"/>
    <cellStyle name="Hyperlink 7 2 8" xfId="4550"/>
    <cellStyle name="Hyperlink 7 2 9" xfId="676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2 2" xfId="10949"/>
    <cellStyle name="Hyperlink 7 3 2 2 2 3" xfId="6529"/>
    <cellStyle name="Hyperlink 7 3 2 2 2 4" xfId="8739"/>
    <cellStyle name="Hyperlink 7 3 2 2 3" xfId="3214"/>
    <cellStyle name="Hyperlink 7 3 2 2 3 2" xfId="9844"/>
    <cellStyle name="Hyperlink 7 3 2 2 4" xfId="5424"/>
    <cellStyle name="Hyperlink 7 3 2 2 5" xfId="7634"/>
    <cellStyle name="Hyperlink 7 3 2 3" xfId="1556"/>
    <cellStyle name="Hyperlink 7 3 2 3 2" xfId="3767"/>
    <cellStyle name="Hyperlink 7 3 2 3 2 2" xfId="10397"/>
    <cellStyle name="Hyperlink 7 3 2 3 3" xfId="5977"/>
    <cellStyle name="Hyperlink 7 3 2 3 4" xfId="8187"/>
    <cellStyle name="Hyperlink 7 3 2 4" xfId="2662"/>
    <cellStyle name="Hyperlink 7 3 2 4 2" xfId="9292"/>
    <cellStyle name="Hyperlink 7 3 2 5" xfId="4872"/>
    <cellStyle name="Hyperlink 7 3 2 6" xfId="7082"/>
    <cellStyle name="Hyperlink 7 3 3" xfId="719"/>
    <cellStyle name="Hyperlink 7 3 3 2" xfId="1832"/>
    <cellStyle name="Hyperlink 7 3 3 2 2" xfId="4043"/>
    <cellStyle name="Hyperlink 7 3 3 2 2 2" xfId="10673"/>
    <cellStyle name="Hyperlink 7 3 3 2 3" xfId="6253"/>
    <cellStyle name="Hyperlink 7 3 3 2 4" xfId="8463"/>
    <cellStyle name="Hyperlink 7 3 3 3" xfId="2938"/>
    <cellStyle name="Hyperlink 7 3 3 3 2" xfId="9568"/>
    <cellStyle name="Hyperlink 7 3 3 4" xfId="5148"/>
    <cellStyle name="Hyperlink 7 3 3 5" xfId="7358"/>
    <cellStyle name="Hyperlink 7 3 4" xfId="1280"/>
    <cellStyle name="Hyperlink 7 3 4 2" xfId="3491"/>
    <cellStyle name="Hyperlink 7 3 4 2 2" xfId="10121"/>
    <cellStyle name="Hyperlink 7 3 4 3" xfId="5701"/>
    <cellStyle name="Hyperlink 7 3 4 4" xfId="7911"/>
    <cellStyle name="Hyperlink 7 3 5" xfId="2386"/>
    <cellStyle name="Hyperlink 7 3 5 2" xfId="9016"/>
    <cellStyle name="Hyperlink 7 3 6" xfId="4596"/>
    <cellStyle name="Hyperlink 7 3 7" xfId="680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2 2" xfId="11041"/>
    <cellStyle name="Hyperlink 7 4 2 2 2 3" xfId="6621"/>
    <cellStyle name="Hyperlink 7 4 2 2 2 4" xfId="8831"/>
    <cellStyle name="Hyperlink 7 4 2 2 3" xfId="3306"/>
    <cellStyle name="Hyperlink 7 4 2 2 3 2" xfId="9936"/>
    <cellStyle name="Hyperlink 7 4 2 2 4" xfId="5516"/>
    <cellStyle name="Hyperlink 7 4 2 2 5" xfId="7726"/>
    <cellStyle name="Hyperlink 7 4 2 3" xfId="1648"/>
    <cellStyle name="Hyperlink 7 4 2 3 2" xfId="3859"/>
    <cellStyle name="Hyperlink 7 4 2 3 2 2" xfId="10489"/>
    <cellStyle name="Hyperlink 7 4 2 3 3" xfId="6069"/>
    <cellStyle name="Hyperlink 7 4 2 3 4" xfId="8279"/>
    <cellStyle name="Hyperlink 7 4 2 4" xfId="2754"/>
    <cellStyle name="Hyperlink 7 4 2 4 2" xfId="9384"/>
    <cellStyle name="Hyperlink 7 4 2 5" xfId="4964"/>
    <cellStyle name="Hyperlink 7 4 2 6" xfId="7174"/>
    <cellStyle name="Hyperlink 7 4 3" xfId="811"/>
    <cellStyle name="Hyperlink 7 4 3 2" xfId="1924"/>
    <cellStyle name="Hyperlink 7 4 3 2 2" xfId="4135"/>
    <cellStyle name="Hyperlink 7 4 3 2 2 2" xfId="10765"/>
    <cellStyle name="Hyperlink 7 4 3 2 3" xfId="6345"/>
    <cellStyle name="Hyperlink 7 4 3 2 4" xfId="8555"/>
    <cellStyle name="Hyperlink 7 4 3 3" xfId="3030"/>
    <cellStyle name="Hyperlink 7 4 3 3 2" xfId="9660"/>
    <cellStyle name="Hyperlink 7 4 3 4" xfId="5240"/>
    <cellStyle name="Hyperlink 7 4 3 5" xfId="7450"/>
    <cellStyle name="Hyperlink 7 4 4" xfId="1372"/>
    <cellStyle name="Hyperlink 7 4 4 2" xfId="3583"/>
    <cellStyle name="Hyperlink 7 4 4 2 2" xfId="10213"/>
    <cellStyle name="Hyperlink 7 4 4 3" xfId="5793"/>
    <cellStyle name="Hyperlink 7 4 4 4" xfId="8003"/>
    <cellStyle name="Hyperlink 7 4 5" xfId="2478"/>
    <cellStyle name="Hyperlink 7 4 5 2" xfId="9108"/>
    <cellStyle name="Hyperlink 7 4 6" xfId="4688"/>
    <cellStyle name="Hyperlink 7 4 7" xfId="6898"/>
    <cellStyle name="Hyperlink 7 5" xfId="351"/>
    <cellStyle name="Hyperlink 7 5 2" xfId="903"/>
    <cellStyle name="Hyperlink 7 5 2 2" xfId="2016"/>
    <cellStyle name="Hyperlink 7 5 2 2 2" xfId="4227"/>
    <cellStyle name="Hyperlink 7 5 2 2 2 2" xfId="10857"/>
    <cellStyle name="Hyperlink 7 5 2 2 3" xfId="6437"/>
    <cellStyle name="Hyperlink 7 5 2 2 4" xfId="8647"/>
    <cellStyle name="Hyperlink 7 5 2 3" xfId="3122"/>
    <cellStyle name="Hyperlink 7 5 2 3 2" xfId="9752"/>
    <cellStyle name="Hyperlink 7 5 2 4" xfId="5332"/>
    <cellStyle name="Hyperlink 7 5 2 5" xfId="7542"/>
    <cellStyle name="Hyperlink 7 5 3" xfId="1464"/>
    <cellStyle name="Hyperlink 7 5 3 2" xfId="3675"/>
    <cellStyle name="Hyperlink 7 5 3 2 2" xfId="10305"/>
    <cellStyle name="Hyperlink 7 5 3 3" xfId="5885"/>
    <cellStyle name="Hyperlink 7 5 3 4" xfId="8095"/>
    <cellStyle name="Hyperlink 7 5 4" xfId="2570"/>
    <cellStyle name="Hyperlink 7 5 4 2" xfId="9200"/>
    <cellStyle name="Hyperlink 7 5 5" xfId="4780"/>
    <cellStyle name="Hyperlink 7 5 6" xfId="6990"/>
    <cellStyle name="Hyperlink 7 6" xfId="627"/>
    <cellStyle name="Hyperlink 7 6 2" xfId="1740"/>
    <cellStyle name="Hyperlink 7 6 2 2" xfId="3951"/>
    <cellStyle name="Hyperlink 7 6 2 2 2" xfId="10581"/>
    <cellStyle name="Hyperlink 7 6 2 3" xfId="6161"/>
    <cellStyle name="Hyperlink 7 6 2 4" xfId="8371"/>
    <cellStyle name="Hyperlink 7 6 3" xfId="2846"/>
    <cellStyle name="Hyperlink 7 6 3 2" xfId="9476"/>
    <cellStyle name="Hyperlink 7 6 4" xfId="5056"/>
    <cellStyle name="Hyperlink 7 6 5" xfId="7266"/>
    <cellStyle name="Hyperlink 7 7" xfId="1188"/>
    <cellStyle name="Hyperlink 7 7 2" xfId="3399"/>
    <cellStyle name="Hyperlink 7 7 2 2" xfId="10029"/>
    <cellStyle name="Hyperlink 7 7 3" xfId="5609"/>
    <cellStyle name="Hyperlink 7 7 4" xfId="7819"/>
    <cellStyle name="Hyperlink 7 8" xfId="2294"/>
    <cellStyle name="Hyperlink 7 8 2" xfId="8924"/>
    <cellStyle name="Hyperlink 7 9" xfId="4504"/>
    <cellStyle name="Hyperlink 8" xfId="96"/>
    <cellStyle name="Hyperlink 8 10" xfId="6735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2 2" xfId="11016"/>
    <cellStyle name="Hyperlink 8 2 2 2 2 2 3" xfId="6596"/>
    <cellStyle name="Hyperlink 8 2 2 2 2 2 4" xfId="8806"/>
    <cellStyle name="Hyperlink 8 2 2 2 2 3" xfId="3281"/>
    <cellStyle name="Hyperlink 8 2 2 2 2 3 2" xfId="9911"/>
    <cellStyle name="Hyperlink 8 2 2 2 2 4" xfId="5491"/>
    <cellStyle name="Hyperlink 8 2 2 2 2 5" xfId="7701"/>
    <cellStyle name="Hyperlink 8 2 2 2 3" xfId="1623"/>
    <cellStyle name="Hyperlink 8 2 2 2 3 2" xfId="3834"/>
    <cellStyle name="Hyperlink 8 2 2 2 3 2 2" xfId="10464"/>
    <cellStyle name="Hyperlink 8 2 2 2 3 3" xfId="6044"/>
    <cellStyle name="Hyperlink 8 2 2 2 3 4" xfId="8254"/>
    <cellStyle name="Hyperlink 8 2 2 2 4" xfId="2729"/>
    <cellStyle name="Hyperlink 8 2 2 2 4 2" xfId="9359"/>
    <cellStyle name="Hyperlink 8 2 2 2 5" xfId="4939"/>
    <cellStyle name="Hyperlink 8 2 2 2 6" xfId="7149"/>
    <cellStyle name="Hyperlink 8 2 2 3" xfId="786"/>
    <cellStyle name="Hyperlink 8 2 2 3 2" xfId="1899"/>
    <cellStyle name="Hyperlink 8 2 2 3 2 2" xfId="4110"/>
    <cellStyle name="Hyperlink 8 2 2 3 2 2 2" xfId="10740"/>
    <cellStyle name="Hyperlink 8 2 2 3 2 3" xfId="6320"/>
    <cellStyle name="Hyperlink 8 2 2 3 2 4" xfId="8530"/>
    <cellStyle name="Hyperlink 8 2 2 3 3" xfId="3005"/>
    <cellStyle name="Hyperlink 8 2 2 3 3 2" xfId="9635"/>
    <cellStyle name="Hyperlink 8 2 2 3 4" xfId="5215"/>
    <cellStyle name="Hyperlink 8 2 2 3 5" xfId="7425"/>
    <cellStyle name="Hyperlink 8 2 2 4" xfId="1347"/>
    <cellStyle name="Hyperlink 8 2 2 4 2" xfId="3558"/>
    <cellStyle name="Hyperlink 8 2 2 4 2 2" xfId="10188"/>
    <cellStyle name="Hyperlink 8 2 2 4 3" xfId="5768"/>
    <cellStyle name="Hyperlink 8 2 2 4 4" xfId="7978"/>
    <cellStyle name="Hyperlink 8 2 2 5" xfId="2453"/>
    <cellStyle name="Hyperlink 8 2 2 5 2" xfId="9083"/>
    <cellStyle name="Hyperlink 8 2 2 6" xfId="4663"/>
    <cellStyle name="Hyperlink 8 2 2 7" xfId="687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2 2" xfId="11108"/>
    <cellStyle name="Hyperlink 8 2 3 2 2 2 3" xfId="6688"/>
    <cellStyle name="Hyperlink 8 2 3 2 2 2 4" xfId="8898"/>
    <cellStyle name="Hyperlink 8 2 3 2 2 3" xfId="3373"/>
    <cellStyle name="Hyperlink 8 2 3 2 2 3 2" xfId="10003"/>
    <cellStyle name="Hyperlink 8 2 3 2 2 4" xfId="5583"/>
    <cellStyle name="Hyperlink 8 2 3 2 2 5" xfId="7793"/>
    <cellStyle name="Hyperlink 8 2 3 2 3" xfId="1715"/>
    <cellStyle name="Hyperlink 8 2 3 2 3 2" xfId="3926"/>
    <cellStyle name="Hyperlink 8 2 3 2 3 2 2" xfId="10556"/>
    <cellStyle name="Hyperlink 8 2 3 2 3 3" xfId="6136"/>
    <cellStyle name="Hyperlink 8 2 3 2 3 4" xfId="8346"/>
    <cellStyle name="Hyperlink 8 2 3 2 4" xfId="2821"/>
    <cellStyle name="Hyperlink 8 2 3 2 4 2" xfId="9451"/>
    <cellStyle name="Hyperlink 8 2 3 2 5" xfId="5031"/>
    <cellStyle name="Hyperlink 8 2 3 2 6" xfId="7241"/>
    <cellStyle name="Hyperlink 8 2 3 3" xfId="878"/>
    <cellStyle name="Hyperlink 8 2 3 3 2" xfId="1991"/>
    <cellStyle name="Hyperlink 8 2 3 3 2 2" xfId="4202"/>
    <cellStyle name="Hyperlink 8 2 3 3 2 2 2" xfId="10832"/>
    <cellStyle name="Hyperlink 8 2 3 3 2 3" xfId="6412"/>
    <cellStyle name="Hyperlink 8 2 3 3 2 4" xfId="8622"/>
    <cellStyle name="Hyperlink 8 2 3 3 3" xfId="3097"/>
    <cellStyle name="Hyperlink 8 2 3 3 3 2" xfId="9727"/>
    <cellStyle name="Hyperlink 8 2 3 3 4" xfId="5307"/>
    <cellStyle name="Hyperlink 8 2 3 3 5" xfId="7517"/>
    <cellStyle name="Hyperlink 8 2 3 4" xfId="1439"/>
    <cellStyle name="Hyperlink 8 2 3 4 2" xfId="3650"/>
    <cellStyle name="Hyperlink 8 2 3 4 2 2" xfId="10280"/>
    <cellStyle name="Hyperlink 8 2 3 4 3" xfId="5860"/>
    <cellStyle name="Hyperlink 8 2 3 4 4" xfId="8070"/>
    <cellStyle name="Hyperlink 8 2 3 5" xfId="2545"/>
    <cellStyle name="Hyperlink 8 2 3 5 2" xfId="9175"/>
    <cellStyle name="Hyperlink 8 2 3 6" xfId="4755"/>
    <cellStyle name="Hyperlink 8 2 3 7" xfId="6965"/>
    <cellStyle name="Hyperlink 8 2 4" xfId="418"/>
    <cellStyle name="Hyperlink 8 2 4 2" xfId="970"/>
    <cellStyle name="Hyperlink 8 2 4 2 2" xfId="2083"/>
    <cellStyle name="Hyperlink 8 2 4 2 2 2" xfId="4294"/>
    <cellStyle name="Hyperlink 8 2 4 2 2 2 2" xfId="10924"/>
    <cellStyle name="Hyperlink 8 2 4 2 2 3" xfId="6504"/>
    <cellStyle name="Hyperlink 8 2 4 2 2 4" xfId="8714"/>
    <cellStyle name="Hyperlink 8 2 4 2 3" xfId="3189"/>
    <cellStyle name="Hyperlink 8 2 4 2 3 2" xfId="9819"/>
    <cellStyle name="Hyperlink 8 2 4 2 4" xfId="5399"/>
    <cellStyle name="Hyperlink 8 2 4 2 5" xfId="7609"/>
    <cellStyle name="Hyperlink 8 2 4 3" xfId="1531"/>
    <cellStyle name="Hyperlink 8 2 4 3 2" xfId="3742"/>
    <cellStyle name="Hyperlink 8 2 4 3 2 2" xfId="10372"/>
    <cellStyle name="Hyperlink 8 2 4 3 3" xfId="5952"/>
    <cellStyle name="Hyperlink 8 2 4 3 4" xfId="8162"/>
    <cellStyle name="Hyperlink 8 2 4 4" xfId="2637"/>
    <cellStyle name="Hyperlink 8 2 4 4 2" xfId="9267"/>
    <cellStyle name="Hyperlink 8 2 4 5" xfId="4847"/>
    <cellStyle name="Hyperlink 8 2 4 6" xfId="7057"/>
    <cellStyle name="Hyperlink 8 2 5" xfId="694"/>
    <cellStyle name="Hyperlink 8 2 5 2" xfId="1807"/>
    <cellStyle name="Hyperlink 8 2 5 2 2" xfId="4018"/>
    <cellStyle name="Hyperlink 8 2 5 2 2 2" xfId="10648"/>
    <cellStyle name="Hyperlink 8 2 5 2 3" xfId="6228"/>
    <cellStyle name="Hyperlink 8 2 5 2 4" xfId="8438"/>
    <cellStyle name="Hyperlink 8 2 5 3" xfId="2913"/>
    <cellStyle name="Hyperlink 8 2 5 3 2" xfId="9543"/>
    <cellStyle name="Hyperlink 8 2 5 4" xfId="5123"/>
    <cellStyle name="Hyperlink 8 2 5 5" xfId="7333"/>
    <cellStyle name="Hyperlink 8 2 6" xfId="1255"/>
    <cellStyle name="Hyperlink 8 2 6 2" xfId="3466"/>
    <cellStyle name="Hyperlink 8 2 6 2 2" xfId="10096"/>
    <cellStyle name="Hyperlink 8 2 6 3" xfId="5676"/>
    <cellStyle name="Hyperlink 8 2 6 4" xfId="7886"/>
    <cellStyle name="Hyperlink 8 2 7" xfId="2361"/>
    <cellStyle name="Hyperlink 8 2 7 2" xfId="8991"/>
    <cellStyle name="Hyperlink 8 2 8" xfId="4571"/>
    <cellStyle name="Hyperlink 8 2 9" xfId="678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2 2" xfId="10970"/>
    <cellStyle name="Hyperlink 8 3 2 2 2 3" xfId="6550"/>
    <cellStyle name="Hyperlink 8 3 2 2 2 4" xfId="8760"/>
    <cellStyle name="Hyperlink 8 3 2 2 3" xfId="3235"/>
    <cellStyle name="Hyperlink 8 3 2 2 3 2" xfId="9865"/>
    <cellStyle name="Hyperlink 8 3 2 2 4" xfId="5445"/>
    <cellStyle name="Hyperlink 8 3 2 2 5" xfId="7655"/>
    <cellStyle name="Hyperlink 8 3 2 3" xfId="1577"/>
    <cellStyle name="Hyperlink 8 3 2 3 2" xfId="3788"/>
    <cellStyle name="Hyperlink 8 3 2 3 2 2" xfId="10418"/>
    <cellStyle name="Hyperlink 8 3 2 3 3" xfId="5998"/>
    <cellStyle name="Hyperlink 8 3 2 3 4" xfId="8208"/>
    <cellStyle name="Hyperlink 8 3 2 4" xfId="2683"/>
    <cellStyle name="Hyperlink 8 3 2 4 2" xfId="9313"/>
    <cellStyle name="Hyperlink 8 3 2 5" xfId="4893"/>
    <cellStyle name="Hyperlink 8 3 2 6" xfId="7103"/>
    <cellStyle name="Hyperlink 8 3 3" xfId="740"/>
    <cellStyle name="Hyperlink 8 3 3 2" xfId="1853"/>
    <cellStyle name="Hyperlink 8 3 3 2 2" xfId="4064"/>
    <cellStyle name="Hyperlink 8 3 3 2 2 2" xfId="10694"/>
    <cellStyle name="Hyperlink 8 3 3 2 3" xfId="6274"/>
    <cellStyle name="Hyperlink 8 3 3 2 4" xfId="8484"/>
    <cellStyle name="Hyperlink 8 3 3 3" xfId="2959"/>
    <cellStyle name="Hyperlink 8 3 3 3 2" xfId="9589"/>
    <cellStyle name="Hyperlink 8 3 3 4" xfId="5169"/>
    <cellStyle name="Hyperlink 8 3 3 5" xfId="7379"/>
    <cellStyle name="Hyperlink 8 3 4" xfId="1301"/>
    <cellStyle name="Hyperlink 8 3 4 2" xfId="3512"/>
    <cellStyle name="Hyperlink 8 3 4 2 2" xfId="10142"/>
    <cellStyle name="Hyperlink 8 3 4 3" xfId="5722"/>
    <cellStyle name="Hyperlink 8 3 4 4" xfId="7932"/>
    <cellStyle name="Hyperlink 8 3 5" xfId="2407"/>
    <cellStyle name="Hyperlink 8 3 5 2" xfId="9037"/>
    <cellStyle name="Hyperlink 8 3 6" xfId="4617"/>
    <cellStyle name="Hyperlink 8 3 7" xfId="682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2 2" xfId="11062"/>
    <cellStyle name="Hyperlink 8 4 2 2 2 3" xfId="6642"/>
    <cellStyle name="Hyperlink 8 4 2 2 2 4" xfId="8852"/>
    <cellStyle name="Hyperlink 8 4 2 2 3" xfId="3327"/>
    <cellStyle name="Hyperlink 8 4 2 2 3 2" xfId="9957"/>
    <cellStyle name="Hyperlink 8 4 2 2 4" xfId="5537"/>
    <cellStyle name="Hyperlink 8 4 2 2 5" xfId="7747"/>
    <cellStyle name="Hyperlink 8 4 2 3" xfId="1669"/>
    <cellStyle name="Hyperlink 8 4 2 3 2" xfId="3880"/>
    <cellStyle name="Hyperlink 8 4 2 3 2 2" xfId="10510"/>
    <cellStyle name="Hyperlink 8 4 2 3 3" xfId="6090"/>
    <cellStyle name="Hyperlink 8 4 2 3 4" xfId="8300"/>
    <cellStyle name="Hyperlink 8 4 2 4" xfId="2775"/>
    <cellStyle name="Hyperlink 8 4 2 4 2" xfId="9405"/>
    <cellStyle name="Hyperlink 8 4 2 5" xfId="4985"/>
    <cellStyle name="Hyperlink 8 4 2 6" xfId="7195"/>
    <cellStyle name="Hyperlink 8 4 3" xfId="832"/>
    <cellStyle name="Hyperlink 8 4 3 2" xfId="1945"/>
    <cellStyle name="Hyperlink 8 4 3 2 2" xfId="4156"/>
    <cellStyle name="Hyperlink 8 4 3 2 2 2" xfId="10786"/>
    <cellStyle name="Hyperlink 8 4 3 2 3" xfId="6366"/>
    <cellStyle name="Hyperlink 8 4 3 2 4" xfId="8576"/>
    <cellStyle name="Hyperlink 8 4 3 3" xfId="3051"/>
    <cellStyle name="Hyperlink 8 4 3 3 2" xfId="9681"/>
    <cellStyle name="Hyperlink 8 4 3 4" xfId="5261"/>
    <cellStyle name="Hyperlink 8 4 3 5" xfId="7471"/>
    <cellStyle name="Hyperlink 8 4 4" xfId="1393"/>
    <cellStyle name="Hyperlink 8 4 4 2" xfId="3604"/>
    <cellStyle name="Hyperlink 8 4 4 2 2" xfId="10234"/>
    <cellStyle name="Hyperlink 8 4 4 3" xfId="5814"/>
    <cellStyle name="Hyperlink 8 4 4 4" xfId="8024"/>
    <cellStyle name="Hyperlink 8 4 5" xfId="2499"/>
    <cellStyle name="Hyperlink 8 4 5 2" xfId="9129"/>
    <cellStyle name="Hyperlink 8 4 6" xfId="4709"/>
    <cellStyle name="Hyperlink 8 4 7" xfId="6919"/>
    <cellStyle name="Hyperlink 8 5" xfId="372"/>
    <cellStyle name="Hyperlink 8 5 2" xfId="924"/>
    <cellStyle name="Hyperlink 8 5 2 2" xfId="2037"/>
    <cellStyle name="Hyperlink 8 5 2 2 2" xfId="4248"/>
    <cellStyle name="Hyperlink 8 5 2 2 2 2" xfId="10878"/>
    <cellStyle name="Hyperlink 8 5 2 2 3" xfId="6458"/>
    <cellStyle name="Hyperlink 8 5 2 2 4" xfId="8668"/>
    <cellStyle name="Hyperlink 8 5 2 3" xfId="3143"/>
    <cellStyle name="Hyperlink 8 5 2 3 2" xfId="9773"/>
    <cellStyle name="Hyperlink 8 5 2 4" xfId="5353"/>
    <cellStyle name="Hyperlink 8 5 2 5" xfId="7563"/>
    <cellStyle name="Hyperlink 8 5 3" xfId="1485"/>
    <cellStyle name="Hyperlink 8 5 3 2" xfId="3696"/>
    <cellStyle name="Hyperlink 8 5 3 2 2" xfId="10326"/>
    <cellStyle name="Hyperlink 8 5 3 3" xfId="5906"/>
    <cellStyle name="Hyperlink 8 5 3 4" xfId="8116"/>
    <cellStyle name="Hyperlink 8 5 4" xfId="2591"/>
    <cellStyle name="Hyperlink 8 5 4 2" xfId="9221"/>
    <cellStyle name="Hyperlink 8 5 5" xfId="4801"/>
    <cellStyle name="Hyperlink 8 5 6" xfId="7011"/>
    <cellStyle name="Hyperlink 8 6" xfId="648"/>
    <cellStyle name="Hyperlink 8 6 2" xfId="1761"/>
    <cellStyle name="Hyperlink 8 6 2 2" xfId="3972"/>
    <cellStyle name="Hyperlink 8 6 2 2 2" xfId="10602"/>
    <cellStyle name="Hyperlink 8 6 2 3" xfId="6182"/>
    <cellStyle name="Hyperlink 8 6 2 4" xfId="8392"/>
    <cellStyle name="Hyperlink 8 6 3" xfId="2867"/>
    <cellStyle name="Hyperlink 8 6 3 2" xfId="9497"/>
    <cellStyle name="Hyperlink 8 6 4" xfId="5077"/>
    <cellStyle name="Hyperlink 8 6 5" xfId="7287"/>
    <cellStyle name="Hyperlink 8 7" xfId="1209"/>
    <cellStyle name="Hyperlink 8 7 2" xfId="3420"/>
    <cellStyle name="Hyperlink 8 7 2 2" xfId="10050"/>
    <cellStyle name="Hyperlink 8 7 3" xfId="5630"/>
    <cellStyle name="Hyperlink 8 7 4" xfId="7840"/>
    <cellStyle name="Hyperlink 8 8" xfId="2315"/>
    <cellStyle name="Hyperlink 8 8 2" xfId="894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2 2" xfId="10975"/>
    <cellStyle name="Hyperlink 9 2 2 2 2 3" xfId="6555"/>
    <cellStyle name="Hyperlink 9 2 2 2 2 4" xfId="8765"/>
    <cellStyle name="Hyperlink 9 2 2 2 3" xfId="3240"/>
    <cellStyle name="Hyperlink 9 2 2 2 3 2" xfId="9870"/>
    <cellStyle name="Hyperlink 9 2 2 2 4" xfId="5450"/>
    <cellStyle name="Hyperlink 9 2 2 2 5" xfId="7660"/>
    <cellStyle name="Hyperlink 9 2 2 3" xfId="1582"/>
    <cellStyle name="Hyperlink 9 2 2 3 2" xfId="3793"/>
    <cellStyle name="Hyperlink 9 2 2 3 2 2" xfId="10423"/>
    <cellStyle name="Hyperlink 9 2 2 3 3" xfId="6003"/>
    <cellStyle name="Hyperlink 9 2 2 3 4" xfId="8213"/>
    <cellStyle name="Hyperlink 9 2 2 4" xfId="2688"/>
    <cellStyle name="Hyperlink 9 2 2 4 2" xfId="9318"/>
    <cellStyle name="Hyperlink 9 2 2 5" xfId="4898"/>
    <cellStyle name="Hyperlink 9 2 2 6" xfId="7108"/>
    <cellStyle name="Hyperlink 9 2 3" xfId="745"/>
    <cellStyle name="Hyperlink 9 2 3 2" xfId="1858"/>
    <cellStyle name="Hyperlink 9 2 3 2 2" xfId="4069"/>
    <cellStyle name="Hyperlink 9 2 3 2 2 2" xfId="10699"/>
    <cellStyle name="Hyperlink 9 2 3 2 3" xfId="6279"/>
    <cellStyle name="Hyperlink 9 2 3 2 4" xfId="8489"/>
    <cellStyle name="Hyperlink 9 2 3 3" xfId="2964"/>
    <cellStyle name="Hyperlink 9 2 3 3 2" xfId="9594"/>
    <cellStyle name="Hyperlink 9 2 3 4" xfId="5174"/>
    <cellStyle name="Hyperlink 9 2 3 5" xfId="7384"/>
    <cellStyle name="Hyperlink 9 2 4" xfId="1306"/>
    <cellStyle name="Hyperlink 9 2 4 2" xfId="3517"/>
    <cellStyle name="Hyperlink 9 2 4 2 2" xfId="10147"/>
    <cellStyle name="Hyperlink 9 2 4 3" xfId="5727"/>
    <cellStyle name="Hyperlink 9 2 4 4" xfId="7937"/>
    <cellStyle name="Hyperlink 9 2 5" xfId="2412"/>
    <cellStyle name="Hyperlink 9 2 5 2" xfId="9042"/>
    <cellStyle name="Hyperlink 9 2 6" xfId="4622"/>
    <cellStyle name="Hyperlink 9 2 7" xfId="683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2 2" xfId="11067"/>
    <cellStyle name="Hyperlink 9 3 2 2 2 3" xfId="6647"/>
    <cellStyle name="Hyperlink 9 3 2 2 2 4" xfId="8857"/>
    <cellStyle name="Hyperlink 9 3 2 2 3" xfId="3332"/>
    <cellStyle name="Hyperlink 9 3 2 2 3 2" xfId="9962"/>
    <cellStyle name="Hyperlink 9 3 2 2 4" xfId="5542"/>
    <cellStyle name="Hyperlink 9 3 2 2 5" xfId="7752"/>
    <cellStyle name="Hyperlink 9 3 2 3" xfId="1674"/>
    <cellStyle name="Hyperlink 9 3 2 3 2" xfId="3885"/>
    <cellStyle name="Hyperlink 9 3 2 3 2 2" xfId="10515"/>
    <cellStyle name="Hyperlink 9 3 2 3 3" xfId="6095"/>
    <cellStyle name="Hyperlink 9 3 2 3 4" xfId="8305"/>
    <cellStyle name="Hyperlink 9 3 2 4" xfId="2780"/>
    <cellStyle name="Hyperlink 9 3 2 4 2" xfId="9410"/>
    <cellStyle name="Hyperlink 9 3 2 5" xfId="4990"/>
    <cellStyle name="Hyperlink 9 3 2 6" xfId="7200"/>
    <cellStyle name="Hyperlink 9 3 3" xfId="837"/>
    <cellStyle name="Hyperlink 9 3 3 2" xfId="1950"/>
    <cellStyle name="Hyperlink 9 3 3 2 2" xfId="4161"/>
    <cellStyle name="Hyperlink 9 3 3 2 2 2" xfId="10791"/>
    <cellStyle name="Hyperlink 9 3 3 2 3" xfId="6371"/>
    <cellStyle name="Hyperlink 9 3 3 2 4" xfId="8581"/>
    <cellStyle name="Hyperlink 9 3 3 3" xfId="3056"/>
    <cellStyle name="Hyperlink 9 3 3 3 2" xfId="9686"/>
    <cellStyle name="Hyperlink 9 3 3 4" xfId="5266"/>
    <cellStyle name="Hyperlink 9 3 3 5" xfId="7476"/>
    <cellStyle name="Hyperlink 9 3 4" xfId="1398"/>
    <cellStyle name="Hyperlink 9 3 4 2" xfId="3609"/>
    <cellStyle name="Hyperlink 9 3 4 2 2" xfId="10239"/>
    <cellStyle name="Hyperlink 9 3 4 3" xfId="5819"/>
    <cellStyle name="Hyperlink 9 3 4 4" xfId="8029"/>
    <cellStyle name="Hyperlink 9 3 5" xfId="2504"/>
    <cellStyle name="Hyperlink 9 3 5 2" xfId="9134"/>
    <cellStyle name="Hyperlink 9 3 6" xfId="4714"/>
    <cellStyle name="Hyperlink 9 3 7" xfId="6924"/>
    <cellStyle name="Hyperlink 9 4" xfId="377"/>
    <cellStyle name="Hyperlink 9 4 2" xfId="929"/>
    <cellStyle name="Hyperlink 9 4 2 2" xfId="2042"/>
    <cellStyle name="Hyperlink 9 4 2 2 2" xfId="4253"/>
    <cellStyle name="Hyperlink 9 4 2 2 2 2" xfId="10883"/>
    <cellStyle name="Hyperlink 9 4 2 2 3" xfId="6463"/>
    <cellStyle name="Hyperlink 9 4 2 2 4" xfId="8673"/>
    <cellStyle name="Hyperlink 9 4 2 3" xfId="3148"/>
    <cellStyle name="Hyperlink 9 4 2 3 2" xfId="9778"/>
    <cellStyle name="Hyperlink 9 4 2 4" xfId="5358"/>
    <cellStyle name="Hyperlink 9 4 2 5" xfId="7568"/>
    <cellStyle name="Hyperlink 9 4 3" xfId="1490"/>
    <cellStyle name="Hyperlink 9 4 3 2" xfId="3701"/>
    <cellStyle name="Hyperlink 9 4 3 2 2" xfId="10331"/>
    <cellStyle name="Hyperlink 9 4 3 3" xfId="5911"/>
    <cellStyle name="Hyperlink 9 4 3 4" xfId="8121"/>
    <cellStyle name="Hyperlink 9 4 4" xfId="2596"/>
    <cellStyle name="Hyperlink 9 4 4 2" xfId="9226"/>
    <cellStyle name="Hyperlink 9 4 5" xfId="4806"/>
    <cellStyle name="Hyperlink 9 4 6" xfId="7016"/>
    <cellStyle name="Hyperlink 9 5" xfId="653"/>
    <cellStyle name="Hyperlink 9 5 2" xfId="1766"/>
    <cellStyle name="Hyperlink 9 5 2 2" xfId="3977"/>
    <cellStyle name="Hyperlink 9 5 2 2 2" xfId="10607"/>
    <cellStyle name="Hyperlink 9 5 2 3" xfId="6187"/>
    <cellStyle name="Hyperlink 9 5 2 4" xfId="8397"/>
    <cellStyle name="Hyperlink 9 5 3" xfId="2872"/>
    <cellStyle name="Hyperlink 9 5 3 2" xfId="9502"/>
    <cellStyle name="Hyperlink 9 5 4" xfId="5082"/>
    <cellStyle name="Hyperlink 9 5 5" xfId="7292"/>
    <cellStyle name="Hyperlink 9 6" xfId="1214"/>
    <cellStyle name="Hyperlink 9 6 2" xfId="3425"/>
    <cellStyle name="Hyperlink 9 6 2 2" xfId="10055"/>
    <cellStyle name="Hyperlink 9 6 3" xfId="5635"/>
    <cellStyle name="Hyperlink 9 6 4" xfId="7845"/>
    <cellStyle name="Hyperlink 9 7" xfId="2320"/>
    <cellStyle name="Hyperlink 9 7 2" xfId="8950"/>
    <cellStyle name="Hyperlink 9 8" xfId="4530"/>
    <cellStyle name="Hyperlink 9 9" xfId="674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33"/>
      <tableStyleElement type="headerRow" dxfId="732"/>
      <tableStyleElement type="totalRow" dxfId="731"/>
      <tableStyleElement type="firstColumn" dxfId="730"/>
      <tableStyleElement type="lastColumn" dxfId="729"/>
      <tableStyleElement type="firstRowStripe" dxfId="728"/>
      <tableStyleElement type="firstColumnStripe" dxfId="72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8" t="s">
        <v>58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145.832442129627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108.49858796296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98.4985879629603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98.5651273148178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69.0556018518546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63.4964583333349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50.0611689814832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52.1852893518517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22.1091898148152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21.7719328703679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10.7298611111109 días</v>
      </c>
      <c r="B13" s="107" t="s">
        <v>2620</v>
      </c>
      <c r="C13" s="94">
        <v>44460.270138888889</v>
      </c>
      <c r="D13" s="94" t="s">
        <v>2174</v>
      </c>
      <c r="E13" s="137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36" t="s">
        <v>2621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20" priority="99428"/>
  </conditionalFormatting>
  <conditionalFormatting sqref="E3">
    <cfRule type="duplicateValues" dxfId="119" priority="121791"/>
  </conditionalFormatting>
  <conditionalFormatting sqref="E3">
    <cfRule type="duplicateValues" dxfId="118" priority="121792"/>
    <cfRule type="duplicateValues" dxfId="117" priority="121793"/>
  </conditionalFormatting>
  <conditionalFormatting sqref="E3">
    <cfRule type="duplicateValues" dxfId="116" priority="121794"/>
    <cfRule type="duplicateValues" dxfId="115" priority="121795"/>
    <cfRule type="duplicateValues" dxfId="114" priority="121796"/>
    <cfRule type="duplicateValues" dxfId="113" priority="121797"/>
  </conditionalFormatting>
  <conditionalFormatting sqref="B3">
    <cfRule type="duplicateValues" dxfId="112" priority="121798"/>
  </conditionalFormatting>
  <conditionalFormatting sqref="E4">
    <cfRule type="duplicateValues" dxfId="111" priority="143"/>
  </conditionalFormatting>
  <conditionalFormatting sqref="E4">
    <cfRule type="duplicateValues" dxfId="110" priority="140"/>
    <cfRule type="duplicateValues" dxfId="109" priority="141"/>
    <cfRule type="duplicateValues" dxfId="108" priority="142"/>
  </conditionalFormatting>
  <conditionalFormatting sqref="E4">
    <cfRule type="duplicateValues" dxfId="107" priority="139"/>
  </conditionalFormatting>
  <conditionalFormatting sqref="E4">
    <cfRule type="duplicateValues" dxfId="106" priority="136"/>
    <cfRule type="duplicateValues" dxfId="105" priority="137"/>
    <cfRule type="duplicateValues" dxfId="104" priority="138"/>
  </conditionalFormatting>
  <conditionalFormatting sqref="B4">
    <cfRule type="duplicateValues" dxfId="103" priority="135"/>
  </conditionalFormatting>
  <conditionalFormatting sqref="E4">
    <cfRule type="duplicateValues" dxfId="102" priority="134"/>
  </conditionalFormatting>
  <conditionalFormatting sqref="B5">
    <cfRule type="duplicateValues" dxfId="101" priority="118"/>
  </conditionalFormatting>
  <conditionalFormatting sqref="E5">
    <cfRule type="duplicateValues" dxfId="100" priority="117"/>
  </conditionalFormatting>
  <conditionalFormatting sqref="E5">
    <cfRule type="duplicateValues" dxfId="99" priority="114"/>
    <cfRule type="duplicateValues" dxfId="98" priority="115"/>
    <cfRule type="duplicateValues" dxfId="97" priority="116"/>
  </conditionalFormatting>
  <conditionalFormatting sqref="E5">
    <cfRule type="duplicateValues" dxfId="96" priority="113"/>
  </conditionalFormatting>
  <conditionalFormatting sqref="E5">
    <cfRule type="duplicateValues" dxfId="95" priority="110"/>
    <cfRule type="duplicateValues" dxfId="94" priority="111"/>
    <cfRule type="duplicateValues" dxfId="93" priority="112"/>
  </conditionalFormatting>
  <conditionalFormatting sqref="E5">
    <cfRule type="duplicateValues" dxfId="92" priority="109"/>
  </conditionalFormatting>
  <conditionalFormatting sqref="E7">
    <cfRule type="duplicateValues" dxfId="91" priority="62"/>
  </conditionalFormatting>
  <conditionalFormatting sqref="E7">
    <cfRule type="duplicateValues" dxfId="90" priority="60"/>
    <cfRule type="duplicateValues" dxfId="89" priority="61"/>
  </conditionalFormatting>
  <conditionalFormatting sqref="E7">
    <cfRule type="duplicateValues" dxfId="88" priority="57"/>
    <cfRule type="duplicateValues" dxfId="87" priority="58"/>
    <cfRule type="duplicateValues" dxfId="86" priority="59"/>
  </conditionalFormatting>
  <conditionalFormatting sqref="E7">
    <cfRule type="duplicateValues" dxfId="85" priority="53"/>
    <cfRule type="duplicateValues" dxfId="84" priority="54"/>
    <cfRule type="duplicateValues" dxfId="83" priority="55"/>
    <cfRule type="duplicateValues" dxfId="82" priority="56"/>
  </conditionalFormatting>
  <conditionalFormatting sqref="B7">
    <cfRule type="duplicateValues" dxfId="81" priority="52"/>
  </conditionalFormatting>
  <conditionalFormatting sqref="B7">
    <cfRule type="duplicateValues" dxfId="80" priority="50"/>
    <cfRule type="duplicateValues" dxfId="79" priority="51"/>
  </conditionalFormatting>
  <conditionalFormatting sqref="E8">
    <cfRule type="duplicateValues" dxfId="78" priority="49"/>
  </conditionalFormatting>
  <conditionalFormatting sqref="E8">
    <cfRule type="duplicateValues" dxfId="77" priority="48"/>
  </conditionalFormatting>
  <conditionalFormatting sqref="B8">
    <cfRule type="duplicateValues" dxfId="76" priority="47"/>
  </conditionalFormatting>
  <conditionalFormatting sqref="E8">
    <cfRule type="duplicateValues" dxfId="75" priority="46"/>
  </conditionalFormatting>
  <conditionalFormatting sqref="B8">
    <cfRule type="duplicateValues" dxfId="74" priority="45"/>
  </conditionalFormatting>
  <conditionalFormatting sqref="E8">
    <cfRule type="duplicateValues" dxfId="73" priority="44"/>
  </conditionalFormatting>
  <conditionalFormatting sqref="E9">
    <cfRule type="duplicateValues" dxfId="72" priority="33"/>
    <cfRule type="duplicateValues" dxfId="71" priority="34"/>
    <cfRule type="duplicateValues" dxfId="70" priority="35"/>
    <cfRule type="duplicateValues" dxfId="69" priority="36"/>
  </conditionalFormatting>
  <conditionalFormatting sqref="B9">
    <cfRule type="duplicateValues" dxfId="68" priority="130254"/>
  </conditionalFormatting>
  <conditionalFormatting sqref="E6">
    <cfRule type="duplicateValues" dxfId="67" priority="130256"/>
  </conditionalFormatting>
  <conditionalFormatting sqref="B6">
    <cfRule type="duplicateValues" dxfId="66" priority="130257"/>
  </conditionalFormatting>
  <conditionalFormatting sqref="B6">
    <cfRule type="duplicateValues" dxfId="65" priority="130258"/>
    <cfRule type="duplicateValues" dxfId="64" priority="130259"/>
    <cfRule type="duplicateValues" dxfId="63" priority="130260"/>
  </conditionalFormatting>
  <conditionalFormatting sqref="E6">
    <cfRule type="duplicateValues" dxfId="62" priority="130261"/>
    <cfRule type="duplicateValues" dxfId="61" priority="130262"/>
  </conditionalFormatting>
  <conditionalFormatting sqref="E6">
    <cfRule type="duplicateValues" dxfId="60" priority="130263"/>
    <cfRule type="duplicateValues" dxfId="59" priority="130264"/>
    <cfRule type="duplicateValues" dxfId="58" priority="130265"/>
  </conditionalFormatting>
  <conditionalFormatting sqref="E6">
    <cfRule type="duplicateValues" dxfId="57" priority="130266"/>
    <cfRule type="duplicateValues" dxfId="56" priority="130267"/>
    <cfRule type="duplicateValues" dxfId="55" priority="130268"/>
    <cfRule type="duplicateValues" dxfId="54" priority="130269"/>
  </conditionalFormatting>
  <conditionalFormatting sqref="B10">
    <cfRule type="duplicateValues" dxfId="53" priority="148812"/>
  </conditionalFormatting>
  <conditionalFormatting sqref="E10">
    <cfRule type="duplicateValues" dxfId="52" priority="148813"/>
  </conditionalFormatting>
  <conditionalFormatting sqref="E11:E12">
    <cfRule type="duplicateValues" dxfId="51" priority="26"/>
  </conditionalFormatting>
  <conditionalFormatting sqref="E11:E12">
    <cfRule type="duplicateValues" dxfId="50" priority="25"/>
  </conditionalFormatting>
  <conditionalFormatting sqref="E11:E12">
    <cfRule type="duplicateValues" dxfId="49" priority="23"/>
    <cfRule type="duplicateValues" dxfId="48" priority="24"/>
  </conditionalFormatting>
  <conditionalFormatting sqref="E11:E12">
    <cfRule type="duplicateValues" dxfId="47" priority="20"/>
    <cfRule type="duplicateValues" dxfId="46" priority="21"/>
    <cfRule type="duplicateValues" dxfId="45" priority="22"/>
  </conditionalFormatting>
  <conditionalFormatting sqref="B11:B12">
    <cfRule type="duplicateValues" dxfId="44" priority="18"/>
    <cfRule type="duplicateValues" dxfId="43" priority="19"/>
  </conditionalFormatting>
  <conditionalFormatting sqref="B11:B12">
    <cfRule type="duplicateValues" dxfId="42" priority="17"/>
  </conditionalFormatting>
  <conditionalFormatting sqref="B11:B12">
    <cfRule type="duplicateValues" dxfId="41" priority="14"/>
    <cfRule type="duplicateValues" dxfId="40" priority="15"/>
    <cfRule type="duplicateValues" dxfId="39" priority="16"/>
  </conditionalFormatting>
  <conditionalFormatting sqref="E13">
    <cfRule type="duplicateValues" dxfId="38" priority="13"/>
  </conditionalFormatting>
  <conditionalFormatting sqref="E13">
    <cfRule type="duplicateValues" dxfId="37" priority="12"/>
  </conditionalFormatting>
  <conditionalFormatting sqref="E13">
    <cfRule type="duplicateValues" dxfId="36" priority="10"/>
    <cfRule type="duplicateValues" dxfId="35" priority="11"/>
  </conditionalFormatting>
  <conditionalFormatting sqref="E13">
    <cfRule type="duplicateValues" dxfId="34" priority="7"/>
    <cfRule type="duplicateValues" dxfId="33" priority="8"/>
    <cfRule type="duplicateValues" dxfId="32" priority="9"/>
  </conditionalFormatting>
  <conditionalFormatting sqref="B13">
    <cfRule type="duplicateValues" dxfId="31" priority="5"/>
    <cfRule type="duplicateValues" dxfId="30" priority="6"/>
  </conditionalFormatting>
  <conditionalFormatting sqref="B13">
    <cfRule type="duplicateValues" dxfId="29" priority="4"/>
  </conditionalFormatting>
  <conditionalFormatting sqref="B13">
    <cfRule type="duplicateValues" dxfId="28" priority="1"/>
    <cfRule type="duplicateValues" dxfId="27" priority="2"/>
    <cfRule type="duplicateValues" dxfId="26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2614</v>
      </c>
      <c r="C825" s="134" t="s">
        <v>2615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725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5" priority="12"/>
  </conditionalFormatting>
  <conditionalFormatting sqref="B1:B810 B823:B1048576">
    <cfRule type="duplicateValues" dxfId="24" priority="11"/>
  </conditionalFormatting>
  <conditionalFormatting sqref="A811:A814">
    <cfRule type="duplicateValues" dxfId="23" priority="10"/>
  </conditionalFormatting>
  <conditionalFormatting sqref="B811:B814">
    <cfRule type="duplicateValues" dxfId="22" priority="9"/>
  </conditionalFormatting>
  <conditionalFormatting sqref="A823:A1048576 A1:A814">
    <cfRule type="duplicateValues" dxfId="21" priority="8"/>
  </conditionalFormatting>
  <conditionalFormatting sqref="A815:A821">
    <cfRule type="duplicateValues" dxfId="20" priority="7"/>
  </conditionalFormatting>
  <conditionalFormatting sqref="B815:B821">
    <cfRule type="duplicateValues" dxfId="19" priority="6"/>
  </conditionalFormatting>
  <conditionalFormatting sqref="A815:A821">
    <cfRule type="duplicateValues" dxfId="18" priority="5"/>
  </conditionalFormatting>
  <conditionalFormatting sqref="A822">
    <cfRule type="duplicateValues" dxfId="17" priority="4"/>
  </conditionalFormatting>
  <conditionalFormatting sqref="A822">
    <cfRule type="duplicateValues" dxfId="16" priority="2"/>
  </conditionalFormatting>
  <conditionalFormatting sqref="B822">
    <cfRule type="duplicateValues" dxfId="1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30" t="s">
        <v>0</v>
      </c>
      <c r="B1" s="23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2" t="s">
        <v>8</v>
      </c>
      <c r="B9" s="23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4" t="s">
        <v>9</v>
      </c>
      <c r="B14" s="23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1515"/>
  <sheetViews>
    <sheetView tabSelected="1" zoomScale="85" zoomScaleNormal="85" workbookViewId="0">
      <pane ySplit="4" topLeftCell="A182" activePane="bottomLeft" state="frozen"/>
      <selection pane="bottomLeft" activeCell="D215" sqref="D215"/>
    </sheetView>
  </sheetViews>
  <sheetFormatPr baseColWidth="10" defaultColWidth="12.28515625" defaultRowHeight="15" x14ac:dyDescent="0.25"/>
  <cols>
    <col min="1" max="1" width="25.7109375" style="99" bestFit="1" customWidth="1"/>
    <col min="2" max="2" width="20.7109375" style="81" bestFit="1" customWidth="1"/>
    <col min="3" max="3" width="17.7109375" style="43" bestFit="1" customWidth="1"/>
    <col min="4" max="4" width="29.42578125" style="99" bestFit="1" customWidth="1"/>
    <col min="5" max="5" width="12.7109375" style="74" bestFit="1" customWidth="1"/>
    <col min="6" max="6" width="11.7109375" style="44" customWidth="1"/>
    <col min="7" max="7" width="54.140625" style="44" customWidth="1"/>
    <col min="8" max="11" width="5.7109375" style="44" customWidth="1"/>
    <col min="12" max="12" width="51.85546875" style="44" customWidth="1"/>
    <col min="13" max="13" width="19.85546875" style="99" bestFit="1" customWidth="1"/>
    <col min="14" max="14" width="18" style="99" customWidth="1"/>
    <col min="15" max="15" width="42.85546875" style="99" customWidth="1"/>
    <col min="16" max="16" width="32.42578125" style="129" customWidth="1"/>
    <col min="17" max="17" width="51.85546875" style="68" bestFit="1" customWidth="1"/>
    <col min="18" max="16384" width="12.28515625" style="42"/>
  </cols>
  <sheetData>
    <row r="1" spans="1:17" ht="18" x14ac:dyDescent="0.25">
      <c r="A1" s="166" t="s">
        <v>2147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8"/>
    </row>
    <row r="2" spans="1:17" ht="18" x14ac:dyDescent="0.25">
      <c r="A2" s="163" t="s">
        <v>2144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5"/>
    </row>
    <row r="3" spans="1:17" ht="18.75" thickBot="1" x14ac:dyDescent="0.3">
      <c r="A3" s="169" t="s">
        <v>2671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1"/>
    </row>
    <row r="4" spans="1:17" s="25" customFormat="1" ht="18" x14ac:dyDescent="0.25">
      <c r="A4" s="89" t="s">
        <v>2386</v>
      </c>
      <c r="B4" s="88" t="s">
        <v>2617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2613</v>
      </c>
      <c r="Q4" s="90" t="s">
        <v>2429</v>
      </c>
    </row>
    <row r="5" spans="1:17" s="119" customFormat="1" ht="18" x14ac:dyDescent="0.25">
      <c r="A5" s="141" t="str">
        <f>VLOOKUP(E5,'LISTADO ATM'!$A$2:$C$901,3,0)</f>
        <v>SUR</v>
      </c>
      <c r="B5" s="154">
        <v>3336037004</v>
      </c>
      <c r="C5" s="94">
        <v>44465.693807870368</v>
      </c>
      <c r="D5" s="94" t="s">
        <v>2174</v>
      </c>
      <c r="E5" s="156">
        <v>576</v>
      </c>
      <c r="F5" s="154" t="str">
        <f>VLOOKUP(E5,VIP!$A$2:$O16531,2,0)</f>
        <v>DRBR576</v>
      </c>
      <c r="G5" s="141" t="str">
        <f>VLOOKUP(E5,'LISTADO ATM'!$A$2:$B$900,2,0)</f>
        <v>ATM Nizao</v>
      </c>
      <c r="H5" s="141">
        <f>VLOOKUP(E5,VIP!$A$2:$O21492,7,FALSE)</f>
        <v>0</v>
      </c>
      <c r="I5" s="141">
        <f>VLOOKUP(E5,VIP!$A$2:$O13457,8,FALSE)</f>
        <v>0</v>
      </c>
      <c r="J5" s="141">
        <f>VLOOKUP(E5,VIP!$A$2:$O13407,8,FALSE)</f>
        <v>0</v>
      </c>
      <c r="K5" s="141">
        <f>VLOOKUP(E5,VIP!$A$2:$O16981,6,0)</f>
        <v>0</v>
      </c>
      <c r="L5" s="153" t="s">
        <v>2212</v>
      </c>
      <c r="M5" s="161" t="s">
        <v>2530</v>
      </c>
      <c r="N5" s="93" t="s">
        <v>2443</v>
      </c>
      <c r="O5" s="141" t="s">
        <v>2445</v>
      </c>
      <c r="P5" s="153"/>
      <c r="Q5" s="162">
        <v>44471.772916666669</v>
      </c>
    </row>
    <row r="6" spans="1:17" s="119" customFormat="1" ht="18" x14ac:dyDescent="0.25">
      <c r="A6" s="141" t="str">
        <f>VLOOKUP(E6,'LISTADO ATM'!$A$2:$C$901,3,0)</f>
        <v>DISTRITO NACIONAL</v>
      </c>
      <c r="B6" s="154">
        <v>3336040397</v>
      </c>
      <c r="C6" s="94">
        <v>44468.329444444447</v>
      </c>
      <c r="D6" s="94" t="s">
        <v>2174</v>
      </c>
      <c r="E6" s="156">
        <v>335</v>
      </c>
      <c r="F6" s="154" t="str">
        <f>VLOOKUP(E6,VIP!$A$2:$O16532,2,0)</f>
        <v>DRBR335</v>
      </c>
      <c r="G6" s="141" t="str">
        <f>VLOOKUP(E6,'LISTADO ATM'!$A$2:$B$900,2,0)</f>
        <v>ATM Edificio Aster</v>
      </c>
      <c r="H6" s="141" t="str">
        <f>VLOOKUP(E6,VIP!$A$2:$O21493,7,FALSE)</f>
        <v>Si</v>
      </c>
      <c r="I6" s="141" t="str">
        <f>VLOOKUP(E6,VIP!$A$2:$O13458,8,FALSE)</f>
        <v>Si</v>
      </c>
      <c r="J6" s="141" t="str">
        <f>VLOOKUP(E6,VIP!$A$2:$O13408,8,FALSE)</f>
        <v>Si</v>
      </c>
      <c r="K6" s="141" t="str">
        <f>VLOOKUP(E6,VIP!$A$2:$O16982,6,0)</f>
        <v>NO</v>
      </c>
      <c r="L6" s="153" t="s">
        <v>2212</v>
      </c>
      <c r="M6" s="93" t="s">
        <v>2437</v>
      </c>
      <c r="N6" s="93" t="s">
        <v>2443</v>
      </c>
      <c r="O6" s="141" t="s">
        <v>2445</v>
      </c>
      <c r="P6" s="153"/>
      <c r="Q6" s="93" t="s">
        <v>2212</v>
      </c>
    </row>
    <row r="7" spans="1:17" s="119" customFormat="1" ht="18" x14ac:dyDescent="0.25">
      <c r="A7" s="141" t="str">
        <f>VLOOKUP(E7,'LISTADO ATM'!$A$2:$C$901,3,0)</f>
        <v>DISTRITO NACIONAL</v>
      </c>
      <c r="B7" s="154">
        <v>3336041011</v>
      </c>
      <c r="C7" s="94">
        <v>44468.460706018515</v>
      </c>
      <c r="D7" s="94" t="s">
        <v>2174</v>
      </c>
      <c r="E7" s="156">
        <v>336</v>
      </c>
      <c r="F7" s="154" t="str">
        <f>VLOOKUP(E7,VIP!$A$2:$O16534,2,0)</f>
        <v>DRBR336</v>
      </c>
      <c r="G7" s="141" t="str">
        <f>VLOOKUP(E7,'LISTADO ATM'!$A$2:$B$900,2,0)</f>
        <v>ATM Instituto Nacional de Cancer (incart)</v>
      </c>
      <c r="H7" s="141" t="str">
        <f>VLOOKUP(E7,VIP!$A$2:$O21495,7,FALSE)</f>
        <v>Si</v>
      </c>
      <c r="I7" s="141" t="str">
        <f>VLOOKUP(E7,VIP!$A$2:$O13460,8,FALSE)</f>
        <v>Si</v>
      </c>
      <c r="J7" s="141" t="str">
        <f>VLOOKUP(E7,VIP!$A$2:$O13410,8,FALSE)</f>
        <v>Si</v>
      </c>
      <c r="K7" s="141" t="str">
        <f>VLOOKUP(E7,VIP!$A$2:$O16984,6,0)</f>
        <v>NO</v>
      </c>
      <c r="L7" s="153" t="s">
        <v>2212</v>
      </c>
      <c r="M7" s="93" t="s">
        <v>2437</v>
      </c>
      <c r="N7" s="93" t="s">
        <v>2443</v>
      </c>
      <c r="O7" s="141" t="s">
        <v>2445</v>
      </c>
      <c r="P7" s="153"/>
      <c r="Q7" s="93" t="s">
        <v>2212</v>
      </c>
    </row>
    <row r="8" spans="1:17" s="119" customFormat="1" ht="18" x14ac:dyDescent="0.25">
      <c r="A8" s="141" t="str">
        <f>VLOOKUP(E8,'LISTADO ATM'!$A$2:$C$901,3,0)</f>
        <v>NORTE</v>
      </c>
      <c r="B8" s="154">
        <v>3336042231</v>
      </c>
      <c r="C8" s="94">
        <v>44469.380752314813</v>
      </c>
      <c r="D8" s="94" t="s">
        <v>2459</v>
      </c>
      <c r="E8" s="156">
        <v>157</v>
      </c>
      <c r="F8" s="154" t="str">
        <f>VLOOKUP(E8,VIP!$A$2:$O16481,2,0)</f>
        <v>DRBR157</v>
      </c>
      <c r="G8" s="141" t="str">
        <f>VLOOKUP(E8,'LISTADO ATM'!$A$2:$B$900,2,0)</f>
        <v xml:space="preserve">ATM Oficina Samaná </v>
      </c>
      <c r="H8" s="141" t="str">
        <f>VLOOKUP(E8,VIP!$A$2:$O21442,7,FALSE)</f>
        <v>Si</v>
      </c>
      <c r="I8" s="141" t="str">
        <f>VLOOKUP(E8,VIP!$A$2:$O13407,8,FALSE)</f>
        <v>Si</v>
      </c>
      <c r="J8" s="141" t="str">
        <f>VLOOKUP(E8,VIP!$A$2:$O13357,8,FALSE)</f>
        <v>Si</v>
      </c>
      <c r="K8" s="141" t="str">
        <f>VLOOKUP(E8,VIP!$A$2:$O16931,6,0)</f>
        <v>SI</v>
      </c>
      <c r="L8" s="153" t="s">
        <v>2628</v>
      </c>
      <c r="M8" s="161" t="s">
        <v>2530</v>
      </c>
      <c r="N8" s="93" t="s">
        <v>2443</v>
      </c>
      <c r="O8" s="141" t="s">
        <v>2629</v>
      </c>
      <c r="P8" s="153"/>
      <c r="Q8" s="162">
        <v>44471.598379629628</v>
      </c>
    </row>
    <row r="9" spans="1:17" s="119" customFormat="1" ht="18" x14ac:dyDescent="0.25">
      <c r="A9" s="141" t="str">
        <f>VLOOKUP(E9,'LISTADO ATM'!$A$2:$C$901,3,0)</f>
        <v>SUR</v>
      </c>
      <c r="B9" s="154">
        <v>3336042250</v>
      </c>
      <c r="C9" s="94">
        <v>44469.385046296295</v>
      </c>
      <c r="D9" s="94" t="s">
        <v>2174</v>
      </c>
      <c r="E9" s="156">
        <v>48</v>
      </c>
      <c r="F9" s="154" t="str">
        <f>VLOOKUP(E9,VIP!$A$2:$O16535,2,0)</f>
        <v>DRBR048</v>
      </c>
      <c r="G9" s="141" t="str">
        <f>VLOOKUP(E9,'LISTADO ATM'!$A$2:$B$900,2,0)</f>
        <v xml:space="preserve">ATM Autoservicio Neiba I </v>
      </c>
      <c r="H9" s="141" t="str">
        <f>VLOOKUP(E9,VIP!$A$2:$O21496,7,FALSE)</f>
        <v>Si</v>
      </c>
      <c r="I9" s="141" t="str">
        <f>VLOOKUP(E9,VIP!$A$2:$O13461,8,FALSE)</f>
        <v>Si</v>
      </c>
      <c r="J9" s="141" t="str">
        <f>VLOOKUP(E9,VIP!$A$2:$O13411,8,FALSE)</f>
        <v>Si</v>
      </c>
      <c r="K9" s="141" t="str">
        <f>VLOOKUP(E9,VIP!$A$2:$O16985,6,0)</f>
        <v>SI</v>
      </c>
      <c r="L9" s="153" t="s">
        <v>2212</v>
      </c>
      <c r="M9" s="161" t="s">
        <v>2530</v>
      </c>
      <c r="N9" s="93" t="s">
        <v>2443</v>
      </c>
      <c r="O9" s="141" t="s">
        <v>2445</v>
      </c>
      <c r="P9" s="153"/>
      <c r="Q9" s="162">
        <v>44471.558935185189</v>
      </c>
    </row>
    <row r="10" spans="1:17" s="119" customFormat="1" ht="18" x14ac:dyDescent="0.25">
      <c r="A10" s="141" t="str">
        <f>VLOOKUP(E10,'LISTADO ATM'!$A$2:$C$901,3,0)</f>
        <v>DISTRITO NACIONAL</v>
      </c>
      <c r="B10" s="154">
        <v>3336042912</v>
      </c>
      <c r="C10" s="94">
        <v>44469.591469907406</v>
      </c>
      <c r="D10" s="94" t="s">
        <v>2440</v>
      </c>
      <c r="E10" s="156">
        <v>570</v>
      </c>
      <c r="F10" s="154" t="str">
        <f>VLOOKUP(E10,VIP!$A$2:$O16485,2,0)</f>
        <v>DRBR478</v>
      </c>
      <c r="G10" s="141" t="str">
        <f>VLOOKUP(E10,'LISTADO ATM'!$A$2:$B$900,2,0)</f>
        <v xml:space="preserve">ATM S/M Liverpool Villa Mella </v>
      </c>
      <c r="H10" s="141" t="str">
        <f>VLOOKUP(E10,VIP!$A$2:$O21446,7,FALSE)</f>
        <v>Si</v>
      </c>
      <c r="I10" s="141" t="str">
        <f>VLOOKUP(E10,VIP!$A$2:$O13411,8,FALSE)</f>
        <v>Si</v>
      </c>
      <c r="J10" s="141" t="str">
        <f>VLOOKUP(E10,VIP!$A$2:$O13361,8,FALSE)</f>
        <v>Si</v>
      </c>
      <c r="K10" s="141" t="str">
        <f>VLOOKUP(E10,VIP!$A$2:$O16935,6,0)</f>
        <v>NO</v>
      </c>
      <c r="L10" s="153" t="s">
        <v>2433</v>
      </c>
      <c r="M10" s="93" t="s">
        <v>2437</v>
      </c>
      <c r="N10" s="93" t="s">
        <v>2443</v>
      </c>
      <c r="O10" s="141" t="s">
        <v>2444</v>
      </c>
      <c r="P10" s="153"/>
      <c r="Q10" s="93" t="s">
        <v>2433</v>
      </c>
    </row>
    <row r="11" spans="1:17" s="119" customFormat="1" ht="18" x14ac:dyDescent="0.25">
      <c r="A11" s="141" t="str">
        <f>VLOOKUP(E11,'LISTADO ATM'!$A$2:$C$901,3,0)</f>
        <v>DISTRITO NACIONAL</v>
      </c>
      <c r="B11" s="154">
        <v>3336042923</v>
      </c>
      <c r="C11" s="94">
        <v>44469.595138888886</v>
      </c>
      <c r="D11" s="94" t="s">
        <v>2440</v>
      </c>
      <c r="E11" s="156">
        <v>363</v>
      </c>
      <c r="F11" s="154" t="str">
        <f>VLOOKUP(E11,VIP!$A$2:$O16487,2,0)</f>
        <v>DRBR363</v>
      </c>
      <c r="G11" s="141" t="str">
        <f>VLOOKUP(E11,'LISTADO ATM'!$A$2:$B$900,2,0)</f>
        <v>ATM Sirena Villa Mella</v>
      </c>
      <c r="H11" s="141" t="str">
        <f>VLOOKUP(E11,VIP!$A$2:$O21448,7,FALSE)</f>
        <v>N/A</v>
      </c>
      <c r="I11" s="141" t="str">
        <f>VLOOKUP(E11,VIP!$A$2:$O13413,8,FALSE)</f>
        <v>N/A</v>
      </c>
      <c r="J11" s="141" t="str">
        <f>VLOOKUP(E11,VIP!$A$2:$O13363,8,FALSE)</f>
        <v>N/A</v>
      </c>
      <c r="K11" s="141" t="str">
        <f>VLOOKUP(E11,VIP!$A$2:$O16937,6,0)</f>
        <v>N/A</v>
      </c>
      <c r="L11" s="153" t="s">
        <v>2433</v>
      </c>
      <c r="M11" s="93" t="s">
        <v>2437</v>
      </c>
      <c r="N11" s="93" t="s">
        <v>2443</v>
      </c>
      <c r="O11" s="141" t="s">
        <v>2444</v>
      </c>
      <c r="P11" s="153"/>
      <c r="Q11" s="93" t="s">
        <v>2433</v>
      </c>
    </row>
    <row r="12" spans="1:17" s="119" customFormat="1" ht="18" x14ac:dyDescent="0.25">
      <c r="A12" s="141" t="str">
        <f>VLOOKUP(E12,'LISTADO ATM'!$A$2:$C$901,3,0)</f>
        <v>SUR</v>
      </c>
      <c r="B12" s="154">
        <v>3336043364</v>
      </c>
      <c r="C12" s="94">
        <v>44469.825682870367</v>
      </c>
      <c r="D12" s="94" t="s">
        <v>2440</v>
      </c>
      <c r="E12" s="156">
        <v>512</v>
      </c>
      <c r="F12" s="154" t="str">
        <f>VLOOKUP(E12,VIP!$A$2:$O16492,2,0)</f>
        <v>DRBR512</v>
      </c>
      <c r="G12" s="141" t="str">
        <f>VLOOKUP(E12,'LISTADO ATM'!$A$2:$B$900,2,0)</f>
        <v>ATM Plaza Jesús Ferreira</v>
      </c>
      <c r="H12" s="141" t="str">
        <f>VLOOKUP(E12,VIP!$A$2:$O21453,7,FALSE)</f>
        <v>N/A</v>
      </c>
      <c r="I12" s="141" t="str">
        <f>VLOOKUP(E12,VIP!$A$2:$O13418,8,FALSE)</f>
        <v>N/A</v>
      </c>
      <c r="J12" s="141" t="str">
        <f>VLOOKUP(E12,VIP!$A$2:$O13368,8,FALSE)</f>
        <v>N/A</v>
      </c>
      <c r="K12" s="141" t="str">
        <f>VLOOKUP(E12,VIP!$A$2:$O16942,6,0)</f>
        <v>N/A</v>
      </c>
      <c r="L12" s="153" t="s">
        <v>2433</v>
      </c>
      <c r="M12" s="161" t="s">
        <v>2530</v>
      </c>
      <c r="N12" s="93" t="s">
        <v>2443</v>
      </c>
      <c r="O12" s="141" t="s">
        <v>2444</v>
      </c>
      <c r="P12" s="153"/>
      <c r="Q12" s="162">
        <v>44471.708333333336</v>
      </c>
    </row>
    <row r="13" spans="1:17" s="119" customFormat="1" ht="18" x14ac:dyDescent="0.25">
      <c r="A13" s="141" t="str">
        <f>VLOOKUP(E13,'LISTADO ATM'!$A$2:$C$901,3,0)</f>
        <v>NORTE</v>
      </c>
      <c r="B13" s="154">
        <v>3336043365</v>
      </c>
      <c r="C13" s="94">
        <v>44469.829618055555</v>
      </c>
      <c r="D13" s="94" t="s">
        <v>2459</v>
      </c>
      <c r="E13" s="156">
        <v>285</v>
      </c>
      <c r="F13" s="154" t="str">
        <f>VLOOKUP(E13,VIP!$A$2:$O16450,2,0)</f>
        <v>DRBR285</v>
      </c>
      <c r="G13" s="141" t="str">
        <f>VLOOKUP(E13,'LISTADO ATM'!$A$2:$B$900,2,0)</f>
        <v xml:space="preserve">ATM Oficina Camino Real (Puerto Plata) </v>
      </c>
      <c r="H13" s="141" t="str">
        <f>VLOOKUP(E13,VIP!$A$2:$O21411,7,FALSE)</f>
        <v>Si</v>
      </c>
      <c r="I13" s="141" t="str">
        <f>VLOOKUP(E13,VIP!$A$2:$O13376,8,FALSE)</f>
        <v>Si</v>
      </c>
      <c r="J13" s="141" t="str">
        <f>VLOOKUP(E13,VIP!$A$2:$O13326,8,FALSE)</f>
        <v>Si</v>
      </c>
      <c r="K13" s="141" t="str">
        <f>VLOOKUP(E13,VIP!$A$2:$O16900,6,0)</f>
        <v>NO</v>
      </c>
      <c r="L13" s="153" t="s">
        <v>2409</v>
      </c>
      <c r="M13" s="161" t="s">
        <v>2530</v>
      </c>
      <c r="N13" s="93" t="s">
        <v>2443</v>
      </c>
      <c r="O13" s="141" t="s">
        <v>2633</v>
      </c>
      <c r="P13" s="153"/>
      <c r="Q13" s="162">
        <v>44471.597395833334</v>
      </c>
    </row>
    <row r="14" spans="1:17" s="119" customFormat="1" ht="18" x14ac:dyDescent="0.25">
      <c r="A14" s="141" t="str">
        <f>VLOOKUP(E14,'LISTADO ATM'!$A$2:$C$901,3,0)</f>
        <v>DISTRITO NACIONAL</v>
      </c>
      <c r="B14" s="154">
        <v>3336043368</v>
      </c>
      <c r="C14" s="94">
        <v>44469.83971064815</v>
      </c>
      <c r="D14" s="94" t="s">
        <v>2440</v>
      </c>
      <c r="E14" s="156">
        <v>515</v>
      </c>
      <c r="F14" s="154" t="str">
        <f>VLOOKUP(E14,VIP!$A$2:$O16493,2,0)</f>
        <v>DRBR515</v>
      </c>
      <c r="G14" s="141" t="str">
        <f>VLOOKUP(E14,'LISTADO ATM'!$A$2:$B$900,2,0)</f>
        <v xml:space="preserve">ATM Oficina Agora Mall I </v>
      </c>
      <c r="H14" s="141" t="str">
        <f>VLOOKUP(E14,VIP!$A$2:$O21454,7,FALSE)</f>
        <v>Si</v>
      </c>
      <c r="I14" s="141" t="str">
        <f>VLOOKUP(E14,VIP!$A$2:$O13419,8,FALSE)</f>
        <v>Si</v>
      </c>
      <c r="J14" s="141" t="str">
        <f>VLOOKUP(E14,VIP!$A$2:$O13369,8,FALSE)</f>
        <v>Si</v>
      </c>
      <c r="K14" s="141" t="str">
        <f>VLOOKUP(E14,VIP!$A$2:$O16943,6,0)</f>
        <v>SI</v>
      </c>
      <c r="L14" s="153" t="s">
        <v>2433</v>
      </c>
      <c r="M14" s="161" t="s">
        <v>2530</v>
      </c>
      <c r="N14" s="93" t="s">
        <v>2443</v>
      </c>
      <c r="O14" s="141" t="s">
        <v>2444</v>
      </c>
      <c r="P14" s="153"/>
      <c r="Q14" s="162">
        <v>44471.58797453704</v>
      </c>
    </row>
    <row r="15" spans="1:17" s="119" customFormat="1" ht="18" x14ac:dyDescent="0.25">
      <c r="A15" s="141" t="str">
        <f>VLOOKUP(E15,'LISTADO ATM'!$A$2:$C$901,3,0)</f>
        <v>DISTRITO NACIONAL</v>
      </c>
      <c r="B15" s="154">
        <v>3336043418</v>
      </c>
      <c r="C15" s="94">
        <v>44470.024872685186</v>
      </c>
      <c r="D15" s="94" t="s">
        <v>2440</v>
      </c>
      <c r="E15" s="156">
        <v>325</v>
      </c>
      <c r="F15" s="154" t="str">
        <f>VLOOKUP(E15,VIP!$A$2:$O16499,2,0)</f>
        <v>DRBR325</v>
      </c>
      <c r="G15" s="141" t="str">
        <f>VLOOKUP(E15,'LISTADO ATM'!$A$2:$B$900,2,0)</f>
        <v>ATM Casa Edwin</v>
      </c>
      <c r="H15" s="141" t="str">
        <f>VLOOKUP(E15,VIP!$A$2:$O21460,7,FALSE)</f>
        <v>Si</v>
      </c>
      <c r="I15" s="141" t="str">
        <f>VLOOKUP(E15,VIP!$A$2:$O13425,8,FALSE)</f>
        <v>Si</v>
      </c>
      <c r="J15" s="141" t="str">
        <f>VLOOKUP(E15,VIP!$A$2:$O13375,8,FALSE)</f>
        <v>Si</v>
      </c>
      <c r="K15" s="141" t="str">
        <f>VLOOKUP(E15,VIP!$A$2:$O16949,6,0)</f>
        <v>NO</v>
      </c>
      <c r="L15" s="153" t="s">
        <v>2433</v>
      </c>
      <c r="M15" s="161" t="s">
        <v>2530</v>
      </c>
      <c r="N15" s="93" t="s">
        <v>2443</v>
      </c>
      <c r="O15" s="141" t="s">
        <v>2444</v>
      </c>
      <c r="P15" s="153"/>
      <c r="Q15" s="162">
        <v>44471.587997685187</v>
      </c>
    </row>
    <row r="16" spans="1:17" s="119" customFormat="1" ht="18" x14ac:dyDescent="0.25">
      <c r="A16" s="141" t="str">
        <f>VLOOKUP(E16,'LISTADO ATM'!$A$2:$C$901,3,0)</f>
        <v>ESTE</v>
      </c>
      <c r="B16" s="154">
        <v>3336043421</v>
      </c>
      <c r="C16" s="94">
        <v>44470.026956018519</v>
      </c>
      <c r="D16" s="94" t="s">
        <v>2174</v>
      </c>
      <c r="E16" s="156">
        <v>367</v>
      </c>
      <c r="F16" s="154" t="str">
        <f>VLOOKUP(E16,VIP!$A$2:$O16530,2,0)</f>
        <v xml:space="preserve">DRBR367 </v>
      </c>
      <c r="G16" s="141" t="str">
        <f>VLOOKUP(E16,'LISTADO ATM'!$A$2:$B$900,2,0)</f>
        <v>ATM Ayuntamiento El Puerto</v>
      </c>
      <c r="H16" s="141" t="str">
        <f>VLOOKUP(E16,VIP!$A$2:$O21491,7,FALSE)</f>
        <v>N/A</v>
      </c>
      <c r="I16" s="141" t="str">
        <f>VLOOKUP(E16,VIP!$A$2:$O13456,8,FALSE)</f>
        <v>N/A</v>
      </c>
      <c r="J16" s="141" t="str">
        <f>VLOOKUP(E16,VIP!$A$2:$O13406,8,FALSE)</f>
        <v>N/A</v>
      </c>
      <c r="K16" s="141" t="str">
        <f>VLOOKUP(E16,VIP!$A$2:$O16980,6,0)</f>
        <v>N/A</v>
      </c>
      <c r="L16" s="153" t="s">
        <v>2238</v>
      </c>
      <c r="M16" s="161" t="s">
        <v>2530</v>
      </c>
      <c r="N16" s="93" t="s">
        <v>2443</v>
      </c>
      <c r="O16" s="141" t="s">
        <v>2445</v>
      </c>
      <c r="P16" s="153"/>
      <c r="Q16" s="162">
        <v>44471.254826388889</v>
      </c>
    </row>
    <row r="17" spans="1:17" s="119" customFormat="1" ht="18" x14ac:dyDescent="0.25">
      <c r="A17" s="141" t="str">
        <f>VLOOKUP(E17,'LISTADO ATM'!$A$2:$C$901,3,0)</f>
        <v>DISTRITO NACIONAL</v>
      </c>
      <c r="B17" s="154">
        <v>3336043438</v>
      </c>
      <c r="C17" s="94">
        <v>44470.086030092592</v>
      </c>
      <c r="D17" s="94" t="s">
        <v>2174</v>
      </c>
      <c r="E17" s="156">
        <v>34</v>
      </c>
      <c r="F17" s="154" t="str">
        <f>VLOOKUP(E17,VIP!$A$2:$O16560,2,0)</f>
        <v>DRBR034</v>
      </c>
      <c r="G17" s="141" t="str">
        <f>VLOOKUP(E17,'LISTADO ATM'!$A$2:$B$900,2,0)</f>
        <v xml:space="preserve">ATM Plaza de la Salud </v>
      </c>
      <c r="H17" s="141" t="str">
        <f>VLOOKUP(E17,VIP!$A$2:$O21521,7,FALSE)</f>
        <v>Si</v>
      </c>
      <c r="I17" s="141" t="str">
        <f>VLOOKUP(E17,VIP!$A$2:$O13486,8,FALSE)</f>
        <v>Si</v>
      </c>
      <c r="J17" s="141" t="str">
        <f>VLOOKUP(E17,VIP!$A$2:$O13436,8,FALSE)</f>
        <v>Si</v>
      </c>
      <c r="K17" s="141" t="str">
        <f>VLOOKUP(E17,VIP!$A$2:$O17010,6,0)</f>
        <v>NO</v>
      </c>
      <c r="L17" s="153" t="s">
        <v>2212</v>
      </c>
      <c r="M17" s="93" t="s">
        <v>2437</v>
      </c>
      <c r="N17" s="93" t="s">
        <v>2443</v>
      </c>
      <c r="O17" s="141" t="s">
        <v>2445</v>
      </c>
      <c r="P17" s="153"/>
      <c r="Q17" s="93" t="s">
        <v>2212</v>
      </c>
    </row>
    <row r="18" spans="1:17" s="119" customFormat="1" ht="18" x14ac:dyDescent="0.25">
      <c r="A18" s="141" t="str">
        <f>VLOOKUP(E18,'LISTADO ATM'!$A$2:$C$901,3,0)</f>
        <v>DISTRITO NACIONAL</v>
      </c>
      <c r="B18" s="154">
        <v>3336043442</v>
      </c>
      <c r="C18" s="94">
        <v>44470.096238425926</v>
      </c>
      <c r="D18" s="94" t="s">
        <v>2174</v>
      </c>
      <c r="E18" s="156">
        <v>18</v>
      </c>
      <c r="F18" s="154" t="str">
        <f>VLOOKUP(E18,VIP!$A$2:$O16564,2,0)</f>
        <v>DRBR018</v>
      </c>
      <c r="G18" s="141" t="str">
        <f>VLOOKUP(E18,'LISTADO ATM'!$A$2:$B$900,2,0)</f>
        <v xml:space="preserve">ATM Oficina Haina Occidental I </v>
      </c>
      <c r="H18" s="141" t="str">
        <f>VLOOKUP(E18,VIP!$A$2:$O21525,7,FALSE)</f>
        <v>Si</v>
      </c>
      <c r="I18" s="141" t="str">
        <f>VLOOKUP(E18,VIP!$A$2:$O13490,8,FALSE)</f>
        <v>Si</v>
      </c>
      <c r="J18" s="141" t="str">
        <f>VLOOKUP(E18,VIP!$A$2:$O13440,8,FALSE)</f>
        <v>Si</v>
      </c>
      <c r="K18" s="141" t="str">
        <f>VLOOKUP(E18,VIP!$A$2:$O17014,6,0)</f>
        <v>SI</v>
      </c>
      <c r="L18" s="153" t="s">
        <v>2212</v>
      </c>
      <c r="M18" s="93" t="s">
        <v>2437</v>
      </c>
      <c r="N18" s="93" t="s">
        <v>2443</v>
      </c>
      <c r="O18" s="141" t="s">
        <v>2445</v>
      </c>
      <c r="P18" s="153"/>
      <c r="Q18" s="93" t="s">
        <v>2212</v>
      </c>
    </row>
    <row r="19" spans="1:17" s="119" customFormat="1" ht="18" x14ac:dyDescent="0.25">
      <c r="A19" s="141" t="str">
        <f>VLOOKUP(E19,'LISTADO ATM'!$A$2:$C$901,3,0)</f>
        <v>DISTRITO NACIONAL</v>
      </c>
      <c r="B19" s="154">
        <v>3336043449</v>
      </c>
      <c r="C19" s="94">
        <v>44470.140115740738</v>
      </c>
      <c r="D19" s="94" t="s">
        <v>2440</v>
      </c>
      <c r="E19" s="156">
        <v>318</v>
      </c>
      <c r="F19" s="154" t="str">
        <f>VLOOKUP(E19,VIP!$A$2:$O16523,2,0)</f>
        <v>DRBR318</v>
      </c>
      <c r="G19" s="141" t="str">
        <f>VLOOKUP(E19,'LISTADO ATM'!$A$2:$B$900,2,0)</f>
        <v>ATM Autoservicio Lope de Vega</v>
      </c>
      <c r="H19" s="141" t="str">
        <f>VLOOKUP(E19,VIP!$A$2:$O21484,7,FALSE)</f>
        <v>Si</v>
      </c>
      <c r="I19" s="141" t="str">
        <f>VLOOKUP(E19,VIP!$A$2:$O13449,8,FALSE)</f>
        <v>Si</v>
      </c>
      <c r="J19" s="141" t="str">
        <f>VLOOKUP(E19,VIP!$A$2:$O13399,8,FALSE)</f>
        <v>Si</v>
      </c>
      <c r="K19" s="141" t="str">
        <f>VLOOKUP(E19,VIP!$A$2:$O16973,6,0)</f>
        <v>NO</v>
      </c>
      <c r="L19" s="153" t="s">
        <v>2625</v>
      </c>
      <c r="M19" s="161" t="s">
        <v>2530</v>
      </c>
      <c r="N19" s="93" t="s">
        <v>2443</v>
      </c>
      <c r="O19" s="141" t="s">
        <v>2444</v>
      </c>
      <c r="P19" s="153"/>
      <c r="Q19" s="162">
        <v>44471.552303240744</v>
      </c>
    </row>
    <row r="20" spans="1:17" s="119" customFormat="1" ht="18" x14ac:dyDescent="0.25">
      <c r="A20" s="141" t="str">
        <f>VLOOKUP(E20,'LISTADO ATM'!$A$2:$C$901,3,0)</f>
        <v>DISTRITO NACIONAL</v>
      </c>
      <c r="B20" s="154">
        <v>3336043500</v>
      </c>
      <c r="C20" s="94">
        <v>44470.323900462965</v>
      </c>
      <c r="D20" s="94" t="s">
        <v>2440</v>
      </c>
      <c r="E20" s="156">
        <v>879</v>
      </c>
      <c r="F20" s="154" t="str">
        <f>VLOOKUP(E20,VIP!$A$2:$O16462,2,0)</f>
        <v>DRBR879</v>
      </c>
      <c r="G20" s="141" t="str">
        <f>VLOOKUP(E20,'LISTADO ATM'!$A$2:$B$900,2,0)</f>
        <v xml:space="preserve">ATM Plaza Metropolitana </v>
      </c>
      <c r="H20" s="141" t="str">
        <f>VLOOKUP(E20,VIP!$A$2:$O21423,7,FALSE)</f>
        <v>Si</v>
      </c>
      <c r="I20" s="141" t="str">
        <f>VLOOKUP(E20,VIP!$A$2:$O13388,8,FALSE)</f>
        <v>Si</v>
      </c>
      <c r="J20" s="141" t="str">
        <f>VLOOKUP(E20,VIP!$A$2:$O13338,8,FALSE)</f>
        <v>Si</v>
      </c>
      <c r="K20" s="141" t="str">
        <f>VLOOKUP(E20,VIP!$A$2:$O16912,6,0)</f>
        <v>NO</v>
      </c>
      <c r="L20" s="153" t="s">
        <v>2409</v>
      </c>
      <c r="M20" s="161" t="s">
        <v>2530</v>
      </c>
      <c r="N20" s="93" t="s">
        <v>2443</v>
      </c>
      <c r="O20" s="141" t="s">
        <v>2444</v>
      </c>
      <c r="P20" s="153"/>
      <c r="Q20" s="162">
        <v>44471.590474537035</v>
      </c>
    </row>
    <row r="21" spans="1:17" s="119" customFormat="1" ht="18" x14ac:dyDescent="0.25">
      <c r="A21" s="141" t="str">
        <f>VLOOKUP(E21,'LISTADO ATM'!$A$2:$C$901,3,0)</f>
        <v>DISTRITO NACIONAL</v>
      </c>
      <c r="B21" s="154">
        <v>3336043826</v>
      </c>
      <c r="C21" s="94">
        <v>44470.400381944448</v>
      </c>
      <c r="D21" s="94" t="s">
        <v>2459</v>
      </c>
      <c r="E21" s="156">
        <v>743</v>
      </c>
      <c r="F21" s="154" t="str">
        <f>VLOOKUP(E21,VIP!$A$2:$O16473,2,0)</f>
        <v>DRBR287</v>
      </c>
      <c r="G21" s="141" t="str">
        <f>VLOOKUP(E21,'LISTADO ATM'!$A$2:$B$900,2,0)</f>
        <v xml:space="preserve">ATM Oficina Los Frailes </v>
      </c>
      <c r="H21" s="141" t="str">
        <f>VLOOKUP(E21,VIP!$A$2:$O21434,7,FALSE)</f>
        <v>Si</v>
      </c>
      <c r="I21" s="141" t="str">
        <f>VLOOKUP(E21,VIP!$A$2:$O13399,8,FALSE)</f>
        <v>Si</v>
      </c>
      <c r="J21" s="141" t="str">
        <f>VLOOKUP(E21,VIP!$A$2:$O13349,8,FALSE)</f>
        <v>Si</v>
      </c>
      <c r="K21" s="141" t="str">
        <f>VLOOKUP(E21,VIP!$A$2:$O16923,6,0)</f>
        <v>SI</v>
      </c>
      <c r="L21" s="153" t="s">
        <v>2409</v>
      </c>
      <c r="M21" s="93" t="s">
        <v>2437</v>
      </c>
      <c r="N21" s="93" t="s">
        <v>2443</v>
      </c>
      <c r="O21" s="141" t="s">
        <v>2612</v>
      </c>
      <c r="P21" s="153"/>
      <c r="Q21" s="93" t="s">
        <v>2409</v>
      </c>
    </row>
    <row r="22" spans="1:17" s="119" customFormat="1" ht="18" x14ac:dyDescent="0.25">
      <c r="A22" s="141" t="str">
        <f>VLOOKUP(E22,'LISTADO ATM'!$A$2:$C$901,3,0)</f>
        <v>SUR</v>
      </c>
      <c r="B22" s="154">
        <v>3336044154</v>
      </c>
      <c r="C22" s="94">
        <v>44470.482199074075</v>
      </c>
      <c r="D22" s="94" t="s">
        <v>2459</v>
      </c>
      <c r="E22" s="156">
        <v>582</v>
      </c>
      <c r="F22" s="154" t="str">
        <f>VLOOKUP(E22,VIP!$A$2:$O16500,2,0)</f>
        <v xml:space="preserve">DRBR582 </v>
      </c>
      <c r="G22" s="141" t="str">
        <f>VLOOKUP(E22,'LISTADO ATM'!$A$2:$B$900,2,0)</f>
        <v>ATM Estación Sabana Yegua</v>
      </c>
      <c r="H22" s="141" t="str">
        <f>VLOOKUP(E22,VIP!$A$2:$O21461,7,FALSE)</f>
        <v>N/A</v>
      </c>
      <c r="I22" s="141" t="str">
        <f>VLOOKUP(E22,VIP!$A$2:$O13426,8,FALSE)</f>
        <v>N/A</v>
      </c>
      <c r="J22" s="141" t="str">
        <f>VLOOKUP(E22,VIP!$A$2:$O13376,8,FALSE)</f>
        <v>N/A</v>
      </c>
      <c r="K22" s="141" t="str">
        <f>VLOOKUP(E22,VIP!$A$2:$O16950,6,0)</f>
        <v>N/A</v>
      </c>
      <c r="L22" s="153" t="s">
        <v>2409</v>
      </c>
      <c r="M22" s="93" t="s">
        <v>2437</v>
      </c>
      <c r="N22" s="93" t="s">
        <v>2443</v>
      </c>
      <c r="O22" s="141" t="s">
        <v>2612</v>
      </c>
      <c r="P22" s="153"/>
      <c r="Q22" s="93" t="s">
        <v>2409</v>
      </c>
    </row>
    <row r="23" spans="1:17" s="119" customFormat="1" ht="18" x14ac:dyDescent="0.25">
      <c r="A23" s="141" t="str">
        <f>VLOOKUP(E23,'LISTADO ATM'!$A$2:$C$901,3,0)</f>
        <v>ESTE</v>
      </c>
      <c r="B23" s="154">
        <v>3336044373</v>
      </c>
      <c r="C23" s="94">
        <v>44470.555555555555</v>
      </c>
      <c r="D23" s="94" t="s">
        <v>2459</v>
      </c>
      <c r="E23" s="156">
        <v>612</v>
      </c>
      <c r="F23" s="154" t="str">
        <f>VLOOKUP(E23,VIP!$A$2:$O16485,2,0)</f>
        <v>DRBR220</v>
      </c>
      <c r="G23" s="141" t="str">
        <f>VLOOKUP(E23,'LISTADO ATM'!$A$2:$B$900,2,0)</f>
        <v xml:space="preserve">ATM Plaza Orense (La Romana) </v>
      </c>
      <c r="H23" s="141" t="str">
        <f>VLOOKUP(E23,VIP!$A$2:$O21446,7,FALSE)</f>
        <v>Si</v>
      </c>
      <c r="I23" s="141" t="str">
        <f>VLOOKUP(E23,VIP!$A$2:$O13411,8,FALSE)</f>
        <v>Si</v>
      </c>
      <c r="J23" s="141" t="str">
        <f>VLOOKUP(E23,VIP!$A$2:$O13361,8,FALSE)</f>
        <v>Si</v>
      </c>
      <c r="K23" s="141" t="str">
        <f>VLOOKUP(E23,VIP!$A$2:$O16935,6,0)</f>
        <v>NO</v>
      </c>
      <c r="L23" s="153" t="s">
        <v>2409</v>
      </c>
      <c r="M23" s="93" t="s">
        <v>2437</v>
      </c>
      <c r="N23" s="93" t="s">
        <v>2443</v>
      </c>
      <c r="O23" s="141" t="s">
        <v>2612</v>
      </c>
      <c r="P23" s="153"/>
      <c r="Q23" s="93" t="s">
        <v>2409</v>
      </c>
    </row>
    <row r="24" spans="1:17" s="119" customFormat="1" ht="18" x14ac:dyDescent="0.25">
      <c r="A24" s="141" t="str">
        <f>VLOOKUP(E24,'LISTADO ATM'!$A$2:$C$901,3,0)</f>
        <v>SUR</v>
      </c>
      <c r="B24" s="154">
        <v>3336044390</v>
      </c>
      <c r="C24" s="94">
        <v>44470.566400462965</v>
      </c>
      <c r="D24" s="94" t="s">
        <v>2174</v>
      </c>
      <c r="E24" s="156">
        <v>619</v>
      </c>
      <c r="F24" s="154" t="str">
        <f>VLOOKUP(E24,VIP!$A$2:$O16483,2,0)</f>
        <v>DRBR619</v>
      </c>
      <c r="G24" s="141" t="str">
        <f>VLOOKUP(E24,'LISTADO ATM'!$A$2:$B$900,2,0)</f>
        <v xml:space="preserve">ATM Academia P.N. Hatillo (San Cristóbal) </v>
      </c>
      <c r="H24" s="141" t="str">
        <f>VLOOKUP(E24,VIP!$A$2:$O21444,7,FALSE)</f>
        <v>Si</v>
      </c>
      <c r="I24" s="141" t="str">
        <f>VLOOKUP(E24,VIP!$A$2:$O13409,8,FALSE)</f>
        <v>Si</v>
      </c>
      <c r="J24" s="141" t="str">
        <f>VLOOKUP(E24,VIP!$A$2:$O13359,8,FALSE)</f>
        <v>Si</v>
      </c>
      <c r="K24" s="141" t="str">
        <f>VLOOKUP(E24,VIP!$A$2:$O16933,6,0)</f>
        <v>NO</v>
      </c>
      <c r="L24" s="153" t="s">
        <v>2212</v>
      </c>
      <c r="M24" s="93" t="s">
        <v>2437</v>
      </c>
      <c r="N24" s="93" t="s">
        <v>2622</v>
      </c>
      <c r="O24" s="141" t="s">
        <v>2445</v>
      </c>
      <c r="P24" s="153"/>
      <c r="Q24" s="93" t="s">
        <v>2212</v>
      </c>
    </row>
    <row r="25" spans="1:17" s="119" customFormat="1" ht="18" x14ac:dyDescent="0.25">
      <c r="A25" s="141" t="str">
        <f>VLOOKUP(E25,'LISTADO ATM'!$A$2:$C$901,3,0)</f>
        <v>DISTRITO NACIONAL</v>
      </c>
      <c r="B25" s="154">
        <v>3336044467</v>
      </c>
      <c r="C25" s="94">
        <v>44470.609803240739</v>
      </c>
      <c r="D25" s="94" t="s">
        <v>2440</v>
      </c>
      <c r="E25" s="156">
        <v>931</v>
      </c>
      <c r="F25" s="154" t="str">
        <f>VLOOKUP(E25,VIP!$A$2:$O16474,2,0)</f>
        <v>DRBR24N</v>
      </c>
      <c r="G25" s="141" t="str">
        <f>VLOOKUP(E25,'LISTADO ATM'!$A$2:$B$900,2,0)</f>
        <v xml:space="preserve">ATM Autobanco Luperón I </v>
      </c>
      <c r="H25" s="141" t="str">
        <f>VLOOKUP(E25,VIP!$A$2:$O21435,7,FALSE)</f>
        <v>Si</v>
      </c>
      <c r="I25" s="141" t="str">
        <f>VLOOKUP(E25,VIP!$A$2:$O13400,8,FALSE)</f>
        <v>Si</v>
      </c>
      <c r="J25" s="141" t="str">
        <f>VLOOKUP(E25,VIP!$A$2:$O13350,8,FALSE)</f>
        <v>Si</v>
      </c>
      <c r="K25" s="141" t="str">
        <f>VLOOKUP(E25,VIP!$A$2:$O16924,6,0)</f>
        <v>NO</v>
      </c>
      <c r="L25" s="153" t="s">
        <v>2409</v>
      </c>
      <c r="M25" s="93" t="s">
        <v>2437</v>
      </c>
      <c r="N25" s="93" t="s">
        <v>2443</v>
      </c>
      <c r="O25" s="141" t="s">
        <v>2444</v>
      </c>
      <c r="P25" s="153"/>
      <c r="Q25" s="93" t="s">
        <v>2409</v>
      </c>
    </row>
    <row r="26" spans="1:17" s="119" customFormat="1" ht="18" x14ac:dyDescent="0.25">
      <c r="A26" s="141" t="str">
        <f>VLOOKUP(E26,'LISTADO ATM'!$A$2:$C$901,3,0)</f>
        <v>DISTRITO NACIONAL</v>
      </c>
      <c r="B26" s="154">
        <v>3336044474</v>
      </c>
      <c r="C26" s="94">
        <v>44470.612951388888</v>
      </c>
      <c r="D26" s="94" t="s">
        <v>2440</v>
      </c>
      <c r="E26" s="156">
        <v>925</v>
      </c>
      <c r="F26" s="154" t="str">
        <f>VLOOKUP(E26,VIP!$A$2:$O16472,2,0)</f>
        <v>DRBR24L</v>
      </c>
      <c r="G26" s="141" t="str">
        <f>VLOOKUP(E26,'LISTADO ATM'!$A$2:$B$900,2,0)</f>
        <v xml:space="preserve">ATM Oficina Plaza Lama Av. 27 de Febrero </v>
      </c>
      <c r="H26" s="141" t="str">
        <f>VLOOKUP(E26,VIP!$A$2:$O21433,7,FALSE)</f>
        <v>Si</v>
      </c>
      <c r="I26" s="141" t="str">
        <f>VLOOKUP(E26,VIP!$A$2:$O13398,8,FALSE)</f>
        <v>Si</v>
      </c>
      <c r="J26" s="141" t="str">
        <f>VLOOKUP(E26,VIP!$A$2:$O13348,8,FALSE)</f>
        <v>Si</v>
      </c>
      <c r="K26" s="141" t="str">
        <f>VLOOKUP(E26,VIP!$A$2:$O16922,6,0)</f>
        <v>SI</v>
      </c>
      <c r="L26" s="153" t="s">
        <v>2409</v>
      </c>
      <c r="M26" s="161" t="s">
        <v>2530</v>
      </c>
      <c r="N26" s="93" t="s">
        <v>2443</v>
      </c>
      <c r="O26" s="141" t="s">
        <v>2444</v>
      </c>
      <c r="P26" s="153"/>
      <c r="Q26" s="162">
        <v>44471.599768518521</v>
      </c>
    </row>
    <row r="27" spans="1:17" ht="18" x14ac:dyDescent="0.25">
      <c r="A27" s="141" t="str">
        <f>VLOOKUP(E27,'LISTADO ATM'!$A$2:$C$901,3,0)</f>
        <v>DISTRITO NACIONAL</v>
      </c>
      <c r="B27" s="154">
        <v>3336044503</v>
      </c>
      <c r="C27" s="94">
        <v>44470.62572916667</v>
      </c>
      <c r="D27" s="94" t="s">
        <v>2440</v>
      </c>
      <c r="E27" s="156">
        <v>507</v>
      </c>
      <c r="F27" s="154" t="str">
        <f>VLOOKUP(E27,VIP!$A$2:$O16469,2,0)</f>
        <v>DRBR507</v>
      </c>
      <c r="G27" s="141" t="str">
        <f>VLOOKUP(E27,'LISTADO ATM'!$A$2:$B$900,2,0)</f>
        <v>ATM Estación Sigma Boca Chica</v>
      </c>
      <c r="H27" s="141" t="str">
        <f>VLOOKUP(E27,VIP!$A$2:$O21430,7,FALSE)</f>
        <v>Si</v>
      </c>
      <c r="I27" s="141" t="str">
        <f>VLOOKUP(E27,VIP!$A$2:$O13395,8,FALSE)</f>
        <v>Si</v>
      </c>
      <c r="J27" s="141" t="str">
        <f>VLOOKUP(E27,VIP!$A$2:$O13345,8,FALSE)</f>
        <v>Si</v>
      </c>
      <c r="K27" s="141" t="str">
        <f>VLOOKUP(E27,VIP!$A$2:$O16919,6,0)</f>
        <v>NO</v>
      </c>
      <c r="L27" s="153" t="s">
        <v>2409</v>
      </c>
      <c r="M27" s="161" t="s">
        <v>2530</v>
      </c>
      <c r="N27" s="93" t="s">
        <v>2443</v>
      </c>
      <c r="O27" s="141" t="s">
        <v>2444</v>
      </c>
      <c r="P27" s="153"/>
      <c r="Q27" s="162">
        <v>44471.594872685186</v>
      </c>
    </row>
    <row r="28" spans="1:17" ht="18" x14ac:dyDescent="0.25">
      <c r="A28" s="141" t="str">
        <f>VLOOKUP(E28,'LISTADO ATM'!$A$2:$C$901,3,0)</f>
        <v>DISTRITO NACIONAL</v>
      </c>
      <c r="B28" s="154">
        <v>3336044509</v>
      </c>
      <c r="C28" s="94">
        <v>44470.62777777778</v>
      </c>
      <c r="D28" s="94" t="s">
        <v>2459</v>
      </c>
      <c r="E28" s="156">
        <v>979</v>
      </c>
      <c r="F28" s="154" t="str">
        <f>VLOOKUP(E28,VIP!$A$2:$O16468,2,0)</f>
        <v>DRBR979</v>
      </c>
      <c r="G28" s="141" t="str">
        <f>VLOOKUP(E28,'LISTADO ATM'!$A$2:$B$900,2,0)</f>
        <v xml:space="preserve">ATM Oficina Luperón I </v>
      </c>
      <c r="H28" s="141" t="str">
        <f>VLOOKUP(E28,VIP!$A$2:$O21429,7,FALSE)</f>
        <v>Si</v>
      </c>
      <c r="I28" s="141" t="str">
        <f>VLOOKUP(E28,VIP!$A$2:$O13394,8,FALSE)</f>
        <v>Si</v>
      </c>
      <c r="J28" s="141" t="str">
        <f>VLOOKUP(E28,VIP!$A$2:$O13344,8,FALSE)</f>
        <v>Si</v>
      </c>
      <c r="K28" s="141" t="str">
        <f>VLOOKUP(E28,VIP!$A$2:$O16918,6,0)</f>
        <v>NO</v>
      </c>
      <c r="L28" s="153" t="s">
        <v>2409</v>
      </c>
      <c r="M28" s="161" t="s">
        <v>2530</v>
      </c>
      <c r="N28" s="93" t="s">
        <v>2443</v>
      </c>
      <c r="O28" s="141" t="s">
        <v>2612</v>
      </c>
      <c r="P28" s="153"/>
      <c r="Q28" s="162">
        <v>44471.600185185183</v>
      </c>
    </row>
    <row r="29" spans="1:17" ht="18" x14ac:dyDescent="0.25">
      <c r="A29" s="141" t="str">
        <f>VLOOKUP(E29,'LISTADO ATM'!$A$2:$C$901,3,0)</f>
        <v>SUR</v>
      </c>
      <c r="B29" s="154">
        <v>3336044520</v>
      </c>
      <c r="C29" s="94">
        <v>44470.629861111112</v>
      </c>
      <c r="D29" s="94" t="s">
        <v>2459</v>
      </c>
      <c r="E29" s="156">
        <v>311</v>
      </c>
      <c r="F29" s="154" t="str">
        <f>VLOOKUP(E29,VIP!$A$2:$O16487,2,0)</f>
        <v>DRBR381</v>
      </c>
      <c r="G29" s="141" t="str">
        <f>VLOOKUP(E29,'LISTADO ATM'!$A$2:$B$900,2,0)</f>
        <v>ATM Plaza Eroski</v>
      </c>
      <c r="H29" s="141" t="str">
        <f>VLOOKUP(E29,VIP!$A$2:$O21448,7,FALSE)</f>
        <v>Si</v>
      </c>
      <c r="I29" s="141" t="str">
        <f>VLOOKUP(E29,VIP!$A$2:$O13413,8,FALSE)</f>
        <v>Si</v>
      </c>
      <c r="J29" s="141" t="str">
        <f>VLOOKUP(E29,VIP!$A$2:$O13363,8,FALSE)</f>
        <v>Si</v>
      </c>
      <c r="K29" s="141" t="str">
        <f>VLOOKUP(E29,VIP!$A$2:$O16937,6,0)</f>
        <v>NO</v>
      </c>
      <c r="L29" s="153" t="s">
        <v>2433</v>
      </c>
      <c r="M29" s="161" t="s">
        <v>2530</v>
      </c>
      <c r="N29" s="93" t="s">
        <v>2443</v>
      </c>
      <c r="O29" s="141" t="s">
        <v>2612</v>
      </c>
      <c r="P29" s="153"/>
      <c r="Q29" s="162">
        <v>44471.708333333336</v>
      </c>
    </row>
    <row r="30" spans="1:17" ht="18" x14ac:dyDescent="0.25">
      <c r="A30" s="141" t="str">
        <f>VLOOKUP(E30,'LISTADO ATM'!$A$2:$C$901,3,0)</f>
        <v>ESTE</v>
      </c>
      <c r="B30" s="154">
        <v>3336044577</v>
      </c>
      <c r="C30" s="94">
        <v>44470.656770833331</v>
      </c>
      <c r="D30" s="94" t="s">
        <v>2459</v>
      </c>
      <c r="E30" s="156">
        <v>824</v>
      </c>
      <c r="F30" s="154" t="str">
        <f>VLOOKUP(E30,VIP!$A$2:$O16532,2,0)</f>
        <v>DRBR824</v>
      </c>
      <c r="G30" s="141" t="str">
        <f>VLOOKUP(E30,'LISTADO ATM'!$A$2:$B$900,2,0)</f>
        <v xml:space="preserve">ATM Multiplaza (Higuey) </v>
      </c>
      <c r="H30" s="141" t="str">
        <f>VLOOKUP(E30,VIP!$A$2:$O21493,7,FALSE)</f>
        <v>Si</v>
      </c>
      <c r="I30" s="141" t="str">
        <f>VLOOKUP(E30,VIP!$A$2:$O13458,8,FALSE)</f>
        <v>Si</v>
      </c>
      <c r="J30" s="141" t="str">
        <f>VLOOKUP(E30,VIP!$A$2:$O13408,8,FALSE)</f>
        <v>Si</v>
      </c>
      <c r="K30" s="141" t="str">
        <f>VLOOKUP(E30,VIP!$A$2:$O16982,6,0)</f>
        <v>NO</v>
      </c>
      <c r="L30" s="153" t="s">
        <v>2409</v>
      </c>
      <c r="M30" s="93" t="s">
        <v>2437</v>
      </c>
      <c r="N30" s="93" t="s">
        <v>2443</v>
      </c>
      <c r="O30" s="141" t="s">
        <v>2612</v>
      </c>
      <c r="P30" s="153"/>
      <c r="Q30" s="93" t="s">
        <v>2409</v>
      </c>
    </row>
    <row r="31" spans="1:17" ht="18" x14ac:dyDescent="0.25">
      <c r="A31" s="141" t="str">
        <f>VLOOKUP(E31,'LISTADO ATM'!$A$2:$C$901,3,0)</f>
        <v>DISTRITO NACIONAL</v>
      </c>
      <c r="B31" s="154">
        <v>3336044605</v>
      </c>
      <c r="C31" s="94">
        <v>44470.66605324074</v>
      </c>
      <c r="D31" s="94" t="s">
        <v>2440</v>
      </c>
      <c r="E31" s="156">
        <v>834</v>
      </c>
      <c r="F31" s="154" t="str">
        <f>VLOOKUP(E31,VIP!$A$2:$O16531,2,0)</f>
        <v>DRBR834</v>
      </c>
      <c r="G31" s="141" t="str">
        <f>VLOOKUP(E31,'LISTADO ATM'!$A$2:$B$900,2,0)</f>
        <v xml:space="preserve">ATM Centro Médico Moderno </v>
      </c>
      <c r="H31" s="141" t="str">
        <f>VLOOKUP(E31,VIP!$A$2:$O21492,7,FALSE)</f>
        <v>Si</v>
      </c>
      <c r="I31" s="141" t="str">
        <f>VLOOKUP(E31,VIP!$A$2:$O13457,8,FALSE)</f>
        <v>Si</v>
      </c>
      <c r="J31" s="141" t="str">
        <f>VLOOKUP(E31,VIP!$A$2:$O13407,8,FALSE)</f>
        <v>Si</v>
      </c>
      <c r="K31" s="141" t="str">
        <f>VLOOKUP(E31,VIP!$A$2:$O16981,6,0)</f>
        <v>NO</v>
      </c>
      <c r="L31" s="153" t="s">
        <v>2433</v>
      </c>
      <c r="M31" s="93" t="s">
        <v>2437</v>
      </c>
      <c r="N31" s="93" t="s">
        <v>2443</v>
      </c>
      <c r="O31" s="141" t="s">
        <v>2444</v>
      </c>
      <c r="P31" s="153"/>
      <c r="Q31" s="93" t="s">
        <v>2433</v>
      </c>
    </row>
    <row r="32" spans="1:17" ht="18" x14ac:dyDescent="0.25">
      <c r="A32" s="141" t="str">
        <f>VLOOKUP(E32,'LISTADO ATM'!$A$2:$C$901,3,0)</f>
        <v>NORTE</v>
      </c>
      <c r="B32" s="154">
        <v>3336044640</v>
      </c>
      <c r="C32" s="94">
        <v>44470.68167824074</v>
      </c>
      <c r="D32" s="94" t="s">
        <v>2175</v>
      </c>
      <c r="E32" s="156">
        <v>653</v>
      </c>
      <c r="F32" s="154" t="str">
        <f>VLOOKUP(E32,VIP!$A$2:$O16530,2,0)</f>
        <v>DRBR653</v>
      </c>
      <c r="G32" s="141" t="str">
        <f>VLOOKUP(E32,'LISTADO ATM'!$A$2:$B$900,2,0)</f>
        <v>ATM Estación Isla Jarabacoa</v>
      </c>
      <c r="H32" s="141" t="str">
        <f>VLOOKUP(E32,VIP!$A$2:$O21491,7,FALSE)</f>
        <v>Si</v>
      </c>
      <c r="I32" s="141" t="str">
        <f>VLOOKUP(E32,VIP!$A$2:$O13456,8,FALSE)</f>
        <v>Si</v>
      </c>
      <c r="J32" s="141" t="str">
        <f>VLOOKUP(E32,VIP!$A$2:$O13406,8,FALSE)</f>
        <v>Si</v>
      </c>
      <c r="K32" s="141" t="str">
        <f>VLOOKUP(E32,VIP!$A$2:$O16980,6,0)</f>
        <v>NO</v>
      </c>
      <c r="L32" s="153" t="s">
        <v>2238</v>
      </c>
      <c r="M32" s="161" t="s">
        <v>2530</v>
      </c>
      <c r="N32" s="93" t="s">
        <v>2443</v>
      </c>
      <c r="O32" s="141" t="s">
        <v>2623</v>
      </c>
      <c r="P32" s="153"/>
      <c r="Q32" s="162">
        <v>44471.572118055556</v>
      </c>
    </row>
    <row r="33" spans="1:17" ht="18" x14ac:dyDescent="0.25">
      <c r="A33" s="141" t="str">
        <f>VLOOKUP(E33,'LISTADO ATM'!$A$2:$C$901,3,0)</f>
        <v>DISTRITO NACIONAL</v>
      </c>
      <c r="B33" s="154">
        <v>3336044641</v>
      </c>
      <c r="C33" s="94">
        <v>44470.68240740741</v>
      </c>
      <c r="D33" s="94" t="s">
        <v>2174</v>
      </c>
      <c r="E33" s="156">
        <v>639</v>
      </c>
      <c r="F33" s="154" t="str">
        <f>VLOOKUP(E33,VIP!$A$2:$O16529,2,0)</f>
        <v>DRBR639</v>
      </c>
      <c r="G33" s="141" t="str">
        <f>VLOOKUP(E33,'LISTADO ATM'!$A$2:$B$900,2,0)</f>
        <v xml:space="preserve">ATM Comisión Militar MOPC </v>
      </c>
      <c r="H33" s="141" t="str">
        <f>VLOOKUP(E33,VIP!$A$2:$O21490,7,FALSE)</f>
        <v>Si</v>
      </c>
      <c r="I33" s="141" t="str">
        <f>VLOOKUP(E33,VIP!$A$2:$O13455,8,FALSE)</f>
        <v>Si</v>
      </c>
      <c r="J33" s="141" t="str">
        <f>VLOOKUP(E33,VIP!$A$2:$O13405,8,FALSE)</f>
        <v>Si</v>
      </c>
      <c r="K33" s="141" t="str">
        <f>VLOOKUP(E33,VIP!$A$2:$O16979,6,0)</f>
        <v>NO</v>
      </c>
      <c r="L33" s="153" t="s">
        <v>2238</v>
      </c>
      <c r="M33" s="93" t="s">
        <v>2437</v>
      </c>
      <c r="N33" s="93" t="s">
        <v>2443</v>
      </c>
      <c r="O33" s="141" t="s">
        <v>2445</v>
      </c>
      <c r="P33" s="153"/>
      <c r="Q33" s="93" t="s">
        <v>2238</v>
      </c>
    </row>
    <row r="34" spans="1:17" ht="18" x14ac:dyDescent="0.25">
      <c r="A34" s="141" t="str">
        <f>VLOOKUP(E34,'LISTADO ATM'!$A$2:$C$901,3,0)</f>
        <v>DISTRITO NACIONAL</v>
      </c>
      <c r="B34" s="154">
        <v>3336044647</v>
      </c>
      <c r="C34" s="94">
        <v>44470.685324074075</v>
      </c>
      <c r="D34" s="94" t="s">
        <v>2174</v>
      </c>
      <c r="E34" s="156">
        <v>359</v>
      </c>
      <c r="F34" s="154" t="str">
        <f>VLOOKUP(E34,VIP!$A$2:$O16528,2,0)</f>
        <v>DRBR359</v>
      </c>
      <c r="G34" s="141" t="str">
        <f>VLOOKUP(E34,'LISTADO ATM'!$A$2:$B$900,2,0)</f>
        <v>ATM S/M Bravo Ozama</v>
      </c>
      <c r="H34" s="141" t="str">
        <f>VLOOKUP(E34,VIP!$A$2:$O21489,7,FALSE)</f>
        <v>N/A</v>
      </c>
      <c r="I34" s="141" t="str">
        <f>VLOOKUP(E34,VIP!$A$2:$O13454,8,FALSE)</f>
        <v>N/A</v>
      </c>
      <c r="J34" s="141" t="str">
        <f>VLOOKUP(E34,VIP!$A$2:$O13404,8,FALSE)</f>
        <v>N/A</v>
      </c>
      <c r="K34" s="141" t="str">
        <f>VLOOKUP(E34,VIP!$A$2:$O16978,6,0)</f>
        <v>N/A</v>
      </c>
      <c r="L34" s="153" t="s">
        <v>2455</v>
      </c>
      <c r="M34" s="161" t="s">
        <v>2530</v>
      </c>
      <c r="N34" s="93" t="s">
        <v>2443</v>
      </c>
      <c r="O34" s="141" t="s">
        <v>2445</v>
      </c>
      <c r="P34" s="153"/>
      <c r="Q34" s="162">
        <v>44471.616261574076</v>
      </c>
    </row>
    <row r="35" spans="1:17" ht="18" x14ac:dyDescent="0.25">
      <c r="A35" s="141" t="str">
        <f>VLOOKUP(E35,'LISTADO ATM'!$A$2:$C$901,3,0)</f>
        <v>DISTRITO NACIONAL</v>
      </c>
      <c r="B35" s="154">
        <v>3336044655</v>
      </c>
      <c r="C35" s="94">
        <v>44470.687592592592</v>
      </c>
      <c r="D35" s="94" t="s">
        <v>2459</v>
      </c>
      <c r="E35" s="156">
        <v>701</v>
      </c>
      <c r="F35" s="154" t="str">
        <f>VLOOKUP(E35,VIP!$A$2:$O16527,2,0)</f>
        <v>DRBR701</v>
      </c>
      <c r="G35" s="141" t="str">
        <f>VLOOKUP(E35,'LISTADO ATM'!$A$2:$B$900,2,0)</f>
        <v>ATM Autoservicio Los Alcarrizos</v>
      </c>
      <c r="H35" s="141" t="str">
        <f>VLOOKUP(E35,VIP!$A$2:$O21488,7,FALSE)</f>
        <v>Si</v>
      </c>
      <c r="I35" s="141" t="str">
        <f>VLOOKUP(E35,VIP!$A$2:$O13453,8,FALSE)</f>
        <v>Si</v>
      </c>
      <c r="J35" s="141" t="str">
        <f>VLOOKUP(E35,VIP!$A$2:$O13403,8,FALSE)</f>
        <v>Si</v>
      </c>
      <c r="K35" s="141" t="str">
        <f>VLOOKUP(E35,VIP!$A$2:$O16977,6,0)</f>
        <v>NO</v>
      </c>
      <c r="L35" s="153" t="s">
        <v>2625</v>
      </c>
      <c r="M35" s="93" t="s">
        <v>2437</v>
      </c>
      <c r="N35" s="93" t="s">
        <v>2443</v>
      </c>
      <c r="O35" s="141" t="s">
        <v>2612</v>
      </c>
      <c r="P35" s="153"/>
      <c r="Q35" s="93" t="s">
        <v>2625</v>
      </c>
    </row>
    <row r="36" spans="1:17" ht="18" x14ac:dyDescent="0.25">
      <c r="A36" s="141" t="str">
        <f>VLOOKUP(E36,'LISTADO ATM'!$A$2:$C$901,3,0)</f>
        <v>DISTRITO NACIONAL</v>
      </c>
      <c r="B36" s="154">
        <v>3336044667</v>
      </c>
      <c r="C36" s="94">
        <v>44470.691435185188</v>
      </c>
      <c r="D36" s="94" t="s">
        <v>2174</v>
      </c>
      <c r="E36" s="156">
        <v>708</v>
      </c>
      <c r="F36" s="154" t="str">
        <f>VLOOKUP(E36,VIP!$A$2:$O16526,2,0)</f>
        <v>DRBR505</v>
      </c>
      <c r="G36" s="141" t="str">
        <f>VLOOKUP(E36,'LISTADO ATM'!$A$2:$B$900,2,0)</f>
        <v xml:space="preserve">ATM El Vestir De Hoy </v>
      </c>
      <c r="H36" s="141" t="str">
        <f>VLOOKUP(E36,VIP!$A$2:$O21487,7,FALSE)</f>
        <v>Si</v>
      </c>
      <c r="I36" s="141" t="str">
        <f>VLOOKUP(E36,VIP!$A$2:$O13452,8,FALSE)</f>
        <v>Si</v>
      </c>
      <c r="J36" s="141" t="str">
        <f>VLOOKUP(E36,VIP!$A$2:$O13402,8,FALSE)</f>
        <v>Si</v>
      </c>
      <c r="K36" s="141" t="str">
        <f>VLOOKUP(E36,VIP!$A$2:$O16976,6,0)</f>
        <v>NO</v>
      </c>
      <c r="L36" s="153" t="s">
        <v>2212</v>
      </c>
      <c r="M36" s="93" t="s">
        <v>2437</v>
      </c>
      <c r="N36" s="93" t="s">
        <v>2443</v>
      </c>
      <c r="O36" s="141" t="s">
        <v>2445</v>
      </c>
      <c r="P36" s="153"/>
      <c r="Q36" s="93" t="s">
        <v>2212</v>
      </c>
    </row>
    <row r="37" spans="1:17" ht="18" x14ac:dyDescent="0.25">
      <c r="A37" s="141" t="str">
        <f>VLOOKUP(E37,'LISTADO ATM'!$A$2:$C$901,3,0)</f>
        <v>NORTE</v>
      </c>
      <c r="B37" s="154">
        <v>3336044678</v>
      </c>
      <c r="C37" s="94">
        <v>44470.695706018516</v>
      </c>
      <c r="D37" s="94" t="s">
        <v>2175</v>
      </c>
      <c r="E37" s="156">
        <v>496</v>
      </c>
      <c r="F37" s="154" t="str">
        <f>VLOOKUP(E37,VIP!$A$2:$O16525,2,0)</f>
        <v>DRBR496</v>
      </c>
      <c r="G37" s="141" t="str">
        <f>VLOOKUP(E37,'LISTADO ATM'!$A$2:$B$900,2,0)</f>
        <v xml:space="preserve">ATM Multicentro La Sirena Bonao </v>
      </c>
      <c r="H37" s="141" t="str">
        <f>VLOOKUP(E37,VIP!$A$2:$O21486,7,FALSE)</f>
        <v>Si</v>
      </c>
      <c r="I37" s="141" t="str">
        <f>VLOOKUP(E37,VIP!$A$2:$O13451,8,FALSE)</f>
        <v>Si</v>
      </c>
      <c r="J37" s="141" t="str">
        <f>VLOOKUP(E37,VIP!$A$2:$O13401,8,FALSE)</f>
        <v>Si</v>
      </c>
      <c r="K37" s="141" t="str">
        <f>VLOOKUP(E37,VIP!$A$2:$O16975,6,0)</f>
        <v>NO</v>
      </c>
      <c r="L37" s="153" t="s">
        <v>2238</v>
      </c>
      <c r="M37" s="161" t="s">
        <v>2530</v>
      </c>
      <c r="N37" s="93" t="s">
        <v>2443</v>
      </c>
      <c r="O37" s="141" t="s">
        <v>2623</v>
      </c>
      <c r="P37" s="153"/>
      <c r="Q37" s="162">
        <v>44471.787499999999</v>
      </c>
    </row>
    <row r="38" spans="1:17" ht="18" x14ac:dyDescent="0.25">
      <c r="A38" s="141" t="str">
        <f>VLOOKUP(E38,'LISTADO ATM'!$A$2:$C$901,3,0)</f>
        <v>DISTRITO NACIONAL</v>
      </c>
      <c r="B38" s="154">
        <v>3336044693</v>
      </c>
      <c r="C38" s="94">
        <v>44470.699074074073</v>
      </c>
      <c r="D38" s="94" t="s">
        <v>2174</v>
      </c>
      <c r="E38" s="156">
        <v>160</v>
      </c>
      <c r="F38" s="154" t="str">
        <f>VLOOKUP(E38,VIP!$A$2:$O16524,2,0)</f>
        <v>DRBR160</v>
      </c>
      <c r="G38" s="141" t="str">
        <f>VLOOKUP(E38,'LISTADO ATM'!$A$2:$B$900,2,0)</f>
        <v xml:space="preserve">ATM Oficina Herrera </v>
      </c>
      <c r="H38" s="141" t="str">
        <f>VLOOKUP(E38,VIP!$A$2:$O21485,7,FALSE)</f>
        <v>Si</v>
      </c>
      <c r="I38" s="141" t="str">
        <f>VLOOKUP(E38,VIP!$A$2:$O13450,8,FALSE)</f>
        <v>Si</v>
      </c>
      <c r="J38" s="141" t="str">
        <f>VLOOKUP(E38,VIP!$A$2:$O13400,8,FALSE)</f>
        <v>Si</v>
      </c>
      <c r="K38" s="141" t="str">
        <f>VLOOKUP(E38,VIP!$A$2:$O16974,6,0)</f>
        <v>NO</v>
      </c>
      <c r="L38" s="153" t="s">
        <v>2626</v>
      </c>
      <c r="M38" s="93" t="s">
        <v>2437</v>
      </c>
      <c r="N38" s="93" t="s">
        <v>2443</v>
      </c>
      <c r="O38" s="141" t="s">
        <v>2445</v>
      </c>
      <c r="P38" s="153"/>
      <c r="Q38" s="93" t="s">
        <v>2626</v>
      </c>
    </row>
    <row r="39" spans="1:17" ht="18" x14ac:dyDescent="0.25">
      <c r="A39" s="141" t="str">
        <f>VLOOKUP(E39,'LISTADO ATM'!$A$2:$C$901,3,0)</f>
        <v>DISTRITO NACIONAL</v>
      </c>
      <c r="B39" s="154">
        <v>3336044695</v>
      </c>
      <c r="C39" s="94">
        <v>44470.701412037037</v>
      </c>
      <c r="D39" s="94" t="s">
        <v>2174</v>
      </c>
      <c r="E39" s="156">
        <v>355</v>
      </c>
      <c r="F39" s="154" t="str">
        <f>VLOOKUP(E39,VIP!$A$2:$O16523,2,0)</f>
        <v>DRBR355</v>
      </c>
      <c r="G39" s="141" t="str">
        <f>VLOOKUP(E39,'LISTADO ATM'!$A$2:$B$900,2,0)</f>
        <v xml:space="preserve">ATM UNP Metro II </v>
      </c>
      <c r="H39" s="141" t="str">
        <f>VLOOKUP(E39,VIP!$A$2:$O21484,7,FALSE)</f>
        <v>Si</v>
      </c>
      <c r="I39" s="141" t="str">
        <f>VLOOKUP(E39,VIP!$A$2:$O13449,8,FALSE)</f>
        <v>Si</v>
      </c>
      <c r="J39" s="141" t="str">
        <f>VLOOKUP(E39,VIP!$A$2:$O13399,8,FALSE)</f>
        <v>Si</v>
      </c>
      <c r="K39" s="141" t="str">
        <f>VLOOKUP(E39,VIP!$A$2:$O16973,6,0)</f>
        <v>SI</v>
      </c>
      <c r="L39" s="153" t="s">
        <v>2212</v>
      </c>
      <c r="M39" s="93" t="s">
        <v>2437</v>
      </c>
      <c r="N39" s="93" t="s">
        <v>2443</v>
      </c>
      <c r="O39" s="141" t="s">
        <v>2445</v>
      </c>
      <c r="P39" s="153"/>
      <c r="Q39" s="93" t="s">
        <v>2212</v>
      </c>
    </row>
    <row r="40" spans="1:17" ht="18" x14ac:dyDescent="0.25">
      <c r="A40" s="141" t="str">
        <f>VLOOKUP(E40,'LISTADO ATM'!$A$2:$C$901,3,0)</f>
        <v>DISTRITO NACIONAL</v>
      </c>
      <c r="B40" s="154">
        <v>3336044702</v>
      </c>
      <c r="C40" s="94">
        <v>44470.70521990741</v>
      </c>
      <c r="D40" s="94" t="s">
        <v>2174</v>
      </c>
      <c r="E40" s="156">
        <v>624</v>
      </c>
      <c r="F40" s="154" t="str">
        <f>VLOOKUP(E40,VIP!$A$2:$O16521,2,0)</f>
        <v>DRBR624</v>
      </c>
      <c r="G40" s="141" t="str">
        <f>VLOOKUP(E40,'LISTADO ATM'!$A$2:$B$900,2,0)</f>
        <v xml:space="preserve">ATM Policía Nacional I </v>
      </c>
      <c r="H40" s="141" t="str">
        <f>VLOOKUP(E40,VIP!$A$2:$O21482,7,FALSE)</f>
        <v>Si</v>
      </c>
      <c r="I40" s="141" t="str">
        <f>VLOOKUP(E40,VIP!$A$2:$O13447,8,FALSE)</f>
        <v>Si</v>
      </c>
      <c r="J40" s="141" t="str">
        <f>VLOOKUP(E40,VIP!$A$2:$O13397,8,FALSE)</f>
        <v>Si</v>
      </c>
      <c r="K40" s="141" t="str">
        <f>VLOOKUP(E40,VIP!$A$2:$O16971,6,0)</f>
        <v>NO</v>
      </c>
      <c r="L40" s="153" t="s">
        <v>2669</v>
      </c>
      <c r="M40" s="161" t="s">
        <v>2530</v>
      </c>
      <c r="N40" s="93" t="s">
        <v>2443</v>
      </c>
      <c r="O40" s="141" t="s">
        <v>2445</v>
      </c>
      <c r="P40" s="153"/>
      <c r="Q40" s="162">
        <v>44471.595810185187</v>
      </c>
    </row>
    <row r="41" spans="1:17" ht="18" x14ac:dyDescent="0.25">
      <c r="A41" s="141" t="str">
        <f>VLOOKUP(E41,'LISTADO ATM'!$A$2:$C$901,3,0)</f>
        <v>DISTRITO NACIONAL</v>
      </c>
      <c r="B41" s="154">
        <v>3336044706</v>
      </c>
      <c r="C41" s="94">
        <v>44470.707905092589</v>
      </c>
      <c r="D41" s="94" t="s">
        <v>2440</v>
      </c>
      <c r="E41" s="156">
        <v>493</v>
      </c>
      <c r="F41" s="154" t="str">
        <f>VLOOKUP(E41,VIP!$A$2:$O16520,2,0)</f>
        <v>DRBR493</v>
      </c>
      <c r="G41" s="141" t="str">
        <f>VLOOKUP(E41,'LISTADO ATM'!$A$2:$B$900,2,0)</f>
        <v xml:space="preserve">ATM Oficina Haina Occidental II </v>
      </c>
      <c r="H41" s="141" t="str">
        <f>VLOOKUP(E41,VIP!$A$2:$O21481,7,FALSE)</f>
        <v>Si</v>
      </c>
      <c r="I41" s="141" t="str">
        <f>VLOOKUP(E41,VIP!$A$2:$O13446,8,FALSE)</f>
        <v>Si</v>
      </c>
      <c r="J41" s="141" t="str">
        <f>VLOOKUP(E41,VIP!$A$2:$O13396,8,FALSE)</f>
        <v>Si</v>
      </c>
      <c r="K41" s="141" t="str">
        <f>VLOOKUP(E41,VIP!$A$2:$O16970,6,0)</f>
        <v>NO</v>
      </c>
      <c r="L41" s="153" t="s">
        <v>2409</v>
      </c>
      <c r="M41" s="161" t="s">
        <v>2530</v>
      </c>
      <c r="N41" s="93" t="s">
        <v>2443</v>
      </c>
      <c r="O41" s="141" t="s">
        <v>2444</v>
      </c>
      <c r="P41" s="153"/>
      <c r="Q41" s="162">
        <v>44471.708333333336</v>
      </c>
    </row>
    <row r="42" spans="1:17" ht="18" x14ac:dyDescent="0.25">
      <c r="A42" s="141" t="str">
        <f>VLOOKUP(E42,'LISTADO ATM'!$A$2:$C$901,3,0)</f>
        <v>SUR</v>
      </c>
      <c r="B42" s="154">
        <v>3336044707</v>
      </c>
      <c r="C42" s="94">
        <v>44470.708483796298</v>
      </c>
      <c r="D42" s="94" t="s">
        <v>2174</v>
      </c>
      <c r="E42" s="156">
        <v>301</v>
      </c>
      <c r="F42" s="154" t="str">
        <f>VLOOKUP(E42,VIP!$A$2:$O16519,2,0)</f>
        <v>DRBR301</v>
      </c>
      <c r="G42" s="141" t="str">
        <f>VLOOKUP(E42,'LISTADO ATM'!$A$2:$B$900,2,0)</f>
        <v xml:space="preserve">ATM UNP Alfa y Omega (Barahona) </v>
      </c>
      <c r="H42" s="141" t="str">
        <f>VLOOKUP(E42,VIP!$A$2:$O21480,7,FALSE)</f>
        <v>Si</v>
      </c>
      <c r="I42" s="141" t="str">
        <f>VLOOKUP(E42,VIP!$A$2:$O13445,8,FALSE)</f>
        <v>Si</v>
      </c>
      <c r="J42" s="141" t="str">
        <f>VLOOKUP(E42,VIP!$A$2:$O13395,8,FALSE)</f>
        <v>Si</v>
      </c>
      <c r="K42" s="141" t="str">
        <f>VLOOKUP(E42,VIP!$A$2:$O16969,6,0)</f>
        <v>NO</v>
      </c>
      <c r="L42" s="153" t="s">
        <v>2455</v>
      </c>
      <c r="M42" s="161" t="s">
        <v>2530</v>
      </c>
      <c r="N42" s="93" t="s">
        <v>2443</v>
      </c>
      <c r="O42" s="141" t="s">
        <v>2445</v>
      </c>
      <c r="P42" s="153"/>
      <c r="Q42" s="162">
        <v>44471.302384259259</v>
      </c>
    </row>
    <row r="43" spans="1:17" ht="18" x14ac:dyDescent="0.25">
      <c r="A43" s="141" t="str">
        <f>VLOOKUP(E43,'LISTADO ATM'!$A$2:$C$901,3,0)</f>
        <v>DISTRITO NACIONAL</v>
      </c>
      <c r="B43" s="154">
        <v>3336044715</v>
      </c>
      <c r="C43" s="94">
        <v>44470.712766203702</v>
      </c>
      <c r="D43" s="94" t="s">
        <v>2440</v>
      </c>
      <c r="E43" s="156">
        <v>461</v>
      </c>
      <c r="F43" s="154" t="str">
        <f>VLOOKUP(E43,VIP!$A$2:$O16518,2,0)</f>
        <v>DRBR461</v>
      </c>
      <c r="G43" s="141" t="str">
        <f>VLOOKUP(E43,'LISTADO ATM'!$A$2:$B$900,2,0)</f>
        <v xml:space="preserve">ATM Autobanco Sarasota I </v>
      </c>
      <c r="H43" s="141" t="str">
        <f>VLOOKUP(E43,VIP!$A$2:$O21479,7,FALSE)</f>
        <v>Si</v>
      </c>
      <c r="I43" s="141" t="str">
        <f>VLOOKUP(E43,VIP!$A$2:$O13444,8,FALSE)</f>
        <v>Si</v>
      </c>
      <c r="J43" s="141" t="str">
        <f>VLOOKUP(E43,VIP!$A$2:$O13394,8,FALSE)</f>
        <v>Si</v>
      </c>
      <c r="K43" s="141" t="str">
        <f>VLOOKUP(E43,VIP!$A$2:$O16968,6,0)</f>
        <v>SI</v>
      </c>
      <c r="L43" s="153" t="s">
        <v>2433</v>
      </c>
      <c r="M43" s="161" t="s">
        <v>2530</v>
      </c>
      <c r="N43" s="93" t="s">
        <v>2443</v>
      </c>
      <c r="O43" s="141" t="s">
        <v>2444</v>
      </c>
      <c r="P43" s="153"/>
      <c r="Q43" s="162">
        <v>44471.585520833331</v>
      </c>
    </row>
    <row r="44" spans="1:17" ht="18" x14ac:dyDescent="0.25">
      <c r="A44" s="141" t="str">
        <f>VLOOKUP(E44,'LISTADO ATM'!$A$2:$C$901,3,0)</f>
        <v>NORTE</v>
      </c>
      <c r="B44" s="154">
        <v>3336044717</v>
      </c>
      <c r="C44" s="94">
        <v>44470.714074074072</v>
      </c>
      <c r="D44" s="94" t="s">
        <v>2632</v>
      </c>
      <c r="E44" s="156">
        <v>986</v>
      </c>
      <c r="F44" s="154" t="str">
        <f>VLOOKUP(E44,VIP!$A$2:$O16517,2,0)</f>
        <v>DRBR986</v>
      </c>
      <c r="G44" s="141" t="str">
        <f>VLOOKUP(E44,'LISTADO ATM'!$A$2:$B$900,2,0)</f>
        <v xml:space="preserve">ATM S/M Jumbo (La Vega) </v>
      </c>
      <c r="H44" s="141" t="str">
        <f>VLOOKUP(E44,VIP!$A$2:$O21478,7,FALSE)</f>
        <v>Si</v>
      </c>
      <c r="I44" s="141" t="str">
        <f>VLOOKUP(E44,VIP!$A$2:$O13443,8,FALSE)</f>
        <v>Si</v>
      </c>
      <c r="J44" s="141" t="str">
        <f>VLOOKUP(E44,VIP!$A$2:$O13393,8,FALSE)</f>
        <v>Si</v>
      </c>
      <c r="K44" s="141" t="str">
        <f>VLOOKUP(E44,VIP!$A$2:$O16967,6,0)</f>
        <v>NO</v>
      </c>
      <c r="L44" s="153" t="s">
        <v>2409</v>
      </c>
      <c r="M44" s="161" t="s">
        <v>2530</v>
      </c>
      <c r="N44" s="93" t="s">
        <v>2443</v>
      </c>
      <c r="O44" s="141" t="s">
        <v>2631</v>
      </c>
      <c r="P44" s="153"/>
      <c r="Q44" s="162">
        <v>44471.600324074076</v>
      </c>
    </row>
    <row r="45" spans="1:17" ht="18" x14ac:dyDescent="0.25">
      <c r="A45" s="141" t="str">
        <f>VLOOKUP(E45,'LISTADO ATM'!$A$2:$C$901,3,0)</f>
        <v>NORTE</v>
      </c>
      <c r="B45" s="154">
        <v>3336044722</v>
      </c>
      <c r="C45" s="94">
        <v>44470.715462962966</v>
      </c>
      <c r="D45" s="94" t="s">
        <v>2632</v>
      </c>
      <c r="E45" s="156">
        <v>635</v>
      </c>
      <c r="F45" s="154" t="str">
        <f>VLOOKUP(E45,VIP!$A$2:$O16516,2,0)</f>
        <v>DRBR12J</v>
      </c>
      <c r="G45" s="141" t="str">
        <f>VLOOKUP(E45,'LISTADO ATM'!$A$2:$B$900,2,0)</f>
        <v xml:space="preserve">ATM Zona Franca Tamboril </v>
      </c>
      <c r="H45" s="141" t="str">
        <f>VLOOKUP(E45,VIP!$A$2:$O21477,7,FALSE)</f>
        <v>Si</v>
      </c>
      <c r="I45" s="141" t="str">
        <f>VLOOKUP(E45,VIP!$A$2:$O13442,8,FALSE)</f>
        <v>Si</v>
      </c>
      <c r="J45" s="141" t="str">
        <f>VLOOKUP(E45,VIP!$A$2:$O13392,8,FALSE)</f>
        <v>Si</v>
      </c>
      <c r="K45" s="141" t="str">
        <f>VLOOKUP(E45,VIP!$A$2:$O16966,6,0)</f>
        <v>NO</v>
      </c>
      <c r="L45" s="153" t="s">
        <v>2409</v>
      </c>
      <c r="M45" s="161" t="s">
        <v>2530</v>
      </c>
      <c r="N45" s="93" t="s">
        <v>2443</v>
      </c>
      <c r="O45" s="141" t="s">
        <v>2631</v>
      </c>
      <c r="P45" s="153"/>
      <c r="Q45" s="162">
        <v>44471.599351851852</v>
      </c>
    </row>
    <row r="46" spans="1:17" ht="18" x14ac:dyDescent="0.25">
      <c r="A46" s="141" t="str">
        <f>VLOOKUP(E46,'LISTADO ATM'!$A$2:$C$901,3,0)</f>
        <v>DISTRITO NACIONAL</v>
      </c>
      <c r="B46" s="154">
        <v>3336044728</v>
      </c>
      <c r="C46" s="94">
        <v>44470.717858796299</v>
      </c>
      <c r="D46" s="94" t="s">
        <v>2440</v>
      </c>
      <c r="E46" s="156">
        <v>422</v>
      </c>
      <c r="F46" s="154" t="str">
        <f>VLOOKUP(E46,VIP!$A$2:$O16515,2,0)</f>
        <v>DRBR422</v>
      </c>
      <c r="G46" s="141" t="str">
        <f>VLOOKUP(E46,'LISTADO ATM'!$A$2:$B$900,2,0)</f>
        <v xml:space="preserve">ATM Olé Manoguayabo </v>
      </c>
      <c r="H46" s="141" t="str">
        <f>VLOOKUP(E46,VIP!$A$2:$O21476,7,FALSE)</f>
        <v>Si</v>
      </c>
      <c r="I46" s="141" t="str">
        <f>VLOOKUP(E46,VIP!$A$2:$O13441,8,FALSE)</f>
        <v>Si</v>
      </c>
      <c r="J46" s="141" t="str">
        <f>VLOOKUP(E46,VIP!$A$2:$O13391,8,FALSE)</f>
        <v>Si</v>
      </c>
      <c r="K46" s="141" t="str">
        <f>VLOOKUP(E46,VIP!$A$2:$O16965,6,0)</f>
        <v>NO</v>
      </c>
      <c r="L46" s="153" t="s">
        <v>2409</v>
      </c>
      <c r="M46" s="161" t="s">
        <v>2530</v>
      </c>
      <c r="N46" s="93" t="s">
        <v>2443</v>
      </c>
      <c r="O46" s="141" t="s">
        <v>2444</v>
      </c>
      <c r="P46" s="153"/>
      <c r="Q46" s="162">
        <v>44471.708333333336</v>
      </c>
    </row>
    <row r="47" spans="1:17" ht="18" x14ac:dyDescent="0.25">
      <c r="A47" s="141" t="str">
        <f>VLOOKUP(E47,'LISTADO ATM'!$A$2:$C$901,3,0)</f>
        <v>DISTRITO NACIONAL</v>
      </c>
      <c r="B47" s="154">
        <v>3336044733</v>
      </c>
      <c r="C47" s="94">
        <v>44470.719502314816</v>
      </c>
      <c r="D47" s="94" t="s">
        <v>2440</v>
      </c>
      <c r="E47" s="156">
        <v>684</v>
      </c>
      <c r="F47" s="154" t="str">
        <f>VLOOKUP(E47,VIP!$A$2:$O16514,2,0)</f>
        <v>DRBR684</v>
      </c>
      <c r="G47" s="141" t="str">
        <f>VLOOKUP(E47,'LISTADO ATM'!$A$2:$B$900,2,0)</f>
        <v>ATM Estación Texaco Prolongación 27 Febrero</v>
      </c>
      <c r="H47" s="141" t="str">
        <f>VLOOKUP(E47,VIP!$A$2:$O21475,7,FALSE)</f>
        <v>NO</v>
      </c>
      <c r="I47" s="141" t="str">
        <f>VLOOKUP(E47,VIP!$A$2:$O13440,8,FALSE)</f>
        <v>NO</v>
      </c>
      <c r="J47" s="141" t="str">
        <f>VLOOKUP(E47,VIP!$A$2:$O13390,8,FALSE)</f>
        <v>NO</v>
      </c>
      <c r="K47" s="141" t="str">
        <f>VLOOKUP(E47,VIP!$A$2:$O16964,6,0)</f>
        <v>NO</v>
      </c>
      <c r="L47" s="153" t="s">
        <v>2409</v>
      </c>
      <c r="M47" s="161" t="s">
        <v>2530</v>
      </c>
      <c r="N47" s="93" t="s">
        <v>2443</v>
      </c>
      <c r="O47" s="141" t="s">
        <v>2444</v>
      </c>
      <c r="P47" s="153"/>
      <c r="Q47" s="162">
        <v>44471.606458333335</v>
      </c>
    </row>
    <row r="48" spans="1:17" ht="18" x14ac:dyDescent="0.25">
      <c r="A48" s="141" t="str">
        <f>VLOOKUP(E48,'LISTADO ATM'!$A$2:$C$901,3,0)</f>
        <v>DISTRITO NACIONAL</v>
      </c>
      <c r="B48" s="154">
        <v>3336044736</v>
      </c>
      <c r="C48" s="94">
        <v>44470.720150462963</v>
      </c>
      <c r="D48" s="94" t="s">
        <v>2174</v>
      </c>
      <c r="E48" s="156">
        <v>685</v>
      </c>
      <c r="F48" s="154" t="str">
        <f>VLOOKUP(E48,VIP!$A$2:$O16513,2,0)</f>
        <v>DRBR685</v>
      </c>
      <c r="G48" s="141" t="str">
        <f>VLOOKUP(E48,'LISTADO ATM'!$A$2:$B$900,2,0)</f>
        <v>ATM Autoservicio UASD</v>
      </c>
      <c r="H48" s="141" t="str">
        <f>VLOOKUP(E48,VIP!$A$2:$O21474,7,FALSE)</f>
        <v>NO</v>
      </c>
      <c r="I48" s="141" t="str">
        <f>VLOOKUP(E48,VIP!$A$2:$O13439,8,FALSE)</f>
        <v>SI</v>
      </c>
      <c r="J48" s="141" t="str">
        <f>VLOOKUP(E48,VIP!$A$2:$O13389,8,FALSE)</f>
        <v>SI</v>
      </c>
      <c r="K48" s="141" t="str">
        <f>VLOOKUP(E48,VIP!$A$2:$O16963,6,0)</f>
        <v>NO</v>
      </c>
      <c r="L48" s="153" t="s">
        <v>2212</v>
      </c>
      <c r="M48" s="93" t="s">
        <v>2437</v>
      </c>
      <c r="N48" s="93" t="s">
        <v>2443</v>
      </c>
      <c r="O48" s="141" t="s">
        <v>2445</v>
      </c>
      <c r="P48" s="153"/>
      <c r="Q48" s="93" t="s">
        <v>2212</v>
      </c>
    </row>
    <row r="49" spans="1:17" ht="18" x14ac:dyDescent="0.25">
      <c r="A49" s="141" t="str">
        <f>VLOOKUP(E49,'LISTADO ATM'!$A$2:$C$901,3,0)</f>
        <v>DISTRITO NACIONAL</v>
      </c>
      <c r="B49" s="154">
        <v>3336044742</v>
      </c>
      <c r="C49" s="94">
        <v>44470.725381944445</v>
      </c>
      <c r="D49" s="94" t="s">
        <v>2440</v>
      </c>
      <c r="E49" s="156">
        <v>26</v>
      </c>
      <c r="F49" s="154" t="str">
        <f>VLOOKUP(E49,VIP!$A$2:$O16512,2,0)</f>
        <v>DRBR221</v>
      </c>
      <c r="G49" s="141" t="str">
        <f>VLOOKUP(E49,'LISTADO ATM'!$A$2:$B$900,2,0)</f>
        <v>ATM S/M Jumbo San Isidro</v>
      </c>
      <c r="H49" s="141" t="str">
        <f>VLOOKUP(E49,VIP!$A$2:$O21473,7,FALSE)</f>
        <v>Si</v>
      </c>
      <c r="I49" s="141" t="str">
        <f>VLOOKUP(E49,VIP!$A$2:$O13438,8,FALSE)</f>
        <v>Si</v>
      </c>
      <c r="J49" s="141" t="str">
        <f>VLOOKUP(E49,VIP!$A$2:$O13388,8,FALSE)</f>
        <v>Si</v>
      </c>
      <c r="K49" s="141" t="str">
        <f>VLOOKUP(E49,VIP!$A$2:$O16962,6,0)</f>
        <v>NO</v>
      </c>
      <c r="L49" s="153" t="s">
        <v>2409</v>
      </c>
      <c r="M49" s="161" t="s">
        <v>2530</v>
      </c>
      <c r="N49" s="93" t="s">
        <v>2443</v>
      </c>
      <c r="O49" s="141" t="s">
        <v>2444</v>
      </c>
      <c r="P49" s="153"/>
      <c r="Q49" s="162">
        <v>44471.607395833336</v>
      </c>
    </row>
    <row r="50" spans="1:17" ht="18" x14ac:dyDescent="0.25">
      <c r="A50" s="141" t="str">
        <f>VLOOKUP(E50,'LISTADO ATM'!$A$2:$C$901,3,0)</f>
        <v>DISTRITO NACIONAL</v>
      </c>
      <c r="B50" s="154">
        <v>3336044745</v>
      </c>
      <c r="C50" s="94">
        <v>44470.727314814816</v>
      </c>
      <c r="D50" s="94" t="s">
        <v>2440</v>
      </c>
      <c r="E50" s="156">
        <v>540</v>
      </c>
      <c r="F50" s="154" t="str">
        <f>VLOOKUP(E50,VIP!$A$2:$O16511,2,0)</f>
        <v>DRBR540</v>
      </c>
      <c r="G50" s="141" t="str">
        <f>VLOOKUP(E50,'LISTADO ATM'!$A$2:$B$900,2,0)</f>
        <v xml:space="preserve">ATM Autoservicio Sambil I </v>
      </c>
      <c r="H50" s="141" t="str">
        <f>VLOOKUP(E50,VIP!$A$2:$O21472,7,FALSE)</f>
        <v>Si</v>
      </c>
      <c r="I50" s="141" t="str">
        <f>VLOOKUP(E50,VIP!$A$2:$O13437,8,FALSE)</f>
        <v>Si</v>
      </c>
      <c r="J50" s="141" t="str">
        <f>VLOOKUP(E50,VIP!$A$2:$O13387,8,FALSE)</f>
        <v>Si</v>
      </c>
      <c r="K50" s="141" t="str">
        <f>VLOOKUP(E50,VIP!$A$2:$O16961,6,0)</f>
        <v>NO</v>
      </c>
      <c r="L50" s="153" t="s">
        <v>2409</v>
      </c>
      <c r="M50" s="93" t="s">
        <v>2437</v>
      </c>
      <c r="N50" s="93" t="s">
        <v>2443</v>
      </c>
      <c r="O50" s="141" t="s">
        <v>2444</v>
      </c>
      <c r="P50" s="153"/>
      <c r="Q50" s="93" t="s">
        <v>2409</v>
      </c>
    </row>
    <row r="51" spans="1:17" ht="18" x14ac:dyDescent="0.25">
      <c r="A51" s="141" t="str">
        <f>VLOOKUP(E51,'LISTADO ATM'!$A$2:$C$901,3,0)</f>
        <v>DISTRITO NACIONAL</v>
      </c>
      <c r="B51" s="154">
        <v>3336044747</v>
      </c>
      <c r="C51" s="94">
        <v>44470.728368055556</v>
      </c>
      <c r="D51" s="94" t="s">
        <v>2440</v>
      </c>
      <c r="E51" s="156">
        <v>900</v>
      </c>
      <c r="F51" s="154" t="str">
        <f>VLOOKUP(E51,VIP!$A$2:$O16510,2,0)</f>
        <v>DRBR900</v>
      </c>
      <c r="G51" s="141" t="str">
        <f>VLOOKUP(E51,'LISTADO ATM'!$A$2:$B$900,2,0)</f>
        <v xml:space="preserve">ATM UNP Merca Santo Domingo </v>
      </c>
      <c r="H51" s="141" t="str">
        <f>VLOOKUP(E51,VIP!$A$2:$O21471,7,FALSE)</f>
        <v>Si</v>
      </c>
      <c r="I51" s="141" t="str">
        <f>VLOOKUP(E51,VIP!$A$2:$O13436,8,FALSE)</f>
        <v>Si</v>
      </c>
      <c r="J51" s="141" t="str">
        <f>VLOOKUP(E51,VIP!$A$2:$O13386,8,FALSE)</f>
        <v>Si</v>
      </c>
      <c r="K51" s="141" t="str">
        <f>VLOOKUP(E51,VIP!$A$2:$O16960,6,0)</f>
        <v>NO</v>
      </c>
      <c r="L51" s="153" t="s">
        <v>2409</v>
      </c>
      <c r="M51" s="161" t="s">
        <v>2530</v>
      </c>
      <c r="N51" s="93" t="s">
        <v>2443</v>
      </c>
      <c r="O51" s="141" t="s">
        <v>2444</v>
      </c>
      <c r="P51" s="153"/>
      <c r="Q51" s="162">
        <v>44471.606030092589</v>
      </c>
    </row>
    <row r="52" spans="1:17" ht="18" x14ac:dyDescent="0.25">
      <c r="A52" s="141" t="str">
        <f>VLOOKUP(E52,'LISTADO ATM'!$A$2:$C$901,3,0)</f>
        <v>ESTE</v>
      </c>
      <c r="B52" s="154">
        <v>3336044749</v>
      </c>
      <c r="C52" s="94">
        <v>44470.729560185187</v>
      </c>
      <c r="D52" s="94" t="s">
        <v>2440</v>
      </c>
      <c r="E52" s="156">
        <v>104</v>
      </c>
      <c r="F52" s="154" t="str">
        <f>VLOOKUP(E52,VIP!$A$2:$O16509,2,0)</f>
        <v>DRBR104</v>
      </c>
      <c r="G52" s="141" t="str">
        <f>VLOOKUP(E52,'LISTADO ATM'!$A$2:$B$900,2,0)</f>
        <v xml:space="preserve">ATM Jumbo Higuey </v>
      </c>
      <c r="H52" s="141" t="str">
        <f>VLOOKUP(E52,VIP!$A$2:$O21470,7,FALSE)</f>
        <v>Si</v>
      </c>
      <c r="I52" s="141" t="str">
        <f>VLOOKUP(E52,VIP!$A$2:$O13435,8,FALSE)</f>
        <v>Si</v>
      </c>
      <c r="J52" s="141" t="str">
        <f>VLOOKUP(E52,VIP!$A$2:$O13385,8,FALSE)</f>
        <v>Si</v>
      </c>
      <c r="K52" s="141" t="str">
        <f>VLOOKUP(E52,VIP!$A$2:$O16959,6,0)</f>
        <v>NO</v>
      </c>
      <c r="L52" s="153" t="s">
        <v>2409</v>
      </c>
      <c r="M52" s="93" t="s">
        <v>2437</v>
      </c>
      <c r="N52" s="93" t="s">
        <v>2443</v>
      </c>
      <c r="O52" s="141" t="s">
        <v>2444</v>
      </c>
      <c r="P52" s="153"/>
      <c r="Q52" s="93" t="s">
        <v>2409</v>
      </c>
    </row>
    <row r="53" spans="1:17" ht="18" x14ac:dyDescent="0.25">
      <c r="A53" s="141" t="str">
        <f>VLOOKUP(E53,'LISTADO ATM'!$A$2:$C$901,3,0)</f>
        <v>DISTRITO NACIONAL</v>
      </c>
      <c r="B53" s="154">
        <v>3336044785</v>
      </c>
      <c r="C53" s="94">
        <v>44470.767557870371</v>
      </c>
      <c r="D53" s="94" t="s">
        <v>2440</v>
      </c>
      <c r="E53" s="156">
        <v>600</v>
      </c>
      <c r="F53" s="154" t="str">
        <f>VLOOKUP(E53,VIP!$A$2:$O16508,2,0)</f>
        <v>DRBR600</v>
      </c>
      <c r="G53" s="141" t="str">
        <f>VLOOKUP(E53,'LISTADO ATM'!$A$2:$B$900,2,0)</f>
        <v>ATM S/M Bravo Hipica</v>
      </c>
      <c r="H53" s="141" t="str">
        <f>VLOOKUP(E53,VIP!$A$2:$O21469,7,FALSE)</f>
        <v>N/A</v>
      </c>
      <c r="I53" s="141" t="str">
        <f>VLOOKUP(E53,VIP!$A$2:$O13434,8,FALSE)</f>
        <v>N/A</v>
      </c>
      <c r="J53" s="141" t="str">
        <f>VLOOKUP(E53,VIP!$A$2:$O13384,8,FALSE)</f>
        <v>N/A</v>
      </c>
      <c r="K53" s="141" t="str">
        <f>VLOOKUP(E53,VIP!$A$2:$O16958,6,0)</f>
        <v>N/A</v>
      </c>
      <c r="L53" s="153" t="s">
        <v>2433</v>
      </c>
      <c r="M53" s="93" t="s">
        <v>2437</v>
      </c>
      <c r="N53" s="93" t="s">
        <v>2443</v>
      </c>
      <c r="O53" s="141" t="s">
        <v>2444</v>
      </c>
      <c r="P53" s="153"/>
      <c r="Q53" s="93" t="s">
        <v>2433</v>
      </c>
    </row>
    <row r="54" spans="1:17" ht="18" x14ac:dyDescent="0.25">
      <c r="A54" s="141" t="str">
        <f>VLOOKUP(E54,'LISTADO ATM'!$A$2:$C$901,3,0)</f>
        <v>SUR</v>
      </c>
      <c r="B54" s="154">
        <v>3336044788</v>
      </c>
      <c r="C54" s="94">
        <v>44470.769895833335</v>
      </c>
      <c r="D54" s="94" t="s">
        <v>2440</v>
      </c>
      <c r="E54" s="156">
        <v>995</v>
      </c>
      <c r="F54" s="154" t="str">
        <f>VLOOKUP(E54,VIP!$A$2:$O16507,2,0)</f>
        <v>DRBR545</v>
      </c>
      <c r="G54" s="141" t="str">
        <f>VLOOKUP(E54,'LISTADO ATM'!$A$2:$B$900,2,0)</f>
        <v xml:space="preserve">ATM Oficina San Cristobal III (Lobby) </v>
      </c>
      <c r="H54" s="141" t="str">
        <f>VLOOKUP(E54,VIP!$A$2:$O21468,7,FALSE)</f>
        <v>Si</v>
      </c>
      <c r="I54" s="141" t="str">
        <f>VLOOKUP(E54,VIP!$A$2:$O13433,8,FALSE)</f>
        <v>No</v>
      </c>
      <c r="J54" s="141" t="str">
        <f>VLOOKUP(E54,VIP!$A$2:$O13383,8,FALSE)</f>
        <v>No</v>
      </c>
      <c r="K54" s="141" t="str">
        <f>VLOOKUP(E54,VIP!$A$2:$O16957,6,0)</f>
        <v>NO</v>
      </c>
      <c r="L54" s="153" t="s">
        <v>2409</v>
      </c>
      <c r="M54" s="161" t="s">
        <v>2530</v>
      </c>
      <c r="N54" s="93" t="s">
        <v>2443</v>
      </c>
      <c r="O54" s="141" t="s">
        <v>2444</v>
      </c>
      <c r="P54" s="153"/>
      <c r="Q54" s="162">
        <v>44471.708333333336</v>
      </c>
    </row>
    <row r="55" spans="1:17" ht="18" x14ac:dyDescent="0.25">
      <c r="A55" s="141" t="str">
        <f>VLOOKUP(E55,'LISTADO ATM'!$A$2:$C$901,3,0)</f>
        <v>DISTRITO NACIONAL</v>
      </c>
      <c r="B55" s="154">
        <v>3336044797</v>
      </c>
      <c r="C55" s="94">
        <v>44470.808506944442</v>
      </c>
      <c r="D55" s="94" t="s">
        <v>2440</v>
      </c>
      <c r="E55" s="156">
        <v>32</v>
      </c>
      <c r="F55" s="154" t="str">
        <f>VLOOKUP(E55,VIP!$A$2:$O16506,2,0)</f>
        <v>DRBR032</v>
      </c>
      <c r="G55" s="141" t="str">
        <f>VLOOKUP(E55,'LISTADO ATM'!$A$2:$B$900,2,0)</f>
        <v xml:space="preserve">ATM Oficina San Martín II </v>
      </c>
      <c r="H55" s="141" t="str">
        <f>VLOOKUP(E55,VIP!$A$2:$O21467,7,FALSE)</f>
        <v>Si</v>
      </c>
      <c r="I55" s="141" t="str">
        <f>VLOOKUP(E55,VIP!$A$2:$O13432,8,FALSE)</f>
        <v>Si</v>
      </c>
      <c r="J55" s="141" t="str">
        <f>VLOOKUP(E55,VIP!$A$2:$O13382,8,FALSE)</f>
        <v>Si</v>
      </c>
      <c r="K55" s="141" t="str">
        <f>VLOOKUP(E55,VIP!$A$2:$O16956,6,0)</f>
        <v>NO</v>
      </c>
      <c r="L55" s="153" t="s">
        <v>2409</v>
      </c>
      <c r="M55" s="161" t="s">
        <v>2530</v>
      </c>
      <c r="N55" s="93" t="s">
        <v>2443</v>
      </c>
      <c r="O55" s="141" t="s">
        <v>2444</v>
      </c>
      <c r="P55" s="153"/>
      <c r="Q55" s="162">
        <v>44471.708333333336</v>
      </c>
    </row>
    <row r="56" spans="1:17" ht="18" x14ac:dyDescent="0.25">
      <c r="A56" s="141" t="str">
        <f>VLOOKUP(E56,'LISTADO ATM'!$A$2:$C$901,3,0)</f>
        <v>DISTRITO NACIONAL</v>
      </c>
      <c r="B56" s="154">
        <v>3336044798</v>
      </c>
      <c r="C56" s="94">
        <v>44470.811932870369</v>
      </c>
      <c r="D56" s="94" t="s">
        <v>2440</v>
      </c>
      <c r="E56" s="156">
        <v>139</v>
      </c>
      <c r="F56" s="154" t="str">
        <f>VLOOKUP(E56,VIP!$A$2:$O16505,2,0)</f>
        <v>DRBR139</v>
      </c>
      <c r="G56" s="141" t="str">
        <f>VLOOKUP(E56,'LISTADO ATM'!$A$2:$B$900,2,0)</f>
        <v xml:space="preserve">ATM Oficina Plaza Lama Zona Oriental I </v>
      </c>
      <c r="H56" s="141" t="str">
        <f>VLOOKUP(E56,VIP!$A$2:$O21466,7,FALSE)</f>
        <v>Si</v>
      </c>
      <c r="I56" s="141" t="str">
        <f>VLOOKUP(E56,VIP!$A$2:$O13431,8,FALSE)</f>
        <v>Si</v>
      </c>
      <c r="J56" s="141" t="str">
        <f>VLOOKUP(E56,VIP!$A$2:$O13381,8,FALSE)</f>
        <v>Si</v>
      </c>
      <c r="K56" s="141" t="str">
        <f>VLOOKUP(E56,VIP!$A$2:$O16955,6,0)</f>
        <v>NO</v>
      </c>
      <c r="L56" s="153" t="s">
        <v>2409</v>
      </c>
      <c r="M56" s="161" t="s">
        <v>2530</v>
      </c>
      <c r="N56" s="93" t="s">
        <v>2443</v>
      </c>
      <c r="O56" s="141" t="s">
        <v>2444</v>
      </c>
      <c r="P56" s="153"/>
      <c r="Q56" s="162">
        <v>44471.607719907406</v>
      </c>
    </row>
    <row r="57" spans="1:17" ht="18" x14ac:dyDescent="0.25">
      <c r="A57" s="141" t="str">
        <f>VLOOKUP(E57,'LISTADO ATM'!$A$2:$C$901,3,0)</f>
        <v>ESTE</v>
      </c>
      <c r="B57" s="154">
        <v>3336044799</v>
      </c>
      <c r="C57" s="94">
        <v>44470.828888888886</v>
      </c>
      <c r="D57" s="94" t="s">
        <v>2174</v>
      </c>
      <c r="E57" s="156">
        <v>78</v>
      </c>
      <c r="F57" s="154" t="str">
        <f>VLOOKUP(E57,VIP!$A$2:$O16504,2,0)</f>
        <v>DRBR078</v>
      </c>
      <c r="G57" s="141" t="str">
        <f>VLOOKUP(E57,'LISTADO ATM'!$A$2:$B$900,2,0)</f>
        <v xml:space="preserve">ATM Hotel Nickelodeon II ( Punta Cana) </v>
      </c>
      <c r="H57" s="141" t="str">
        <f>VLOOKUP(E57,VIP!$A$2:$O21465,7,FALSE)</f>
        <v>Si</v>
      </c>
      <c r="I57" s="141" t="str">
        <f>VLOOKUP(E57,VIP!$A$2:$O13430,8,FALSE)</f>
        <v>Si</v>
      </c>
      <c r="J57" s="141" t="str">
        <f>VLOOKUP(E57,VIP!$A$2:$O13380,8,FALSE)</f>
        <v>Si</v>
      </c>
      <c r="K57" s="141" t="str">
        <f>VLOOKUP(E57,VIP!$A$2:$O16954,6,0)</f>
        <v/>
      </c>
      <c r="L57" s="153" t="s">
        <v>2455</v>
      </c>
      <c r="M57" s="93" t="s">
        <v>2437</v>
      </c>
      <c r="N57" s="93" t="s">
        <v>2443</v>
      </c>
      <c r="O57" s="141" t="s">
        <v>2445</v>
      </c>
      <c r="P57" s="153"/>
      <c r="Q57" s="93" t="s">
        <v>2455</v>
      </c>
    </row>
    <row r="58" spans="1:17" ht="18" x14ac:dyDescent="0.25">
      <c r="A58" s="141" t="str">
        <f>VLOOKUP(E58,'LISTADO ATM'!$A$2:$C$901,3,0)</f>
        <v>DISTRITO NACIONAL</v>
      </c>
      <c r="B58" s="154">
        <v>3336044800</v>
      </c>
      <c r="C58" s="94">
        <v>44470.834155092591</v>
      </c>
      <c r="D58" s="94" t="s">
        <v>2174</v>
      </c>
      <c r="E58" s="156">
        <v>735</v>
      </c>
      <c r="F58" s="154" t="str">
        <f>VLOOKUP(E58,VIP!$A$2:$O16503,2,0)</f>
        <v>DRBR179</v>
      </c>
      <c r="G58" s="141" t="str">
        <f>VLOOKUP(E58,'LISTADO ATM'!$A$2:$B$900,2,0)</f>
        <v xml:space="preserve">ATM Oficina Independencia II  </v>
      </c>
      <c r="H58" s="141" t="str">
        <f>VLOOKUP(E58,VIP!$A$2:$O21464,7,FALSE)</f>
        <v>Si</v>
      </c>
      <c r="I58" s="141" t="str">
        <f>VLOOKUP(E58,VIP!$A$2:$O13429,8,FALSE)</f>
        <v>Si</v>
      </c>
      <c r="J58" s="141" t="str">
        <f>VLOOKUP(E58,VIP!$A$2:$O13379,8,FALSE)</f>
        <v>Si</v>
      </c>
      <c r="K58" s="141" t="str">
        <f>VLOOKUP(E58,VIP!$A$2:$O16953,6,0)</f>
        <v>NO</v>
      </c>
      <c r="L58" s="153" t="s">
        <v>2212</v>
      </c>
      <c r="M58" s="93" t="s">
        <v>2437</v>
      </c>
      <c r="N58" s="93" t="s">
        <v>2443</v>
      </c>
      <c r="O58" s="141" t="s">
        <v>2445</v>
      </c>
      <c r="P58" s="153"/>
      <c r="Q58" s="93" t="s">
        <v>2212</v>
      </c>
    </row>
    <row r="59" spans="1:17" ht="18" x14ac:dyDescent="0.25">
      <c r="A59" s="141" t="str">
        <f>VLOOKUP(E59,'LISTADO ATM'!$A$2:$C$901,3,0)</f>
        <v>DISTRITO NACIONAL</v>
      </c>
      <c r="B59" s="154">
        <v>3336044802</v>
      </c>
      <c r="C59" s="94">
        <v>44470.840486111112</v>
      </c>
      <c r="D59" s="94" t="s">
        <v>2174</v>
      </c>
      <c r="E59" s="156">
        <v>618</v>
      </c>
      <c r="F59" s="154" t="str">
        <f>VLOOKUP(E59,VIP!$A$2:$O16502,2,0)</f>
        <v>DRBR618</v>
      </c>
      <c r="G59" s="141" t="str">
        <f>VLOOKUP(E59,'LISTADO ATM'!$A$2:$B$900,2,0)</f>
        <v xml:space="preserve">ATM Bienes Nacionales </v>
      </c>
      <c r="H59" s="141" t="str">
        <f>VLOOKUP(E59,VIP!$A$2:$O21463,7,FALSE)</f>
        <v>Si</v>
      </c>
      <c r="I59" s="141" t="str">
        <f>VLOOKUP(E59,VIP!$A$2:$O13428,8,FALSE)</f>
        <v>Si</v>
      </c>
      <c r="J59" s="141" t="str">
        <f>VLOOKUP(E59,VIP!$A$2:$O13378,8,FALSE)</f>
        <v>Si</v>
      </c>
      <c r="K59" s="141" t="str">
        <f>VLOOKUP(E59,VIP!$A$2:$O16952,6,0)</f>
        <v>NO</v>
      </c>
      <c r="L59" s="153" t="s">
        <v>2238</v>
      </c>
      <c r="M59" s="93" t="s">
        <v>2437</v>
      </c>
      <c r="N59" s="93" t="s">
        <v>2443</v>
      </c>
      <c r="O59" s="141" t="s">
        <v>2445</v>
      </c>
      <c r="P59" s="153"/>
      <c r="Q59" s="93" t="s">
        <v>2238</v>
      </c>
    </row>
    <row r="60" spans="1:17" ht="18" x14ac:dyDescent="0.25">
      <c r="A60" s="141" t="str">
        <f>VLOOKUP(E60,'LISTADO ATM'!$A$2:$C$901,3,0)</f>
        <v>ESTE</v>
      </c>
      <c r="B60" s="154">
        <v>3336044803</v>
      </c>
      <c r="C60" s="94">
        <v>44470.842141203706</v>
      </c>
      <c r="D60" s="94" t="s">
        <v>2174</v>
      </c>
      <c r="E60" s="156">
        <v>114</v>
      </c>
      <c r="F60" s="154" t="str">
        <f>VLOOKUP(E60,VIP!$A$2:$O16501,2,0)</f>
        <v>DRBR114</v>
      </c>
      <c r="G60" s="141" t="str">
        <f>VLOOKUP(E60,'LISTADO ATM'!$A$2:$B$900,2,0)</f>
        <v xml:space="preserve">ATM Oficina Hato Mayor </v>
      </c>
      <c r="H60" s="141" t="str">
        <f>VLOOKUP(E60,VIP!$A$2:$O21462,7,FALSE)</f>
        <v>Si</v>
      </c>
      <c r="I60" s="141" t="str">
        <f>VLOOKUP(E60,VIP!$A$2:$O13427,8,FALSE)</f>
        <v>Si</v>
      </c>
      <c r="J60" s="141" t="str">
        <f>VLOOKUP(E60,VIP!$A$2:$O13377,8,FALSE)</f>
        <v>Si</v>
      </c>
      <c r="K60" s="141" t="str">
        <f>VLOOKUP(E60,VIP!$A$2:$O16951,6,0)</f>
        <v>NO</v>
      </c>
      <c r="L60" s="153" t="s">
        <v>2238</v>
      </c>
      <c r="M60" s="161" t="s">
        <v>2530</v>
      </c>
      <c r="N60" s="93" t="s">
        <v>2443</v>
      </c>
      <c r="O60" s="141" t="s">
        <v>2445</v>
      </c>
      <c r="P60" s="153"/>
      <c r="Q60" s="162">
        <v>44471.569097222222</v>
      </c>
    </row>
    <row r="61" spans="1:17" ht="18" x14ac:dyDescent="0.25">
      <c r="A61" s="141" t="str">
        <f>VLOOKUP(E61,'LISTADO ATM'!$A$2:$C$901,3,0)</f>
        <v>ESTE</v>
      </c>
      <c r="B61" s="154">
        <v>3336044804</v>
      </c>
      <c r="C61" s="94">
        <v>44470.843391203707</v>
      </c>
      <c r="D61" s="94" t="s">
        <v>2174</v>
      </c>
      <c r="E61" s="156">
        <v>843</v>
      </c>
      <c r="F61" s="154" t="str">
        <f>VLOOKUP(E61,VIP!$A$2:$O16500,2,0)</f>
        <v>DRBR843</v>
      </c>
      <c r="G61" s="141" t="str">
        <f>VLOOKUP(E61,'LISTADO ATM'!$A$2:$B$900,2,0)</f>
        <v xml:space="preserve">ATM Oficina Romana Centro </v>
      </c>
      <c r="H61" s="141" t="str">
        <f>VLOOKUP(E61,VIP!$A$2:$O21461,7,FALSE)</f>
        <v>Si</v>
      </c>
      <c r="I61" s="141" t="str">
        <f>VLOOKUP(E61,VIP!$A$2:$O13426,8,FALSE)</f>
        <v>Si</v>
      </c>
      <c r="J61" s="141" t="str">
        <f>VLOOKUP(E61,VIP!$A$2:$O13376,8,FALSE)</f>
        <v>Si</v>
      </c>
      <c r="K61" s="141" t="str">
        <f>VLOOKUP(E61,VIP!$A$2:$O16950,6,0)</f>
        <v>NO</v>
      </c>
      <c r="L61" s="153" t="s">
        <v>2212</v>
      </c>
      <c r="M61" s="161" t="s">
        <v>2530</v>
      </c>
      <c r="N61" s="93" t="s">
        <v>2443</v>
      </c>
      <c r="O61" s="141" t="s">
        <v>2445</v>
      </c>
      <c r="P61" s="153"/>
      <c r="Q61" s="162">
        <v>44471.776388888888</v>
      </c>
    </row>
    <row r="62" spans="1:17" ht="18" x14ac:dyDescent="0.25">
      <c r="A62" s="141" t="str">
        <f>VLOOKUP(E62,'LISTADO ATM'!$A$2:$C$901,3,0)</f>
        <v>NORTE</v>
      </c>
      <c r="B62" s="154">
        <v>3336044805</v>
      </c>
      <c r="C62" s="94">
        <v>44470.845868055556</v>
      </c>
      <c r="D62" s="94" t="s">
        <v>2175</v>
      </c>
      <c r="E62" s="156">
        <v>402</v>
      </c>
      <c r="F62" s="154" t="str">
        <f>VLOOKUP(E62,VIP!$A$2:$O16499,2,0)</f>
        <v>DRBR402</v>
      </c>
      <c r="G62" s="141" t="str">
        <f>VLOOKUP(E62,'LISTADO ATM'!$A$2:$B$900,2,0)</f>
        <v xml:space="preserve">ATM La Sirena La Vega </v>
      </c>
      <c r="H62" s="141" t="str">
        <f>VLOOKUP(E62,VIP!$A$2:$O21460,7,FALSE)</f>
        <v>Si</v>
      </c>
      <c r="I62" s="141" t="str">
        <f>VLOOKUP(E62,VIP!$A$2:$O13425,8,FALSE)</f>
        <v>Si</v>
      </c>
      <c r="J62" s="141" t="str">
        <f>VLOOKUP(E62,VIP!$A$2:$O13375,8,FALSE)</f>
        <v>Si</v>
      </c>
      <c r="K62" s="141" t="str">
        <f>VLOOKUP(E62,VIP!$A$2:$O16949,6,0)</f>
        <v>NO</v>
      </c>
      <c r="L62" s="153" t="s">
        <v>2238</v>
      </c>
      <c r="M62" s="161" t="s">
        <v>2530</v>
      </c>
      <c r="N62" s="93" t="s">
        <v>2443</v>
      </c>
      <c r="O62" s="141" t="s">
        <v>2670</v>
      </c>
      <c r="P62" s="153"/>
      <c r="Q62" s="162">
        <v>44471.571956018517</v>
      </c>
    </row>
    <row r="63" spans="1:17" ht="18" x14ac:dyDescent="0.25">
      <c r="A63" s="141" t="str">
        <f>VLOOKUP(E63,'LISTADO ATM'!$A$2:$C$901,3,0)</f>
        <v>ESTE</v>
      </c>
      <c r="B63" s="154">
        <v>3336044806</v>
      </c>
      <c r="C63" s="94">
        <v>44470.848611111112</v>
      </c>
      <c r="D63" s="94" t="s">
        <v>2174</v>
      </c>
      <c r="E63" s="156">
        <v>631</v>
      </c>
      <c r="F63" s="154" t="str">
        <f>VLOOKUP(E63,VIP!$A$2:$O16498,2,0)</f>
        <v>DRBR417</v>
      </c>
      <c r="G63" s="141" t="str">
        <f>VLOOKUP(E63,'LISTADO ATM'!$A$2:$B$900,2,0)</f>
        <v xml:space="preserve">ATM ASOCODEQUI (San Pedro) </v>
      </c>
      <c r="H63" s="141" t="str">
        <f>VLOOKUP(E63,VIP!$A$2:$O21459,7,FALSE)</f>
        <v>Si</v>
      </c>
      <c r="I63" s="141" t="str">
        <f>VLOOKUP(E63,VIP!$A$2:$O13424,8,FALSE)</f>
        <v>Si</v>
      </c>
      <c r="J63" s="141" t="str">
        <f>VLOOKUP(E63,VIP!$A$2:$O13374,8,FALSE)</f>
        <v>Si</v>
      </c>
      <c r="K63" s="141" t="str">
        <f>VLOOKUP(E63,VIP!$A$2:$O16948,6,0)</f>
        <v>NO</v>
      </c>
      <c r="L63" s="153" t="s">
        <v>2238</v>
      </c>
      <c r="M63" s="93" t="s">
        <v>2437</v>
      </c>
      <c r="N63" s="93" t="s">
        <v>2443</v>
      </c>
      <c r="O63" s="141" t="s">
        <v>2445</v>
      </c>
      <c r="P63" s="153"/>
      <c r="Q63" s="93" t="s">
        <v>2238</v>
      </c>
    </row>
    <row r="64" spans="1:17" ht="18" x14ac:dyDescent="0.25">
      <c r="A64" s="141" t="str">
        <f>VLOOKUP(E64,'LISTADO ATM'!$A$2:$C$901,3,0)</f>
        <v>NORTE</v>
      </c>
      <c r="B64" s="154">
        <v>3336044807</v>
      </c>
      <c r="C64" s="94">
        <v>44470.853703703702</v>
      </c>
      <c r="D64" s="94" t="s">
        <v>2175</v>
      </c>
      <c r="E64" s="156">
        <v>245</v>
      </c>
      <c r="F64" s="154" t="str">
        <f>VLOOKUP(E64,VIP!$A$2:$O16497,2,0)</f>
        <v>DRBR245</v>
      </c>
      <c r="G64" s="141" t="str">
        <f>VLOOKUP(E64,'LISTADO ATM'!$A$2:$B$900,2,0)</f>
        <v>ATM Boombah Zona Franca Victor Mera</v>
      </c>
      <c r="H64" s="141" t="str">
        <f>VLOOKUP(E64,VIP!$A$2:$O21458,7,FALSE)</f>
        <v>Si</v>
      </c>
      <c r="I64" s="141" t="str">
        <f>VLOOKUP(E64,VIP!$A$2:$O13423,8,FALSE)</f>
        <v>Si</v>
      </c>
      <c r="J64" s="141" t="str">
        <f>VLOOKUP(E64,VIP!$A$2:$O13373,8,FALSE)</f>
        <v>Si</v>
      </c>
      <c r="K64" s="141" t="str">
        <f>VLOOKUP(E64,VIP!$A$2:$O16947,6,0)</f>
        <v>NO</v>
      </c>
      <c r="L64" s="153" t="s">
        <v>2455</v>
      </c>
      <c r="M64" s="161" t="s">
        <v>2530</v>
      </c>
      <c r="N64" s="93" t="s">
        <v>2443</v>
      </c>
      <c r="O64" s="141" t="s">
        <v>2670</v>
      </c>
      <c r="P64" s="153"/>
      <c r="Q64" s="162">
        <v>44471.505902777775</v>
      </c>
    </row>
    <row r="65" spans="1:17" ht="18" x14ac:dyDescent="0.25">
      <c r="A65" s="141" t="str">
        <f>VLOOKUP(E65,'LISTADO ATM'!$A$2:$C$901,3,0)</f>
        <v>NORTE</v>
      </c>
      <c r="B65" s="154">
        <v>3336044808</v>
      </c>
      <c r="C65" s="94">
        <v>44470.860162037039</v>
      </c>
      <c r="D65" s="94" t="s">
        <v>2174</v>
      </c>
      <c r="E65" s="156">
        <v>228</v>
      </c>
      <c r="F65" s="154" t="str">
        <f>VLOOKUP(E65,VIP!$A$2:$O16496,2,0)</f>
        <v>DRBR228</v>
      </c>
      <c r="G65" s="141" t="str">
        <f>VLOOKUP(E65,'LISTADO ATM'!$A$2:$B$900,2,0)</f>
        <v xml:space="preserve">ATM Oficina SAJOMA </v>
      </c>
      <c r="H65" s="141" t="str">
        <f>VLOOKUP(E65,VIP!$A$2:$O21457,7,FALSE)</f>
        <v>Si</v>
      </c>
      <c r="I65" s="141" t="str">
        <f>VLOOKUP(E65,VIP!$A$2:$O13422,8,FALSE)</f>
        <v>Si</v>
      </c>
      <c r="J65" s="141" t="str">
        <f>VLOOKUP(E65,VIP!$A$2:$O13372,8,FALSE)</f>
        <v>Si</v>
      </c>
      <c r="K65" s="141" t="str">
        <f>VLOOKUP(E65,VIP!$A$2:$O16946,6,0)</f>
        <v>NO</v>
      </c>
      <c r="L65" s="153" t="s">
        <v>2212</v>
      </c>
      <c r="M65" s="161" t="s">
        <v>2530</v>
      </c>
      <c r="N65" s="93" t="s">
        <v>2443</v>
      </c>
      <c r="O65" s="141" t="s">
        <v>2670</v>
      </c>
      <c r="P65" s="153"/>
      <c r="Q65" s="162">
        <v>44471.561400462961</v>
      </c>
    </row>
    <row r="66" spans="1:17" ht="18" x14ac:dyDescent="0.25">
      <c r="A66" s="141" t="str">
        <f>VLOOKUP(E66,'LISTADO ATM'!$A$2:$C$901,3,0)</f>
        <v>DISTRITO NACIONAL</v>
      </c>
      <c r="B66" s="154">
        <v>3336044809</v>
      </c>
      <c r="C66" s="94">
        <v>44470.871099537035</v>
      </c>
      <c r="D66" s="94" t="s">
        <v>2174</v>
      </c>
      <c r="E66" s="156">
        <v>424</v>
      </c>
      <c r="F66" s="154" t="str">
        <f>VLOOKUP(E66,VIP!$A$2:$O16495,2,0)</f>
        <v>DRBR424</v>
      </c>
      <c r="G66" s="141" t="str">
        <f>VLOOKUP(E66,'LISTADO ATM'!$A$2:$B$900,2,0)</f>
        <v xml:space="preserve">ATM UNP Jumbo Luperón I </v>
      </c>
      <c r="H66" s="141" t="str">
        <f>VLOOKUP(E66,VIP!$A$2:$O21456,7,FALSE)</f>
        <v>Si</v>
      </c>
      <c r="I66" s="141" t="str">
        <f>VLOOKUP(E66,VIP!$A$2:$O13421,8,FALSE)</f>
        <v>Si</v>
      </c>
      <c r="J66" s="141" t="str">
        <f>VLOOKUP(E66,VIP!$A$2:$O13371,8,FALSE)</f>
        <v>Si</v>
      </c>
      <c r="K66" s="141" t="str">
        <f>VLOOKUP(E66,VIP!$A$2:$O16945,6,0)</f>
        <v>NO</v>
      </c>
      <c r="L66" s="153" t="s">
        <v>2455</v>
      </c>
      <c r="M66" s="161" t="s">
        <v>2530</v>
      </c>
      <c r="N66" s="93" t="s">
        <v>2443</v>
      </c>
      <c r="O66" s="141" t="s">
        <v>2445</v>
      </c>
      <c r="P66" s="153"/>
      <c r="Q66" s="162">
        <v>44471.613749999997</v>
      </c>
    </row>
    <row r="67" spans="1:17" ht="18" x14ac:dyDescent="0.25">
      <c r="A67" s="141" t="str">
        <f>VLOOKUP(E67,'LISTADO ATM'!$A$2:$C$901,3,0)</f>
        <v>DISTRITO NACIONAL</v>
      </c>
      <c r="B67" s="154">
        <v>3336044811</v>
      </c>
      <c r="C67" s="94">
        <v>44470.888611111113</v>
      </c>
      <c r="D67" s="94" t="s">
        <v>2174</v>
      </c>
      <c r="E67" s="156">
        <v>406</v>
      </c>
      <c r="F67" s="154" t="str">
        <f>VLOOKUP(E67,VIP!$A$2:$O16494,2,0)</f>
        <v>DRBR406</v>
      </c>
      <c r="G67" s="141" t="str">
        <f>VLOOKUP(E67,'LISTADO ATM'!$A$2:$B$900,2,0)</f>
        <v xml:space="preserve">ATM UNP Plaza Lama Máximo Gómez </v>
      </c>
      <c r="H67" s="141" t="str">
        <f>VLOOKUP(E67,VIP!$A$2:$O21455,7,FALSE)</f>
        <v>Si</v>
      </c>
      <c r="I67" s="141" t="str">
        <f>VLOOKUP(E67,VIP!$A$2:$O13420,8,FALSE)</f>
        <v>Si</v>
      </c>
      <c r="J67" s="141" t="str">
        <f>VLOOKUP(E67,VIP!$A$2:$O13370,8,FALSE)</f>
        <v>Si</v>
      </c>
      <c r="K67" s="141" t="str">
        <f>VLOOKUP(E67,VIP!$A$2:$O16944,6,0)</f>
        <v>SI</v>
      </c>
      <c r="L67" s="153" t="s">
        <v>2669</v>
      </c>
      <c r="M67" s="161" t="s">
        <v>2530</v>
      </c>
      <c r="N67" s="93" t="s">
        <v>2443</v>
      </c>
      <c r="O67" s="141" t="s">
        <v>2445</v>
      </c>
      <c r="P67" s="153"/>
      <c r="Q67" s="162">
        <v>44471.59946759259</v>
      </c>
    </row>
    <row r="68" spans="1:17" ht="18" x14ac:dyDescent="0.25">
      <c r="A68" s="141" t="str">
        <f>VLOOKUP(E68,'LISTADO ATM'!$A$2:$C$901,3,0)</f>
        <v>DISTRITO NACIONAL</v>
      </c>
      <c r="B68" s="154">
        <v>3336044812</v>
      </c>
      <c r="C68" s="94">
        <v>44470.892430555556</v>
      </c>
      <c r="D68" s="94" t="s">
        <v>2174</v>
      </c>
      <c r="E68" s="156">
        <v>889</v>
      </c>
      <c r="F68" s="154" t="str">
        <f>VLOOKUP(E68,VIP!$A$2:$O16493,2,0)</f>
        <v>DRBR889</v>
      </c>
      <c r="G68" s="141" t="str">
        <f>VLOOKUP(E68,'LISTADO ATM'!$A$2:$B$900,2,0)</f>
        <v>ATM Oficina Plaza Lama Máximo Gómez II</v>
      </c>
      <c r="H68" s="141" t="str">
        <f>VLOOKUP(E68,VIP!$A$2:$O21454,7,FALSE)</f>
        <v>Si</v>
      </c>
      <c r="I68" s="141" t="str">
        <f>VLOOKUP(E68,VIP!$A$2:$O13419,8,FALSE)</f>
        <v>Si</v>
      </c>
      <c r="J68" s="141" t="str">
        <f>VLOOKUP(E68,VIP!$A$2:$O13369,8,FALSE)</f>
        <v>Si</v>
      </c>
      <c r="K68" s="141" t="str">
        <f>VLOOKUP(E68,VIP!$A$2:$O16943,6,0)</f>
        <v>NO</v>
      </c>
      <c r="L68" s="153" t="s">
        <v>2669</v>
      </c>
      <c r="M68" s="161" t="s">
        <v>2530</v>
      </c>
      <c r="N68" s="93" t="s">
        <v>2443</v>
      </c>
      <c r="O68" s="141" t="s">
        <v>2445</v>
      </c>
      <c r="P68" s="153"/>
      <c r="Q68" s="162">
        <v>44471.599710648145</v>
      </c>
    </row>
    <row r="69" spans="1:17" ht="18" x14ac:dyDescent="0.25">
      <c r="A69" s="141" t="str">
        <f>VLOOKUP(E69,'LISTADO ATM'!$A$2:$C$901,3,0)</f>
        <v>DISTRITO NACIONAL</v>
      </c>
      <c r="B69" s="154">
        <v>3336044813</v>
      </c>
      <c r="C69" s="94">
        <v>44470.89334490741</v>
      </c>
      <c r="D69" s="94" t="s">
        <v>2174</v>
      </c>
      <c r="E69" s="156">
        <v>648</v>
      </c>
      <c r="F69" s="154" t="str">
        <f>VLOOKUP(E69,VIP!$A$2:$O16492,2,0)</f>
        <v>DRBR190</v>
      </c>
      <c r="G69" s="141" t="str">
        <f>VLOOKUP(E69,'LISTADO ATM'!$A$2:$B$900,2,0)</f>
        <v xml:space="preserve">ATM Hermandad de Pensionados </v>
      </c>
      <c r="H69" s="141" t="str">
        <f>VLOOKUP(E69,VIP!$A$2:$O21453,7,FALSE)</f>
        <v>Si</v>
      </c>
      <c r="I69" s="141" t="str">
        <f>VLOOKUP(E69,VIP!$A$2:$O13418,8,FALSE)</f>
        <v>No</v>
      </c>
      <c r="J69" s="141" t="str">
        <f>VLOOKUP(E69,VIP!$A$2:$O13368,8,FALSE)</f>
        <v>No</v>
      </c>
      <c r="K69" s="141" t="str">
        <f>VLOOKUP(E69,VIP!$A$2:$O16942,6,0)</f>
        <v>NO</v>
      </c>
      <c r="L69" s="153" t="s">
        <v>2238</v>
      </c>
      <c r="M69" s="93" t="s">
        <v>2437</v>
      </c>
      <c r="N69" s="93" t="s">
        <v>2443</v>
      </c>
      <c r="O69" s="141" t="s">
        <v>2445</v>
      </c>
      <c r="P69" s="153"/>
      <c r="Q69" s="93" t="s">
        <v>2238</v>
      </c>
    </row>
    <row r="70" spans="1:17" ht="18" x14ac:dyDescent="0.25">
      <c r="A70" s="141" t="str">
        <f>VLOOKUP(E70,'LISTADO ATM'!$A$2:$C$901,3,0)</f>
        <v>NORTE</v>
      </c>
      <c r="B70" s="154">
        <v>3336044814</v>
      </c>
      <c r="C70" s="94">
        <v>44470.893368055556</v>
      </c>
      <c r="D70" s="94" t="s">
        <v>2632</v>
      </c>
      <c r="E70" s="156">
        <v>937</v>
      </c>
      <c r="F70" s="154" t="str">
        <f>VLOOKUP(E70,VIP!$A$2:$O16491,2,0)</f>
        <v>DRBR937</v>
      </c>
      <c r="G70" s="141" t="str">
        <f>VLOOKUP(E70,'LISTADO ATM'!$A$2:$B$900,2,0)</f>
        <v xml:space="preserve">ATM Autobanco Oficina La Vega II </v>
      </c>
      <c r="H70" s="141" t="str">
        <f>VLOOKUP(E70,VIP!$A$2:$O21452,7,FALSE)</f>
        <v>Si</v>
      </c>
      <c r="I70" s="141" t="str">
        <f>VLOOKUP(E70,VIP!$A$2:$O13417,8,FALSE)</f>
        <v>Si</v>
      </c>
      <c r="J70" s="141" t="str">
        <f>VLOOKUP(E70,VIP!$A$2:$O13367,8,FALSE)</f>
        <v>Si</v>
      </c>
      <c r="K70" s="141" t="str">
        <f>VLOOKUP(E70,VIP!$A$2:$O16941,6,0)</f>
        <v>NO</v>
      </c>
      <c r="L70" s="153" t="s">
        <v>2409</v>
      </c>
      <c r="M70" s="161" t="s">
        <v>2530</v>
      </c>
      <c r="N70" s="93" t="s">
        <v>2443</v>
      </c>
      <c r="O70" s="141" t="s">
        <v>2631</v>
      </c>
      <c r="P70" s="153"/>
      <c r="Q70" s="162">
        <v>44471.46570601852</v>
      </c>
    </row>
    <row r="71" spans="1:17" ht="18" x14ac:dyDescent="0.25">
      <c r="A71" s="141" t="str">
        <f>VLOOKUP(E71,'LISTADO ATM'!$A$2:$C$901,3,0)</f>
        <v>NORTE</v>
      </c>
      <c r="B71" s="154">
        <v>3336044815</v>
      </c>
      <c r="C71" s="94">
        <v>44470.894444444442</v>
      </c>
      <c r="D71" s="94" t="s">
        <v>2175</v>
      </c>
      <c r="E71" s="156">
        <v>853</v>
      </c>
      <c r="F71" s="154" t="str">
        <f>VLOOKUP(E71,VIP!$A$2:$O16490,2,0)</f>
        <v>DRBR853</v>
      </c>
      <c r="G71" s="141" t="str">
        <f>VLOOKUP(E71,'LISTADO ATM'!$A$2:$B$900,2,0)</f>
        <v xml:space="preserve">ATM Inversiones JF Group (Shell Canabacoa) </v>
      </c>
      <c r="H71" s="141" t="str">
        <f>VLOOKUP(E71,VIP!$A$2:$O21451,7,FALSE)</f>
        <v>Si</v>
      </c>
      <c r="I71" s="141" t="str">
        <f>VLOOKUP(E71,VIP!$A$2:$O13416,8,FALSE)</f>
        <v>Si</v>
      </c>
      <c r="J71" s="141" t="str">
        <f>VLOOKUP(E71,VIP!$A$2:$O13366,8,FALSE)</f>
        <v>Si</v>
      </c>
      <c r="K71" s="141" t="str">
        <f>VLOOKUP(E71,VIP!$A$2:$O16940,6,0)</f>
        <v>NO</v>
      </c>
      <c r="L71" s="153" t="s">
        <v>2455</v>
      </c>
      <c r="M71" s="161" t="s">
        <v>2530</v>
      </c>
      <c r="N71" s="93" t="s">
        <v>2443</v>
      </c>
      <c r="O71" s="141" t="s">
        <v>2670</v>
      </c>
      <c r="P71" s="153"/>
      <c r="Q71" s="162">
        <v>44471.457777777781</v>
      </c>
    </row>
    <row r="72" spans="1:17" ht="18" x14ac:dyDescent="0.25">
      <c r="A72" s="141" t="str">
        <f>VLOOKUP(E72,'LISTADO ATM'!$A$2:$C$901,3,0)</f>
        <v>DISTRITO NACIONAL</v>
      </c>
      <c r="B72" s="154">
        <v>3336044816</v>
      </c>
      <c r="C72" s="94">
        <v>44470.895324074074</v>
      </c>
      <c r="D72" s="94" t="s">
        <v>2440</v>
      </c>
      <c r="E72" s="156">
        <v>596</v>
      </c>
      <c r="F72" s="154" t="str">
        <f>VLOOKUP(E72,VIP!$A$2:$O16489,2,0)</f>
        <v>DRBR274</v>
      </c>
      <c r="G72" s="141" t="str">
        <f>VLOOKUP(E72,'LISTADO ATM'!$A$2:$B$900,2,0)</f>
        <v xml:space="preserve">ATM Autobanco Malecón Center </v>
      </c>
      <c r="H72" s="141" t="str">
        <f>VLOOKUP(E72,VIP!$A$2:$O21450,7,FALSE)</f>
        <v>Si</v>
      </c>
      <c r="I72" s="141" t="str">
        <f>VLOOKUP(E72,VIP!$A$2:$O13415,8,FALSE)</f>
        <v>Si</v>
      </c>
      <c r="J72" s="141" t="str">
        <f>VLOOKUP(E72,VIP!$A$2:$O13365,8,FALSE)</f>
        <v>Si</v>
      </c>
      <c r="K72" s="141" t="str">
        <f>VLOOKUP(E72,VIP!$A$2:$O16939,6,0)</f>
        <v>NO</v>
      </c>
      <c r="L72" s="153" t="s">
        <v>2433</v>
      </c>
      <c r="M72" s="161" t="s">
        <v>2530</v>
      </c>
      <c r="N72" s="93" t="s">
        <v>2443</v>
      </c>
      <c r="O72" s="141" t="s">
        <v>2444</v>
      </c>
      <c r="P72" s="153"/>
      <c r="Q72" s="162">
        <v>44471.465578703705</v>
      </c>
    </row>
    <row r="73" spans="1:17" ht="18" x14ac:dyDescent="0.25">
      <c r="A73" s="141" t="str">
        <f>VLOOKUP(E73,'LISTADO ATM'!$A$2:$C$901,3,0)</f>
        <v>DISTRITO NACIONAL</v>
      </c>
      <c r="B73" s="154">
        <v>3336044817</v>
      </c>
      <c r="C73" s="94">
        <v>44470.896782407406</v>
      </c>
      <c r="D73" s="94" t="s">
        <v>2174</v>
      </c>
      <c r="E73" s="156">
        <v>815</v>
      </c>
      <c r="F73" s="154" t="str">
        <f>VLOOKUP(E73,VIP!$A$2:$O16488,2,0)</f>
        <v>DRBR24A</v>
      </c>
      <c r="G73" s="141" t="str">
        <f>VLOOKUP(E73,'LISTADO ATM'!$A$2:$B$900,2,0)</f>
        <v xml:space="preserve">ATM Oficina Atalaya del Mar </v>
      </c>
      <c r="H73" s="141" t="str">
        <f>VLOOKUP(E73,VIP!$A$2:$O21449,7,FALSE)</f>
        <v>Si</v>
      </c>
      <c r="I73" s="141" t="str">
        <f>VLOOKUP(E73,VIP!$A$2:$O13414,8,FALSE)</f>
        <v>Si</v>
      </c>
      <c r="J73" s="141" t="str">
        <f>VLOOKUP(E73,VIP!$A$2:$O13364,8,FALSE)</f>
        <v>Si</v>
      </c>
      <c r="K73" s="141" t="str">
        <f>VLOOKUP(E73,VIP!$A$2:$O16938,6,0)</f>
        <v>SI</v>
      </c>
      <c r="L73" s="153" t="s">
        <v>2212</v>
      </c>
      <c r="M73" s="161" t="s">
        <v>2530</v>
      </c>
      <c r="N73" s="93" t="s">
        <v>2443</v>
      </c>
      <c r="O73" s="141" t="s">
        <v>2445</v>
      </c>
      <c r="P73" s="153"/>
      <c r="Q73" s="162">
        <v>44471.755555555559</v>
      </c>
    </row>
    <row r="74" spans="1:17" ht="18" x14ac:dyDescent="0.25">
      <c r="A74" s="141" t="str">
        <f>VLOOKUP(E74,'LISTADO ATM'!$A$2:$C$901,3,0)</f>
        <v>DISTRITO NACIONAL</v>
      </c>
      <c r="B74" s="154">
        <v>3336044818</v>
      </c>
      <c r="C74" s="94">
        <v>44470.897499999999</v>
      </c>
      <c r="D74" s="94" t="s">
        <v>2440</v>
      </c>
      <c r="E74" s="156">
        <v>875</v>
      </c>
      <c r="F74" s="154" t="str">
        <f>VLOOKUP(E74,VIP!$A$2:$O16487,2,0)</f>
        <v>DRBR875</v>
      </c>
      <c r="G74" s="141" t="str">
        <f>VLOOKUP(E74,'LISTADO ATM'!$A$2:$B$900,2,0)</f>
        <v xml:space="preserve">ATM Texaco Aut. Duarte KM 14 1/2 (Los Alcarrizos) </v>
      </c>
      <c r="H74" s="141" t="str">
        <f>VLOOKUP(E74,VIP!$A$2:$O21448,7,FALSE)</f>
        <v>Si</v>
      </c>
      <c r="I74" s="141" t="str">
        <f>VLOOKUP(E74,VIP!$A$2:$O13413,8,FALSE)</f>
        <v>Si</v>
      </c>
      <c r="J74" s="141" t="str">
        <f>VLOOKUP(E74,VIP!$A$2:$O13363,8,FALSE)</f>
        <v>Si</v>
      </c>
      <c r="K74" s="141" t="str">
        <f>VLOOKUP(E74,VIP!$A$2:$O16937,6,0)</f>
        <v>NO</v>
      </c>
      <c r="L74" s="153" t="s">
        <v>2409</v>
      </c>
      <c r="M74" s="161" t="s">
        <v>2530</v>
      </c>
      <c r="N74" s="93" t="s">
        <v>2443</v>
      </c>
      <c r="O74" s="141" t="s">
        <v>2444</v>
      </c>
      <c r="P74" s="153"/>
      <c r="Q74" s="162">
        <v>44471.606504629628</v>
      </c>
    </row>
    <row r="75" spans="1:17" ht="18" x14ac:dyDescent="0.25">
      <c r="A75" s="141" t="str">
        <f>VLOOKUP(E75,'LISTADO ATM'!$A$2:$C$901,3,0)</f>
        <v>ESTE</v>
      </c>
      <c r="B75" s="154">
        <v>3336044819</v>
      </c>
      <c r="C75" s="94">
        <v>44470.898969907408</v>
      </c>
      <c r="D75" s="94" t="s">
        <v>2174</v>
      </c>
      <c r="E75" s="156">
        <v>912</v>
      </c>
      <c r="F75" s="154" t="str">
        <f>VLOOKUP(E75,VIP!$A$2:$O16486,2,0)</f>
        <v>DRBR973</v>
      </c>
      <c r="G75" s="141" t="str">
        <f>VLOOKUP(E75,'LISTADO ATM'!$A$2:$B$900,2,0)</f>
        <v xml:space="preserve">ATM Oficina San Pedro II </v>
      </c>
      <c r="H75" s="141" t="str">
        <f>VLOOKUP(E75,VIP!$A$2:$O21447,7,FALSE)</f>
        <v>Si</v>
      </c>
      <c r="I75" s="141" t="str">
        <f>VLOOKUP(E75,VIP!$A$2:$O13412,8,FALSE)</f>
        <v>Si</v>
      </c>
      <c r="J75" s="141" t="str">
        <f>VLOOKUP(E75,VIP!$A$2:$O13362,8,FALSE)</f>
        <v>Si</v>
      </c>
      <c r="K75" s="141" t="str">
        <f>VLOOKUP(E75,VIP!$A$2:$O16936,6,0)</f>
        <v>SI</v>
      </c>
      <c r="L75" s="153" t="s">
        <v>2669</v>
      </c>
      <c r="M75" s="161" t="s">
        <v>2530</v>
      </c>
      <c r="N75" s="93" t="s">
        <v>2443</v>
      </c>
      <c r="O75" s="141" t="s">
        <v>2445</v>
      </c>
      <c r="P75" s="153"/>
      <c r="Q75" s="162">
        <v>44471.465219907404</v>
      </c>
    </row>
    <row r="76" spans="1:17" ht="18" x14ac:dyDescent="0.25">
      <c r="A76" s="141" t="str">
        <f>VLOOKUP(E76,'LISTADO ATM'!$A$2:$C$901,3,0)</f>
        <v>DISTRITO NACIONAL</v>
      </c>
      <c r="B76" s="154">
        <v>3336044820</v>
      </c>
      <c r="C76" s="94">
        <v>44470.899791666663</v>
      </c>
      <c r="D76" s="94" t="s">
        <v>2440</v>
      </c>
      <c r="E76" s="156">
        <v>525</v>
      </c>
      <c r="F76" s="154" t="str">
        <f>VLOOKUP(E76,VIP!$A$2:$O16485,2,0)</f>
        <v>DRBR525</v>
      </c>
      <c r="G76" s="141" t="str">
        <f>VLOOKUP(E76,'LISTADO ATM'!$A$2:$B$900,2,0)</f>
        <v>ATM S/M Bravo Las Americas</v>
      </c>
      <c r="H76" s="141" t="str">
        <f>VLOOKUP(E76,VIP!$A$2:$O21446,7,FALSE)</f>
        <v>Si</v>
      </c>
      <c r="I76" s="141" t="str">
        <f>VLOOKUP(E76,VIP!$A$2:$O13411,8,FALSE)</f>
        <v>Si</v>
      </c>
      <c r="J76" s="141" t="str">
        <f>VLOOKUP(E76,VIP!$A$2:$O13361,8,FALSE)</f>
        <v>Si</v>
      </c>
      <c r="K76" s="141" t="str">
        <f>VLOOKUP(E76,VIP!$A$2:$O16935,6,0)</f>
        <v>NO</v>
      </c>
      <c r="L76" s="153" t="s">
        <v>2409</v>
      </c>
      <c r="M76" s="161" t="s">
        <v>2530</v>
      </c>
      <c r="N76" s="93" t="s">
        <v>2443</v>
      </c>
      <c r="O76" s="141" t="s">
        <v>2444</v>
      </c>
      <c r="P76" s="153"/>
      <c r="Q76" s="162">
        <v>44471.608113425929</v>
      </c>
    </row>
    <row r="77" spans="1:17" ht="18" x14ac:dyDescent="0.25">
      <c r="A77" s="141" t="str">
        <f>VLOOKUP(E77,'LISTADO ATM'!$A$2:$C$901,3,0)</f>
        <v>DISTRITO NACIONAL</v>
      </c>
      <c r="B77" s="154">
        <v>3336044821</v>
      </c>
      <c r="C77" s="94">
        <v>44470.901701388888</v>
      </c>
      <c r="D77" s="94" t="s">
        <v>2440</v>
      </c>
      <c r="E77" s="156">
        <v>672</v>
      </c>
      <c r="F77" s="154" t="str">
        <f>VLOOKUP(E77,VIP!$A$2:$O16484,2,0)</f>
        <v>DRBR672</v>
      </c>
      <c r="G77" s="141" t="str">
        <f>VLOOKUP(E77,'LISTADO ATM'!$A$2:$B$900,2,0)</f>
        <v>ATM Destacamento Policía Nacional La Victoria</v>
      </c>
      <c r="H77" s="141" t="str">
        <f>VLOOKUP(E77,VIP!$A$2:$O21445,7,FALSE)</f>
        <v>Si</v>
      </c>
      <c r="I77" s="141" t="str">
        <f>VLOOKUP(E77,VIP!$A$2:$O13410,8,FALSE)</f>
        <v>Si</v>
      </c>
      <c r="J77" s="141" t="str">
        <f>VLOOKUP(E77,VIP!$A$2:$O13360,8,FALSE)</f>
        <v>Si</v>
      </c>
      <c r="K77" s="141" t="str">
        <f>VLOOKUP(E77,VIP!$A$2:$O16934,6,0)</f>
        <v>SI</v>
      </c>
      <c r="L77" s="153" t="s">
        <v>2409</v>
      </c>
      <c r="M77" s="93" t="s">
        <v>2437</v>
      </c>
      <c r="N77" s="93" t="s">
        <v>2443</v>
      </c>
      <c r="O77" s="141" t="s">
        <v>2444</v>
      </c>
      <c r="P77" s="153"/>
      <c r="Q77" s="93" t="s">
        <v>2409</v>
      </c>
    </row>
    <row r="78" spans="1:17" ht="18" x14ac:dyDescent="0.25">
      <c r="A78" s="141" t="str">
        <f>VLOOKUP(E78,'LISTADO ATM'!$A$2:$C$901,3,0)</f>
        <v>NORTE</v>
      </c>
      <c r="B78" s="154">
        <v>3336044822</v>
      </c>
      <c r="C78" s="94">
        <v>44470.902858796297</v>
      </c>
      <c r="D78" s="94" t="s">
        <v>2459</v>
      </c>
      <c r="E78" s="156">
        <v>142</v>
      </c>
      <c r="F78" s="154" t="str">
        <f>VLOOKUP(E78,VIP!$A$2:$O16483,2,0)</f>
        <v>DRBR142</v>
      </c>
      <c r="G78" s="141" t="str">
        <f>VLOOKUP(E78,'LISTADO ATM'!$A$2:$B$900,2,0)</f>
        <v xml:space="preserve">ATM Centro de Caja Galerías Bonao </v>
      </c>
      <c r="H78" s="141" t="str">
        <f>VLOOKUP(E78,VIP!$A$2:$O21444,7,FALSE)</f>
        <v>Si</v>
      </c>
      <c r="I78" s="141" t="str">
        <f>VLOOKUP(E78,VIP!$A$2:$O13409,8,FALSE)</f>
        <v>Si</v>
      </c>
      <c r="J78" s="141" t="str">
        <f>VLOOKUP(E78,VIP!$A$2:$O13359,8,FALSE)</f>
        <v>Si</v>
      </c>
      <c r="K78" s="141" t="str">
        <f>VLOOKUP(E78,VIP!$A$2:$O16933,6,0)</f>
        <v>SI</v>
      </c>
      <c r="L78" s="153" t="s">
        <v>2409</v>
      </c>
      <c r="M78" s="161" t="s">
        <v>2530</v>
      </c>
      <c r="N78" s="93" t="s">
        <v>2443</v>
      </c>
      <c r="O78" s="141" t="s">
        <v>2633</v>
      </c>
      <c r="P78" s="153"/>
      <c r="Q78" s="162">
        <v>44471.464722222219</v>
      </c>
    </row>
    <row r="79" spans="1:17" ht="18" x14ac:dyDescent="0.25">
      <c r="A79" s="141" t="str">
        <f>VLOOKUP(E79,'LISTADO ATM'!$A$2:$C$901,3,0)</f>
        <v>DISTRITO NACIONAL</v>
      </c>
      <c r="B79" s="154">
        <v>3336044823</v>
      </c>
      <c r="C79" s="94">
        <v>44470.903738425928</v>
      </c>
      <c r="D79" s="94" t="s">
        <v>2459</v>
      </c>
      <c r="E79" s="156">
        <v>734</v>
      </c>
      <c r="F79" s="154" t="str">
        <f>VLOOKUP(E79,VIP!$A$2:$O16482,2,0)</f>
        <v>DRBR178</v>
      </c>
      <c r="G79" s="141" t="str">
        <f>VLOOKUP(E79,'LISTADO ATM'!$A$2:$B$900,2,0)</f>
        <v xml:space="preserve">ATM Oficina Independencia I </v>
      </c>
      <c r="H79" s="141" t="str">
        <f>VLOOKUP(E79,VIP!$A$2:$O21443,7,FALSE)</f>
        <v>Si</v>
      </c>
      <c r="I79" s="141" t="str">
        <f>VLOOKUP(E79,VIP!$A$2:$O13408,8,FALSE)</f>
        <v>Si</v>
      </c>
      <c r="J79" s="141" t="str">
        <f>VLOOKUP(E79,VIP!$A$2:$O13358,8,FALSE)</f>
        <v>Si</v>
      </c>
      <c r="K79" s="141" t="str">
        <f>VLOOKUP(E79,VIP!$A$2:$O16932,6,0)</f>
        <v>SI</v>
      </c>
      <c r="L79" s="153" t="s">
        <v>2409</v>
      </c>
      <c r="M79" s="93" t="s">
        <v>2437</v>
      </c>
      <c r="N79" s="93" t="s">
        <v>2443</v>
      </c>
      <c r="O79" s="141" t="s">
        <v>2633</v>
      </c>
      <c r="P79" s="153"/>
      <c r="Q79" s="93" t="s">
        <v>2409</v>
      </c>
    </row>
    <row r="80" spans="1:17" ht="18" x14ac:dyDescent="0.25">
      <c r="A80" s="141" t="str">
        <f>VLOOKUP(E80,'LISTADO ATM'!$A$2:$C$901,3,0)</f>
        <v>ESTE</v>
      </c>
      <c r="B80" s="154">
        <v>3336044824</v>
      </c>
      <c r="C80" s="94">
        <v>44470.905358796299</v>
      </c>
      <c r="D80" s="94" t="s">
        <v>2440</v>
      </c>
      <c r="E80" s="156">
        <v>613</v>
      </c>
      <c r="F80" s="154" t="str">
        <f>VLOOKUP(E80,VIP!$A$2:$O16481,2,0)</f>
        <v>DRBR145</v>
      </c>
      <c r="G80" s="141" t="str">
        <f>VLOOKUP(E80,'LISTADO ATM'!$A$2:$B$900,2,0)</f>
        <v xml:space="preserve">ATM Almacenes Zaglul (La Altagracia) </v>
      </c>
      <c r="H80" s="141" t="str">
        <f>VLOOKUP(E80,VIP!$A$2:$O21442,7,FALSE)</f>
        <v>Si</v>
      </c>
      <c r="I80" s="141" t="str">
        <f>VLOOKUP(E80,VIP!$A$2:$O13407,8,FALSE)</f>
        <v>Si</v>
      </c>
      <c r="J80" s="141" t="str">
        <f>VLOOKUP(E80,VIP!$A$2:$O13357,8,FALSE)</f>
        <v>Si</v>
      </c>
      <c r="K80" s="141" t="str">
        <f>VLOOKUP(E80,VIP!$A$2:$O16931,6,0)</f>
        <v>NO</v>
      </c>
      <c r="L80" s="153" t="s">
        <v>2409</v>
      </c>
      <c r="M80" s="93" t="s">
        <v>2437</v>
      </c>
      <c r="N80" s="93" t="s">
        <v>2443</v>
      </c>
      <c r="O80" s="141" t="s">
        <v>2444</v>
      </c>
      <c r="P80" s="153"/>
      <c r="Q80" s="93" t="s">
        <v>2409</v>
      </c>
    </row>
    <row r="81" spans="1:17" ht="18" x14ac:dyDescent="0.25">
      <c r="A81" s="141" t="str">
        <f>VLOOKUP(E81,'LISTADO ATM'!$A$2:$C$901,3,0)</f>
        <v>DISTRITO NACIONAL</v>
      </c>
      <c r="B81" s="154">
        <v>3336044825</v>
      </c>
      <c r="C81" s="94">
        <v>44470.905868055554</v>
      </c>
      <c r="D81" s="94" t="s">
        <v>2174</v>
      </c>
      <c r="E81" s="156">
        <v>516</v>
      </c>
      <c r="F81" s="154" t="str">
        <f>VLOOKUP(E81,VIP!$A$2:$O16480,2,0)</f>
        <v>DRBR516</v>
      </c>
      <c r="G81" s="141" t="str">
        <f>VLOOKUP(E81,'LISTADO ATM'!$A$2:$B$900,2,0)</f>
        <v xml:space="preserve">ATM Oficina Gascue </v>
      </c>
      <c r="H81" s="141" t="str">
        <f>VLOOKUP(E81,VIP!$A$2:$O21441,7,FALSE)</f>
        <v>Si</v>
      </c>
      <c r="I81" s="141" t="str">
        <f>VLOOKUP(E81,VIP!$A$2:$O13406,8,FALSE)</f>
        <v>Si</v>
      </c>
      <c r="J81" s="141" t="str">
        <f>VLOOKUP(E81,VIP!$A$2:$O13356,8,FALSE)</f>
        <v>Si</v>
      </c>
      <c r="K81" s="141" t="str">
        <f>VLOOKUP(E81,VIP!$A$2:$O16930,6,0)</f>
        <v>SI</v>
      </c>
      <c r="L81" s="153" t="s">
        <v>2212</v>
      </c>
      <c r="M81" s="93" t="s">
        <v>2437</v>
      </c>
      <c r="N81" s="93" t="s">
        <v>2443</v>
      </c>
      <c r="O81" s="141" t="s">
        <v>2445</v>
      </c>
      <c r="P81" s="153"/>
      <c r="Q81" s="93" t="s">
        <v>2212</v>
      </c>
    </row>
    <row r="82" spans="1:17" ht="18" x14ac:dyDescent="0.25">
      <c r="A82" s="141" t="str">
        <f>VLOOKUP(E82,'LISTADO ATM'!$A$2:$C$901,3,0)</f>
        <v>DISTRITO NACIONAL</v>
      </c>
      <c r="B82" s="154">
        <v>3336044826</v>
      </c>
      <c r="C82" s="94">
        <v>44470.907372685186</v>
      </c>
      <c r="D82" s="94" t="s">
        <v>2174</v>
      </c>
      <c r="E82" s="156">
        <v>932</v>
      </c>
      <c r="F82" s="154" t="str">
        <f>VLOOKUP(E82,VIP!$A$2:$O16479,2,0)</f>
        <v>DRBR01E</v>
      </c>
      <c r="G82" s="141" t="str">
        <f>VLOOKUP(E82,'LISTADO ATM'!$A$2:$B$900,2,0)</f>
        <v xml:space="preserve">ATM Banco Agrícola </v>
      </c>
      <c r="H82" s="141" t="str">
        <f>VLOOKUP(E82,VIP!$A$2:$O21440,7,FALSE)</f>
        <v>Si</v>
      </c>
      <c r="I82" s="141" t="str">
        <f>VLOOKUP(E82,VIP!$A$2:$O13405,8,FALSE)</f>
        <v>Si</v>
      </c>
      <c r="J82" s="141" t="str">
        <f>VLOOKUP(E82,VIP!$A$2:$O13355,8,FALSE)</f>
        <v>Si</v>
      </c>
      <c r="K82" s="141" t="str">
        <f>VLOOKUP(E82,VIP!$A$2:$O16929,6,0)</f>
        <v>NO</v>
      </c>
      <c r="L82" s="153" t="s">
        <v>2455</v>
      </c>
      <c r="M82" s="161" t="s">
        <v>2530</v>
      </c>
      <c r="N82" s="93" t="s">
        <v>2443</v>
      </c>
      <c r="O82" s="141" t="s">
        <v>2445</v>
      </c>
      <c r="P82" s="153"/>
      <c r="Q82" s="162">
        <v>44471.601736111108</v>
      </c>
    </row>
    <row r="83" spans="1:17" ht="18" x14ac:dyDescent="0.25">
      <c r="A83" s="141" t="str">
        <f>VLOOKUP(E83,'LISTADO ATM'!$A$2:$C$901,3,0)</f>
        <v>ESTE</v>
      </c>
      <c r="B83" s="154">
        <v>3336044827</v>
      </c>
      <c r="C83" s="94">
        <v>44470.910590277781</v>
      </c>
      <c r="D83" s="94" t="s">
        <v>2174</v>
      </c>
      <c r="E83" s="156">
        <v>293</v>
      </c>
      <c r="F83" s="154" t="str">
        <f>VLOOKUP(E83,VIP!$A$2:$O16478,2,0)</f>
        <v>DRBR293</v>
      </c>
      <c r="G83" s="141" t="str">
        <f>VLOOKUP(E83,'LISTADO ATM'!$A$2:$B$900,2,0)</f>
        <v xml:space="preserve">ATM S/M Nueva Visión (San Pedro) </v>
      </c>
      <c r="H83" s="141" t="str">
        <f>VLOOKUP(E83,VIP!$A$2:$O21439,7,FALSE)</f>
        <v>Si</v>
      </c>
      <c r="I83" s="141" t="str">
        <f>VLOOKUP(E83,VIP!$A$2:$O13404,8,FALSE)</f>
        <v>Si</v>
      </c>
      <c r="J83" s="141" t="str">
        <f>VLOOKUP(E83,VIP!$A$2:$O13354,8,FALSE)</f>
        <v>Si</v>
      </c>
      <c r="K83" s="141" t="str">
        <f>VLOOKUP(E83,VIP!$A$2:$O16928,6,0)</f>
        <v>NO</v>
      </c>
      <c r="L83" s="153" t="s">
        <v>2455</v>
      </c>
      <c r="M83" s="161" t="s">
        <v>2530</v>
      </c>
      <c r="N83" s="93" t="s">
        <v>2443</v>
      </c>
      <c r="O83" s="141" t="s">
        <v>2445</v>
      </c>
      <c r="P83" s="153"/>
      <c r="Q83" s="162">
        <v>44471.616041666668</v>
      </c>
    </row>
    <row r="84" spans="1:17" ht="18" x14ac:dyDescent="0.25">
      <c r="A84" s="141" t="str">
        <f>VLOOKUP(E84,'LISTADO ATM'!$A$2:$C$901,3,0)</f>
        <v>DISTRITO NACIONAL</v>
      </c>
      <c r="B84" s="154">
        <v>3336044828</v>
      </c>
      <c r="C84" s="94">
        <v>44470.917696759258</v>
      </c>
      <c r="D84" s="94" t="s">
        <v>2174</v>
      </c>
      <c r="E84" s="156">
        <v>589</v>
      </c>
      <c r="F84" s="154" t="str">
        <f>VLOOKUP(E84,VIP!$A$2:$O16477,2,0)</f>
        <v>DRBR23E</v>
      </c>
      <c r="G84" s="141" t="str">
        <f>VLOOKUP(E84,'LISTADO ATM'!$A$2:$B$900,2,0)</f>
        <v xml:space="preserve">ATM S/M Bravo San Vicente de Paul </v>
      </c>
      <c r="H84" s="141" t="str">
        <f>VLOOKUP(E84,VIP!$A$2:$O21438,7,FALSE)</f>
        <v>Si</v>
      </c>
      <c r="I84" s="141" t="str">
        <f>VLOOKUP(E84,VIP!$A$2:$O13403,8,FALSE)</f>
        <v>No</v>
      </c>
      <c r="J84" s="141" t="str">
        <f>VLOOKUP(E84,VIP!$A$2:$O13353,8,FALSE)</f>
        <v>No</v>
      </c>
      <c r="K84" s="141" t="str">
        <f>VLOOKUP(E84,VIP!$A$2:$O16927,6,0)</f>
        <v>NO</v>
      </c>
      <c r="L84" s="153" t="s">
        <v>2212</v>
      </c>
      <c r="M84" s="93" t="s">
        <v>2437</v>
      </c>
      <c r="N84" s="93" t="s">
        <v>2443</v>
      </c>
      <c r="O84" s="141" t="s">
        <v>2445</v>
      </c>
      <c r="P84" s="153"/>
      <c r="Q84" s="93" t="s">
        <v>2212</v>
      </c>
    </row>
    <row r="85" spans="1:17" ht="18" x14ac:dyDescent="0.25">
      <c r="A85" s="141" t="str">
        <f>VLOOKUP(E85,'LISTADO ATM'!$A$2:$C$901,3,0)</f>
        <v>ESTE</v>
      </c>
      <c r="B85" s="154">
        <v>3336044829</v>
      </c>
      <c r="C85" s="94">
        <v>44470.921249999999</v>
      </c>
      <c r="D85" s="94" t="s">
        <v>2174</v>
      </c>
      <c r="E85" s="156">
        <v>842</v>
      </c>
      <c r="F85" s="154" t="str">
        <f>VLOOKUP(E85,VIP!$A$2:$O16476,2,0)</f>
        <v>DRBR842</v>
      </c>
      <c r="G85" s="141" t="str">
        <f>VLOOKUP(E85,'LISTADO ATM'!$A$2:$B$900,2,0)</f>
        <v xml:space="preserve">ATM Plaza Orense II (La Romana) </v>
      </c>
      <c r="H85" s="141" t="str">
        <f>VLOOKUP(E85,VIP!$A$2:$O21437,7,FALSE)</f>
        <v>Si</v>
      </c>
      <c r="I85" s="141" t="str">
        <f>VLOOKUP(E85,VIP!$A$2:$O13402,8,FALSE)</f>
        <v>Si</v>
      </c>
      <c r="J85" s="141" t="str">
        <f>VLOOKUP(E85,VIP!$A$2:$O13352,8,FALSE)</f>
        <v>Si</v>
      </c>
      <c r="K85" s="141" t="str">
        <f>VLOOKUP(E85,VIP!$A$2:$O16926,6,0)</f>
        <v>NO</v>
      </c>
      <c r="L85" s="153" t="s">
        <v>2455</v>
      </c>
      <c r="M85" s="161" t="s">
        <v>2530</v>
      </c>
      <c r="N85" s="93" t="s">
        <v>2443</v>
      </c>
      <c r="O85" s="141" t="s">
        <v>2445</v>
      </c>
      <c r="P85" s="153"/>
      <c r="Q85" s="162">
        <v>44471.802083333336</v>
      </c>
    </row>
    <row r="86" spans="1:17" ht="18" x14ac:dyDescent="0.25">
      <c r="A86" s="141" t="str">
        <f>VLOOKUP(E86,'LISTADO ATM'!$A$2:$C$901,3,0)</f>
        <v>NORTE</v>
      </c>
      <c r="B86" s="154">
        <v>3336044830</v>
      </c>
      <c r="C86" s="94">
        <v>44470.92324074074</v>
      </c>
      <c r="D86" s="94" t="s">
        <v>2175</v>
      </c>
      <c r="E86" s="156">
        <v>760</v>
      </c>
      <c r="F86" s="154" t="str">
        <f>VLOOKUP(E86,VIP!$A$2:$O16475,2,0)</f>
        <v>DRBR760</v>
      </c>
      <c r="G86" s="141" t="str">
        <f>VLOOKUP(E86,'LISTADO ATM'!$A$2:$B$900,2,0)</f>
        <v xml:space="preserve">ATM UNP Cruce Guayacanes (Mao) </v>
      </c>
      <c r="H86" s="141" t="str">
        <f>VLOOKUP(E86,VIP!$A$2:$O21436,7,FALSE)</f>
        <v>Si</v>
      </c>
      <c r="I86" s="141" t="str">
        <f>VLOOKUP(E86,VIP!$A$2:$O13401,8,FALSE)</f>
        <v>Si</v>
      </c>
      <c r="J86" s="141" t="str">
        <f>VLOOKUP(E86,VIP!$A$2:$O13351,8,FALSE)</f>
        <v>Si</v>
      </c>
      <c r="K86" s="141" t="str">
        <f>VLOOKUP(E86,VIP!$A$2:$O16925,6,0)</f>
        <v>NO</v>
      </c>
      <c r="L86" s="153" t="s">
        <v>2626</v>
      </c>
      <c r="M86" s="161" t="s">
        <v>2530</v>
      </c>
      <c r="N86" s="93" t="s">
        <v>2443</v>
      </c>
      <c r="O86" s="141" t="s">
        <v>2670</v>
      </c>
      <c r="P86" s="153"/>
      <c r="Q86" s="162">
        <v>44471.598865740743</v>
      </c>
    </row>
    <row r="87" spans="1:17" ht="18" x14ac:dyDescent="0.25">
      <c r="A87" s="141" t="str">
        <f>VLOOKUP(E87,'LISTADO ATM'!$A$2:$C$901,3,0)</f>
        <v>ESTE</v>
      </c>
      <c r="B87" s="154">
        <v>3336044831</v>
      </c>
      <c r="C87" s="94">
        <v>44470.925347222219</v>
      </c>
      <c r="D87" s="94" t="s">
        <v>2174</v>
      </c>
      <c r="E87" s="156">
        <v>899</v>
      </c>
      <c r="F87" s="154" t="str">
        <f>VLOOKUP(E87,VIP!$A$2:$O16474,2,0)</f>
        <v>DRBR899</v>
      </c>
      <c r="G87" s="141" t="str">
        <f>VLOOKUP(E87,'LISTADO ATM'!$A$2:$B$900,2,0)</f>
        <v xml:space="preserve">ATM Oficina Punta Cana </v>
      </c>
      <c r="H87" s="141" t="str">
        <f>VLOOKUP(E87,VIP!$A$2:$O21435,7,FALSE)</f>
        <v>Si</v>
      </c>
      <c r="I87" s="141" t="str">
        <f>VLOOKUP(E87,VIP!$A$2:$O13400,8,FALSE)</f>
        <v>Si</v>
      </c>
      <c r="J87" s="141" t="str">
        <f>VLOOKUP(E87,VIP!$A$2:$O13350,8,FALSE)</f>
        <v>Si</v>
      </c>
      <c r="K87" s="141" t="str">
        <f>VLOOKUP(E87,VIP!$A$2:$O16924,6,0)</f>
        <v>NO</v>
      </c>
      <c r="L87" s="153" t="s">
        <v>2455</v>
      </c>
      <c r="M87" s="161" t="s">
        <v>2530</v>
      </c>
      <c r="N87" s="93" t="s">
        <v>2443</v>
      </c>
      <c r="O87" s="141" t="s">
        <v>2445</v>
      </c>
      <c r="P87" s="153"/>
      <c r="Q87" s="162">
        <v>44471.46435185185</v>
      </c>
    </row>
    <row r="88" spans="1:17" ht="18" x14ac:dyDescent="0.25">
      <c r="A88" s="141" t="str">
        <f>VLOOKUP(E88,'LISTADO ATM'!$A$2:$C$901,3,0)</f>
        <v>DISTRITO NACIONAL</v>
      </c>
      <c r="B88" s="154">
        <v>3336044832</v>
      </c>
      <c r="C88" s="94">
        <v>44470.92728009259</v>
      </c>
      <c r="D88" s="94" t="s">
        <v>2174</v>
      </c>
      <c r="E88" s="156">
        <v>437</v>
      </c>
      <c r="F88" s="154" t="str">
        <f>VLOOKUP(E88,VIP!$A$2:$O16473,2,0)</f>
        <v>DRBR437</v>
      </c>
      <c r="G88" s="141" t="str">
        <f>VLOOKUP(E88,'LISTADO ATM'!$A$2:$B$900,2,0)</f>
        <v xml:space="preserve">ATM Autobanco Torre III </v>
      </c>
      <c r="H88" s="141" t="str">
        <f>VLOOKUP(E88,VIP!$A$2:$O21434,7,FALSE)</f>
        <v>Si</v>
      </c>
      <c r="I88" s="141" t="str">
        <f>VLOOKUP(E88,VIP!$A$2:$O13399,8,FALSE)</f>
        <v>Si</v>
      </c>
      <c r="J88" s="141" t="str">
        <f>VLOOKUP(E88,VIP!$A$2:$O13349,8,FALSE)</f>
        <v>Si</v>
      </c>
      <c r="K88" s="141" t="str">
        <f>VLOOKUP(E88,VIP!$A$2:$O16923,6,0)</f>
        <v>SI</v>
      </c>
      <c r="L88" s="153" t="s">
        <v>2212</v>
      </c>
      <c r="M88" s="161" t="s">
        <v>2530</v>
      </c>
      <c r="N88" s="93" t="s">
        <v>2443</v>
      </c>
      <c r="O88" s="141" t="s">
        <v>2445</v>
      </c>
      <c r="P88" s="153"/>
      <c r="Q88" s="162">
        <v>44471.770833333336</v>
      </c>
    </row>
    <row r="89" spans="1:17" ht="18" x14ac:dyDescent="0.25">
      <c r="A89" s="141" t="str">
        <f>VLOOKUP(E89,'LISTADO ATM'!$A$2:$C$901,3,0)</f>
        <v>ESTE</v>
      </c>
      <c r="B89" s="154">
        <v>3336044833</v>
      </c>
      <c r="C89" s="94">
        <v>44470.928344907406</v>
      </c>
      <c r="D89" s="94" t="s">
        <v>2174</v>
      </c>
      <c r="E89" s="156">
        <v>963</v>
      </c>
      <c r="F89" s="154" t="str">
        <f>VLOOKUP(E89,VIP!$A$2:$O16472,2,0)</f>
        <v>DRBR963</v>
      </c>
      <c r="G89" s="141" t="str">
        <f>VLOOKUP(E89,'LISTADO ATM'!$A$2:$B$900,2,0)</f>
        <v xml:space="preserve">ATM Multiplaza La Romana </v>
      </c>
      <c r="H89" s="141" t="str">
        <f>VLOOKUP(E89,VIP!$A$2:$O21433,7,FALSE)</f>
        <v>Si</v>
      </c>
      <c r="I89" s="141" t="str">
        <f>VLOOKUP(E89,VIP!$A$2:$O13398,8,FALSE)</f>
        <v>Si</v>
      </c>
      <c r="J89" s="141" t="str">
        <f>VLOOKUP(E89,VIP!$A$2:$O13348,8,FALSE)</f>
        <v>Si</v>
      </c>
      <c r="K89" s="141" t="str">
        <f>VLOOKUP(E89,VIP!$A$2:$O16922,6,0)</f>
        <v>NO</v>
      </c>
      <c r="L89" s="153" t="s">
        <v>2455</v>
      </c>
      <c r="M89" s="161" t="s">
        <v>2530</v>
      </c>
      <c r="N89" s="93" t="s">
        <v>2443</v>
      </c>
      <c r="O89" s="141" t="s">
        <v>2445</v>
      </c>
      <c r="P89" s="153"/>
      <c r="Q89" s="162">
        <v>44471.728472222225</v>
      </c>
    </row>
    <row r="90" spans="1:17" ht="18" x14ac:dyDescent="0.25">
      <c r="A90" s="141" t="str">
        <f>VLOOKUP(E90,'LISTADO ATM'!$A$2:$C$901,3,0)</f>
        <v>DISTRITO NACIONAL</v>
      </c>
      <c r="B90" s="154">
        <v>3336044834</v>
      </c>
      <c r="C90" s="94">
        <v>44470.929537037038</v>
      </c>
      <c r="D90" s="94" t="s">
        <v>2174</v>
      </c>
      <c r="E90" s="156">
        <v>896</v>
      </c>
      <c r="F90" s="154" t="str">
        <f>VLOOKUP(E90,VIP!$A$2:$O16471,2,0)</f>
        <v>DRBR896</v>
      </c>
      <c r="G90" s="141" t="str">
        <f>VLOOKUP(E90,'LISTADO ATM'!$A$2:$B$900,2,0)</f>
        <v xml:space="preserve">ATM Campamento Militar 16 de Agosto I </v>
      </c>
      <c r="H90" s="141" t="str">
        <f>VLOOKUP(E90,VIP!$A$2:$O21432,7,FALSE)</f>
        <v>Si</v>
      </c>
      <c r="I90" s="141" t="str">
        <f>VLOOKUP(E90,VIP!$A$2:$O13397,8,FALSE)</f>
        <v>Si</v>
      </c>
      <c r="J90" s="141" t="str">
        <f>VLOOKUP(E90,VIP!$A$2:$O13347,8,FALSE)</f>
        <v>Si</v>
      </c>
      <c r="K90" s="141" t="str">
        <f>VLOOKUP(E90,VIP!$A$2:$O16921,6,0)</f>
        <v>NO</v>
      </c>
      <c r="L90" s="153" t="s">
        <v>2455</v>
      </c>
      <c r="M90" s="161" t="s">
        <v>2530</v>
      </c>
      <c r="N90" s="93" t="s">
        <v>2443</v>
      </c>
      <c r="O90" s="141" t="s">
        <v>2445</v>
      </c>
      <c r="P90" s="153"/>
      <c r="Q90" s="162">
        <v>44471.616597222222</v>
      </c>
    </row>
    <row r="91" spans="1:17" ht="18" x14ac:dyDescent="0.25">
      <c r="A91" s="141" t="str">
        <f>VLOOKUP(E91,'LISTADO ATM'!$A$2:$C$901,3,0)</f>
        <v>DISTRITO NACIONAL</v>
      </c>
      <c r="B91" s="154">
        <v>3336044835</v>
      </c>
      <c r="C91" s="94">
        <v>44470.930763888886</v>
      </c>
      <c r="D91" s="94" t="s">
        <v>2174</v>
      </c>
      <c r="E91" s="156">
        <v>162</v>
      </c>
      <c r="F91" s="154" t="str">
        <f>VLOOKUP(E91,VIP!$A$2:$O16470,2,0)</f>
        <v>DRBR162</v>
      </c>
      <c r="G91" s="141" t="str">
        <f>VLOOKUP(E91,'LISTADO ATM'!$A$2:$B$900,2,0)</f>
        <v xml:space="preserve">ATM Oficina Tiradentes I </v>
      </c>
      <c r="H91" s="141" t="str">
        <f>VLOOKUP(E91,VIP!$A$2:$O21431,7,FALSE)</f>
        <v>Si</v>
      </c>
      <c r="I91" s="141" t="str">
        <f>VLOOKUP(E91,VIP!$A$2:$O13396,8,FALSE)</f>
        <v>Si</v>
      </c>
      <c r="J91" s="141" t="str">
        <f>VLOOKUP(E91,VIP!$A$2:$O13346,8,FALSE)</f>
        <v>Si</v>
      </c>
      <c r="K91" s="141" t="str">
        <f>VLOOKUP(E91,VIP!$A$2:$O16920,6,0)</f>
        <v>NO</v>
      </c>
      <c r="L91" s="153" t="s">
        <v>2212</v>
      </c>
      <c r="M91" s="161" t="s">
        <v>2530</v>
      </c>
      <c r="N91" s="93" t="s">
        <v>2443</v>
      </c>
      <c r="O91" s="141" t="s">
        <v>2445</v>
      </c>
      <c r="P91" s="153"/>
      <c r="Q91" s="162">
        <v>44471.772222222222</v>
      </c>
    </row>
    <row r="92" spans="1:17" ht="18" x14ac:dyDescent="0.25">
      <c r="A92" s="141" t="str">
        <f>VLOOKUP(E92,'LISTADO ATM'!$A$2:$C$901,3,0)</f>
        <v>DISTRITO NACIONAL</v>
      </c>
      <c r="B92" s="154">
        <v>3336044836</v>
      </c>
      <c r="C92" s="94">
        <v>44470.931898148148</v>
      </c>
      <c r="D92" s="94" t="s">
        <v>2459</v>
      </c>
      <c r="E92" s="156">
        <v>347</v>
      </c>
      <c r="F92" s="154" t="str">
        <f>VLOOKUP(E92,VIP!$A$2:$O16469,2,0)</f>
        <v>DRBR347</v>
      </c>
      <c r="G92" s="141" t="str">
        <f>VLOOKUP(E92,'LISTADO ATM'!$A$2:$B$900,2,0)</f>
        <v>ATM Patio de Colombia</v>
      </c>
      <c r="H92" s="141" t="str">
        <f>VLOOKUP(E92,VIP!$A$2:$O21430,7,FALSE)</f>
        <v>N/A</v>
      </c>
      <c r="I92" s="141" t="str">
        <f>VLOOKUP(E92,VIP!$A$2:$O13395,8,FALSE)</f>
        <v>N/A</v>
      </c>
      <c r="J92" s="141" t="str">
        <f>VLOOKUP(E92,VIP!$A$2:$O13345,8,FALSE)</f>
        <v>N/A</v>
      </c>
      <c r="K92" s="141" t="str">
        <f>VLOOKUP(E92,VIP!$A$2:$O16919,6,0)</f>
        <v>N/A</v>
      </c>
      <c r="L92" s="153" t="s">
        <v>2630</v>
      </c>
      <c r="M92" s="93" t="s">
        <v>2437</v>
      </c>
      <c r="N92" s="93" t="s">
        <v>2443</v>
      </c>
      <c r="O92" s="141" t="s">
        <v>2612</v>
      </c>
      <c r="P92" s="153"/>
      <c r="Q92" s="93" t="s">
        <v>2630</v>
      </c>
    </row>
    <row r="93" spans="1:17" ht="18" x14ac:dyDescent="0.25">
      <c r="A93" s="141" t="str">
        <f>VLOOKUP(E93,'LISTADO ATM'!$A$2:$C$901,3,0)</f>
        <v>DISTRITO NACIONAL</v>
      </c>
      <c r="B93" s="154">
        <v>3336044837</v>
      </c>
      <c r="C93" s="94">
        <v>44470.933749999997</v>
      </c>
      <c r="D93" s="94" t="s">
        <v>2174</v>
      </c>
      <c r="E93" s="156">
        <v>622</v>
      </c>
      <c r="F93" s="154" t="str">
        <f>VLOOKUP(E93,VIP!$A$2:$O16468,2,0)</f>
        <v>DRBR622</v>
      </c>
      <c r="G93" s="141" t="str">
        <f>VLOOKUP(E93,'LISTADO ATM'!$A$2:$B$900,2,0)</f>
        <v xml:space="preserve">ATM Ayuntamiento D.N. </v>
      </c>
      <c r="H93" s="141" t="str">
        <f>VLOOKUP(E93,VIP!$A$2:$O21429,7,FALSE)</f>
        <v>Si</v>
      </c>
      <c r="I93" s="141" t="str">
        <f>VLOOKUP(E93,VIP!$A$2:$O13394,8,FALSE)</f>
        <v>Si</v>
      </c>
      <c r="J93" s="141" t="str">
        <f>VLOOKUP(E93,VIP!$A$2:$O13344,8,FALSE)</f>
        <v>Si</v>
      </c>
      <c r="K93" s="141" t="str">
        <f>VLOOKUP(E93,VIP!$A$2:$O16918,6,0)</f>
        <v>NO</v>
      </c>
      <c r="L93" s="153" t="s">
        <v>2238</v>
      </c>
      <c r="M93" s="161" t="s">
        <v>2530</v>
      </c>
      <c r="N93" s="93" t="s">
        <v>2443</v>
      </c>
      <c r="O93" s="141" t="s">
        <v>2445</v>
      </c>
      <c r="P93" s="153"/>
      <c r="Q93" s="162">
        <v>44471.603333333333</v>
      </c>
    </row>
    <row r="94" spans="1:17" ht="18" x14ac:dyDescent="0.25">
      <c r="A94" s="141" t="str">
        <f>VLOOKUP(E94,'LISTADO ATM'!$A$2:$C$901,3,0)</f>
        <v>DISTRITO NACIONAL</v>
      </c>
      <c r="B94" s="154">
        <v>3336044843</v>
      </c>
      <c r="C94" s="94">
        <v>44471.02140046296</v>
      </c>
      <c r="D94" s="94" t="s">
        <v>2440</v>
      </c>
      <c r="E94" s="156">
        <v>389</v>
      </c>
      <c r="F94" s="154" t="str">
        <f>VLOOKUP(E94,VIP!$A$2:$O16470,2,0)</f>
        <v>DRBR389</v>
      </c>
      <c r="G94" s="141" t="str">
        <f>VLOOKUP(E94,'LISTADO ATM'!$A$2:$B$900,2,0)</f>
        <v xml:space="preserve">ATM Casino Hotel Princess </v>
      </c>
      <c r="H94" s="141" t="str">
        <f>VLOOKUP(E94,VIP!$A$2:$O21431,7,FALSE)</f>
        <v>Si</v>
      </c>
      <c r="I94" s="141" t="str">
        <f>VLOOKUP(E94,VIP!$A$2:$O13396,8,FALSE)</f>
        <v>Si</v>
      </c>
      <c r="J94" s="141" t="str">
        <f>VLOOKUP(E94,VIP!$A$2:$O13346,8,FALSE)</f>
        <v>Si</v>
      </c>
      <c r="K94" s="141" t="str">
        <f>VLOOKUP(E94,VIP!$A$2:$O16920,6,0)</f>
        <v>NO</v>
      </c>
      <c r="L94" s="153" t="s">
        <v>2433</v>
      </c>
      <c r="M94" s="161" t="s">
        <v>2530</v>
      </c>
      <c r="N94" s="93" t="s">
        <v>2443</v>
      </c>
      <c r="O94" s="141" t="s">
        <v>2444</v>
      </c>
      <c r="P94" s="153"/>
      <c r="Q94" s="162">
        <v>44471.559756944444</v>
      </c>
    </row>
    <row r="95" spans="1:17" ht="18" x14ac:dyDescent="0.25">
      <c r="A95" s="141" t="str">
        <f>VLOOKUP(E95,'LISTADO ATM'!$A$2:$C$901,3,0)</f>
        <v>DISTRITO NACIONAL</v>
      </c>
      <c r="B95" s="154">
        <v>3336044844</v>
      </c>
      <c r="C95" s="94">
        <v>44471.023668981485</v>
      </c>
      <c r="D95" s="94" t="s">
        <v>2440</v>
      </c>
      <c r="E95" s="156">
        <v>561</v>
      </c>
      <c r="F95" s="154" t="str">
        <f>VLOOKUP(E95,VIP!$A$2:$O16469,2,0)</f>
        <v>DRBR133</v>
      </c>
      <c r="G95" s="141" t="str">
        <f>VLOOKUP(E95,'LISTADO ATM'!$A$2:$B$900,2,0)</f>
        <v xml:space="preserve">ATM Comando Regional P.N. S.D. Este </v>
      </c>
      <c r="H95" s="141" t="str">
        <f>VLOOKUP(E95,VIP!$A$2:$O21430,7,FALSE)</f>
        <v>Si</v>
      </c>
      <c r="I95" s="141" t="str">
        <f>VLOOKUP(E95,VIP!$A$2:$O13395,8,FALSE)</f>
        <v>Si</v>
      </c>
      <c r="J95" s="141" t="str">
        <f>VLOOKUP(E95,VIP!$A$2:$O13345,8,FALSE)</f>
        <v>Si</v>
      </c>
      <c r="K95" s="141" t="str">
        <f>VLOOKUP(E95,VIP!$A$2:$O16919,6,0)</f>
        <v>NO</v>
      </c>
      <c r="L95" s="153" t="s">
        <v>2433</v>
      </c>
      <c r="M95" s="161" t="s">
        <v>2530</v>
      </c>
      <c r="N95" s="93" t="s">
        <v>2443</v>
      </c>
      <c r="O95" s="141" t="s">
        <v>2444</v>
      </c>
      <c r="P95" s="153"/>
      <c r="Q95" s="162">
        <v>44471.589247685188</v>
      </c>
    </row>
    <row r="96" spans="1:17" ht="18" x14ac:dyDescent="0.25">
      <c r="A96" s="141" t="str">
        <f>VLOOKUP(E96,'LISTADO ATM'!$A$2:$C$901,3,0)</f>
        <v>NORTE</v>
      </c>
      <c r="B96" s="154">
        <v>3336044845</v>
      </c>
      <c r="C96" s="94">
        <v>44471.048009259262</v>
      </c>
      <c r="D96" s="94" t="s">
        <v>2174</v>
      </c>
      <c r="E96" s="156">
        <v>8</v>
      </c>
      <c r="F96" s="154" t="str">
        <f>VLOOKUP(E96,VIP!$A$2:$O16485,2,0)</f>
        <v>DRBR008</v>
      </c>
      <c r="G96" s="141" t="str">
        <f>VLOOKUP(E96,'LISTADO ATM'!$A$2:$B$900,2,0)</f>
        <v>ATM Autoservicio Yaque</v>
      </c>
      <c r="H96" s="141" t="str">
        <f>VLOOKUP(E96,VIP!$A$2:$O21446,7,FALSE)</f>
        <v>Si</v>
      </c>
      <c r="I96" s="141" t="str">
        <f>VLOOKUP(E96,VIP!$A$2:$O13411,8,FALSE)</f>
        <v>Si</v>
      </c>
      <c r="J96" s="141" t="str">
        <f>VLOOKUP(E96,VIP!$A$2:$O13361,8,FALSE)</f>
        <v>Si</v>
      </c>
      <c r="K96" s="141" t="str">
        <f>VLOOKUP(E96,VIP!$A$2:$O16935,6,0)</f>
        <v>NO</v>
      </c>
      <c r="L96" s="153" t="s">
        <v>2455</v>
      </c>
      <c r="M96" s="161" t="s">
        <v>2530</v>
      </c>
      <c r="N96" s="93" t="s">
        <v>2443</v>
      </c>
      <c r="O96" s="141" t="s">
        <v>2445</v>
      </c>
      <c r="P96" s="153"/>
      <c r="Q96" s="162">
        <v>44471.614664351851</v>
      </c>
    </row>
    <row r="97" spans="1:17" ht="18" x14ac:dyDescent="0.25">
      <c r="A97" s="141" t="str">
        <f>VLOOKUP(E97,'LISTADO ATM'!$A$2:$C$901,3,0)</f>
        <v>NORTE</v>
      </c>
      <c r="B97" s="154">
        <v>3336044847</v>
      </c>
      <c r="C97" s="94">
        <v>44471.053819444445</v>
      </c>
      <c r="D97" s="94" t="s">
        <v>2174</v>
      </c>
      <c r="E97" s="156">
        <v>154</v>
      </c>
      <c r="F97" s="154" t="str">
        <f>VLOOKUP(E97,VIP!$A$2:$O16484,2,0)</f>
        <v>DRBR154</v>
      </c>
      <c r="G97" s="141" t="str">
        <f>VLOOKUP(E97,'LISTADO ATM'!$A$2:$B$900,2,0)</f>
        <v xml:space="preserve">ATM Oficina Sánchez </v>
      </c>
      <c r="H97" s="141" t="str">
        <f>VLOOKUP(E97,VIP!$A$2:$O21445,7,FALSE)</f>
        <v>Si</v>
      </c>
      <c r="I97" s="141" t="str">
        <f>VLOOKUP(E97,VIP!$A$2:$O13410,8,FALSE)</f>
        <v>Si</v>
      </c>
      <c r="J97" s="141" t="str">
        <f>VLOOKUP(E97,VIP!$A$2:$O13360,8,FALSE)</f>
        <v>Si</v>
      </c>
      <c r="K97" s="141" t="str">
        <f>VLOOKUP(E97,VIP!$A$2:$O16934,6,0)</f>
        <v>SI</v>
      </c>
      <c r="L97" s="153" t="s">
        <v>2212</v>
      </c>
      <c r="M97" s="161" t="s">
        <v>2530</v>
      </c>
      <c r="N97" s="93" t="s">
        <v>2443</v>
      </c>
      <c r="O97" s="141" t="s">
        <v>2445</v>
      </c>
      <c r="P97" s="153"/>
      <c r="Q97" s="162">
        <v>44471.561377314814</v>
      </c>
    </row>
    <row r="98" spans="1:17" ht="18" x14ac:dyDescent="0.25">
      <c r="A98" s="141" t="str">
        <f>VLOOKUP(E98,'LISTADO ATM'!$A$2:$C$901,3,0)</f>
        <v>ESTE</v>
      </c>
      <c r="B98" s="154">
        <v>3336044848</v>
      </c>
      <c r="C98" s="94">
        <v>44471.054548611108</v>
      </c>
      <c r="D98" s="94" t="s">
        <v>2174</v>
      </c>
      <c r="E98" s="156">
        <v>934</v>
      </c>
      <c r="F98" s="154" t="str">
        <f>VLOOKUP(E98,VIP!$A$2:$O16483,2,0)</f>
        <v>DRBR934</v>
      </c>
      <c r="G98" s="141" t="str">
        <f>VLOOKUP(E98,'LISTADO ATM'!$A$2:$B$900,2,0)</f>
        <v>ATM Hotel Dreams La Romana</v>
      </c>
      <c r="H98" s="141" t="str">
        <f>VLOOKUP(E98,VIP!$A$2:$O21444,7,FALSE)</f>
        <v>Si</v>
      </c>
      <c r="I98" s="141" t="str">
        <f>VLOOKUP(E98,VIP!$A$2:$O13409,8,FALSE)</f>
        <v>Si</v>
      </c>
      <c r="J98" s="141" t="str">
        <f>VLOOKUP(E98,VIP!$A$2:$O13359,8,FALSE)</f>
        <v>Si</v>
      </c>
      <c r="K98" s="141" t="str">
        <f>VLOOKUP(E98,VIP!$A$2:$O16933,6,0)</f>
        <v>NO</v>
      </c>
      <c r="L98" s="153" t="s">
        <v>2455</v>
      </c>
      <c r="M98" s="93" t="s">
        <v>2437</v>
      </c>
      <c r="N98" s="93" t="s">
        <v>2443</v>
      </c>
      <c r="O98" s="141" t="s">
        <v>2445</v>
      </c>
      <c r="P98" s="153"/>
      <c r="Q98" s="93" t="s">
        <v>2455</v>
      </c>
    </row>
    <row r="99" spans="1:17" ht="18" x14ac:dyDescent="0.25">
      <c r="A99" s="141" t="str">
        <f>VLOOKUP(E99,'LISTADO ATM'!$A$2:$C$901,3,0)</f>
        <v>NORTE</v>
      </c>
      <c r="B99" s="154">
        <v>3336044849</v>
      </c>
      <c r="C99" s="94">
        <v>44471.055983796294</v>
      </c>
      <c r="D99" s="94" t="s">
        <v>2459</v>
      </c>
      <c r="E99" s="156">
        <v>796</v>
      </c>
      <c r="F99" s="154" t="str">
        <f>VLOOKUP(E99,VIP!$A$2:$O16482,2,0)</f>
        <v>DRBR155</v>
      </c>
      <c r="G99" s="141" t="str">
        <f>VLOOKUP(E99,'LISTADO ATM'!$A$2:$B$900,2,0)</f>
        <v xml:space="preserve">ATM Oficina Plaza Ventura (Nagua) </v>
      </c>
      <c r="H99" s="141" t="str">
        <f>VLOOKUP(E99,VIP!$A$2:$O21443,7,FALSE)</f>
        <v>Si</v>
      </c>
      <c r="I99" s="141" t="str">
        <f>VLOOKUP(E99,VIP!$A$2:$O13408,8,FALSE)</f>
        <v>Si</v>
      </c>
      <c r="J99" s="141" t="str">
        <f>VLOOKUP(E99,VIP!$A$2:$O13358,8,FALSE)</f>
        <v>Si</v>
      </c>
      <c r="K99" s="141" t="str">
        <f>VLOOKUP(E99,VIP!$A$2:$O16932,6,0)</f>
        <v>SI</v>
      </c>
      <c r="L99" s="153" t="s">
        <v>2409</v>
      </c>
      <c r="M99" s="161" t="s">
        <v>2530</v>
      </c>
      <c r="N99" s="93" t="s">
        <v>2443</v>
      </c>
      <c r="O99" s="141" t="s">
        <v>2612</v>
      </c>
      <c r="P99" s="153"/>
      <c r="Q99" s="162">
        <v>44471.450312499997</v>
      </c>
    </row>
    <row r="100" spans="1:17" ht="18" x14ac:dyDescent="0.25">
      <c r="A100" s="141" t="str">
        <f>VLOOKUP(E100,'LISTADO ATM'!$A$2:$C$901,3,0)</f>
        <v>NORTE</v>
      </c>
      <c r="B100" s="154">
        <v>3336044850</v>
      </c>
      <c r="C100" s="94">
        <v>44471.060219907406</v>
      </c>
      <c r="D100" s="94" t="s">
        <v>2632</v>
      </c>
      <c r="E100" s="156">
        <v>647</v>
      </c>
      <c r="F100" s="154" t="str">
        <f>VLOOKUP(E100,VIP!$A$2:$O16481,2,0)</f>
        <v>DRBR254</v>
      </c>
      <c r="G100" s="141" t="str">
        <f>VLOOKUP(E100,'LISTADO ATM'!$A$2:$B$900,2,0)</f>
        <v xml:space="preserve">ATM CORAASAN </v>
      </c>
      <c r="H100" s="141" t="str">
        <f>VLOOKUP(E100,VIP!$A$2:$O21442,7,FALSE)</f>
        <v>Si</v>
      </c>
      <c r="I100" s="141" t="str">
        <f>VLOOKUP(E100,VIP!$A$2:$O13407,8,FALSE)</f>
        <v>Si</v>
      </c>
      <c r="J100" s="141" t="str">
        <f>VLOOKUP(E100,VIP!$A$2:$O13357,8,FALSE)</f>
        <v>Si</v>
      </c>
      <c r="K100" s="141" t="str">
        <f>VLOOKUP(E100,VIP!$A$2:$O16931,6,0)</f>
        <v>NO</v>
      </c>
      <c r="L100" s="153" t="s">
        <v>2409</v>
      </c>
      <c r="M100" s="161" t="s">
        <v>2530</v>
      </c>
      <c r="N100" s="93" t="s">
        <v>2443</v>
      </c>
      <c r="O100" s="141" t="s">
        <v>2631</v>
      </c>
      <c r="P100" s="153"/>
      <c r="Q100" s="162">
        <v>44471.605127314811</v>
      </c>
    </row>
    <row r="101" spans="1:17" ht="18" x14ac:dyDescent="0.25">
      <c r="A101" s="141" t="str">
        <f>VLOOKUP(E101,'LISTADO ATM'!$A$2:$C$901,3,0)</f>
        <v>DISTRITO NACIONAL</v>
      </c>
      <c r="B101" s="154">
        <v>3336044851</v>
      </c>
      <c r="C101" s="94">
        <v>44471.062418981484</v>
      </c>
      <c r="D101" s="94" t="s">
        <v>2440</v>
      </c>
      <c r="E101" s="156">
        <v>573</v>
      </c>
      <c r="F101" s="154" t="str">
        <f>VLOOKUP(E101,VIP!$A$2:$O16480,2,0)</f>
        <v>DRBR038</v>
      </c>
      <c r="G101" s="141" t="str">
        <f>VLOOKUP(E101,'LISTADO ATM'!$A$2:$B$900,2,0)</f>
        <v xml:space="preserve">ATM IDSS </v>
      </c>
      <c r="H101" s="141" t="str">
        <f>VLOOKUP(E101,VIP!$A$2:$O21441,7,FALSE)</f>
        <v>Si</v>
      </c>
      <c r="I101" s="141" t="str">
        <f>VLOOKUP(E101,VIP!$A$2:$O13406,8,FALSE)</f>
        <v>Si</v>
      </c>
      <c r="J101" s="141" t="str">
        <f>VLOOKUP(E101,VIP!$A$2:$O13356,8,FALSE)</f>
        <v>Si</v>
      </c>
      <c r="K101" s="141" t="str">
        <f>VLOOKUP(E101,VIP!$A$2:$O16930,6,0)</f>
        <v>NO</v>
      </c>
      <c r="L101" s="153" t="s">
        <v>2409</v>
      </c>
      <c r="M101" s="93" t="s">
        <v>2437</v>
      </c>
      <c r="N101" s="93" t="s">
        <v>2443</v>
      </c>
      <c r="O101" s="141" t="s">
        <v>2444</v>
      </c>
      <c r="P101" s="153"/>
      <c r="Q101" s="93" t="s">
        <v>2409</v>
      </c>
    </row>
    <row r="102" spans="1:17" ht="18" x14ac:dyDescent="0.25">
      <c r="A102" s="141" t="str">
        <f>VLOOKUP(E102,'LISTADO ATM'!$A$2:$C$901,3,0)</f>
        <v>DISTRITO NACIONAL</v>
      </c>
      <c r="B102" s="154">
        <v>3336044852</v>
      </c>
      <c r="C102" s="94">
        <v>44471.094687500001</v>
      </c>
      <c r="D102" s="94" t="s">
        <v>2174</v>
      </c>
      <c r="E102" s="156">
        <v>943</v>
      </c>
      <c r="F102" s="154" t="str">
        <f>VLOOKUP(E102,VIP!$A$2:$O16479,2,0)</f>
        <v>DRBR16K</v>
      </c>
      <c r="G102" s="141" t="str">
        <f>VLOOKUP(E102,'LISTADO ATM'!$A$2:$B$900,2,0)</f>
        <v xml:space="preserve">ATM Oficina Tránsito Terreste </v>
      </c>
      <c r="H102" s="141" t="str">
        <f>VLOOKUP(E102,VIP!$A$2:$O21440,7,FALSE)</f>
        <v>Si</v>
      </c>
      <c r="I102" s="141" t="str">
        <f>VLOOKUP(E102,VIP!$A$2:$O13405,8,FALSE)</f>
        <v>Si</v>
      </c>
      <c r="J102" s="141" t="str">
        <f>VLOOKUP(E102,VIP!$A$2:$O13355,8,FALSE)</f>
        <v>Si</v>
      </c>
      <c r="K102" s="141" t="str">
        <f>VLOOKUP(E102,VIP!$A$2:$O16929,6,0)</f>
        <v>NO</v>
      </c>
      <c r="L102" s="153" t="s">
        <v>2212</v>
      </c>
      <c r="M102" s="93" t="s">
        <v>2437</v>
      </c>
      <c r="N102" s="93" t="s">
        <v>2443</v>
      </c>
      <c r="O102" s="141" t="s">
        <v>2445</v>
      </c>
      <c r="P102" s="153"/>
      <c r="Q102" s="93" t="s">
        <v>2212</v>
      </c>
    </row>
    <row r="103" spans="1:17" ht="18" x14ac:dyDescent="0.25">
      <c r="A103" s="141" t="str">
        <f>VLOOKUP(E103,'LISTADO ATM'!$A$2:$C$901,3,0)</f>
        <v>DISTRITO NACIONAL</v>
      </c>
      <c r="B103" s="154">
        <v>3336044853</v>
      </c>
      <c r="C103" s="94">
        <v>44471.094988425924</v>
      </c>
      <c r="D103" s="94" t="s">
        <v>2174</v>
      </c>
      <c r="E103" s="156">
        <v>239</v>
      </c>
      <c r="F103" s="154" t="str">
        <f>VLOOKUP(E103,VIP!$A$2:$O16478,2,0)</f>
        <v>DRBR239</v>
      </c>
      <c r="G103" s="141" t="str">
        <f>VLOOKUP(E103,'LISTADO ATM'!$A$2:$B$900,2,0)</f>
        <v xml:space="preserve">ATM Autobanco Charles de Gaulle </v>
      </c>
      <c r="H103" s="141" t="str">
        <f>VLOOKUP(E103,VIP!$A$2:$O21439,7,FALSE)</f>
        <v>Si</v>
      </c>
      <c r="I103" s="141" t="str">
        <f>VLOOKUP(E103,VIP!$A$2:$O13404,8,FALSE)</f>
        <v>Si</v>
      </c>
      <c r="J103" s="141" t="str">
        <f>VLOOKUP(E103,VIP!$A$2:$O13354,8,FALSE)</f>
        <v>Si</v>
      </c>
      <c r="K103" s="141" t="str">
        <f>VLOOKUP(E103,VIP!$A$2:$O16928,6,0)</f>
        <v>SI</v>
      </c>
      <c r="L103" s="153" t="s">
        <v>2212</v>
      </c>
      <c r="M103" s="93" t="s">
        <v>2437</v>
      </c>
      <c r="N103" s="93" t="s">
        <v>2443</v>
      </c>
      <c r="O103" s="141" t="s">
        <v>2445</v>
      </c>
      <c r="P103" s="153"/>
      <c r="Q103" s="93" t="s">
        <v>2212</v>
      </c>
    </row>
    <row r="104" spans="1:17" ht="18" x14ac:dyDescent="0.25">
      <c r="A104" s="141" t="str">
        <f>VLOOKUP(E104,'LISTADO ATM'!$A$2:$C$901,3,0)</f>
        <v>DISTRITO NACIONAL</v>
      </c>
      <c r="B104" s="154">
        <v>3336044854</v>
      </c>
      <c r="C104" s="94">
        <v>44471.095497685186</v>
      </c>
      <c r="D104" s="94" t="s">
        <v>2174</v>
      </c>
      <c r="E104" s="156">
        <v>670</v>
      </c>
      <c r="F104" s="154" t="str">
        <f>VLOOKUP(E104,VIP!$A$2:$O16477,2,0)</f>
        <v>DRBR670</v>
      </c>
      <c r="G104" s="141" t="str">
        <f>VLOOKUP(E104,'LISTADO ATM'!$A$2:$B$900,2,0)</f>
        <v>ATM Estación Texaco Algodón</v>
      </c>
      <c r="H104" s="141" t="str">
        <f>VLOOKUP(E104,VIP!$A$2:$O21438,7,FALSE)</f>
        <v>Si</v>
      </c>
      <c r="I104" s="141" t="str">
        <f>VLOOKUP(E104,VIP!$A$2:$O13403,8,FALSE)</f>
        <v>Si</v>
      </c>
      <c r="J104" s="141" t="str">
        <f>VLOOKUP(E104,VIP!$A$2:$O13353,8,FALSE)</f>
        <v>Si</v>
      </c>
      <c r="K104" s="141" t="str">
        <f>VLOOKUP(E104,VIP!$A$2:$O16927,6,0)</f>
        <v>NO</v>
      </c>
      <c r="L104" s="153" t="s">
        <v>2212</v>
      </c>
      <c r="M104" s="161" t="s">
        <v>2530</v>
      </c>
      <c r="N104" s="93" t="s">
        <v>2443</v>
      </c>
      <c r="O104" s="141" t="s">
        <v>2445</v>
      </c>
      <c r="P104" s="153"/>
      <c r="Q104" s="162">
        <v>44471.438888888886</v>
      </c>
    </row>
    <row r="105" spans="1:17" ht="18" x14ac:dyDescent="0.25">
      <c r="A105" s="141" t="str">
        <f>VLOOKUP(E105,'LISTADO ATM'!$A$2:$C$901,3,0)</f>
        <v>NORTE</v>
      </c>
      <c r="B105" s="154">
        <v>3336044855</v>
      </c>
      <c r="C105" s="94">
        <v>44471.096018518518</v>
      </c>
      <c r="D105" s="94" t="s">
        <v>2175</v>
      </c>
      <c r="E105" s="156">
        <v>602</v>
      </c>
      <c r="F105" s="154" t="str">
        <f>VLOOKUP(E105,VIP!$A$2:$O16476,2,0)</f>
        <v>DRBR122</v>
      </c>
      <c r="G105" s="141" t="str">
        <f>VLOOKUP(E105,'LISTADO ATM'!$A$2:$B$900,2,0)</f>
        <v xml:space="preserve">ATM Zona Franca (Santiago) I </v>
      </c>
      <c r="H105" s="141" t="str">
        <f>VLOOKUP(E105,VIP!$A$2:$O21437,7,FALSE)</f>
        <v>Si</v>
      </c>
      <c r="I105" s="141" t="str">
        <f>VLOOKUP(E105,VIP!$A$2:$O13402,8,FALSE)</f>
        <v>No</v>
      </c>
      <c r="J105" s="141" t="str">
        <f>VLOOKUP(E105,VIP!$A$2:$O13352,8,FALSE)</f>
        <v>No</v>
      </c>
      <c r="K105" s="141" t="str">
        <f>VLOOKUP(E105,VIP!$A$2:$O16926,6,0)</f>
        <v>NO</v>
      </c>
      <c r="L105" s="153" t="s">
        <v>2212</v>
      </c>
      <c r="M105" s="161" t="s">
        <v>2530</v>
      </c>
      <c r="N105" s="93" t="s">
        <v>2443</v>
      </c>
      <c r="O105" s="141" t="s">
        <v>2623</v>
      </c>
      <c r="P105" s="153"/>
      <c r="Q105" s="162">
        <v>44471.448136574072</v>
      </c>
    </row>
    <row r="106" spans="1:17" ht="18" x14ac:dyDescent="0.25">
      <c r="A106" s="141" t="str">
        <f>VLOOKUP(E106,'LISTADO ATM'!$A$2:$C$901,3,0)</f>
        <v>DISTRITO NACIONAL</v>
      </c>
      <c r="B106" s="154">
        <v>3336044856</v>
      </c>
      <c r="C106" s="94">
        <v>44471.096979166665</v>
      </c>
      <c r="D106" s="94" t="s">
        <v>2174</v>
      </c>
      <c r="E106" s="156">
        <v>194</v>
      </c>
      <c r="F106" s="154" t="str">
        <f>VLOOKUP(E106,VIP!$A$2:$O16475,2,0)</f>
        <v>DRBR194</v>
      </c>
      <c r="G106" s="141" t="str">
        <f>VLOOKUP(E106,'LISTADO ATM'!$A$2:$B$900,2,0)</f>
        <v xml:space="preserve">ATM UNP Pantoja </v>
      </c>
      <c r="H106" s="141" t="str">
        <f>VLOOKUP(E106,VIP!$A$2:$O21436,7,FALSE)</f>
        <v>Si</v>
      </c>
      <c r="I106" s="141" t="str">
        <f>VLOOKUP(E106,VIP!$A$2:$O13401,8,FALSE)</f>
        <v>No</v>
      </c>
      <c r="J106" s="141" t="str">
        <f>VLOOKUP(E106,VIP!$A$2:$O13351,8,FALSE)</f>
        <v>No</v>
      </c>
      <c r="K106" s="141" t="str">
        <f>VLOOKUP(E106,VIP!$A$2:$O16925,6,0)</f>
        <v>NO</v>
      </c>
      <c r="L106" s="153" t="s">
        <v>2212</v>
      </c>
      <c r="M106" s="93" t="s">
        <v>2437</v>
      </c>
      <c r="N106" s="93" t="s">
        <v>2443</v>
      </c>
      <c r="O106" s="141" t="s">
        <v>2445</v>
      </c>
      <c r="P106" s="153"/>
      <c r="Q106" s="93" t="s">
        <v>2212</v>
      </c>
    </row>
    <row r="107" spans="1:17" ht="18" x14ac:dyDescent="0.25">
      <c r="A107" s="141" t="str">
        <f>VLOOKUP(E107,'LISTADO ATM'!$A$2:$C$901,3,0)</f>
        <v>DISTRITO NACIONAL</v>
      </c>
      <c r="B107" s="154">
        <v>3336044857</v>
      </c>
      <c r="C107" s="94">
        <v>44471.09752314815</v>
      </c>
      <c r="D107" s="94" t="s">
        <v>2174</v>
      </c>
      <c r="E107" s="156">
        <v>686</v>
      </c>
      <c r="F107" s="154" t="str">
        <f>VLOOKUP(E107,VIP!$A$2:$O16474,2,0)</f>
        <v>DRBR686</v>
      </c>
      <c r="G107" s="141" t="str">
        <f>VLOOKUP(E107,'LISTADO ATM'!$A$2:$B$900,2,0)</f>
        <v>ATM Autoservicio Oficina Máximo Gómez</v>
      </c>
      <c r="H107" s="141" t="str">
        <f>VLOOKUP(E107,VIP!$A$2:$O21435,7,FALSE)</f>
        <v>Si</v>
      </c>
      <c r="I107" s="141" t="str">
        <f>VLOOKUP(E107,VIP!$A$2:$O13400,8,FALSE)</f>
        <v>Si</v>
      </c>
      <c r="J107" s="141" t="str">
        <f>VLOOKUP(E107,VIP!$A$2:$O13350,8,FALSE)</f>
        <v>Si</v>
      </c>
      <c r="K107" s="141" t="str">
        <f>VLOOKUP(E107,VIP!$A$2:$O16924,6,0)</f>
        <v>NO</v>
      </c>
      <c r="L107" s="153" t="s">
        <v>2212</v>
      </c>
      <c r="M107" s="93" t="s">
        <v>2437</v>
      </c>
      <c r="N107" s="93" t="s">
        <v>2443</v>
      </c>
      <c r="O107" s="141" t="s">
        <v>2445</v>
      </c>
      <c r="P107" s="153"/>
      <c r="Q107" s="93" t="s">
        <v>2212</v>
      </c>
    </row>
    <row r="108" spans="1:17" ht="18" x14ac:dyDescent="0.25">
      <c r="A108" s="141" t="str">
        <f>VLOOKUP(E108,'LISTADO ATM'!$A$2:$C$901,3,0)</f>
        <v>DISTRITO NACIONAL</v>
      </c>
      <c r="B108" s="154">
        <v>3336044858</v>
      </c>
      <c r="C108" s="94">
        <v>44471.103263888886</v>
      </c>
      <c r="D108" s="94" t="s">
        <v>2174</v>
      </c>
      <c r="E108" s="156">
        <v>761</v>
      </c>
      <c r="F108" s="154" t="str">
        <f>VLOOKUP(E108,VIP!$A$2:$O16473,2,0)</f>
        <v>DRBR761</v>
      </c>
      <c r="G108" s="141" t="str">
        <f>VLOOKUP(E108,'LISTADO ATM'!$A$2:$B$900,2,0)</f>
        <v xml:space="preserve">ATM ISSPOL </v>
      </c>
      <c r="H108" s="141" t="str">
        <f>VLOOKUP(E108,VIP!$A$2:$O21434,7,FALSE)</f>
        <v>Si</v>
      </c>
      <c r="I108" s="141" t="str">
        <f>VLOOKUP(E108,VIP!$A$2:$O13399,8,FALSE)</f>
        <v>Si</v>
      </c>
      <c r="J108" s="141" t="str">
        <f>VLOOKUP(E108,VIP!$A$2:$O13349,8,FALSE)</f>
        <v>Si</v>
      </c>
      <c r="K108" s="141" t="str">
        <f>VLOOKUP(E108,VIP!$A$2:$O16923,6,0)</f>
        <v>NO</v>
      </c>
      <c r="L108" s="153" t="s">
        <v>2212</v>
      </c>
      <c r="M108" s="93" t="s">
        <v>2437</v>
      </c>
      <c r="N108" s="93" t="s">
        <v>2443</v>
      </c>
      <c r="O108" s="141" t="s">
        <v>2445</v>
      </c>
      <c r="P108" s="153"/>
      <c r="Q108" s="93" t="s">
        <v>2212</v>
      </c>
    </row>
    <row r="109" spans="1:17" ht="18" x14ac:dyDescent="0.25">
      <c r="A109" s="141" t="str">
        <f>VLOOKUP(E109,'LISTADO ATM'!$A$2:$C$901,3,0)</f>
        <v>DISTRITO NACIONAL</v>
      </c>
      <c r="B109" s="154">
        <v>3336044859</v>
      </c>
      <c r="C109" s="94">
        <v>44471.104432870372</v>
      </c>
      <c r="D109" s="94" t="s">
        <v>2174</v>
      </c>
      <c r="E109" s="156">
        <v>192</v>
      </c>
      <c r="F109" s="154" t="str">
        <f>VLOOKUP(E109,VIP!$A$2:$O16472,2,0)</f>
        <v>DRBR192</v>
      </c>
      <c r="G109" s="141" t="str">
        <f>VLOOKUP(E109,'LISTADO ATM'!$A$2:$B$900,2,0)</f>
        <v xml:space="preserve">ATM Autobanco Luperón II </v>
      </c>
      <c r="H109" s="141" t="str">
        <f>VLOOKUP(E109,VIP!$A$2:$O21433,7,FALSE)</f>
        <v>Si</v>
      </c>
      <c r="I109" s="141" t="str">
        <f>VLOOKUP(E109,VIP!$A$2:$O13398,8,FALSE)</f>
        <v>Si</v>
      </c>
      <c r="J109" s="141" t="str">
        <f>VLOOKUP(E109,VIP!$A$2:$O13348,8,FALSE)</f>
        <v>Si</v>
      </c>
      <c r="K109" s="141" t="str">
        <f>VLOOKUP(E109,VIP!$A$2:$O16922,6,0)</f>
        <v>NO</v>
      </c>
      <c r="L109" s="153" t="s">
        <v>2212</v>
      </c>
      <c r="M109" s="93" t="s">
        <v>2437</v>
      </c>
      <c r="N109" s="93" t="s">
        <v>2443</v>
      </c>
      <c r="O109" s="141" t="s">
        <v>2445</v>
      </c>
      <c r="P109" s="153"/>
      <c r="Q109" s="93" t="s">
        <v>2212</v>
      </c>
    </row>
    <row r="110" spans="1:17" ht="18" x14ac:dyDescent="0.25">
      <c r="A110" s="141" t="str">
        <f>VLOOKUP(E110,'LISTADO ATM'!$A$2:$C$901,3,0)</f>
        <v>ESTE</v>
      </c>
      <c r="B110" s="154">
        <v>3336044860</v>
      </c>
      <c r="C110" s="94">
        <v>44471.106076388889</v>
      </c>
      <c r="D110" s="94" t="s">
        <v>2174</v>
      </c>
      <c r="E110" s="156">
        <v>838</v>
      </c>
      <c r="F110" s="154" t="str">
        <f>VLOOKUP(E110,VIP!$A$2:$O16471,2,0)</f>
        <v>DRBR838</v>
      </c>
      <c r="G110" s="141" t="str">
        <f>VLOOKUP(E110,'LISTADO ATM'!$A$2:$B$900,2,0)</f>
        <v xml:space="preserve">ATM UNP Consuelo </v>
      </c>
      <c r="H110" s="141" t="str">
        <f>VLOOKUP(E110,VIP!$A$2:$O21432,7,FALSE)</f>
        <v>Si</v>
      </c>
      <c r="I110" s="141" t="str">
        <f>VLOOKUP(E110,VIP!$A$2:$O13397,8,FALSE)</f>
        <v>Si</v>
      </c>
      <c r="J110" s="141" t="str">
        <f>VLOOKUP(E110,VIP!$A$2:$O13347,8,FALSE)</f>
        <v>Si</v>
      </c>
      <c r="K110" s="141" t="str">
        <f>VLOOKUP(E110,VIP!$A$2:$O16921,6,0)</f>
        <v>NO</v>
      </c>
      <c r="L110" s="153" t="s">
        <v>2212</v>
      </c>
      <c r="M110" s="161" t="s">
        <v>2530</v>
      </c>
      <c r="N110" s="93" t="s">
        <v>2443</v>
      </c>
      <c r="O110" s="141" t="s">
        <v>2445</v>
      </c>
      <c r="P110" s="153"/>
      <c r="Q110" s="162">
        <v>44471.565347222226</v>
      </c>
    </row>
    <row r="111" spans="1:17" ht="18" x14ac:dyDescent="0.25">
      <c r="A111" s="141" t="str">
        <f>VLOOKUP(E111,'LISTADO ATM'!$A$2:$C$901,3,0)</f>
        <v>ESTE</v>
      </c>
      <c r="B111" s="154">
        <v>3336044861</v>
      </c>
      <c r="C111" s="94">
        <v>44471.107395833336</v>
      </c>
      <c r="D111" s="94" t="s">
        <v>2174</v>
      </c>
      <c r="E111" s="156">
        <v>159</v>
      </c>
      <c r="F111" s="154" t="str">
        <f>VLOOKUP(E111,VIP!$A$2:$O16470,2,0)</f>
        <v>DRBR159</v>
      </c>
      <c r="G111" s="141" t="str">
        <f>VLOOKUP(E111,'LISTADO ATM'!$A$2:$B$900,2,0)</f>
        <v xml:space="preserve">ATM Hotel Dreams Bayahibe I </v>
      </c>
      <c r="H111" s="141" t="str">
        <f>VLOOKUP(E111,VIP!$A$2:$O21431,7,FALSE)</f>
        <v>Si</v>
      </c>
      <c r="I111" s="141" t="str">
        <f>VLOOKUP(E111,VIP!$A$2:$O13396,8,FALSE)</f>
        <v>Si</v>
      </c>
      <c r="J111" s="141" t="str">
        <f>VLOOKUP(E111,VIP!$A$2:$O13346,8,FALSE)</f>
        <v>Si</v>
      </c>
      <c r="K111" s="141" t="str">
        <f>VLOOKUP(E111,VIP!$A$2:$O16920,6,0)</f>
        <v>NO</v>
      </c>
      <c r="L111" s="153" t="s">
        <v>2238</v>
      </c>
      <c r="M111" s="93" t="s">
        <v>2437</v>
      </c>
      <c r="N111" s="93" t="s">
        <v>2443</v>
      </c>
      <c r="O111" s="141" t="s">
        <v>2445</v>
      </c>
      <c r="P111" s="153"/>
      <c r="Q111" s="93" t="s">
        <v>2238</v>
      </c>
    </row>
    <row r="112" spans="1:17" ht="18" x14ac:dyDescent="0.25">
      <c r="A112" s="141" t="str">
        <f>VLOOKUP(E112,'LISTADO ATM'!$A$2:$C$901,3,0)</f>
        <v>SUR</v>
      </c>
      <c r="B112" s="154">
        <v>3336044862</v>
      </c>
      <c r="C112" s="94">
        <v>44471.241944444446</v>
      </c>
      <c r="D112" s="94" t="s">
        <v>2174</v>
      </c>
      <c r="E112" s="156">
        <v>584</v>
      </c>
      <c r="F112" s="154" t="str">
        <f>VLOOKUP(E112,VIP!$A$2:$O16474,2,0)</f>
        <v>DRBR404</v>
      </c>
      <c r="G112" s="141" t="str">
        <f>VLOOKUP(E112,'LISTADO ATM'!$A$2:$B$900,2,0)</f>
        <v xml:space="preserve">ATM Oficina San Cristóbal I </v>
      </c>
      <c r="H112" s="141" t="str">
        <f>VLOOKUP(E112,VIP!$A$2:$O21435,7,FALSE)</f>
        <v>Si</v>
      </c>
      <c r="I112" s="141" t="str">
        <f>VLOOKUP(E112,VIP!$A$2:$O13400,8,FALSE)</f>
        <v>Si</v>
      </c>
      <c r="J112" s="141" t="str">
        <f>VLOOKUP(E112,VIP!$A$2:$O13350,8,FALSE)</f>
        <v>Si</v>
      </c>
      <c r="K112" s="141" t="str">
        <f>VLOOKUP(E112,VIP!$A$2:$O16924,6,0)</f>
        <v>SI</v>
      </c>
      <c r="L112" s="153" t="s">
        <v>2455</v>
      </c>
      <c r="M112" s="93" t="s">
        <v>2437</v>
      </c>
      <c r="N112" s="93" t="s">
        <v>2443</v>
      </c>
      <c r="O112" s="141" t="s">
        <v>2445</v>
      </c>
      <c r="P112" s="153"/>
      <c r="Q112" s="93" t="s">
        <v>2455</v>
      </c>
    </row>
    <row r="113" spans="1:17" ht="18" x14ac:dyDescent="0.25">
      <c r="A113" s="141" t="str">
        <f>VLOOKUP(E113,'LISTADO ATM'!$A$2:$C$901,3,0)</f>
        <v>DISTRITO NACIONAL</v>
      </c>
      <c r="B113" s="154">
        <v>3336044863</v>
      </c>
      <c r="C113" s="94">
        <v>44471.254826388889</v>
      </c>
      <c r="D113" s="94" t="s">
        <v>2174</v>
      </c>
      <c r="E113" s="156">
        <v>473</v>
      </c>
      <c r="F113" s="154" t="str">
        <f>VLOOKUP(E113,VIP!$A$2:$O16473,2,0)</f>
        <v>DRBR473</v>
      </c>
      <c r="G113" s="141" t="str">
        <f>VLOOKUP(E113,'LISTADO ATM'!$A$2:$B$900,2,0)</f>
        <v xml:space="preserve">ATM Oficina Carrefour II </v>
      </c>
      <c r="H113" s="141" t="str">
        <f>VLOOKUP(E113,VIP!$A$2:$O21434,7,FALSE)</f>
        <v>Si</v>
      </c>
      <c r="I113" s="141" t="str">
        <f>VLOOKUP(E113,VIP!$A$2:$O13399,8,FALSE)</f>
        <v>Si</v>
      </c>
      <c r="J113" s="141" t="str">
        <f>VLOOKUP(E113,VIP!$A$2:$O13349,8,FALSE)</f>
        <v>Si</v>
      </c>
      <c r="K113" s="141" t="str">
        <f>VLOOKUP(E113,VIP!$A$2:$O16923,6,0)</f>
        <v>NO</v>
      </c>
      <c r="L113" s="153" t="s">
        <v>2238</v>
      </c>
      <c r="M113" s="161" t="s">
        <v>2530</v>
      </c>
      <c r="N113" s="93" t="s">
        <v>2443</v>
      </c>
      <c r="O113" s="141" t="s">
        <v>2445</v>
      </c>
      <c r="P113" s="153"/>
      <c r="Q113" s="162">
        <v>44471.587361111109</v>
      </c>
    </row>
    <row r="114" spans="1:17" ht="18" x14ac:dyDescent="0.25">
      <c r="A114" s="141" t="str">
        <f>VLOOKUP(E114,'LISTADO ATM'!$A$2:$C$901,3,0)</f>
        <v>DISTRITO NACIONAL</v>
      </c>
      <c r="B114" s="154">
        <v>3336044864</v>
      </c>
      <c r="C114" s="94">
        <v>44471.255439814813</v>
      </c>
      <c r="D114" s="94" t="s">
        <v>2174</v>
      </c>
      <c r="E114" s="156">
        <v>240</v>
      </c>
      <c r="F114" s="154" t="str">
        <f>VLOOKUP(E114,VIP!$A$2:$O16472,2,0)</f>
        <v>DRBR24D</v>
      </c>
      <c r="G114" s="141" t="str">
        <f>VLOOKUP(E114,'LISTADO ATM'!$A$2:$B$900,2,0)</f>
        <v xml:space="preserve">ATM Oficina Carrefour I </v>
      </c>
      <c r="H114" s="141" t="str">
        <f>VLOOKUP(E114,VIP!$A$2:$O21433,7,FALSE)</f>
        <v>Si</v>
      </c>
      <c r="I114" s="141" t="str">
        <f>VLOOKUP(E114,VIP!$A$2:$O13398,8,FALSE)</f>
        <v>Si</v>
      </c>
      <c r="J114" s="141" t="str">
        <f>VLOOKUP(E114,VIP!$A$2:$O13348,8,FALSE)</f>
        <v>Si</v>
      </c>
      <c r="K114" s="141" t="str">
        <f>VLOOKUP(E114,VIP!$A$2:$O16922,6,0)</f>
        <v>SI</v>
      </c>
      <c r="L114" s="153" t="s">
        <v>2238</v>
      </c>
      <c r="M114" s="161" t="s">
        <v>2530</v>
      </c>
      <c r="N114" s="93" t="s">
        <v>2443</v>
      </c>
      <c r="O114" s="141" t="s">
        <v>2445</v>
      </c>
      <c r="P114" s="153"/>
      <c r="Q114" s="162">
        <v>44471.449016203704</v>
      </c>
    </row>
    <row r="115" spans="1:17" s="119" customFormat="1" ht="18" x14ac:dyDescent="0.25">
      <c r="A115" s="141" t="str">
        <f>VLOOKUP(E115,'LISTADO ATM'!$A$2:$C$901,3,0)</f>
        <v>NORTE</v>
      </c>
      <c r="B115" s="154">
        <v>3336044865</v>
      </c>
      <c r="C115" s="94">
        <v>44471.256296296298</v>
      </c>
      <c r="D115" s="94" t="s">
        <v>2175</v>
      </c>
      <c r="E115" s="156">
        <v>361</v>
      </c>
      <c r="F115" s="154" t="str">
        <f>VLOOKUP(E115,VIP!$A$2:$O16471,2,0)</f>
        <v>DRBR361</v>
      </c>
      <c r="G115" s="141" t="str">
        <f>VLOOKUP(E115,'LISTADO ATM'!$A$2:$B$900,2,0)</f>
        <v xml:space="preserve">ATM estacion Next Cumbre </v>
      </c>
      <c r="H115" s="141" t="str">
        <f>VLOOKUP(E115,VIP!$A$2:$O21432,7,FALSE)</f>
        <v>N/A</v>
      </c>
      <c r="I115" s="141" t="str">
        <f>VLOOKUP(E115,VIP!$A$2:$O13397,8,FALSE)</f>
        <v>N/A</v>
      </c>
      <c r="J115" s="141" t="str">
        <f>VLOOKUP(E115,VIP!$A$2:$O13347,8,FALSE)</f>
        <v>N/A</v>
      </c>
      <c r="K115" s="141" t="str">
        <f>VLOOKUP(E115,VIP!$A$2:$O16921,6,0)</f>
        <v>N/A</v>
      </c>
      <c r="L115" s="153" t="s">
        <v>2212</v>
      </c>
      <c r="M115" s="161" t="s">
        <v>2530</v>
      </c>
      <c r="N115" s="93" t="s">
        <v>2443</v>
      </c>
      <c r="O115" s="141" t="s">
        <v>2623</v>
      </c>
      <c r="P115" s="153"/>
      <c r="Q115" s="162">
        <v>44471.557442129626</v>
      </c>
    </row>
    <row r="116" spans="1:17" s="119" customFormat="1" ht="18" x14ac:dyDescent="0.25">
      <c r="A116" s="141" t="str">
        <f>VLOOKUP(E116,'LISTADO ATM'!$A$2:$C$901,3,0)</f>
        <v>DISTRITO NACIONAL</v>
      </c>
      <c r="B116" s="154" t="s">
        <v>2677</v>
      </c>
      <c r="C116" s="94">
        <v>44471.316284722219</v>
      </c>
      <c r="D116" s="94" t="s">
        <v>2440</v>
      </c>
      <c r="E116" s="156">
        <v>369</v>
      </c>
      <c r="F116" s="154" t="str">
        <f>VLOOKUP(E116,VIP!$A$2:$O16477,2,0)</f>
        <v xml:space="preserve">DRBR369 </v>
      </c>
      <c r="G116" s="141" t="str">
        <f>VLOOKUP(E116,'LISTADO ATM'!$A$2:$B$900,2,0)</f>
        <v>ATM Plaza Lama Aut. Duarte</v>
      </c>
      <c r="H116" s="141" t="str">
        <f>VLOOKUP(E116,VIP!$A$2:$O21438,7,FALSE)</f>
        <v>N/A</v>
      </c>
      <c r="I116" s="141" t="str">
        <f>VLOOKUP(E116,VIP!$A$2:$O13403,8,FALSE)</f>
        <v>N/A</v>
      </c>
      <c r="J116" s="141" t="str">
        <f>VLOOKUP(E116,VIP!$A$2:$O13353,8,FALSE)</f>
        <v>N/A</v>
      </c>
      <c r="K116" s="141" t="str">
        <f>VLOOKUP(E116,VIP!$A$2:$O16927,6,0)</f>
        <v>N/A</v>
      </c>
      <c r="L116" s="153" t="s">
        <v>2409</v>
      </c>
      <c r="M116" s="161" t="s">
        <v>2530</v>
      </c>
      <c r="N116" s="93" t="s">
        <v>2443</v>
      </c>
      <c r="O116" s="141" t="s">
        <v>2444</v>
      </c>
      <c r="P116" s="153"/>
      <c r="Q116" s="162">
        <v>44471.708333333336</v>
      </c>
    </row>
    <row r="117" spans="1:17" s="119" customFormat="1" ht="18" x14ac:dyDescent="0.25">
      <c r="A117" s="141" t="str">
        <f>VLOOKUP(E117,'LISTADO ATM'!$A$2:$C$901,3,0)</f>
        <v>SUR</v>
      </c>
      <c r="B117" s="154" t="s">
        <v>2676</v>
      </c>
      <c r="C117" s="94">
        <v>44471.322326388887</v>
      </c>
      <c r="D117" s="94" t="s">
        <v>2440</v>
      </c>
      <c r="E117" s="156">
        <v>356</v>
      </c>
      <c r="F117" s="154" t="str">
        <f>VLOOKUP(E117,VIP!$A$2:$O16476,2,0)</f>
        <v>DRBR356</v>
      </c>
      <c r="G117" s="141" t="str">
        <f>VLOOKUP(E117,'LISTADO ATM'!$A$2:$B$900,2,0)</f>
        <v xml:space="preserve">ATM Estación Sigma (San Cristóbal) </v>
      </c>
      <c r="H117" s="141" t="str">
        <f>VLOOKUP(E117,VIP!$A$2:$O21437,7,FALSE)</f>
        <v>Si</v>
      </c>
      <c r="I117" s="141" t="str">
        <f>VLOOKUP(E117,VIP!$A$2:$O13402,8,FALSE)</f>
        <v>Si</v>
      </c>
      <c r="J117" s="141" t="str">
        <f>VLOOKUP(E117,VIP!$A$2:$O13352,8,FALSE)</f>
        <v>Si</v>
      </c>
      <c r="K117" s="141" t="str">
        <f>VLOOKUP(E117,VIP!$A$2:$O16926,6,0)</f>
        <v>NO</v>
      </c>
      <c r="L117" s="153" t="s">
        <v>2433</v>
      </c>
      <c r="M117" s="161" t="s">
        <v>2530</v>
      </c>
      <c r="N117" s="93" t="s">
        <v>2443</v>
      </c>
      <c r="O117" s="141" t="s">
        <v>2444</v>
      </c>
      <c r="P117" s="153"/>
      <c r="Q117" s="162">
        <v>44471.589108796295</v>
      </c>
    </row>
    <row r="118" spans="1:17" s="119" customFormat="1" ht="18" x14ac:dyDescent="0.25">
      <c r="A118" s="141" t="str">
        <f>VLOOKUP(E118,'LISTADO ATM'!$A$2:$C$901,3,0)</f>
        <v>DISTRITO NACIONAL</v>
      </c>
      <c r="B118" s="154" t="s">
        <v>2675</v>
      </c>
      <c r="C118" s="94">
        <v>44471.323587962965</v>
      </c>
      <c r="D118" s="94" t="s">
        <v>2440</v>
      </c>
      <c r="E118" s="156">
        <v>235</v>
      </c>
      <c r="F118" s="154" t="str">
        <f>VLOOKUP(E118,VIP!$A$2:$O16475,2,0)</f>
        <v>DRBR235</v>
      </c>
      <c r="G118" s="141" t="str">
        <f>VLOOKUP(E118,'LISTADO ATM'!$A$2:$B$900,2,0)</f>
        <v xml:space="preserve">ATM Oficina Multicentro La Sirena San Isidro </v>
      </c>
      <c r="H118" s="141" t="str">
        <f>VLOOKUP(E118,VIP!$A$2:$O21436,7,FALSE)</f>
        <v>Si</v>
      </c>
      <c r="I118" s="141" t="str">
        <f>VLOOKUP(E118,VIP!$A$2:$O13401,8,FALSE)</f>
        <v>Si</v>
      </c>
      <c r="J118" s="141" t="str">
        <f>VLOOKUP(E118,VIP!$A$2:$O13351,8,FALSE)</f>
        <v>Si</v>
      </c>
      <c r="K118" s="141" t="str">
        <f>VLOOKUP(E118,VIP!$A$2:$O16925,6,0)</f>
        <v>SI</v>
      </c>
      <c r="L118" s="153" t="s">
        <v>2433</v>
      </c>
      <c r="M118" s="161" t="s">
        <v>2530</v>
      </c>
      <c r="N118" s="93" t="s">
        <v>2443</v>
      </c>
      <c r="O118" s="141" t="s">
        <v>2444</v>
      </c>
      <c r="P118" s="153"/>
      <c r="Q118" s="162">
        <v>44471.587997685187</v>
      </c>
    </row>
    <row r="119" spans="1:17" s="119" customFormat="1" ht="18" x14ac:dyDescent="0.25">
      <c r="A119" s="141" t="str">
        <f>VLOOKUP(E119,'LISTADO ATM'!$A$2:$C$901,3,0)</f>
        <v>ESTE</v>
      </c>
      <c r="B119" s="154" t="s">
        <v>2674</v>
      </c>
      <c r="C119" s="94">
        <v>44471.324537037035</v>
      </c>
      <c r="D119" s="94" t="s">
        <v>2174</v>
      </c>
      <c r="E119" s="156">
        <v>330</v>
      </c>
      <c r="F119" s="154" t="str">
        <f>VLOOKUP(E119,VIP!$A$2:$O16474,2,0)</f>
        <v>DRBR330</v>
      </c>
      <c r="G119" s="141" t="str">
        <f>VLOOKUP(E119,'LISTADO ATM'!$A$2:$B$900,2,0)</f>
        <v xml:space="preserve">ATM Oficina Boulevard (Higuey) </v>
      </c>
      <c r="H119" s="141" t="str">
        <f>VLOOKUP(E119,VIP!$A$2:$O21435,7,FALSE)</f>
        <v>Si</v>
      </c>
      <c r="I119" s="141" t="str">
        <f>VLOOKUP(E119,VIP!$A$2:$O13400,8,FALSE)</f>
        <v>Si</v>
      </c>
      <c r="J119" s="141" t="str">
        <f>VLOOKUP(E119,VIP!$A$2:$O13350,8,FALSE)</f>
        <v>Si</v>
      </c>
      <c r="K119" s="141" t="str">
        <f>VLOOKUP(E119,VIP!$A$2:$O16924,6,0)</f>
        <v>SI</v>
      </c>
      <c r="L119" s="153" t="s">
        <v>2678</v>
      </c>
      <c r="M119" s="161" t="s">
        <v>2530</v>
      </c>
      <c r="N119" s="93" t="s">
        <v>2443</v>
      </c>
      <c r="O119" s="141" t="s">
        <v>2445</v>
      </c>
      <c r="P119" s="153"/>
      <c r="Q119" s="162">
        <v>44471.798611111109</v>
      </c>
    </row>
    <row r="120" spans="1:17" s="119" customFormat="1" ht="18" x14ac:dyDescent="0.25">
      <c r="A120" s="141" t="str">
        <f>VLOOKUP(E120,'LISTADO ATM'!$A$2:$C$901,3,0)</f>
        <v>DISTRITO NACIONAL</v>
      </c>
      <c r="B120" s="154" t="s">
        <v>2673</v>
      </c>
      <c r="C120" s="94">
        <v>44471.324849537035</v>
      </c>
      <c r="D120" s="94" t="s">
        <v>2440</v>
      </c>
      <c r="E120" s="156">
        <v>227</v>
      </c>
      <c r="F120" s="154" t="str">
        <f>VLOOKUP(E120,VIP!$A$2:$O16473,2,0)</f>
        <v>DRBR227</v>
      </c>
      <c r="G120" s="141" t="str">
        <f>VLOOKUP(E120,'LISTADO ATM'!$A$2:$B$900,2,0)</f>
        <v xml:space="preserve">ATM S/M Bravo Av. Enriquillo </v>
      </c>
      <c r="H120" s="141" t="str">
        <f>VLOOKUP(E120,VIP!$A$2:$O21434,7,FALSE)</f>
        <v>Si</v>
      </c>
      <c r="I120" s="141" t="str">
        <f>VLOOKUP(E120,VIP!$A$2:$O13399,8,FALSE)</f>
        <v>Si</v>
      </c>
      <c r="J120" s="141" t="str">
        <f>VLOOKUP(E120,VIP!$A$2:$O13349,8,FALSE)</f>
        <v>Si</v>
      </c>
      <c r="K120" s="141" t="str">
        <f>VLOOKUP(E120,VIP!$A$2:$O16923,6,0)</f>
        <v>NO</v>
      </c>
      <c r="L120" s="153" t="s">
        <v>2433</v>
      </c>
      <c r="M120" s="161" t="s">
        <v>2530</v>
      </c>
      <c r="N120" s="93" t="s">
        <v>2443</v>
      </c>
      <c r="O120" s="141" t="s">
        <v>2444</v>
      </c>
      <c r="P120" s="153"/>
      <c r="Q120" s="162">
        <v>44471.589178240742</v>
      </c>
    </row>
    <row r="121" spans="1:17" ht="18" x14ac:dyDescent="0.25">
      <c r="A121" s="141" t="str">
        <f>VLOOKUP(E121,'LISTADO ATM'!$A$2:$C$901,3,0)</f>
        <v>DISTRITO NACIONAL</v>
      </c>
      <c r="B121" s="154" t="s">
        <v>2672</v>
      </c>
      <c r="C121" s="94">
        <v>44471.325983796298</v>
      </c>
      <c r="D121" s="94" t="s">
        <v>2459</v>
      </c>
      <c r="E121" s="156">
        <v>715</v>
      </c>
      <c r="F121" s="154" t="str">
        <f>VLOOKUP(E121,VIP!$A$2:$O16472,2,0)</f>
        <v>DRBR992</v>
      </c>
      <c r="G121" s="141" t="str">
        <f>VLOOKUP(E121,'LISTADO ATM'!$A$2:$B$900,2,0)</f>
        <v xml:space="preserve">ATM Oficina 27 de Febrero (Lobby) </v>
      </c>
      <c r="H121" s="141" t="str">
        <f>VLOOKUP(E121,VIP!$A$2:$O21433,7,FALSE)</f>
        <v>Si</v>
      </c>
      <c r="I121" s="141" t="str">
        <f>VLOOKUP(E121,VIP!$A$2:$O13398,8,FALSE)</f>
        <v>Si</v>
      </c>
      <c r="J121" s="141" t="str">
        <f>VLOOKUP(E121,VIP!$A$2:$O13348,8,FALSE)</f>
        <v>Si</v>
      </c>
      <c r="K121" s="141" t="str">
        <f>VLOOKUP(E121,VIP!$A$2:$O16922,6,0)</f>
        <v>NO</v>
      </c>
      <c r="L121" s="153" t="s">
        <v>2409</v>
      </c>
      <c r="M121" s="93" t="s">
        <v>2437</v>
      </c>
      <c r="N121" s="93" t="s">
        <v>2443</v>
      </c>
      <c r="O121" s="141" t="s">
        <v>2612</v>
      </c>
      <c r="P121" s="153"/>
      <c r="Q121" s="93" t="s">
        <v>2409</v>
      </c>
    </row>
    <row r="122" spans="1:17" ht="18" x14ac:dyDescent="0.25">
      <c r="A122" s="141" t="str">
        <f>VLOOKUP(E122,'LISTADO ATM'!$A$2:$C$901,3,0)</f>
        <v>DISTRITO NACIONAL</v>
      </c>
      <c r="B122" s="154" t="s">
        <v>2714</v>
      </c>
      <c r="C122" s="94">
        <v>44471.327106481483</v>
      </c>
      <c r="D122" s="94" t="s">
        <v>2440</v>
      </c>
      <c r="E122" s="156">
        <v>714</v>
      </c>
      <c r="F122" s="154" t="str">
        <f>VLOOKUP(E122,VIP!$A$2:$O16510,2,0)</f>
        <v>DRBR16M</v>
      </c>
      <c r="G122" s="141" t="str">
        <f>VLOOKUP(E122,'LISTADO ATM'!$A$2:$B$900,2,0)</f>
        <v xml:space="preserve">ATM Hospital de Herrera </v>
      </c>
      <c r="H122" s="141" t="str">
        <f>VLOOKUP(E122,VIP!$A$2:$O21471,7,FALSE)</f>
        <v>Si</v>
      </c>
      <c r="I122" s="141" t="str">
        <f>VLOOKUP(E122,VIP!$A$2:$O13436,8,FALSE)</f>
        <v>Si</v>
      </c>
      <c r="J122" s="141" t="str">
        <f>VLOOKUP(E122,VIP!$A$2:$O13386,8,FALSE)</f>
        <v>Si</v>
      </c>
      <c r="K122" s="141" t="str">
        <f>VLOOKUP(E122,VIP!$A$2:$O16960,6,0)</f>
        <v>NO</v>
      </c>
      <c r="L122" s="153" t="s">
        <v>2409</v>
      </c>
      <c r="M122" s="93" t="s">
        <v>2437</v>
      </c>
      <c r="N122" s="93" t="s">
        <v>2443</v>
      </c>
      <c r="O122" s="141" t="s">
        <v>2444</v>
      </c>
      <c r="P122" s="153"/>
      <c r="Q122" s="93" t="s">
        <v>2409</v>
      </c>
    </row>
    <row r="123" spans="1:17" ht="18" x14ac:dyDescent="0.25">
      <c r="A123" s="141" t="str">
        <f>VLOOKUP(E123,'LISTADO ATM'!$A$2:$C$901,3,0)</f>
        <v>DISTRITO NACIONAL</v>
      </c>
      <c r="B123" s="154" t="s">
        <v>2713</v>
      </c>
      <c r="C123" s="94">
        <v>44471.348958333336</v>
      </c>
      <c r="D123" s="94" t="s">
        <v>2174</v>
      </c>
      <c r="E123" s="156">
        <v>10</v>
      </c>
      <c r="F123" s="154" t="str">
        <f>VLOOKUP(E123,VIP!$A$2:$O16509,2,0)</f>
        <v>DRBR010</v>
      </c>
      <c r="G123" s="141" t="str">
        <f>VLOOKUP(E123,'LISTADO ATM'!$A$2:$B$900,2,0)</f>
        <v xml:space="preserve">ATM Ministerio Salud Pública </v>
      </c>
      <c r="H123" s="141" t="str">
        <f>VLOOKUP(E123,VIP!$A$2:$O21470,7,FALSE)</f>
        <v>Si</v>
      </c>
      <c r="I123" s="141" t="str">
        <f>VLOOKUP(E123,VIP!$A$2:$O13435,8,FALSE)</f>
        <v>Si</v>
      </c>
      <c r="J123" s="141" t="str">
        <f>VLOOKUP(E123,VIP!$A$2:$O13385,8,FALSE)</f>
        <v>Si</v>
      </c>
      <c r="K123" s="141" t="str">
        <f>VLOOKUP(E123,VIP!$A$2:$O16959,6,0)</f>
        <v>NO</v>
      </c>
      <c r="L123" s="153" t="s">
        <v>2212</v>
      </c>
      <c r="M123" s="161" t="s">
        <v>2530</v>
      </c>
      <c r="N123" s="93" t="s">
        <v>2443</v>
      </c>
      <c r="O123" s="141" t="s">
        <v>2445</v>
      </c>
      <c r="P123" s="153"/>
      <c r="Q123" s="162">
        <v>44471.585902777777</v>
      </c>
    </row>
    <row r="124" spans="1:17" ht="18" x14ac:dyDescent="0.25">
      <c r="A124" s="141" t="str">
        <f>VLOOKUP(E124,'LISTADO ATM'!$A$2:$C$901,3,0)</f>
        <v>SUR</v>
      </c>
      <c r="B124" s="154" t="s">
        <v>2712</v>
      </c>
      <c r="C124" s="94">
        <v>44471.350868055553</v>
      </c>
      <c r="D124" s="94" t="s">
        <v>2174</v>
      </c>
      <c r="E124" s="156">
        <v>360</v>
      </c>
      <c r="F124" s="154" t="str">
        <f>VLOOKUP(E124,VIP!$A$2:$O16508,2,0)</f>
        <v>DRBR360</v>
      </c>
      <c r="G124" s="141" t="str">
        <f>VLOOKUP(E124,'LISTADO ATM'!$A$2:$B$900,2,0)</f>
        <v>ATM Ayuntamiento Guayabal</v>
      </c>
      <c r="H124" s="141" t="str">
        <f>VLOOKUP(E124,VIP!$A$2:$O21469,7,FALSE)</f>
        <v>si</v>
      </c>
      <c r="I124" s="141" t="str">
        <f>VLOOKUP(E124,VIP!$A$2:$O13434,8,FALSE)</f>
        <v>si</v>
      </c>
      <c r="J124" s="141" t="str">
        <f>VLOOKUP(E124,VIP!$A$2:$O13384,8,FALSE)</f>
        <v>si</v>
      </c>
      <c r="K124" s="141" t="str">
        <f>VLOOKUP(E124,VIP!$A$2:$O16958,6,0)</f>
        <v>NO</v>
      </c>
      <c r="L124" s="153" t="s">
        <v>2212</v>
      </c>
      <c r="M124" s="93" t="s">
        <v>2437</v>
      </c>
      <c r="N124" s="93" t="s">
        <v>2443</v>
      </c>
      <c r="O124" s="141" t="s">
        <v>2445</v>
      </c>
      <c r="P124" s="153"/>
      <c r="Q124" s="93" t="s">
        <v>2212</v>
      </c>
    </row>
    <row r="125" spans="1:17" ht="18" x14ac:dyDescent="0.25">
      <c r="A125" s="141" t="str">
        <f>VLOOKUP(E125,'LISTADO ATM'!$A$2:$C$901,3,0)</f>
        <v>NORTE</v>
      </c>
      <c r="B125" s="154" t="s">
        <v>2711</v>
      </c>
      <c r="C125" s="94">
        <v>44471.35125</v>
      </c>
      <c r="D125" s="94" t="s">
        <v>2175</v>
      </c>
      <c r="E125" s="156">
        <v>397</v>
      </c>
      <c r="F125" s="154" t="str">
        <f>VLOOKUP(E125,VIP!$A$2:$O16507,2,0)</f>
        <v>DRBR397</v>
      </c>
      <c r="G125" s="141" t="str">
        <f>VLOOKUP(E125,'LISTADO ATM'!$A$2:$B$900,2,0)</f>
        <v xml:space="preserve">ATM Autobanco San Francisco de Macoris </v>
      </c>
      <c r="H125" s="141" t="str">
        <f>VLOOKUP(E125,VIP!$A$2:$O21468,7,FALSE)</f>
        <v>Si</v>
      </c>
      <c r="I125" s="141" t="str">
        <f>VLOOKUP(E125,VIP!$A$2:$O13433,8,FALSE)</f>
        <v>Si</v>
      </c>
      <c r="J125" s="141" t="str">
        <f>VLOOKUP(E125,VIP!$A$2:$O13383,8,FALSE)</f>
        <v>Si</v>
      </c>
      <c r="K125" s="141" t="str">
        <f>VLOOKUP(E125,VIP!$A$2:$O16957,6,0)</f>
        <v>NO</v>
      </c>
      <c r="L125" s="153" t="s">
        <v>2212</v>
      </c>
      <c r="M125" s="161" t="s">
        <v>2530</v>
      </c>
      <c r="N125" s="93" t="s">
        <v>2443</v>
      </c>
      <c r="O125" s="141" t="s">
        <v>2670</v>
      </c>
      <c r="P125" s="153"/>
      <c r="Q125" s="162">
        <v>44471.566192129627</v>
      </c>
    </row>
    <row r="126" spans="1:17" ht="18" x14ac:dyDescent="0.25">
      <c r="A126" s="141" t="str">
        <f>VLOOKUP(E126,'LISTADO ATM'!$A$2:$C$901,3,0)</f>
        <v>DISTRITO NACIONAL</v>
      </c>
      <c r="B126" s="154" t="s">
        <v>2710</v>
      </c>
      <c r="C126" s="94">
        <v>44471.352048611108</v>
      </c>
      <c r="D126" s="94" t="s">
        <v>2174</v>
      </c>
      <c r="E126" s="156">
        <v>792</v>
      </c>
      <c r="F126" s="154" t="str">
        <f>VLOOKUP(E126,VIP!$A$2:$O16506,2,0)</f>
        <v>DRBR792</v>
      </c>
      <c r="G126" s="141" t="str">
        <f>VLOOKUP(E126,'LISTADO ATM'!$A$2:$B$900,2,0)</f>
        <v>ATM Hospital Salvador de Gautier</v>
      </c>
      <c r="H126" s="141" t="str">
        <f>VLOOKUP(E126,VIP!$A$2:$O21467,7,FALSE)</f>
        <v>Si</v>
      </c>
      <c r="I126" s="141" t="str">
        <f>VLOOKUP(E126,VIP!$A$2:$O13432,8,FALSE)</f>
        <v>Si</v>
      </c>
      <c r="J126" s="141" t="str">
        <f>VLOOKUP(E126,VIP!$A$2:$O13382,8,FALSE)</f>
        <v>Si</v>
      </c>
      <c r="K126" s="141" t="str">
        <f>VLOOKUP(E126,VIP!$A$2:$O16956,6,0)</f>
        <v>NO</v>
      </c>
      <c r="L126" s="153" t="s">
        <v>2212</v>
      </c>
      <c r="M126" s="161" t="s">
        <v>2530</v>
      </c>
      <c r="N126" s="93" t="s">
        <v>2443</v>
      </c>
      <c r="O126" s="141" t="s">
        <v>2445</v>
      </c>
      <c r="P126" s="153"/>
      <c r="Q126" s="162">
        <v>44471.691666666666</v>
      </c>
    </row>
    <row r="127" spans="1:17" ht="18" x14ac:dyDescent="0.25">
      <c r="A127" s="141" t="str">
        <f>VLOOKUP(E127,'LISTADO ATM'!$A$2:$C$901,3,0)</f>
        <v>NORTE</v>
      </c>
      <c r="B127" s="154" t="s">
        <v>2709</v>
      </c>
      <c r="C127" s="94">
        <v>44471.352453703701</v>
      </c>
      <c r="D127" s="94" t="s">
        <v>2174</v>
      </c>
      <c r="E127" s="156">
        <v>926</v>
      </c>
      <c r="F127" s="154" t="str">
        <f>VLOOKUP(E127,VIP!$A$2:$O16505,2,0)</f>
        <v>DRBR926</v>
      </c>
      <c r="G127" s="141" t="str">
        <f>VLOOKUP(E127,'LISTADO ATM'!$A$2:$B$900,2,0)</f>
        <v>ATM S/M Juan Cepin</v>
      </c>
      <c r="H127" s="141" t="str">
        <f>VLOOKUP(E127,VIP!$A$2:$O21466,7,FALSE)</f>
        <v>N/A</v>
      </c>
      <c r="I127" s="141" t="str">
        <f>VLOOKUP(E127,VIP!$A$2:$O13431,8,FALSE)</f>
        <v>N/A</v>
      </c>
      <c r="J127" s="141" t="str">
        <f>VLOOKUP(E127,VIP!$A$2:$O13381,8,FALSE)</f>
        <v>N/A</v>
      </c>
      <c r="K127" s="141" t="str">
        <f>VLOOKUP(E127,VIP!$A$2:$O16955,6,0)</f>
        <v>N/A</v>
      </c>
      <c r="L127" s="153" t="s">
        <v>2212</v>
      </c>
      <c r="M127" s="161" t="s">
        <v>2530</v>
      </c>
      <c r="N127" s="93" t="s">
        <v>2443</v>
      </c>
      <c r="O127" s="141" t="s">
        <v>2445</v>
      </c>
      <c r="P127" s="153"/>
      <c r="Q127" s="162">
        <v>44471.568287037036</v>
      </c>
    </row>
    <row r="128" spans="1:17" ht="18" x14ac:dyDescent="0.25">
      <c r="A128" s="141" t="str">
        <f>VLOOKUP(E128,'LISTADO ATM'!$A$2:$C$901,3,0)</f>
        <v>NORTE</v>
      </c>
      <c r="B128" s="154" t="s">
        <v>2708</v>
      </c>
      <c r="C128" s="94">
        <v>44471.352893518517</v>
      </c>
      <c r="D128" s="94" t="s">
        <v>2175</v>
      </c>
      <c r="E128" s="156">
        <v>948</v>
      </c>
      <c r="F128" s="154" t="str">
        <f>VLOOKUP(E128,VIP!$A$2:$O16504,2,0)</f>
        <v>DRBR948</v>
      </c>
      <c r="G128" s="141" t="str">
        <f>VLOOKUP(E128,'LISTADO ATM'!$A$2:$B$900,2,0)</f>
        <v xml:space="preserve">ATM Autobanco El Jaya II (SFM) </v>
      </c>
      <c r="H128" s="141" t="str">
        <f>VLOOKUP(E128,VIP!$A$2:$O21465,7,FALSE)</f>
        <v>Si</v>
      </c>
      <c r="I128" s="141" t="str">
        <f>VLOOKUP(E128,VIP!$A$2:$O13430,8,FALSE)</f>
        <v>Si</v>
      </c>
      <c r="J128" s="141" t="str">
        <f>VLOOKUP(E128,VIP!$A$2:$O13380,8,FALSE)</f>
        <v>Si</v>
      </c>
      <c r="K128" s="141" t="str">
        <f>VLOOKUP(E128,VIP!$A$2:$O16954,6,0)</f>
        <v>NO</v>
      </c>
      <c r="L128" s="153" t="s">
        <v>2212</v>
      </c>
      <c r="M128" s="161" t="s">
        <v>2530</v>
      </c>
      <c r="N128" s="93" t="s">
        <v>2443</v>
      </c>
      <c r="O128" s="141" t="s">
        <v>2670</v>
      </c>
      <c r="P128" s="153"/>
      <c r="Q128" s="162">
        <v>44471.570462962962</v>
      </c>
    </row>
    <row r="129" spans="1:17" ht="18" x14ac:dyDescent="0.25">
      <c r="A129" s="141" t="str">
        <f>VLOOKUP(E129,'LISTADO ATM'!$A$2:$C$901,3,0)</f>
        <v>DISTRITO NACIONAL</v>
      </c>
      <c r="B129" s="154" t="s">
        <v>2707</v>
      </c>
      <c r="C129" s="94">
        <v>44471.353368055556</v>
      </c>
      <c r="D129" s="94" t="s">
        <v>2174</v>
      </c>
      <c r="E129" s="156">
        <v>35</v>
      </c>
      <c r="F129" s="154" t="str">
        <f>VLOOKUP(E129,VIP!$A$2:$O16503,2,0)</f>
        <v>DRBR035</v>
      </c>
      <c r="G129" s="141" t="str">
        <f>VLOOKUP(E129,'LISTADO ATM'!$A$2:$B$900,2,0)</f>
        <v xml:space="preserve">ATM Dirección General de Aduanas I </v>
      </c>
      <c r="H129" s="141" t="str">
        <f>VLOOKUP(E129,VIP!$A$2:$O21464,7,FALSE)</f>
        <v>Si</v>
      </c>
      <c r="I129" s="141" t="str">
        <f>VLOOKUP(E129,VIP!$A$2:$O13429,8,FALSE)</f>
        <v>Si</v>
      </c>
      <c r="J129" s="141" t="str">
        <f>VLOOKUP(E129,VIP!$A$2:$O13379,8,FALSE)</f>
        <v>Si</v>
      </c>
      <c r="K129" s="141" t="str">
        <f>VLOOKUP(E129,VIP!$A$2:$O16953,6,0)</f>
        <v>NO</v>
      </c>
      <c r="L129" s="153" t="s">
        <v>2212</v>
      </c>
      <c r="M129" s="93" t="s">
        <v>2437</v>
      </c>
      <c r="N129" s="93" t="s">
        <v>2443</v>
      </c>
      <c r="O129" s="141" t="s">
        <v>2445</v>
      </c>
      <c r="P129" s="153"/>
      <c r="Q129" s="93" t="s">
        <v>2212</v>
      </c>
    </row>
    <row r="130" spans="1:17" ht="18" x14ac:dyDescent="0.25">
      <c r="A130" s="141" t="str">
        <f>VLOOKUP(E130,'LISTADO ATM'!$A$2:$C$901,3,0)</f>
        <v>DISTRITO NACIONAL</v>
      </c>
      <c r="B130" s="154" t="s">
        <v>2706</v>
      </c>
      <c r="C130" s="94">
        <v>44471.353530092594</v>
      </c>
      <c r="D130" s="94" t="s">
        <v>2440</v>
      </c>
      <c r="E130" s="156">
        <v>610</v>
      </c>
      <c r="F130" s="154" t="str">
        <f>VLOOKUP(E130,VIP!$A$2:$O16502,2,0)</f>
        <v>DRBR610</v>
      </c>
      <c r="G130" s="141" t="str">
        <f>VLOOKUP(E130,'LISTADO ATM'!$A$2:$B$900,2,0)</f>
        <v xml:space="preserve">ATM EDEESTE </v>
      </c>
      <c r="H130" s="141" t="str">
        <f>VLOOKUP(E130,VIP!$A$2:$O21463,7,FALSE)</f>
        <v>Si</v>
      </c>
      <c r="I130" s="141" t="str">
        <f>VLOOKUP(E130,VIP!$A$2:$O13428,8,FALSE)</f>
        <v>Si</v>
      </c>
      <c r="J130" s="141" t="str">
        <f>VLOOKUP(E130,VIP!$A$2:$O13378,8,FALSE)</f>
        <v>Si</v>
      </c>
      <c r="K130" s="141" t="str">
        <f>VLOOKUP(E130,VIP!$A$2:$O16952,6,0)</f>
        <v>NO</v>
      </c>
      <c r="L130" s="153" t="s">
        <v>2433</v>
      </c>
      <c r="M130" s="161" t="s">
        <v>2530</v>
      </c>
      <c r="N130" s="93" t="s">
        <v>2443</v>
      </c>
      <c r="O130" s="141" t="s">
        <v>2444</v>
      </c>
      <c r="P130" s="153"/>
      <c r="Q130" s="162">
        <v>44471.590925925928</v>
      </c>
    </row>
    <row r="131" spans="1:17" ht="18" x14ac:dyDescent="0.25">
      <c r="A131" s="141" t="str">
        <f>VLOOKUP(E131,'LISTADO ATM'!$A$2:$C$901,3,0)</f>
        <v>DISTRITO NACIONAL</v>
      </c>
      <c r="B131" s="154" t="s">
        <v>2705</v>
      </c>
      <c r="C131" s="94">
        <v>44471.353912037041</v>
      </c>
      <c r="D131" s="94" t="s">
        <v>2174</v>
      </c>
      <c r="E131" s="156">
        <v>149</v>
      </c>
      <c r="F131" s="154" t="str">
        <f>VLOOKUP(E131,VIP!$A$2:$O16501,2,0)</f>
        <v>DRBR149</v>
      </c>
      <c r="G131" s="141" t="str">
        <f>VLOOKUP(E131,'LISTADO ATM'!$A$2:$B$900,2,0)</f>
        <v>ATM Estación Metro Concepción</v>
      </c>
      <c r="H131" s="141" t="str">
        <f>VLOOKUP(E131,VIP!$A$2:$O21462,7,FALSE)</f>
        <v>N/A</v>
      </c>
      <c r="I131" s="141" t="str">
        <f>VLOOKUP(E131,VIP!$A$2:$O13427,8,FALSE)</f>
        <v>N/A</v>
      </c>
      <c r="J131" s="141" t="str">
        <f>VLOOKUP(E131,VIP!$A$2:$O13377,8,FALSE)</f>
        <v>N/A</v>
      </c>
      <c r="K131" s="141" t="str">
        <f>VLOOKUP(E131,VIP!$A$2:$O16951,6,0)</f>
        <v>N/A</v>
      </c>
      <c r="L131" s="153" t="s">
        <v>2212</v>
      </c>
      <c r="M131" s="161" t="s">
        <v>2530</v>
      </c>
      <c r="N131" s="93" t="s">
        <v>2443</v>
      </c>
      <c r="O131" s="141" t="s">
        <v>2445</v>
      </c>
      <c r="P131" s="153"/>
      <c r="Q131" s="162">
        <v>44471.531793981485</v>
      </c>
    </row>
    <row r="132" spans="1:17" ht="18" x14ac:dyDescent="0.25">
      <c r="A132" s="141" t="str">
        <f>VLOOKUP(E132,'LISTADO ATM'!$A$2:$C$901,3,0)</f>
        <v>DISTRITO NACIONAL</v>
      </c>
      <c r="B132" s="154" t="s">
        <v>2704</v>
      </c>
      <c r="C132" s="94">
        <v>44471.354513888888</v>
      </c>
      <c r="D132" s="94" t="s">
        <v>2174</v>
      </c>
      <c r="E132" s="156">
        <v>232</v>
      </c>
      <c r="F132" s="154" t="str">
        <f>VLOOKUP(E132,VIP!$A$2:$O16500,2,0)</f>
        <v>DRBR232</v>
      </c>
      <c r="G132" s="141" t="str">
        <f>VLOOKUP(E132,'LISTADO ATM'!$A$2:$B$900,2,0)</f>
        <v xml:space="preserve">ATM S/M Nacional Charles de Gaulle </v>
      </c>
      <c r="H132" s="141" t="str">
        <f>VLOOKUP(E132,VIP!$A$2:$O21461,7,FALSE)</f>
        <v>Si</v>
      </c>
      <c r="I132" s="141" t="str">
        <f>VLOOKUP(E132,VIP!$A$2:$O13426,8,FALSE)</f>
        <v>Si</v>
      </c>
      <c r="J132" s="141" t="str">
        <f>VLOOKUP(E132,VIP!$A$2:$O13376,8,FALSE)</f>
        <v>Si</v>
      </c>
      <c r="K132" s="141" t="str">
        <f>VLOOKUP(E132,VIP!$A$2:$O16950,6,0)</f>
        <v>SI</v>
      </c>
      <c r="L132" s="153" t="s">
        <v>2212</v>
      </c>
      <c r="M132" s="161" t="s">
        <v>2530</v>
      </c>
      <c r="N132" s="93" t="s">
        <v>2443</v>
      </c>
      <c r="O132" s="141" t="s">
        <v>2445</v>
      </c>
      <c r="P132" s="153"/>
      <c r="Q132" s="162">
        <v>44471.572187500002</v>
      </c>
    </row>
    <row r="133" spans="1:17" ht="18" x14ac:dyDescent="0.25">
      <c r="A133" s="141" t="str">
        <f>VLOOKUP(E133,'LISTADO ATM'!$A$2:$C$901,3,0)</f>
        <v>NORTE</v>
      </c>
      <c r="B133" s="154" t="s">
        <v>2703</v>
      </c>
      <c r="C133" s="94">
        <v>44471.355057870373</v>
      </c>
      <c r="D133" s="94" t="s">
        <v>2175</v>
      </c>
      <c r="E133" s="156">
        <v>463</v>
      </c>
      <c r="F133" s="154" t="str">
        <f>VLOOKUP(E133,VIP!$A$2:$O16499,2,0)</f>
        <v>DRBR463</v>
      </c>
      <c r="G133" s="141" t="str">
        <f>VLOOKUP(E133,'LISTADO ATM'!$A$2:$B$900,2,0)</f>
        <v xml:space="preserve">ATM La Sirena El Embrujo </v>
      </c>
      <c r="H133" s="141" t="str">
        <f>VLOOKUP(E133,VIP!$A$2:$O21460,7,FALSE)</f>
        <v>Si</v>
      </c>
      <c r="I133" s="141" t="str">
        <f>VLOOKUP(E133,VIP!$A$2:$O13425,8,FALSE)</f>
        <v>Si</v>
      </c>
      <c r="J133" s="141" t="str">
        <f>VLOOKUP(E133,VIP!$A$2:$O13375,8,FALSE)</f>
        <v>Si</v>
      </c>
      <c r="K133" s="141" t="str">
        <f>VLOOKUP(E133,VIP!$A$2:$O16949,6,0)</f>
        <v>NO</v>
      </c>
      <c r="L133" s="153" t="s">
        <v>2212</v>
      </c>
      <c r="M133" s="161" t="s">
        <v>2530</v>
      </c>
      <c r="N133" s="93" t="s">
        <v>2443</v>
      </c>
      <c r="O133" s="141" t="s">
        <v>2670</v>
      </c>
      <c r="P133" s="153"/>
      <c r="Q133" s="162">
        <v>44471.571076388886</v>
      </c>
    </row>
    <row r="134" spans="1:17" ht="18" x14ac:dyDescent="0.25">
      <c r="A134" s="141" t="str">
        <f>VLOOKUP(E134,'LISTADO ATM'!$A$2:$C$901,3,0)</f>
        <v>DISTRITO NACIONAL</v>
      </c>
      <c r="B134" s="154" t="s">
        <v>2702</v>
      </c>
      <c r="C134" s="94">
        <v>44471.355127314811</v>
      </c>
      <c r="D134" s="94" t="s">
        <v>2440</v>
      </c>
      <c r="E134" s="156">
        <v>577</v>
      </c>
      <c r="F134" s="154" t="str">
        <f>VLOOKUP(E134,VIP!$A$2:$O16498,2,0)</f>
        <v>DRBR173</v>
      </c>
      <c r="G134" s="141" t="str">
        <f>VLOOKUP(E134,'LISTADO ATM'!$A$2:$B$900,2,0)</f>
        <v xml:space="preserve">ATM Olé Ave. Duarte </v>
      </c>
      <c r="H134" s="141" t="str">
        <f>VLOOKUP(E134,VIP!$A$2:$O21459,7,FALSE)</f>
        <v>Si</v>
      </c>
      <c r="I134" s="141" t="str">
        <f>VLOOKUP(E134,VIP!$A$2:$O13424,8,FALSE)</f>
        <v>Si</v>
      </c>
      <c r="J134" s="141" t="str">
        <f>VLOOKUP(E134,VIP!$A$2:$O13374,8,FALSE)</f>
        <v>Si</v>
      </c>
      <c r="K134" s="141" t="str">
        <f>VLOOKUP(E134,VIP!$A$2:$O16948,6,0)</f>
        <v>SI</v>
      </c>
      <c r="L134" s="153" t="s">
        <v>2715</v>
      </c>
      <c r="M134" s="161" t="s">
        <v>2530</v>
      </c>
      <c r="N134" s="93" t="s">
        <v>2443</v>
      </c>
      <c r="O134" s="141" t="s">
        <v>2444</v>
      </c>
      <c r="P134" s="153"/>
      <c r="Q134" s="162">
        <v>44471.588460648149</v>
      </c>
    </row>
    <row r="135" spans="1:17" ht="18" x14ac:dyDescent="0.25">
      <c r="A135" s="141" t="str">
        <f>VLOOKUP(E135,'LISTADO ATM'!$A$2:$C$901,3,0)</f>
        <v>DISTRITO NACIONAL</v>
      </c>
      <c r="B135" s="154" t="s">
        <v>2701</v>
      </c>
      <c r="C135" s="94">
        <v>44471.355775462966</v>
      </c>
      <c r="D135" s="94" t="s">
        <v>2174</v>
      </c>
      <c r="E135" s="156">
        <v>623</v>
      </c>
      <c r="F135" s="154" t="str">
        <f>VLOOKUP(E135,VIP!$A$2:$O16497,2,0)</f>
        <v>DRBR623</v>
      </c>
      <c r="G135" s="141" t="str">
        <f>VLOOKUP(E135,'LISTADO ATM'!$A$2:$B$900,2,0)</f>
        <v xml:space="preserve">ATM Operaciones Especiales (Manoguayabo) </v>
      </c>
      <c r="H135" s="141" t="str">
        <f>VLOOKUP(E135,VIP!$A$2:$O21458,7,FALSE)</f>
        <v>Si</v>
      </c>
      <c r="I135" s="141" t="str">
        <f>VLOOKUP(E135,VIP!$A$2:$O13423,8,FALSE)</f>
        <v>Si</v>
      </c>
      <c r="J135" s="141" t="str">
        <f>VLOOKUP(E135,VIP!$A$2:$O13373,8,FALSE)</f>
        <v>Si</v>
      </c>
      <c r="K135" s="141" t="str">
        <f>VLOOKUP(E135,VIP!$A$2:$O16947,6,0)</f>
        <v>No</v>
      </c>
      <c r="L135" s="153" t="s">
        <v>2212</v>
      </c>
      <c r="M135" s="161" t="s">
        <v>2530</v>
      </c>
      <c r="N135" s="93" t="s">
        <v>2443</v>
      </c>
      <c r="O135" s="141" t="s">
        <v>2445</v>
      </c>
      <c r="P135" s="153"/>
      <c r="Q135" s="162">
        <v>44471.5703587963</v>
      </c>
    </row>
    <row r="136" spans="1:17" ht="18" x14ac:dyDescent="0.25">
      <c r="A136" s="141" t="str">
        <f>VLOOKUP(E136,'LISTADO ATM'!$A$2:$C$901,3,0)</f>
        <v>SUR</v>
      </c>
      <c r="B136" s="154" t="s">
        <v>2700</v>
      </c>
      <c r="C136" s="94">
        <v>44471.358541666668</v>
      </c>
      <c r="D136" s="94" t="s">
        <v>2459</v>
      </c>
      <c r="E136" s="156">
        <v>297</v>
      </c>
      <c r="F136" s="154" t="str">
        <f>VLOOKUP(E136,VIP!$A$2:$O16496,2,0)</f>
        <v>DRBR297</v>
      </c>
      <c r="G136" s="141" t="str">
        <f>VLOOKUP(E136,'LISTADO ATM'!$A$2:$B$900,2,0)</f>
        <v xml:space="preserve">ATM S/M Cadena Ocoa </v>
      </c>
      <c r="H136" s="141" t="str">
        <f>VLOOKUP(E136,VIP!$A$2:$O21457,7,FALSE)</f>
        <v>Si</v>
      </c>
      <c r="I136" s="141" t="str">
        <f>VLOOKUP(E136,VIP!$A$2:$O13422,8,FALSE)</f>
        <v>Si</v>
      </c>
      <c r="J136" s="141" t="str">
        <f>VLOOKUP(E136,VIP!$A$2:$O13372,8,FALSE)</f>
        <v>Si</v>
      </c>
      <c r="K136" s="141" t="str">
        <f>VLOOKUP(E136,VIP!$A$2:$O16946,6,0)</f>
        <v>NO</v>
      </c>
      <c r="L136" s="153" t="s">
        <v>2630</v>
      </c>
      <c r="M136" s="161" t="s">
        <v>2530</v>
      </c>
      <c r="N136" s="93" t="s">
        <v>2443</v>
      </c>
      <c r="O136" s="141" t="s">
        <v>2612</v>
      </c>
      <c r="P136" s="153"/>
      <c r="Q136" s="162">
        <v>44471.588067129633</v>
      </c>
    </row>
    <row r="137" spans="1:17" ht="18" x14ac:dyDescent="0.25">
      <c r="A137" s="141" t="str">
        <f>VLOOKUP(E137,'LISTADO ATM'!$A$2:$C$901,3,0)</f>
        <v>SUR</v>
      </c>
      <c r="B137" s="154" t="s">
        <v>2699</v>
      </c>
      <c r="C137" s="94">
        <v>44471.361504629633</v>
      </c>
      <c r="D137" s="94" t="s">
        <v>2174</v>
      </c>
      <c r="E137" s="156">
        <v>89</v>
      </c>
      <c r="F137" s="154" t="str">
        <f>VLOOKUP(E137,VIP!$A$2:$O16495,2,0)</f>
        <v>DRBR089</v>
      </c>
      <c r="G137" s="141" t="str">
        <f>VLOOKUP(E137,'LISTADO ATM'!$A$2:$B$900,2,0)</f>
        <v xml:space="preserve">ATM UNP El Cercado (San Juan) </v>
      </c>
      <c r="H137" s="141" t="str">
        <f>VLOOKUP(E137,VIP!$A$2:$O21456,7,FALSE)</f>
        <v>Si</v>
      </c>
      <c r="I137" s="141" t="str">
        <f>VLOOKUP(E137,VIP!$A$2:$O13421,8,FALSE)</f>
        <v>Si</v>
      </c>
      <c r="J137" s="141" t="str">
        <f>VLOOKUP(E137,VIP!$A$2:$O13371,8,FALSE)</f>
        <v>Si</v>
      </c>
      <c r="K137" s="141" t="str">
        <f>VLOOKUP(E137,VIP!$A$2:$O16945,6,0)</f>
        <v>NO</v>
      </c>
      <c r="L137" s="153" t="s">
        <v>2455</v>
      </c>
      <c r="M137" s="161" t="s">
        <v>2530</v>
      </c>
      <c r="N137" s="93" t="s">
        <v>2443</v>
      </c>
      <c r="O137" s="141" t="s">
        <v>2445</v>
      </c>
      <c r="P137" s="153"/>
      <c r="Q137" s="162">
        <v>44471.793749999997</v>
      </c>
    </row>
    <row r="138" spans="1:17" ht="18" x14ac:dyDescent="0.25">
      <c r="A138" s="141" t="str">
        <f>VLOOKUP(E138,'LISTADO ATM'!$A$2:$C$901,3,0)</f>
        <v>SUR</v>
      </c>
      <c r="B138" s="154" t="s">
        <v>2698</v>
      </c>
      <c r="C138" s="94">
        <v>44471.38175925926</v>
      </c>
      <c r="D138" s="94" t="s">
        <v>2459</v>
      </c>
      <c r="E138" s="156">
        <v>137</v>
      </c>
      <c r="F138" s="154" t="str">
        <f>VLOOKUP(E138,VIP!$A$2:$O16494,2,0)</f>
        <v>DRBR137</v>
      </c>
      <c r="G138" s="141" t="str">
        <f>VLOOKUP(E138,'LISTADO ATM'!$A$2:$B$900,2,0)</f>
        <v xml:space="preserve">ATM Oficina Nizao </v>
      </c>
      <c r="H138" s="141" t="str">
        <f>VLOOKUP(E138,VIP!$A$2:$O21455,7,FALSE)</f>
        <v>Si</v>
      </c>
      <c r="I138" s="141" t="str">
        <f>VLOOKUP(E138,VIP!$A$2:$O13420,8,FALSE)</f>
        <v>Si</v>
      </c>
      <c r="J138" s="141" t="str">
        <f>VLOOKUP(E138,VIP!$A$2:$O13370,8,FALSE)</f>
        <v>Si</v>
      </c>
      <c r="K138" s="141" t="str">
        <f>VLOOKUP(E138,VIP!$A$2:$O16944,6,0)</f>
        <v>NO</v>
      </c>
      <c r="L138" s="153" t="s">
        <v>2409</v>
      </c>
      <c r="M138" s="161" t="s">
        <v>2530</v>
      </c>
      <c r="N138" s="93" t="s">
        <v>2443</v>
      </c>
      <c r="O138" s="141" t="s">
        <v>2612</v>
      </c>
      <c r="P138" s="153"/>
      <c r="Q138" s="162">
        <v>44471.609525462962</v>
      </c>
    </row>
    <row r="139" spans="1:17" ht="18" x14ac:dyDescent="0.25">
      <c r="A139" s="141" t="str">
        <f>VLOOKUP(E139,'LISTADO ATM'!$A$2:$C$901,3,0)</f>
        <v>NORTE</v>
      </c>
      <c r="B139" s="154" t="s">
        <v>2719</v>
      </c>
      <c r="C139" s="94">
        <v>44471.392777777779</v>
      </c>
      <c r="D139" s="94" t="s">
        <v>2459</v>
      </c>
      <c r="E139" s="156">
        <v>380</v>
      </c>
      <c r="F139" s="154" t="str">
        <f>VLOOKUP(E139,VIP!$A$2:$O16478,2,0)</f>
        <v>DRBR380</v>
      </c>
      <c r="G139" s="141" t="str">
        <f>VLOOKUP(E139,'LISTADO ATM'!$A$2:$B$900,2,0)</f>
        <v xml:space="preserve">ATM Oficina Navarrete </v>
      </c>
      <c r="H139" s="141" t="str">
        <f>VLOOKUP(E139,VIP!$A$2:$O21439,7,FALSE)</f>
        <v>Si</v>
      </c>
      <c r="I139" s="141" t="str">
        <f>VLOOKUP(E139,VIP!$A$2:$O13404,8,FALSE)</f>
        <v>Si</v>
      </c>
      <c r="J139" s="141" t="str">
        <f>VLOOKUP(E139,VIP!$A$2:$O13354,8,FALSE)</f>
        <v>Si</v>
      </c>
      <c r="K139" s="141" t="str">
        <f>VLOOKUP(E139,VIP!$A$2:$O16928,6,0)</f>
        <v>NO</v>
      </c>
      <c r="L139" s="153" t="s">
        <v>2722</v>
      </c>
      <c r="M139" s="161" t="s">
        <v>2530</v>
      </c>
      <c r="N139" s="161" t="s">
        <v>2720</v>
      </c>
      <c r="O139" s="141" t="s">
        <v>2721</v>
      </c>
      <c r="P139" s="153"/>
      <c r="Q139" s="161" t="s">
        <v>2530</v>
      </c>
    </row>
    <row r="140" spans="1:17" ht="18" x14ac:dyDescent="0.25">
      <c r="A140" s="141" t="str">
        <f>VLOOKUP(E140,'LISTADO ATM'!$A$2:$C$901,3,0)</f>
        <v>SUR</v>
      </c>
      <c r="B140" s="154" t="s">
        <v>2718</v>
      </c>
      <c r="C140" s="94">
        <v>44471.393703703703</v>
      </c>
      <c r="D140" s="94" t="s">
        <v>2459</v>
      </c>
      <c r="E140" s="156">
        <v>342</v>
      </c>
      <c r="F140" s="154" t="str">
        <f>VLOOKUP(E140,VIP!$A$2:$O16477,2,0)</f>
        <v>DRBR342</v>
      </c>
      <c r="G140" s="141" t="str">
        <f>VLOOKUP(E140,'LISTADO ATM'!$A$2:$B$900,2,0)</f>
        <v>ATM Oficina Obras Públicas Azua</v>
      </c>
      <c r="H140" s="141" t="str">
        <f>VLOOKUP(E140,VIP!$A$2:$O21438,7,FALSE)</f>
        <v>Si</v>
      </c>
      <c r="I140" s="141" t="str">
        <f>VLOOKUP(E140,VIP!$A$2:$O13403,8,FALSE)</f>
        <v>Si</v>
      </c>
      <c r="J140" s="141" t="str">
        <f>VLOOKUP(E140,VIP!$A$2:$O13353,8,FALSE)</f>
        <v>Si</v>
      </c>
      <c r="K140" s="141" t="str">
        <f>VLOOKUP(E140,VIP!$A$2:$O16927,6,0)</f>
        <v>SI</v>
      </c>
      <c r="L140" s="153" t="s">
        <v>2722</v>
      </c>
      <c r="M140" s="161" t="s">
        <v>2530</v>
      </c>
      <c r="N140" s="161" t="s">
        <v>2720</v>
      </c>
      <c r="O140" s="141" t="s">
        <v>2721</v>
      </c>
      <c r="P140" s="153"/>
      <c r="Q140" s="161" t="s">
        <v>2530</v>
      </c>
    </row>
    <row r="141" spans="1:17" ht="18" x14ac:dyDescent="0.25">
      <c r="A141" s="141" t="str">
        <f>VLOOKUP(E141,'LISTADO ATM'!$A$2:$C$901,3,0)</f>
        <v>SUR</v>
      </c>
      <c r="B141" s="154" t="s">
        <v>2717</v>
      </c>
      <c r="C141" s="94">
        <v>44471.39576388889</v>
      </c>
      <c r="D141" s="94" t="s">
        <v>2459</v>
      </c>
      <c r="E141" s="156">
        <v>48</v>
      </c>
      <c r="F141" s="154" t="str">
        <f>VLOOKUP(E141,VIP!$A$2:$O16476,2,0)</f>
        <v>DRBR048</v>
      </c>
      <c r="G141" s="141" t="str">
        <f>VLOOKUP(E141,'LISTADO ATM'!$A$2:$B$900,2,0)</f>
        <v xml:space="preserve">ATM Autoservicio Neiba I </v>
      </c>
      <c r="H141" s="141" t="str">
        <f>VLOOKUP(E141,VIP!$A$2:$O21437,7,FALSE)</f>
        <v>Si</v>
      </c>
      <c r="I141" s="141" t="str">
        <f>VLOOKUP(E141,VIP!$A$2:$O13402,8,FALSE)</f>
        <v>Si</v>
      </c>
      <c r="J141" s="141" t="str">
        <f>VLOOKUP(E141,VIP!$A$2:$O13352,8,FALSE)</f>
        <v>Si</v>
      </c>
      <c r="K141" s="141" t="str">
        <f>VLOOKUP(E141,VIP!$A$2:$O16926,6,0)</f>
        <v>SI</v>
      </c>
      <c r="L141" s="153" t="s">
        <v>2722</v>
      </c>
      <c r="M141" s="161" t="s">
        <v>2530</v>
      </c>
      <c r="N141" s="161" t="s">
        <v>2720</v>
      </c>
      <c r="O141" s="141" t="s">
        <v>2721</v>
      </c>
      <c r="P141" s="153"/>
      <c r="Q141" s="161" t="s">
        <v>2530</v>
      </c>
    </row>
    <row r="142" spans="1:17" ht="18" x14ac:dyDescent="0.25">
      <c r="A142" s="141" t="str">
        <f>VLOOKUP(E142,'LISTADO ATM'!$A$2:$C$901,3,0)</f>
        <v>SUR</v>
      </c>
      <c r="B142" s="154" t="s">
        <v>2716</v>
      </c>
      <c r="C142" s="94">
        <v>44471.397245370368</v>
      </c>
      <c r="D142" s="94" t="s">
        <v>2459</v>
      </c>
      <c r="E142" s="156">
        <v>984</v>
      </c>
      <c r="F142" s="154" t="str">
        <f>VLOOKUP(E142,VIP!$A$2:$O16475,2,0)</f>
        <v>DRBR984</v>
      </c>
      <c r="G142" s="141" t="str">
        <f>VLOOKUP(E142,'LISTADO ATM'!$A$2:$B$900,2,0)</f>
        <v xml:space="preserve">ATM Oficina Neiba II </v>
      </c>
      <c r="H142" s="141" t="str">
        <f>VLOOKUP(E142,VIP!$A$2:$O21436,7,FALSE)</f>
        <v>Si</v>
      </c>
      <c r="I142" s="141" t="str">
        <f>VLOOKUP(E142,VIP!$A$2:$O13401,8,FALSE)</f>
        <v>Si</v>
      </c>
      <c r="J142" s="141" t="str">
        <f>VLOOKUP(E142,VIP!$A$2:$O13351,8,FALSE)</f>
        <v>Si</v>
      </c>
      <c r="K142" s="141" t="str">
        <f>VLOOKUP(E142,VIP!$A$2:$O16925,6,0)</f>
        <v>NO</v>
      </c>
      <c r="L142" s="153" t="s">
        <v>2722</v>
      </c>
      <c r="M142" s="161" t="s">
        <v>2530</v>
      </c>
      <c r="N142" s="161" t="s">
        <v>2720</v>
      </c>
      <c r="O142" s="141" t="s">
        <v>2721</v>
      </c>
      <c r="P142" s="153"/>
      <c r="Q142" s="161" t="s">
        <v>2530</v>
      </c>
    </row>
    <row r="143" spans="1:17" ht="18" x14ac:dyDescent="0.25">
      <c r="A143" s="141" t="str">
        <f>VLOOKUP(E143,'LISTADO ATM'!$A$2:$C$901,3,0)</f>
        <v>NORTE</v>
      </c>
      <c r="B143" s="154" t="s">
        <v>2697</v>
      </c>
      <c r="C143" s="94">
        <v>44471.402268518519</v>
      </c>
      <c r="D143" s="94" t="s">
        <v>2459</v>
      </c>
      <c r="E143" s="156">
        <v>372</v>
      </c>
      <c r="F143" s="154" t="str">
        <f>VLOOKUP(E143,VIP!$A$2:$O16491,2,0)</f>
        <v>DRBR372</v>
      </c>
      <c r="G143" s="141" t="str">
        <f>VLOOKUP(E143,'LISTADO ATM'!$A$2:$B$900,2,0)</f>
        <v>ATM Oficina Sánchez II</v>
      </c>
      <c r="H143" s="141" t="str">
        <f>VLOOKUP(E143,VIP!$A$2:$O21452,7,FALSE)</f>
        <v>N/A</v>
      </c>
      <c r="I143" s="141" t="str">
        <f>VLOOKUP(E143,VIP!$A$2:$O13417,8,FALSE)</f>
        <v>N/A</v>
      </c>
      <c r="J143" s="141" t="str">
        <f>VLOOKUP(E143,VIP!$A$2:$O13367,8,FALSE)</f>
        <v>N/A</v>
      </c>
      <c r="K143" s="141" t="str">
        <f>VLOOKUP(E143,VIP!$A$2:$O16941,6,0)</f>
        <v>N/A</v>
      </c>
      <c r="L143" s="153" t="s">
        <v>2409</v>
      </c>
      <c r="M143" s="161" t="s">
        <v>2530</v>
      </c>
      <c r="N143" s="93" t="s">
        <v>2443</v>
      </c>
      <c r="O143" s="141" t="s">
        <v>2612</v>
      </c>
      <c r="P143" s="153"/>
      <c r="Q143" s="162">
        <v>44471.603263888886</v>
      </c>
    </row>
    <row r="144" spans="1:17" ht="18" x14ac:dyDescent="0.25">
      <c r="A144" s="141" t="str">
        <f>VLOOKUP(E144,'LISTADO ATM'!$A$2:$C$901,3,0)</f>
        <v>DISTRITO NACIONAL</v>
      </c>
      <c r="B144" s="154" t="s">
        <v>2696</v>
      </c>
      <c r="C144" s="94">
        <v>44471.410173611112</v>
      </c>
      <c r="D144" s="94" t="s">
        <v>2440</v>
      </c>
      <c r="E144" s="156">
        <v>416</v>
      </c>
      <c r="F144" s="154" t="str">
        <f>VLOOKUP(E144,VIP!$A$2:$O16490,2,0)</f>
        <v>DRBR416</v>
      </c>
      <c r="G144" s="141" t="str">
        <f>VLOOKUP(E144,'LISTADO ATM'!$A$2:$B$900,2,0)</f>
        <v xml:space="preserve">ATM Autobanco San Martín II </v>
      </c>
      <c r="H144" s="141" t="str">
        <f>VLOOKUP(E144,VIP!$A$2:$O21451,7,FALSE)</f>
        <v>Si</v>
      </c>
      <c r="I144" s="141" t="str">
        <f>VLOOKUP(E144,VIP!$A$2:$O13416,8,FALSE)</f>
        <v>Si</v>
      </c>
      <c r="J144" s="141" t="str">
        <f>VLOOKUP(E144,VIP!$A$2:$O13366,8,FALSE)</f>
        <v>Si</v>
      </c>
      <c r="K144" s="141" t="str">
        <f>VLOOKUP(E144,VIP!$A$2:$O16940,6,0)</f>
        <v>NO</v>
      </c>
      <c r="L144" s="153" t="s">
        <v>2409</v>
      </c>
      <c r="M144" s="161" t="s">
        <v>2530</v>
      </c>
      <c r="N144" s="93" t="s">
        <v>2443</v>
      </c>
      <c r="O144" s="141" t="s">
        <v>2444</v>
      </c>
      <c r="P144" s="153"/>
      <c r="Q144" s="162">
        <v>44471.708333333336</v>
      </c>
    </row>
    <row r="145" spans="1:17" ht="18" x14ac:dyDescent="0.25">
      <c r="A145" s="141" t="str">
        <f>VLOOKUP(E145,'LISTADO ATM'!$A$2:$C$901,3,0)</f>
        <v>DISTRITO NACIONAL</v>
      </c>
      <c r="B145" s="154" t="s">
        <v>2695</v>
      </c>
      <c r="C145" s="94">
        <v>44471.411377314813</v>
      </c>
      <c r="D145" s="94" t="s">
        <v>2440</v>
      </c>
      <c r="E145" s="156">
        <v>793</v>
      </c>
      <c r="F145" s="154" t="str">
        <f>VLOOKUP(E145,VIP!$A$2:$O16489,2,0)</f>
        <v>DRBR793</v>
      </c>
      <c r="G145" s="141" t="str">
        <f>VLOOKUP(E145,'LISTADO ATM'!$A$2:$B$900,2,0)</f>
        <v xml:space="preserve">ATM Centro de Caja Agora Mall </v>
      </c>
      <c r="H145" s="141" t="str">
        <f>VLOOKUP(E145,VIP!$A$2:$O21450,7,FALSE)</f>
        <v>Si</v>
      </c>
      <c r="I145" s="141" t="str">
        <f>VLOOKUP(E145,VIP!$A$2:$O13415,8,FALSE)</f>
        <v>Si</v>
      </c>
      <c r="J145" s="141" t="str">
        <f>VLOOKUP(E145,VIP!$A$2:$O13365,8,FALSE)</f>
        <v>Si</v>
      </c>
      <c r="K145" s="141" t="str">
        <f>VLOOKUP(E145,VIP!$A$2:$O16939,6,0)</f>
        <v>NO</v>
      </c>
      <c r="L145" s="153" t="s">
        <v>2409</v>
      </c>
      <c r="M145" s="161" t="s">
        <v>2530</v>
      </c>
      <c r="N145" s="93" t="s">
        <v>2443</v>
      </c>
      <c r="O145" s="141" t="s">
        <v>2444</v>
      </c>
      <c r="P145" s="153"/>
      <c r="Q145" s="162">
        <v>44471.609340277777</v>
      </c>
    </row>
    <row r="146" spans="1:17" ht="18" x14ac:dyDescent="0.25">
      <c r="A146" s="141" t="str">
        <f>VLOOKUP(E146,'LISTADO ATM'!$A$2:$C$901,3,0)</f>
        <v>DISTRITO NACIONAL</v>
      </c>
      <c r="B146" s="154" t="s">
        <v>2694</v>
      </c>
      <c r="C146" s="94">
        <v>44471.412488425929</v>
      </c>
      <c r="D146" s="94" t="s">
        <v>2440</v>
      </c>
      <c r="E146" s="156">
        <v>31</v>
      </c>
      <c r="F146" s="154" t="str">
        <f>VLOOKUP(E146,VIP!$A$2:$O16488,2,0)</f>
        <v>DRBR031</v>
      </c>
      <c r="G146" s="141" t="str">
        <f>VLOOKUP(E146,'LISTADO ATM'!$A$2:$B$900,2,0)</f>
        <v xml:space="preserve">ATM Oficina San Martín I </v>
      </c>
      <c r="H146" s="141" t="str">
        <f>VLOOKUP(E146,VIP!$A$2:$O21449,7,FALSE)</f>
        <v>Si</v>
      </c>
      <c r="I146" s="141" t="str">
        <f>VLOOKUP(E146,VIP!$A$2:$O13414,8,FALSE)</f>
        <v>Si</v>
      </c>
      <c r="J146" s="141" t="str">
        <f>VLOOKUP(E146,VIP!$A$2:$O13364,8,FALSE)</f>
        <v>Si</v>
      </c>
      <c r="K146" s="141" t="str">
        <f>VLOOKUP(E146,VIP!$A$2:$O16938,6,0)</f>
        <v>NO</v>
      </c>
      <c r="L146" s="153" t="s">
        <v>2409</v>
      </c>
      <c r="M146" s="161" t="s">
        <v>2530</v>
      </c>
      <c r="N146" s="93" t="s">
        <v>2443</v>
      </c>
      <c r="O146" s="141" t="s">
        <v>2444</v>
      </c>
      <c r="P146" s="153"/>
      <c r="Q146" s="162">
        <v>44471.708333333336</v>
      </c>
    </row>
    <row r="147" spans="1:17" ht="18" x14ac:dyDescent="0.25">
      <c r="A147" s="141" t="str">
        <f>VLOOKUP(E147,'LISTADO ATM'!$A$2:$C$901,3,0)</f>
        <v>DISTRITO NACIONAL</v>
      </c>
      <c r="B147" s="154" t="s">
        <v>2693</v>
      </c>
      <c r="C147" s="94">
        <v>44471.413518518515</v>
      </c>
      <c r="D147" s="94" t="s">
        <v>2440</v>
      </c>
      <c r="E147" s="156">
        <v>696</v>
      </c>
      <c r="F147" s="154" t="str">
        <f>VLOOKUP(E147,VIP!$A$2:$O16487,2,0)</f>
        <v>DRBR696</v>
      </c>
      <c r="G147" s="141" t="str">
        <f>VLOOKUP(E147,'LISTADO ATM'!$A$2:$B$900,2,0)</f>
        <v>ATM Olé Jacobo Majluta</v>
      </c>
      <c r="H147" s="141" t="str">
        <f>VLOOKUP(E147,VIP!$A$2:$O21448,7,FALSE)</f>
        <v>Si</v>
      </c>
      <c r="I147" s="141" t="str">
        <f>VLOOKUP(E147,VIP!$A$2:$O13413,8,FALSE)</f>
        <v>Si</v>
      </c>
      <c r="J147" s="141" t="str">
        <f>VLOOKUP(E147,VIP!$A$2:$O13363,8,FALSE)</f>
        <v>Si</v>
      </c>
      <c r="K147" s="141" t="str">
        <f>VLOOKUP(E147,VIP!$A$2:$O16937,6,0)</f>
        <v>NO</v>
      </c>
      <c r="L147" s="153" t="s">
        <v>2715</v>
      </c>
      <c r="M147" s="93" t="s">
        <v>2437</v>
      </c>
      <c r="N147" s="93" t="s">
        <v>2443</v>
      </c>
      <c r="O147" s="141" t="s">
        <v>2444</v>
      </c>
      <c r="P147" s="153"/>
      <c r="Q147" s="93" t="s">
        <v>2715</v>
      </c>
    </row>
    <row r="148" spans="1:17" ht="18" x14ac:dyDescent="0.25">
      <c r="A148" s="141" t="str">
        <f>VLOOKUP(E148,'LISTADO ATM'!$A$2:$C$901,3,0)</f>
        <v>DISTRITO NACIONAL</v>
      </c>
      <c r="B148" s="154" t="s">
        <v>2692</v>
      </c>
      <c r="C148" s="94">
        <v>44471.415486111109</v>
      </c>
      <c r="D148" s="94" t="s">
        <v>2440</v>
      </c>
      <c r="E148" s="156">
        <v>169</v>
      </c>
      <c r="F148" s="154" t="str">
        <f>VLOOKUP(E148,VIP!$A$2:$O16486,2,0)</f>
        <v>DRBR169</v>
      </c>
      <c r="G148" s="141" t="str">
        <f>VLOOKUP(E148,'LISTADO ATM'!$A$2:$B$900,2,0)</f>
        <v xml:space="preserve">ATM Oficina Caonabo </v>
      </c>
      <c r="H148" s="141" t="str">
        <f>VLOOKUP(E148,VIP!$A$2:$O21447,7,FALSE)</f>
        <v>Si</v>
      </c>
      <c r="I148" s="141" t="str">
        <f>VLOOKUP(E148,VIP!$A$2:$O13412,8,FALSE)</f>
        <v>Si</v>
      </c>
      <c r="J148" s="141" t="str">
        <f>VLOOKUP(E148,VIP!$A$2:$O13362,8,FALSE)</f>
        <v>Si</v>
      </c>
      <c r="K148" s="141" t="str">
        <f>VLOOKUP(E148,VIP!$A$2:$O16936,6,0)</f>
        <v>NO</v>
      </c>
      <c r="L148" s="153" t="s">
        <v>2409</v>
      </c>
      <c r="M148" s="161" t="s">
        <v>2530</v>
      </c>
      <c r="N148" s="93" t="s">
        <v>2443</v>
      </c>
      <c r="O148" s="141" t="s">
        <v>2444</v>
      </c>
      <c r="P148" s="153"/>
      <c r="Q148" s="162">
        <v>44471.604756944442</v>
      </c>
    </row>
    <row r="149" spans="1:17" ht="18" x14ac:dyDescent="0.25">
      <c r="A149" s="141" t="str">
        <f>VLOOKUP(E149,'LISTADO ATM'!$A$2:$C$901,3,0)</f>
        <v>NORTE</v>
      </c>
      <c r="B149" s="154" t="s">
        <v>2691</v>
      </c>
      <c r="C149" s="94">
        <v>44471.431400462963</v>
      </c>
      <c r="D149" s="94" t="s">
        <v>2174</v>
      </c>
      <c r="E149" s="156">
        <v>262</v>
      </c>
      <c r="F149" s="154" t="str">
        <f>VLOOKUP(E149,VIP!$A$2:$O16485,2,0)</f>
        <v>DRBR262</v>
      </c>
      <c r="G149" s="141" t="str">
        <f>VLOOKUP(E149,'LISTADO ATM'!$A$2:$B$900,2,0)</f>
        <v xml:space="preserve">ATM Oficina Obras Públicas (Santiago) </v>
      </c>
      <c r="H149" s="141" t="str">
        <f>VLOOKUP(E149,VIP!$A$2:$O21446,7,FALSE)</f>
        <v>Si</v>
      </c>
      <c r="I149" s="141" t="str">
        <f>VLOOKUP(E149,VIP!$A$2:$O13411,8,FALSE)</f>
        <v>Si</v>
      </c>
      <c r="J149" s="141" t="str">
        <f>VLOOKUP(E149,VIP!$A$2:$O13361,8,FALSE)</f>
        <v>Si</v>
      </c>
      <c r="K149" s="141" t="str">
        <f>VLOOKUP(E149,VIP!$A$2:$O16935,6,0)</f>
        <v>SI</v>
      </c>
      <c r="L149" s="153" t="s">
        <v>2212</v>
      </c>
      <c r="M149" s="93" t="s">
        <v>2437</v>
      </c>
      <c r="N149" s="93" t="s">
        <v>2443</v>
      </c>
      <c r="O149" s="141" t="s">
        <v>2445</v>
      </c>
      <c r="P149" s="153"/>
      <c r="Q149" s="93" t="s">
        <v>2212</v>
      </c>
    </row>
    <row r="150" spans="1:17" ht="18" x14ac:dyDescent="0.25">
      <c r="A150" s="141" t="str">
        <f>VLOOKUP(E150,'LISTADO ATM'!$A$2:$C$901,3,0)</f>
        <v>ESTE</v>
      </c>
      <c r="B150" s="154" t="s">
        <v>2690</v>
      </c>
      <c r="C150" s="94">
        <v>44471.432002314818</v>
      </c>
      <c r="D150" s="94" t="s">
        <v>2174</v>
      </c>
      <c r="E150" s="156">
        <v>188</v>
      </c>
      <c r="F150" s="154" t="str">
        <f>VLOOKUP(E150,VIP!$A$2:$O16484,2,0)</f>
        <v>DRBR188</v>
      </c>
      <c r="G150" s="141" t="str">
        <f>VLOOKUP(E150,'LISTADO ATM'!$A$2:$B$900,2,0)</f>
        <v xml:space="preserve">ATM UNP Miches </v>
      </c>
      <c r="H150" s="141" t="str">
        <f>VLOOKUP(E150,VIP!$A$2:$O21445,7,FALSE)</f>
        <v>Si</v>
      </c>
      <c r="I150" s="141" t="str">
        <f>VLOOKUP(E150,VIP!$A$2:$O13410,8,FALSE)</f>
        <v>Si</v>
      </c>
      <c r="J150" s="141" t="str">
        <f>VLOOKUP(E150,VIP!$A$2:$O13360,8,FALSE)</f>
        <v>Si</v>
      </c>
      <c r="K150" s="141" t="str">
        <f>VLOOKUP(E150,VIP!$A$2:$O16934,6,0)</f>
        <v>NO</v>
      </c>
      <c r="L150" s="153" t="s">
        <v>2212</v>
      </c>
      <c r="M150" s="161" t="s">
        <v>2530</v>
      </c>
      <c r="N150" s="93" t="s">
        <v>2443</v>
      </c>
      <c r="O150" s="141" t="s">
        <v>2445</v>
      </c>
      <c r="P150" s="153"/>
      <c r="Q150" s="162">
        <v>44471.566365740742</v>
      </c>
    </row>
    <row r="151" spans="1:17" ht="18" x14ac:dyDescent="0.25">
      <c r="A151" s="141" t="str">
        <f>VLOOKUP(E151,'LISTADO ATM'!$A$2:$C$901,3,0)</f>
        <v>ESTE</v>
      </c>
      <c r="B151" s="154" t="s">
        <v>2689</v>
      </c>
      <c r="C151" s="94">
        <v>44471.432962962965</v>
      </c>
      <c r="D151" s="94" t="s">
        <v>2174</v>
      </c>
      <c r="E151" s="156">
        <v>519</v>
      </c>
      <c r="F151" s="154" t="str">
        <f>VLOOKUP(E151,VIP!$A$2:$O16483,2,0)</f>
        <v>DRBR519</v>
      </c>
      <c r="G151" s="141" t="str">
        <f>VLOOKUP(E151,'LISTADO ATM'!$A$2:$B$900,2,0)</f>
        <v xml:space="preserve">ATM Plaza Estrella (Bávaro) </v>
      </c>
      <c r="H151" s="141" t="str">
        <f>VLOOKUP(E151,VIP!$A$2:$O21444,7,FALSE)</f>
        <v>Si</v>
      </c>
      <c r="I151" s="141" t="str">
        <f>VLOOKUP(E151,VIP!$A$2:$O13409,8,FALSE)</f>
        <v>Si</v>
      </c>
      <c r="J151" s="141" t="str">
        <f>VLOOKUP(E151,VIP!$A$2:$O13359,8,FALSE)</f>
        <v>Si</v>
      </c>
      <c r="K151" s="141" t="str">
        <f>VLOOKUP(E151,VIP!$A$2:$O16933,6,0)</f>
        <v>NO</v>
      </c>
      <c r="L151" s="153" t="s">
        <v>2212</v>
      </c>
      <c r="M151" s="161" t="s">
        <v>2530</v>
      </c>
      <c r="N151" s="93" t="s">
        <v>2443</v>
      </c>
      <c r="O151" s="141" t="s">
        <v>2445</v>
      </c>
      <c r="P151" s="153"/>
      <c r="Q151" s="162">
        <v>44471.564826388887</v>
      </c>
    </row>
    <row r="152" spans="1:17" ht="18" x14ac:dyDescent="0.25">
      <c r="A152" s="141" t="str">
        <f>VLOOKUP(E152,'LISTADO ATM'!$A$2:$C$901,3,0)</f>
        <v>SUR</v>
      </c>
      <c r="B152" s="154" t="s">
        <v>2688</v>
      </c>
      <c r="C152" s="94">
        <v>44471.433981481481</v>
      </c>
      <c r="D152" s="94" t="s">
        <v>2174</v>
      </c>
      <c r="E152" s="156">
        <v>968</v>
      </c>
      <c r="F152" s="154" t="str">
        <f>VLOOKUP(E152,VIP!$A$2:$O16482,2,0)</f>
        <v>DRBR24I</v>
      </c>
      <c r="G152" s="141" t="str">
        <f>VLOOKUP(E152,'LISTADO ATM'!$A$2:$B$900,2,0)</f>
        <v xml:space="preserve">ATM UNP Mercado Baní </v>
      </c>
      <c r="H152" s="141" t="str">
        <f>VLOOKUP(E152,VIP!$A$2:$O21443,7,FALSE)</f>
        <v>Si</v>
      </c>
      <c r="I152" s="141" t="str">
        <f>VLOOKUP(E152,VIP!$A$2:$O13408,8,FALSE)</f>
        <v>Si</v>
      </c>
      <c r="J152" s="141" t="str">
        <f>VLOOKUP(E152,VIP!$A$2:$O13358,8,FALSE)</f>
        <v>Si</v>
      </c>
      <c r="K152" s="141" t="str">
        <f>VLOOKUP(E152,VIP!$A$2:$O16932,6,0)</f>
        <v>SI</v>
      </c>
      <c r="L152" s="153" t="s">
        <v>2212</v>
      </c>
      <c r="M152" s="161" t="s">
        <v>2530</v>
      </c>
      <c r="N152" s="93" t="s">
        <v>2443</v>
      </c>
      <c r="O152" s="141" t="s">
        <v>2445</v>
      </c>
      <c r="P152" s="153"/>
      <c r="Q152" s="162">
        <v>44471.555798611109</v>
      </c>
    </row>
    <row r="153" spans="1:17" ht="18" x14ac:dyDescent="0.25">
      <c r="A153" s="141" t="str">
        <f>VLOOKUP(E153,'LISTADO ATM'!$A$2:$C$901,3,0)</f>
        <v>NORTE</v>
      </c>
      <c r="B153" s="154" t="s">
        <v>2687</v>
      </c>
      <c r="C153" s="94">
        <v>44471.436712962961</v>
      </c>
      <c r="D153" s="94" t="s">
        <v>2459</v>
      </c>
      <c r="E153" s="156">
        <v>990</v>
      </c>
      <c r="F153" s="154" t="str">
        <f>VLOOKUP(E153,VIP!$A$2:$O16481,2,0)</f>
        <v>DRBR742</v>
      </c>
      <c r="G153" s="141" t="str">
        <f>VLOOKUP(E153,'LISTADO ATM'!$A$2:$B$900,2,0)</f>
        <v xml:space="preserve">ATM Autoservicio Bonao II </v>
      </c>
      <c r="H153" s="141" t="str">
        <f>VLOOKUP(E153,VIP!$A$2:$O21442,7,FALSE)</f>
        <v>Si</v>
      </c>
      <c r="I153" s="141" t="str">
        <f>VLOOKUP(E153,VIP!$A$2:$O13407,8,FALSE)</f>
        <v>Si</v>
      </c>
      <c r="J153" s="141" t="str">
        <f>VLOOKUP(E153,VIP!$A$2:$O13357,8,FALSE)</f>
        <v>Si</v>
      </c>
      <c r="K153" s="141" t="str">
        <f>VLOOKUP(E153,VIP!$A$2:$O16931,6,0)</f>
        <v>NO</v>
      </c>
      <c r="L153" s="153" t="s">
        <v>2409</v>
      </c>
      <c r="M153" s="161" t="s">
        <v>2530</v>
      </c>
      <c r="N153" s="93" t="s">
        <v>2443</v>
      </c>
      <c r="O153" s="141" t="s">
        <v>2612</v>
      </c>
      <c r="P153" s="153"/>
      <c r="Q153" s="162">
        <v>44471.607812499999</v>
      </c>
    </row>
    <row r="154" spans="1:17" ht="18" x14ac:dyDescent="0.25">
      <c r="A154" s="141" t="str">
        <f>VLOOKUP(E154,'LISTADO ATM'!$A$2:$C$901,3,0)</f>
        <v>DISTRITO NACIONAL</v>
      </c>
      <c r="B154" s="154" t="s">
        <v>2686</v>
      </c>
      <c r="C154" s="94">
        <v>44471.439421296294</v>
      </c>
      <c r="D154" s="94" t="s">
        <v>2440</v>
      </c>
      <c r="E154" s="156">
        <v>585</v>
      </c>
      <c r="F154" s="154" t="str">
        <f>VLOOKUP(E154,VIP!$A$2:$O16480,2,0)</f>
        <v>DRBR083</v>
      </c>
      <c r="G154" s="141" t="str">
        <f>VLOOKUP(E154,'LISTADO ATM'!$A$2:$B$900,2,0)</f>
        <v xml:space="preserve">ATM Oficina Haina Oriental </v>
      </c>
      <c r="H154" s="141" t="str">
        <f>VLOOKUP(E154,VIP!$A$2:$O21441,7,FALSE)</f>
        <v>Si</v>
      </c>
      <c r="I154" s="141" t="str">
        <f>VLOOKUP(E154,VIP!$A$2:$O13406,8,FALSE)</f>
        <v>Si</v>
      </c>
      <c r="J154" s="141" t="str">
        <f>VLOOKUP(E154,VIP!$A$2:$O13356,8,FALSE)</f>
        <v>Si</v>
      </c>
      <c r="K154" s="141" t="str">
        <f>VLOOKUP(E154,VIP!$A$2:$O16930,6,0)</f>
        <v>NO</v>
      </c>
      <c r="L154" s="153" t="s">
        <v>2433</v>
      </c>
      <c r="M154" s="93" t="s">
        <v>2437</v>
      </c>
      <c r="N154" s="93" t="s">
        <v>2443</v>
      </c>
      <c r="O154" s="141" t="s">
        <v>2444</v>
      </c>
      <c r="P154" s="153"/>
      <c r="Q154" s="93" t="s">
        <v>2715</v>
      </c>
    </row>
    <row r="155" spans="1:17" ht="18" x14ac:dyDescent="0.25">
      <c r="A155" s="141" t="str">
        <f>VLOOKUP(E155,'LISTADO ATM'!$A$2:$C$901,3,0)</f>
        <v>NORTE</v>
      </c>
      <c r="B155" s="154" t="s">
        <v>2685</v>
      </c>
      <c r="C155" s="94">
        <v>44471.439733796295</v>
      </c>
      <c r="D155" s="94" t="s">
        <v>2175</v>
      </c>
      <c r="E155" s="156">
        <v>97</v>
      </c>
      <c r="F155" s="154" t="str">
        <f>VLOOKUP(E155,VIP!$A$2:$O16479,2,0)</f>
        <v>DRBR097</v>
      </c>
      <c r="G155" s="141" t="str">
        <f>VLOOKUP(E155,'LISTADO ATM'!$A$2:$B$900,2,0)</f>
        <v xml:space="preserve">ATM Oficina Villa Riva </v>
      </c>
      <c r="H155" s="141" t="str">
        <f>VLOOKUP(E155,VIP!$A$2:$O21440,7,FALSE)</f>
        <v>Si</v>
      </c>
      <c r="I155" s="141" t="str">
        <f>VLOOKUP(E155,VIP!$A$2:$O13405,8,FALSE)</f>
        <v>Si</v>
      </c>
      <c r="J155" s="141" t="str">
        <f>VLOOKUP(E155,VIP!$A$2:$O13355,8,FALSE)</f>
        <v>Si</v>
      </c>
      <c r="K155" s="141" t="str">
        <f>VLOOKUP(E155,VIP!$A$2:$O16929,6,0)</f>
        <v>NO</v>
      </c>
      <c r="L155" s="153" t="s">
        <v>2630</v>
      </c>
      <c r="M155" s="161" t="s">
        <v>2530</v>
      </c>
      <c r="N155" s="93" t="s">
        <v>2443</v>
      </c>
      <c r="O155" s="141" t="s">
        <v>2623</v>
      </c>
      <c r="P155" s="153"/>
      <c r="Q155" s="162">
        <v>44471.568668981483</v>
      </c>
    </row>
    <row r="156" spans="1:17" ht="18" x14ac:dyDescent="0.25">
      <c r="A156" s="141" t="str">
        <f>VLOOKUP(E156,'LISTADO ATM'!$A$2:$C$901,3,0)</f>
        <v>DISTRITO NACIONAL</v>
      </c>
      <c r="B156" s="154" t="s">
        <v>2684</v>
      </c>
      <c r="C156" s="94">
        <v>44471.440844907411</v>
      </c>
      <c r="D156" s="94" t="s">
        <v>2459</v>
      </c>
      <c r="E156" s="156">
        <v>551</v>
      </c>
      <c r="F156" s="154" t="str">
        <f>VLOOKUP(E156,VIP!$A$2:$O16478,2,0)</f>
        <v>DRBR01C</v>
      </c>
      <c r="G156" s="141" t="str">
        <f>VLOOKUP(E156,'LISTADO ATM'!$A$2:$B$900,2,0)</f>
        <v xml:space="preserve">ATM Oficina Padre Castellanos </v>
      </c>
      <c r="H156" s="141" t="str">
        <f>VLOOKUP(E156,VIP!$A$2:$O21439,7,FALSE)</f>
        <v>Si</v>
      </c>
      <c r="I156" s="141" t="str">
        <f>VLOOKUP(E156,VIP!$A$2:$O13404,8,FALSE)</f>
        <v>Si</v>
      </c>
      <c r="J156" s="141" t="str">
        <f>VLOOKUP(E156,VIP!$A$2:$O13354,8,FALSE)</f>
        <v>Si</v>
      </c>
      <c r="K156" s="141" t="str">
        <f>VLOOKUP(E156,VIP!$A$2:$O16928,6,0)</f>
        <v>NO</v>
      </c>
      <c r="L156" s="153" t="s">
        <v>2409</v>
      </c>
      <c r="M156" s="93" t="s">
        <v>2437</v>
      </c>
      <c r="N156" s="93" t="s">
        <v>2443</v>
      </c>
      <c r="O156" s="141" t="s">
        <v>2612</v>
      </c>
      <c r="P156" s="153"/>
      <c r="Q156" s="93" t="s">
        <v>2409</v>
      </c>
    </row>
    <row r="157" spans="1:17" ht="18" x14ac:dyDescent="0.25">
      <c r="A157" s="141" t="str">
        <f>VLOOKUP(E157,'LISTADO ATM'!$A$2:$C$901,3,0)</f>
        <v>NORTE</v>
      </c>
      <c r="B157" s="154" t="s">
        <v>2683</v>
      </c>
      <c r="C157" s="94">
        <v>44471.442499999997</v>
      </c>
      <c r="D157" s="94" t="s">
        <v>2175</v>
      </c>
      <c r="E157" s="156">
        <v>936</v>
      </c>
      <c r="F157" s="154" t="str">
        <f>VLOOKUP(E157,VIP!$A$2:$O16477,2,0)</f>
        <v>DRBR936</v>
      </c>
      <c r="G157" s="141" t="str">
        <f>VLOOKUP(E157,'LISTADO ATM'!$A$2:$B$900,2,0)</f>
        <v xml:space="preserve">ATM Autobanco Oficina La Vega I </v>
      </c>
      <c r="H157" s="141" t="str">
        <f>VLOOKUP(E157,VIP!$A$2:$O21438,7,FALSE)</f>
        <v>Si</v>
      </c>
      <c r="I157" s="141" t="str">
        <f>VLOOKUP(E157,VIP!$A$2:$O13403,8,FALSE)</f>
        <v>Si</v>
      </c>
      <c r="J157" s="141" t="str">
        <f>VLOOKUP(E157,VIP!$A$2:$O13353,8,FALSE)</f>
        <v>Si</v>
      </c>
      <c r="K157" s="141" t="str">
        <f>VLOOKUP(E157,VIP!$A$2:$O16927,6,0)</f>
        <v>NO</v>
      </c>
      <c r="L157" s="153" t="s">
        <v>2212</v>
      </c>
      <c r="M157" s="93" t="s">
        <v>2437</v>
      </c>
      <c r="N157" s="93" t="s">
        <v>2443</v>
      </c>
      <c r="O157" s="141" t="s">
        <v>2623</v>
      </c>
      <c r="P157" s="153"/>
      <c r="Q157" s="93" t="s">
        <v>2212</v>
      </c>
    </row>
    <row r="158" spans="1:17" s="119" customFormat="1" ht="18" x14ac:dyDescent="0.25">
      <c r="A158" s="141" t="str">
        <f>VLOOKUP(E158,'LISTADO ATM'!$A$2:$C$901,3,0)</f>
        <v>DISTRITO NACIONAL</v>
      </c>
      <c r="B158" s="154" t="s">
        <v>2682</v>
      </c>
      <c r="C158" s="94">
        <v>44471.44358796296</v>
      </c>
      <c r="D158" s="94" t="s">
        <v>2459</v>
      </c>
      <c r="E158" s="156">
        <v>911</v>
      </c>
      <c r="F158" s="154" t="str">
        <f>VLOOKUP(E158,VIP!$A$2:$O16476,2,0)</f>
        <v>DRBR911</v>
      </c>
      <c r="G158" s="141" t="str">
        <f>VLOOKUP(E158,'LISTADO ATM'!$A$2:$B$900,2,0)</f>
        <v xml:space="preserve">ATM Oficina Venezuela II </v>
      </c>
      <c r="H158" s="141" t="str">
        <f>VLOOKUP(E158,VIP!$A$2:$O21437,7,FALSE)</f>
        <v>Si</v>
      </c>
      <c r="I158" s="141" t="str">
        <f>VLOOKUP(E158,VIP!$A$2:$O13402,8,FALSE)</f>
        <v>Si</v>
      </c>
      <c r="J158" s="141" t="str">
        <f>VLOOKUP(E158,VIP!$A$2:$O13352,8,FALSE)</f>
        <v>Si</v>
      </c>
      <c r="K158" s="141" t="str">
        <f>VLOOKUP(E158,VIP!$A$2:$O16926,6,0)</f>
        <v>SI</v>
      </c>
      <c r="L158" s="153" t="s">
        <v>2409</v>
      </c>
      <c r="M158" s="93" t="s">
        <v>2437</v>
      </c>
      <c r="N158" s="93" t="s">
        <v>2443</v>
      </c>
      <c r="O158" s="141" t="s">
        <v>2612</v>
      </c>
      <c r="P158" s="153"/>
      <c r="Q158" s="93" t="s">
        <v>2409</v>
      </c>
    </row>
    <row r="159" spans="1:17" s="119" customFormat="1" ht="18" x14ac:dyDescent="0.25">
      <c r="A159" s="141" t="str">
        <f>VLOOKUP(E159,'LISTADO ATM'!$A$2:$C$901,3,0)</f>
        <v>NORTE</v>
      </c>
      <c r="B159" s="154" t="s">
        <v>2681</v>
      </c>
      <c r="C159" s="94">
        <v>44471.44494212963</v>
      </c>
      <c r="D159" s="94" t="s">
        <v>2175</v>
      </c>
      <c r="E159" s="156">
        <v>942</v>
      </c>
      <c r="F159" s="154" t="str">
        <f>VLOOKUP(E159,VIP!$A$2:$O16475,2,0)</f>
        <v>DRBR942</v>
      </c>
      <c r="G159" s="141" t="str">
        <f>VLOOKUP(E159,'LISTADO ATM'!$A$2:$B$900,2,0)</f>
        <v xml:space="preserve">ATM Estación Texaco La Vega </v>
      </c>
      <c r="H159" s="141" t="str">
        <f>VLOOKUP(E159,VIP!$A$2:$O21436,7,FALSE)</f>
        <v>Si</v>
      </c>
      <c r="I159" s="141" t="str">
        <f>VLOOKUP(E159,VIP!$A$2:$O13401,8,FALSE)</f>
        <v>Si</v>
      </c>
      <c r="J159" s="141" t="str">
        <f>VLOOKUP(E159,VIP!$A$2:$O13351,8,FALSE)</f>
        <v>Si</v>
      </c>
      <c r="K159" s="141" t="str">
        <f>VLOOKUP(E159,VIP!$A$2:$O16925,6,0)</f>
        <v>NO</v>
      </c>
      <c r="L159" s="153" t="s">
        <v>2238</v>
      </c>
      <c r="M159" s="161" t="s">
        <v>2530</v>
      </c>
      <c r="N159" s="93" t="s">
        <v>2443</v>
      </c>
      <c r="O159" s="141" t="s">
        <v>2623</v>
      </c>
      <c r="P159" s="153"/>
      <c r="Q159" s="162">
        <v>44471.58666666667</v>
      </c>
    </row>
    <row r="160" spans="1:17" s="119" customFormat="1" ht="18" x14ac:dyDescent="0.25">
      <c r="A160" s="141" t="str">
        <f>VLOOKUP(E160,'LISTADO ATM'!$A$2:$C$901,3,0)</f>
        <v>DISTRITO NACIONAL</v>
      </c>
      <c r="B160" s="154" t="s">
        <v>2680</v>
      </c>
      <c r="C160" s="94">
        <v>44471.447488425925</v>
      </c>
      <c r="D160" s="94" t="s">
        <v>2440</v>
      </c>
      <c r="E160" s="156">
        <v>547</v>
      </c>
      <c r="F160" s="154" t="str">
        <f>VLOOKUP(E160,VIP!$A$2:$O16474,2,0)</f>
        <v>DRBR16B</v>
      </c>
      <c r="G160" s="141" t="str">
        <f>VLOOKUP(E160,'LISTADO ATM'!$A$2:$B$900,2,0)</f>
        <v xml:space="preserve">ATM Plaza Lama Herrera </v>
      </c>
      <c r="H160" s="141" t="str">
        <f>VLOOKUP(E160,VIP!$A$2:$O21435,7,FALSE)</f>
        <v>Si</v>
      </c>
      <c r="I160" s="141" t="str">
        <f>VLOOKUP(E160,VIP!$A$2:$O13400,8,FALSE)</f>
        <v>Si</v>
      </c>
      <c r="J160" s="141" t="str">
        <f>VLOOKUP(E160,VIP!$A$2:$O13350,8,FALSE)</f>
        <v>Si</v>
      </c>
      <c r="K160" s="141" t="str">
        <f>VLOOKUP(E160,VIP!$A$2:$O16924,6,0)</f>
        <v>NO</v>
      </c>
      <c r="L160" s="153" t="s">
        <v>2433</v>
      </c>
      <c r="M160" s="93" t="s">
        <v>2437</v>
      </c>
      <c r="N160" s="93" t="s">
        <v>2443</v>
      </c>
      <c r="O160" s="141" t="s">
        <v>2444</v>
      </c>
      <c r="P160" s="153"/>
      <c r="Q160" s="93" t="s">
        <v>2433</v>
      </c>
    </row>
    <row r="161" spans="1:17" s="119" customFormat="1" ht="18" x14ac:dyDescent="0.25">
      <c r="A161" s="141" t="str">
        <f>VLOOKUP(E161,'LISTADO ATM'!$A$2:$C$901,3,0)</f>
        <v>DISTRITO NACIONAL</v>
      </c>
      <c r="B161" s="154" t="s">
        <v>2679</v>
      </c>
      <c r="C161" s="94">
        <v>44471.449756944443</v>
      </c>
      <c r="D161" s="94" t="s">
        <v>2459</v>
      </c>
      <c r="E161" s="156">
        <v>378</v>
      </c>
      <c r="F161" s="154" t="str">
        <f>VLOOKUP(E161,VIP!$A$2:$O16473,2,0)</f>
        <v>DRBR378</v>
      </c>
      <c r="G161" s="141" t="str">
        <f>VLOOKUP(E161,'LISTADO ATM'!$A$2:$B$900,2,0)</f>
        <v>ATM UNP Villa Flores</v>
      </c>
      <c r="H161" s="141" t="str">
        <f>VLOOKUP(E161,VIP!$A$2:$O21434,7,FALSE)</f>
        <v>N/A</v>
      </c>
      <c r="I161" s="141" t="str">
        <f>VLOOKUP(E161,VIP!$A$2:$O13399,8,FALSE)</f>
        <v>N/A</v>
      </c>
      <c r="J161" s="141" t="str">
        <f>VLOOKUP(E161,VIP!$A$2:$O13349,8,FALSE)</f>
        <v>N/A</v>
      </c>
      <c r="K161" s="141" t="str">
        <f>VLOOKUP(E161,VIP!$A$2:$O16923,6,0)</f>
        <v>N/A</v>
      </c>
      <c r="L161" s="153" t="s">
        <v>2409</v>
      </c>
      <c r="M161" s="161" t="s">
        <v>2530</v>
      </c>
      <c r="N161" s="93" t="s">
        <v>2443</v>
      </c>
      <c r="O161" s="141" t="s">
        <v>2612</v>
      </c>
      <c r="P161" s="153"/>
      <c r="Q161" s="162">
        <v>44471.608796296299</v>
      </c>
    </row>
    <row r="162" spans="1:17" s="119" customFormat="1" ht="18" x14ac:dyDescent="0.25">
      <c r="A162" s="141" t="str">
        <f>VLOOKUP(E162,'LISTADO ATM'!$A$2:$C$901,3,0)</f>
        <v>ESTE</v>
      </c>
      <c r="B162" s="154" t="s">
        <v>2741</v>
      </c>
      <c r="C162" s="94">
        <v>44471.489351851851</v>
      </c>
      <c r="D162" s="94" t="s">
        <v>2459</v>
      </c>
      <c r="E162" s="156">
        <v>366</v>
      </c>
      <c r="F162" s="154" t="str">
        <f>VLOOKUP(E162,VIP!$A$2:$O16491,2,0)</f>
        <v>DRBR366</v>
      </c>
      <c r="G162" s="141" t="str">
        <f>VLOOKUP(E162,'LISTADO ATM'!$A$2:$B$900,2,0)</f>
        <v>ATM Oficina Boulevard (Higuey) II</v>
      </c>
      <c r="H162" s="141" t="str">
        <f>VLOOKUP(E162,VIP!$A$2:$O21452,7,FALSE)</f>
        <v>N/A</v>
      </c>
      <c r="I162" s="141" t="str">
        <f>VLOOKUP(E162,VIP!$A$2:$O13417,8,FALSE)</f>
        <v>N/A</v>
      </c>
      <c r="J162" s="141" t="str">
        <f>VLOOKUP(E162,VIP!$A$2:$O13367,8,FALSE)</f>
        <v>N/A</v>
      </c>
      <c r="K162" s="141" t="str">
        <f>VLOOKUP(E162,VIP!$A$2:$O16941,6,0)</f>
        <v>N/A</v>
      </c>
      <c r="L162" s="153" t="s">
        <v>2409</v>
      </c>
      <c r="M162" s="93" t="s">
        <v>2437</v>
      </c>
      <c r="N162" s="93" t="s">
        <v>2443</v>
      </c>
      <c r="O162" s="141" t="s">
        <v>2612</v>
      </c>
      <c r="P162" s="153"/>
      <c r="Q162" s="93" t="s">
        <v>2409</v>
      </c>
    </row>
    <row r="163" spans="1:17" s="119" customFormat="1" ht="18" x14ac:dyDescent="0.25">
      <c r="A163" s="141" t="str">
        <f>VLOOKUP(E163,'LISTADO ATM'!$A$2:$C$901,3,0)</f>
        <v>NORTE</v>
      </c>
      <c r="B163" s="154" t="s">
        <v>2740</v>
      </c>
      <c r="C163" s="94">
        <v>44471.490439814814</v>
      </c>
      <c r="D163" s="94" t="s">
        <v>2632</v>
      </c>
      <c r="E163" s="156">
        <v>129</v>
      </c>
      <c r="F163" s="154" t="str">
        <f>VLOOKUP(E163,VIP!$A$2:$O16490,2,0)</f>
        <v>DRBR129</v>
      </c>
      <c r="G163" s="141" t="str">
        <f>VLOOKUP(E163,'LISTADO ATM'!$A$2:$B$900,2,0)</f>
        <v xml:space="preserve">ATM Multicentro La Sirena (Santiago) </v>
      </c>
      <c r="H163" s="141" t="str">
        <f>VLOOKUP(E163,VIP!$A$2:$O21451,7,FALSE)</f>
        <v>Si</v>
      </c>
      <c r="I163" s="141" t="str">
        <f>VLOOKUP(E163,VIP!$A$2:$O13416,8,FALSE)</f>
        <v>Si</v>
      </c>
      <c r="J163" s="141" t="str">
        <f>VLOOKUP(E163,VIP!$A$2:$O13366,8,FALSE)</f>
        <v>Si</v>
      </c>
      <c r="K163" s="141" t="str">
        <f>VLOOKUP(E163,VIP!$A$2:$O16940,6,0)</f>
        <v>SI</v>
      </c>
      <c r="L163" s="153" t="s">
        <v>2409</v>
      </c>
      <c r="M163" s="161" t="s">
        <v>2530</v>
      </c>
      <c r="N163" s="93" t="s">
        <v>2443</v>
      </c>
      <c r="O163" s="141" t="s">
        <v>2631</v>
      </c>
      <c r="P163" s="153"/>
      <c r="Q163" s="162">
        <v>44471.708333333336</v>
      </c>
    </row>
    <row r="164" spans="1:17" s="119" customFormat="1" ht="18" x14ac:dyDescent="0.25">
      <c r="A164" s="141" t="str">
        <f>VLOOKUP(E164,'LISTADO ATM'!$A$2:$C$901,3,0)</f>
        <v>DISTRITO NACIONAL</v>
      </c>
      <c r="B164" s="154" t="s">
        <v>2739</v>
      </c>
      <c r="C164" s="94">
        <v>44471.492766203701</v>
      </c>
      <c r="D164" s="94" t="s">
        <v>2459</v>
      </c>
      <c r="E164" s="156">
        <v>23</v>
      </c>
      <c r="F164" s="154" t="str">
        <f>VLOOKUP(E164,VIP!$A$2:$O16489,2,0)</f>
        <v>DRBR023</v>
      </c>
      <c r="G164" s="141" t="str">
        <f>VLOOKUP(E164,'LISTADO ATM'!$A$2:$B$900,2,0)</f>
        <v xml:space="preserve">ATM Oficina México </v>
      </c>
      <c r="H164" s="141" t="str">
        <f>VLOOKUP(E164,VIP!$A$2:$O21450,7,FALSE)</f>
        <v>Si</v>
      </c>
      <c r="I164" s="141" t="str">
        <f>VLOOKUP(E164,VIP!$A$2:$O13415,8,FALSE)</f>
        <v>Si</v>
      </c>
      <c r="J164" s="141" t="str">
        <f>VLOOKUP(E164,VIP!$A$2:$O13365,8,FALSE)</f>
        <v>Si</v>
      </c>
      <c r="K164" s="141" t="str">
        <f>VLOOKUP(E164,VIP!$A$2:$O16939,6,0)</f>
        <v>NO</v>
      </c>
      <c r="L164" s="153" t="s">
        <v>2409</v>
      </c>
      <c r="M164" s="93" t="s">
        <v>2437</v>
      </c>
      <c r="N164" s="93" t="s">
        <v>2443</v>
      </c>
      <c r="O164" s="141" t="s">
        <v>2612</v>
      </c>
      <c r="P164" s="153"/>
      <c r="Q164" s="93" t="s">
        <v>2409</v>
      </c>
    </row>
    <row r="165" spans="1:17" s="119" customFormat="1" ht="18" x14ac:dyDescent="0.25">
      <c r="A165" s="141" t="str">
        <f>VLOOKUP(E165,'LISTADO ATM'!$A$2:$C$901,3,0)</f>
        <v>DISTRITO NACIONAL</v>
      </c>
      <c r="B165" s="154" t="s">
        <v>2738</v>
      </c>
      <c r="C165" s="94">
        <v>44471.493958333333</v>
      </c>
      <c r="D165" s="94" t="s">
        <v>2440</v>
      </c>
      <c r="E165" s="156">
        <v>887</v>
      </c>
      <c r="F165" s="154" t="str">
        <f>VLOOKUP(E165,VIP!$A$2:$O16488,2,0)</f>
        <v>DRBR887</v>
      </c>
      <c r="G165" s="141" t="str">
        <f>VLOOKUP(E165,'LISTADO ATM'!$A$2:$B$900,2,0)</f>
        <v>ATM S/M Bravo Los Proceres</v>
      </c>
      <c r="H165" s="141" t="str">
        <f>VLOOKUP(E165,VIP!$A$2:$O21449,7,FALSE)</f>
        <v>Si</v>
      </c>
      <c r="I165" s="141" t="str">
        <f>VLOOKUP(E165,VIP!$A$2:$O13414,8,FALSE)</f>
        <v>Si</v>
      </c>
      <c r="J165" s="141" t="str">
        <f>VLOOKUP(E165,VIP!$A$2:$O13364,8,FALSE)</f>
        <v>Si</v>
      </c>
      <c r="K165" s="141" t="str">
        <f>VLOOKUP(E165,VIP!$A$2:$O16938,6,0)</f>
        <v>NO</v>
      </c>
      <c r="L165" s="153" t="s">
        <v>2409</v>
      </c>
      <c r="M165" s="161" t="s">
        <v>2530</v>
      </c>
      <c r="N165" s="93" t="s">
        <v>2443</v>
      </c>
      <c r="O165" s="141" t="s">
        <v>2444</v>
      </c>
      <c r="P165" s="153"/>
      <c r="Q165" s="162">
        <v>44471.708333333336</v>
      </c>
    </row>
    <row r="166" spans="1:17" s="119" customFormat="1" ht="18" x14ac:dyDescent="0.25">
      <c r="A166" s="141" t="str">
        <f>VLOOKUP(E166,'LISTADO ATM'!$A$2:$C$901,3,0)</f>
        <v>ESTE</v>
      </c>
      <c r="B166" s="154" t="s">
        <v>2737</v>
      </c>
      <c r="C166" s="94">
        <v>44471.495138888888</v>
      </c>
      <c r="D166" s="94" t="s">
        <v>2440</v>
      </c>
      <c r="E166" s="156">
        <v>480</v>
      </c>
      <c r="F166" s="154" t="str">
        <f>VLOOKUP(E166,VIP!$A$2:$O16487,2,0)</f>
        <v>DRBR480</v>
      </c>
      <c r="G166" s="141" t="str">
        <f>VLOOKUP(E166,'LISTADO ATM'!$A$2:$B$900,2,0)</f>
        <v>ATM UNP Farmaconal Higuey</v>
      </c>
      <c r="H166" s="141" t="str">
        <f>VLOOKUP(E166,VIP!$A$2:$O21448,7,FALSE)</f>
        <v>N/A</v>
      </c>
      <c r="I166" s="141" t="str">
        <f>VLOOKUP(E166,VIP!$A$2:$O13413,8,FALSE)</f>
        <v>N/A</v>
      </c>
      <c r="J166" s="141" t="str">
        <f>VLOOKUP(E166,VIP!$A$2:$O13363,8,FALSE)</f>
        <v>N/A</v>
      </c>
      <c r="K166" s="141" t="str">
        <f>VLOOKUP(E166,VIP!$A$2:$O16937,6,0)</f>
        <v>N/A</v>
      </c>
      <c r="L166" s="153" t="s">
        <v>2409</v>
      </c>
      <c r="M166" s="93" t="s">
        <v>2437</v>
      </c>
      <c r="N166" s="93" t="s">
        <v>2443</v>
      </c>
      <c r="O166" s="141" t="s">
        <v>2444</v>
      </c>
      <c r="P166" s="153"/>
      <c r="Q166" s="93" t="s">
        <v>2409</v>
      </c>
    </row>
    <row r="167" spans="1:17" s="119" customFormat="1" ht="18" x14ac:dyDescent="0.25">
      <c r="A167" s="141" t="str">
        <f>VLOOKUP(E167,'LISTADO ATM'!$A$2:$C$901,3,0)</f>
        <v>ESTE</v>
      </c>
      <c r="B167" s="154" t="s">
        <v>2735</v>
      </c>
      <c r="C167" s="94">
        <v>44471.510891203703</v>
      </c>
      <c r="D167" s="94" t="s">
        <v>2736</v>
      </c>
      <c r="E167" s="156">
        <v>213</v>
      </c>
      <c r="F167" s="154" t="str">
        <f>VLOOKUP(E167,VIP!$A$2:$O16486,2,0)</f>
        <v>DRBR213</v>
      </c>
      <c r="G167" s="141" t="str">
        <f>VLOOKUP(E167,'LISTADO ATM'!$A$2:$B$900,2,0)</f>
        <v xml:space="preserve">ATM Almacenes Iberia (La Romana) </v>
      </c>
      <c r="H167" s="141" t="str">
        <f>VLOOKUP(E167,VIP!$A$2:$O21447,7,FALSE)</f>
        <v>Si</v>
      </c>
      <c r="I167" s="141" t="str">
        <f>VLOOKUP(E167,VIP!$A$2:$O13412,8,FALSE)</f>
        <v>Si</v>
      </c>
      <c r="J167" s="141" t="str">
        <f>VLOOKUP(E167,VIP!$A$2:$O13362,8,FALSE)</f>
        <v>Si</v>
      </c>
      <c r="K167" s="141" t="str">
        <f>VLOOKUP(E167,VIP!$A$2:$O16936,6,0)</f>
        <v>NO</v>
      </c>
      <c r="L167" s="153" t="s">
        <v>2669</v>
      </c>
      <c r="M167" s="161" t="s">
        <v>2530</v>
      </c>
      <c r="N167" s="93" t="s">
        <v>2443</v>
      </c>
      <c r="O167" s="141" t="s">
        <v>2743</v>
      </c>
      <c r="P167" s="153"/>
      <c r="Q167" s="162">
        <v>44471.790972222225</v>
      </c>
    </row>
    <row r="168" spans="1:17" s="119" customFormat="1" ht="18" x14ac:dyDescent="0.25">
      <c r="A168" s="141" t="str">
        <f>VLOOKUP(E168,'LISTADO ATM'!$A$2:$C$901,3,0)</f>
        <v>DISTRITO NACIONAL</v>
      </c>
      <c r="B168" s="154" t="s">
        <v>2734</v>
      </c>
      <c r="C168" s="94">
        <v>44471.549571759257</v>
      </c>
      <c r="D168" s="94" t="s">
        <v>2174</v>
      </c>
      <c r="E168" s="156">
        <v>281</v>
      </c>
      <c r="F168" s="154" t="str">
        <f>VLOOKUP(E168,VIP!$A$2:$O16485,2,0)</f>
        <v>DRBR737</v>
      </c>
      <c r="G168" s="141" t="str">
        <f>VLOOKUP(E168,'LISTADO ATM'!$A$2:$B$900,2,0)</f>
        <v xml:space="preserve">ATM S/M Pola Independencia </v>
      </c>
      <c r="H168" s="141" t="str">
        <f>VLOOKUP(E168,VIP!$A$2:$O21446,7,FALSE)</f>
        <v>Si</v>
      </c>
      <c r="I168" s="141" t="str">
        <f>VLOOKUP(E168,VIP!$A$2:$O13411,8,FALSE)</f>
        <v>Si</v>
      </c>
      <c r="J168" s="141" t="str">
        <f>VLOOKUP(E168,VIP!$A$2:$O13361,8,FALSE)</f>
        <v>Si</v>
      </c>
      <c r="K168" s="141" t="str">
        <f>VLOOKUP(E168,VIP!$A$2:$O16935,6,0)</f>
        <v>NO</v>
      </c>
      <c r="L168" s="153" t="s">
        <v>2238</v>
      </c>
      <c r="M168" s="93" t="s">
        <v>2437</v>
      </c>
      <c r="N168" s="93" t="s">
        <v>2443</v>
      </c>
      <c r="O168" s="141" t="s">
        <v>2445</v>
      </c>
      <c r="P168" s="153"/>
      <c r="Q168" s="93" t="s">
        <v>2238</v>
      </c>
    </row>
    <row r="169" spans="1:17" s="119" customFormat="1" ht="18" x14ac:dyDescent="0.25">
      <c r="A169" s="141" t="str">
        <f>VLOOKUP(E169,'LISTADO ATM'!$A$2:$C$901,3,0)</f>
        <v>ESTE</v>
      </c>
      <c r="B169" s="154" t="s">
        <v>2733</v>
      </c>
      <c r="C169" s="94">
        <v>44471.553877314815</v>
      </c>
      <c r="D169" s="94" t="s">
        <v>2174</v>
      </c>
      <c r="E169" s="156">
        <v>867</v>
      </c>
      <c r="F169" s="154" t="str">
        <f>VLOOKUP(E169,VIP!$A$2:$O16484,2,0)</f>
        <v>DRBR867</v>
      </c>
      <c r="G169" s="141" t="str">
        <f>VLOOKUP(E169,'LISTADO ATM'!$A$2:$B$900,2,0)</f>
        <v xml:space="preserve">ATM Estación Combustible Autopista El Coral </v>
      </c>
      <c r="H169" s="141" t="str">
        <f>VLOOKUP(E169,VIP!$A$2:$O21445,7,FALSE)</f>
        <v>Si</v>
      </c>
      <c r="I169" s="141" t="str">
        <f>VLOOKUP(E169,VIP!$A$2:$O13410,8,FALSE)</f>
        <v>Si</v>
      </c>
      <c r="J169" s="141" t="str">
        <f>VLOOKUP(E169,VIP!$A$2:$O13360,8,FALSE)</f>
        <v>Si</v>
      </c>
      <c r="K169" s="141" t="str">
        <f>VLOOKUP(E169,VIP!$A$2:$O16934,6,0)</f>
        <v>NO</v>
      </c>
      <c r="L169" s="153" t="s">
        <v>2238</v>
      </c>
      <c r="M169" s="161" t="s">
        <v>2530</v>
      </c>
      <c r="N169" s="93" t="s">
        <v>2443</v>
      </c>
      <c r="O169" s="141" t="s">
        <v>2445</v>
      </c>
      <c r="P169" s="153"/>
      <c r="Q169" s="162">
        <v>44471.788888888892</v>
      </c>
    </row>
    <row r="170" spans="1:17" s="119" customFormat="1" ht="18" x14ac:dyDescent="0.25">
      <c r="A170" s="141" t="str">
        <f>VLOOKUP(E170,'LISTADO ATM'!$A$2:$C$901,3,0)</f>
        <v>ESTE</v>
      </c>
      <c r="B170" s="154" t="s">
        <v>2732</v>
      </c>
      <c r="C170" s="94">
        <v>44471.557453703703</v>
      </c>
      <c r="D170" s="94" t="s">
        <v>2174</v>
      </c>
      <c r="E170" s="156">
        <v>472</v>
      </c>
      <c r="F170" s="154" t="str">
        <f>VLOOKUP(E170,VIP!$A$2:$O16483,2,0)</f>
        <v>DRBRA72</v>
      </c>
      <c r="G170" s="141" t="str">
        <f>VLOOKUP(E170,'LISTADO ATM'!$A$2:$B$900,2,0)</f>
        <v>ATM Ayuntamiento Ramon Santana</v>
      </c>
      <c r="H170" s="141" t="str">
        <f>VLOOKUP(E170,VIP!$A$2:$O21444,7,FALSE)</f>
        <v>Si</v>
      </c>
      <c r="I170" s="141" t="str">
        <f>VLOOKUP(E170,VIP!$A$2:$O13409,8,FALSE)</f>
        <v>Si</v>
      </c>
      <c r="J170" s="141" t="str">
        <f>VLOOKUP(E170,VIP!$A$2:$O13359,8,FALSE)</f>
        <v>Si</v>
      </c>
      <c r="K170" s="141" t="str">
        <f>VLOOKUP(E170,VIP!$A$2:$O16933,6,0)</f>
        <v>NO</v>
      </c>
      <c r="L170" s="153" t="s">
        <v>2742</v>
      </c>
      <c r="M170" s="161" t="s">
        <v>2530</v>
      </c>
      <c r="N170" s="93" t="s">
        <v>2443</v>
      </c>
      <c r="O170" s="141" t="s">
        <v>2445</v>
      </c>
      <c r="P170" s="153"/>
      <c r="Q170" s="162">
        <v>44471.791666666664</v>
      </c>
    </row>
    <row r="171" spans="1:17" s="119" customFormat="1" ht="18" x14ac:dyDescent="0.25">
      <c r="A171" s="141" t="str">
        <f>VLOOKUP(E171,'LISTADO ATM'!$A$2:$C$901,3,0)</f>
        <v>SUR</v>
      </c>
      <c r="B171" s="154" t="s">
        <v>2731</v>
      </c>
      <c r="C171" s="94">
        <v>44471.56931712963</v>
      </c>
      <c r="D171" s="94" t="s">
        <v>2440</v>
      </c>
      <c r="E171" s="156">
        <v>403</v>
      </c>
      <c r="F171" s="154" t="str">
        <f>VLOOKUP(E171,VIP!$A$2:$O16482,2,0)</f>
        <v>DRBR403</v>
      </c>
      <c r="G171" s="141" t="str">
        <f>VLOOKUP(E171,'LISTADO ATM'!$A$2:$B$900,2,0)</f>
        <v xml:space="preserve">ATM Oficina Vicente Noble </v>
      </c>
      <c r="H171" s="141" t="str">
        <f>VLOOKUP(E171,VIP!$A$2:$O21443,7,FALSE)</f>
        <v>Si</v>
      </c>
      <c r="I171" s="141" t="str">
        <f>VLOOKUP(E171,VIP!$A$2:$O13408,8,FALSE)</f>
        <v>Si</v>
      </c>
      <c r="J171" s="141" t="str">
        <f>VLOOKUP(E171,VIP!$A$2:$O13358,8,FALSE)</f>
        <v>Si</v>
      </c>
      <c r="K171" s="141" t="str">
        <f>VLOOKUP(E171,VIP!$A$2:$O16932,6,0)</f>
        <v>NO</v>
      </c>
      <c r="L171" s="153" t="s">
        <v>2409</v>
      </c>
      <c r="M171" s="93" t="s">
        <v>2437</v>
      </c>
      <c r="N171" s="93" t="s">
        <v>2443</v>
      </c>
      <c r="O171" s="141" t="s">
        <v>2444</v>
      </c>
      <c r="P171" s="153"/>
      <c r="Q171" s="93" t="s">
        <v>2409</v>
      </c>
    </row>
    <row r="172" spans="1:17" s="119" customFormat="1" ht="18" x14ac:dyDescent="0.25">
      <c r="A172" s="141" t="str">
        <f>VLOOKUP(E172,'LISTADO ATM'!$A$2:$C$901,3,0)</f>
        <v>ESTE</v>
      </c>
      <c r="B172" s="154" t="s">
        <v>2730</v>
      </c>
      <c r="C172" s="94">
        <v>44471.573009259257</v>
      </c>
      <c r="D172" s="94" t="s">
        <v>2459</v>
      </c>
      <c r="E172" s="156">
        <v>608</v>
      </c>
      <c r="F172" s="154" t="str">
        <f>VLOOKUP(E172,VIP!$A$2:$O16481,2,0)</f>
        <v>DRBR305</v>
      </c>
      <c r="G172" s="141" t="str">
        <f>VLOOKUP(E172,'LISTADO ATM'!$A$2:$B$900,2,0)</f>
        <v xml:space="preserve">ATM Oficina Jumbo (San Pedro) </v>
      </c>
      <c r="H172" s="141" t="str">
        <f>VLOOKUP(E172,VIP!$A$2:$O21442,7,FALSE)</f>
        <v>Si</v>
      </c>
      <c r="I172" s="141" t="str">
        <f>VLOOKUP(E172,VIP!$A$2:$O13407,8,FALSE)</f>
        <v>Si</v>
      </c>
      <c r="J172" s="141" t="str">
        <f>VLOOKUP(E172,VIP!$A$2:$O13357,8,FALSE)</f>
        <v>Si</v>
      </c>
      <c r="K172" s="141" t="str">
        <f>VLOOKUP(E172,VIP!$A$2:$O16931,6,0)</f>
        <v>SI</v>
      </c>
      <c r="L172" s="153" t="s">
        <v>2409</v>
      </c>
      <c r="M172" s="93" t="s">
        <v>2437</v>
      </c>
      <c r="N172" s="93" t="s">
        <v>2443</v>
      </c>
      <c r="O172" s="141" t="s">
        <v>2612</v>
      </c>
      <c r="P172" s="153"/>
      <c r="Q172" s="93" t="s">
        <v>2409</v>
      </c>
    </row>
    <row r="173" spans="1:17" s="119" customFormat="1" ht="18" x14ac:dyDescent="0.25">
      <c r="A173" s="141" t="str">
        <f>VLOOKUP(E173,'LISTADO ATM'!$A$2:$C$901,3,0)</f>
        <v>NORTE</v>
      </c>
      <c r="B173" s="154" t="s">
        <v>2729</v>
      </c>
      <c r="C173" s="94">
        <v>44471.58152777778</v>
      </c>
      <c r="D173" s="94" t="s">
        <v>2175</v>
      </c>
      <c r="E173" s="156">
        <v>275</v>
      </c>
      <c r="F173" s="154" t="str">
        <f>VLOOKUP(E173,VIP!$A$2:$O16480,2,0)</f>
        <v>DRBR275</v>
      </c>
      <c r="G173" s="141" t="str">
        <f>VLOOKUP(E173,'LISTADO ATM'!$A$2:$B$900,2,0)</f>
        <v xml:space="preserve">ATM Autobanco Duarte Stgo. II </v>
      </c>
      <c r="H173" s="141" t="str">
        <f>VLOOKUP(E173,VIP!$A$2:$O21441,7,FALSE)</f>
        <v>Si</v>
      </c>
      <c r="I173" s="141" t="str">
        <f>VLOOKUP(E173,VIP!$A$2:$O13406,8,FALSE)</f>
        <v>Si</v>
      </c>
      <c r="J173" s="141" t="str">
        <f>VLOOKUP(E173,VIP!$A$2:$O13356,8,FALSE)</f>
        <v>Si</v>
      </c>
      <c r="K173" s="141" t="str">
        <f>VLOOKUP(E173,VIP!$A$2:$O16930,6,0)</f>
        <v>NO</v>
      </c>
      <c r="L173" s="153" t="s">
        <v>2212</v>
      </c>
      <c r="M173" s="93" t="s">
        <v>2437</v>
      </c>
      <c r="N173" s="93" t="s">
        <v>2443</v>
      </c>
      <c r="O173" s="141" t="s">
        <v>2670</v>
      </c>
      <c r="P173" s="153"/>
      <c r="Q173" s="93" t="s">
        <v>2212</v>
      </c>
    </row>
    <row r="174" spans="1:17" s="119" customFormat="1" ht="18" x14ac:dyDescent="0.25">
      <c r="A174" s="141" t="str">
        <f>VLOOKUP(E174,'LISTADO ATM'!$A$2:$C$901,3,0)</f>
        <v>DISTRITO NACIONAL</v>
      </c>
      <c r="B174" s="154" t="s">
        <v>2728</v>
      </c>
      <c r="C174" s="94">
        <v>44471.581921296296</v>
      </c>
      <c r="D174" s="94" t="s">
        <v>2174</v>
      </c>
      <c r="E174" s="156">
        <v>902</v>
      </c>
      <c r="F174" s="154" t="str">
        <f>VLOOKUP(E174,VIP!$A$2:$O16479,2,0)</f>
        <v>DRBR16A</v>
      </c>
      <c r="G174" s="141" t="str">
        <f>VLOOKUP(E174,'LISTADO ATM'!$A$2:$B$900,2,0)</f>
        <v xml:space="preserve">ATM Oficina Plaza Florida </v>
      </c>
      <c r="H174" s="141" t="str">
        <f>VLOOKUP(E174,VIP!$A$2:$O21440,7,FALSE)</f>
        <v>Si</v>
      </c>
      <c r="I174" s="141" t="str">
        <f>VLOOKUP(E174,VIP!$A$2:$O13405,8,FALSE)</f>
        <v>Si</v>
      </c>
      <c r="J174" s="141" t="str">
        <f>VLOOKUP(E174,VIP!$A$2:$O13355,8,FALSE)</f>
        <v>Si</v>
      </c>
      <c r="K174" s="141" t="str">
        <f>VLOOKUP(E174,VIP!$A$2:$O16929,6,0)</f>
        <v>NO</v>
      </c>
      <c r="L174" s="153" t="s">
        <v>2212</v>
      </c>
      <c r="M174" s="93" t="s">
        <v>2437</v>
      </c>
      <c r="N174" s="93" t="s">
        <v>2443</v>
      </c>
      <c r="O174" s="141" t="s">
        <v>2445</v>
      </c>
      <c r="P174" s="153"/>
      <c r="Q174" s="93" t="s">
        <v>2212</v>
      </c>
    </row>
    <row r="175" spans="1:17" s="119" customFormat="1" ht="18" x14ac:dyDescent="0.25">
      <c r="A175" s="141" t="str">
        <f>VLOOKUP(E175,'LISTADO ATM'!$A$2:$C$901,3,0)</f>
        <v>DISTRITO NACIONAL</v>
      </c>
      <c r="B175" s="154" t="s">
        <v>2727</v>
      </c>
      <c r="C175" s="94">
        <v>44471.582592592589</v>
      </c>
      <c r="D175" s="94" t="s">
        <v>2174</v>
      </c>
      <c r="E175" s="156">
        <v>389</v>
      </c>
      <c r="F175" s="154" t="str">
        <f>VLOOKUP(E175,VIP!$A$2:$O16478,2,0)</f>
        <v>DRBR389</v>
      </c>
      <c r="G175" s="141" t="str">
        <f>VLOOKUP(E175,'LISTADO ATM'!$A$2:$B$900,2,0)</f>
        <v xml:space="preserve">ATM Casino Hotel Princess </v>
      </c>
      <c r="H175" s="141" t="str">
        <f>VLOOKUP(E175,VIP!$A$2:$O21439,7,FALSE)</f>
        <v>Si</v>
      </c>
      <c r="I175" s="141" t="str">
        <f>VLOOKUP(E175,VIP!$A$2:$O13404,8,FALSE)</f>
        <v>Si</v>
      </c>
      <c r="J175" s="141" t="str">
        <f>VLOOKUP(E175,VIP!$A$2:$O13354,8,FALSE)</f>
        <v>Si</v>
      </c>
      <c r="K175" s="141" t="str">
        <f>VLOOKUP(E175,VIP!$A$2:$O16928,6,0)</f>
        <v>NO</v>
      </c>
      <c r="L175" s="153" t="s">
        <v>2212</v>
      </c>
      <c r="M175" s="93" t="s">
        <v>2437</v>
      </c>
      <c r="N175" s="93" t="s">
        <v>2443</v>
      </c>
      <c r="O175" s="141" t="s">
        <v>2445</v>
      </c>
      <c r="P175" s="153"/>
      <c r="Q175" s="93" t="s">
        <v>2212</v>
      </c>
    </row>
    <row r="176" spans="1:17" s="119" customFormat="1" ht="18" x14ac:dyDescent="0.25">
      <c r="A176" s="141" t="str">
        <f>VLOOKUP(E176,'LISTADO ATM'!$A$2:$C$901,3,0)</f>
        <v>NORTE</v>
      </c>
      <c r="B176" s="154" t="s">
        <v>2726</v>
      </c>
      <c r="C176" s="94">
        <v>44471.583182870374</v>
      </c>
      <c r="D176" s="94" t="s">
        <v>2175</v>
      </c>
      <c r="E176" s="156">
        <v>605</v>
      </c>
      <c r="F176" s="154" t="str">
        <f>VLOOKUP(E176,VIP!$A$2:$O16477,2,0)</f>
        <v>DRBR141</v>
      </c>
      <c r="G176" s="141" t="str">
        <f>VLOOKUP(E176,'LISTADO ATM'!$A$2:$B$900,2,0)</f>
        <v xml:space="preserve">ATM Oficina Bonao I </v>
      </c>
      <c r="H176" s="141" t="str">
        <f>VLOOKUP(E176,VIP!$A$2:$O21438,7,FALSE)</f>
        <v>Si</v>
      </c>
      <c r="I176" s="141" t="str">
        <f>VLOOKUP(E176,VIP!$A$2:$O13403,8,FALSE)</f>
        <v>Si</v>
      </c>
      <c r="J176" s="141" t="str">
        <f>VLOOKUP(E176,VIP!$A$2:$O13353,8,FALSE)</f>
        <v>Si</v>
      </c>
      <c r="K176" s="141" t="str">
        <f>VLOOKUP(E176,VIP!$A$2:$O16927,6,0)</f>
        <v>SI</v>
      </c>
      <c r="L176" s="153" t="s">
        <v>2212</v>
      </c>
      <c r="M176" s="93" t="s">
        <v>2437</v>
      </c>
      <c r="N176" s="93" t="s">
        <v>2443</v>
      </c>
      <c r="O176" s="141" t="s">
        <v>2670</v>
      </c>
      <c r="P176" s="153"/>
      <c r="Q176" s="93" t="s">
        <v>2212</v>
      </c>
    </row>
    <row r="177" spans="1:17" s="119" customFormat="1" ht="18" x14ac:dyDescent="0.25">
      <c r="A177" s="141" t="str">
        <f>VLOOKUP(E177,'LISTADO ATM'!$A$2:$C$901,3,0)</f>
        <v>NORTE</v>
      </c>
      <c r="B177" s="154" t="s">
        <v>2725</v>
      </c>
      <c r="C177" s="94">
        <v>44471.583715277775</v>
      </c>
      <c r="D177" s="94" t="s">
        <v>2175</v>
      </c>
      <c r="E177" s="156">
        <v>732</v>
      </c>
      <c r="F177" s="154" t="str">
        <f>VLOOKUP(E177,VIP!$A$2:$O16476,2,0)</f>
        <v>DRBR12H</v>
      </c>
      <c r="G177" s="141" t="str">
        <f>VLOOKUP(E177,'LISTADO ATM'!$A$2:$B$900,2,0)</f>
        <v xml:space="preserve">ATM Molino del Valle (Santiago) </v>
      </c>
      <c r="H177" s="141" t="str">
        <f>VLOOKUP(E177,VIP!$A$2:$O21437,7,FALSE)</f>
        <v>Si</v>
      </c>
      <c r="I177" s="141" t="str">
        <f>VLOOKUP(E177,VIP!$A$2:$O13402,8,FALSE)</f>
        <v>Si</v>
      </c>
      <c r="J177" s="141" t="str">
        <f>VLOOKUP(E177,VIP!$A$2:$O13352,8,FALSE)</f>
        <v>Si</v>
      </c>
      <c r="K177" s="141" t="str">
        <f>VLOOKUP(E177,VIP!$A$2:$O16926,6,0)</f>
        <v>NO</v>
      </c>
      <c r="L177" s="153" t="s">
        <v>2212</v>
      </c>
      <c r="M177" s="93" t="s">
        <v>2437</v>
      </c>
      <c r="N177" s="93" t="s">
        <v>2443</v>
      </c>
      <c r="O177" s="141" t="s">
        <v>2670</v>
      </c>
      <c r="P177" s="153"/>
      <c r="Q177" s="93" t="s">
        <v>2212</v>
      </c>
    </row>
    <row r="178" spans="1:17" s="119" customFormat="1" ht="18" x14ac:dyDescent="0.25">
      <c r="A178" s="141" t="str">
        <f>VLOOKUP(E178,'LISTADO ATM'!$A$2:$C$901,3,0)</f>
        <v>NORTE</v>
      </c>
      <c r="B178" s="154" t="s">
        <v>2724</v>
      </c>
      <c r="C178" s="94">
        <v>44471.620138888888</v>
      </c>
      <c r="D178" s="94" t="s">
        <v>2175</v>
      </c>
      <c r="E178" s="156">
        <v>606</v>
      </c>
      <c r="F178" s="154" t="str">
        <f>VLOOKUP(E178,VIP!$A$2:$O16475,2,0)</f>
        <v>DRBR704</v>
      </c>
      <c r="G178" s="141" t="str">
        <f>VLOOKUP(E178,'LISTADO ATM'!$A$2:$B$900,2,0)</f>
        <v xml:space="preserve">ATM UNP Manolo Tavarez Justo </v>
      </c>
      <c r="H178" s="141" t="str">
        <f>VLOOKUP(E178,VIP!$A$2:$O21436,7,FALSE)</f>
        <v>Si</v>
      </c>
      <c r="I178" s="141" t="str">
        <f>VLOOKUP(E178,VIP!$A$2:$O13401,8,FALSE)</f>
        <v>Si</v>
      </c>
      <c r="J178" s="141" t="str">
        <f>VLOOKUP(E178,VIP!$A$2:$O13351,8,FALSE)</f>
        <v>Si</v>
      </c>
      <c r="K178" s="141" t="str">
        <f>VLOOKUP(E178,VIP!$A$2:$O16925,6,0)</f>
        <v>NO</v>
      </c>
      <c r="L178" s="153" t="s">
        <v>2455</v>
      </c>
      <c r="M178" s="161" t="s">
        <v>2530</v>
      </c>
      <c r="N178" s="93" t="s">
        <v>2443</v>
      </c>
      <c r="O178" s="141" t="s">
        <v>2670</v>
      </c>
      <c r="P178" s="153"/>
      <c r="Q178" s="162">
        <v>44471.798611111109</v>
      </c>
    </row>
    <row r="179" spans="1:17" s="119" customFormat="1" ht="18" x14ac:dyDescent="0.25">
      <c r="A179" s="141" t="str">
        <f>VLOOKUP(E179,'LISTADO ATM'!$A$2:$C$901,3,0)</f>
        <v>DISTRITO NACIONAL</v>
      </c>
      <c r="B179" s="154" t="s">
        <v>2723</v>
      </c>
      <c r="C179" s="94">
        <v>44471.620810185188</v>
      </c>
      <c r="D179" s="94" t="s">
        <v>2174</v>
      </c>
      <c r="E179" s="156">
        <v>267</v>
      </c>
      <c r="F179" s="154" t="str">
        <f>VLOOKUP(E179,VIP!$A$2:$O16474,2,0)</f>
        <v>DRBR267</v>
      </c>
      <c r="G179" s="141" t="str">
        <f>VLOOKUP(E179,'LISTADO ATM'!$A$2:$B$900,2,0)</f>
        <v xml:space="preserve">ATM Centro de Caja México </v>
      </c>
      <c r="H179" s="141" t="str">
        <f>VLOOKUP(E179,VIP!$A$2:$O21435,7,FALSE)</f>
        <v>Si</v>
      </c>
      <c r="I179" s="141" t="str">
        <f>VLOOKUP(E179,VIP!$A$2:$O13400,8,FALSE)</f>
        <v>Si</v>
      </c>
      <c r="J179" s="141" t="str">
        <f>VLOOKUP(E179,VIP!$A$2:$O13350,8,FALSE)</f>
        <v>Si</v>
      </c>
      <c r="K179" s="141" t="str">
        <f>VLOOKUP(E179,VIP!$A$2:$O16924,6,0)</f>
        <v>NO</v>
      </c>
      <c r="L179" s="153" t="s">
        <v>2455</v>
      </c>
      <c r="M179" s="93" t="s">
        <v>2437</v>
      </c>
      <c r="N179" s="93" t="s">
        <v>2443</v>
      </c>
      <c r="O179" s="141" t="s">
        <v>2445</v>
      </c>
      <c r="P179" s="153"/>
      <c r="Q179" s="93" t="s">
        <v>2455</v>
      </c>
    </row>
    <row r="180" spans="1:17" ht="18" x14ac:dyDescent="0.25">
      <c r="A180" s="141" t="str">
        <f>VLOOKUP(E180,'LISTADO ATM'!$A$2:$C$901,3,0)</f>
        <v>DISTRITO NACIONAL</v>
      </c>
      <c r="B180" s="154" t="s">
        <v>2765</v>
      </c>
      <c r="C180" s="94">
        <v>44471.628020833334</v>
      </c>
      <c r="D180" s="94" t="s">
        <v>2440</v>
      </c>
      <c r="E180" s="156">
        <v>790</v>
      </c>
      <c r="F180" s="154" t="str">
        <f>VLOOKUP(E180,VIP!$A$2:$O16496,2,0)</f>
        <v>DRBR16I</v>
      </c>
      <c r="G180" s="141" t="str">
        <f>VLOOKUP(E180,'LISTADO ATM'!$A$2:$B$900,2,0)</f>
        <v xml:space="preserve">ATM Oficina Bella Vista Mall I </v>
      </c>
      <c r="H180" s="141" t="str">
        <f>VLOOKUP(E180,VIP!$A$2:$O21457,7,FALSE)</f>
        <v>Si</v>
      </c>
      <c r="I180" s="141" t="str">
        <f>VLOOKUP(E180,VIP!$A$2:$O13422,8,FALSE)</f>
        <v>Si</v>
      </c>
      <c r="J180" s="141" t="str">
        <f>VLOOKUP(E180,VIP!$A$2:$O13372,8,FALSE)</f>
        <v>Si</v>
      </c>
      <c r="K180" s="141" t="str">
        <f>VLOOKUP(E180,VIP!$A$2:$O16946,6,0)</f>
        <v>SI</v>
      </c>
      <c r="L180" s="153" t="s">
        <v>2433</v>
      </c>
      <c r="M180" s="93" t="s">
        <v>2437</v>
      </c>
      <c r="N180" s="93" t="s">
        <v>2443</v>
      </c>
      <c r="O180" s="141" t="s">
        <v>2444</v>
      </c>
      <c r="P180" s="153"/>
      <c r="Q180" s="93" t="s">
        <v>2433</v>
      </c>
    </row>
    <row r="181" spans="1:17" ht="18" x14ac:dyDescent="0.25">
      <c r="A181" s="141" t="str">
        <f>VLOOKUP(E181,'LISTADO ATM'!$A$2:$C$901,3,0)</f>
        <v>DISTRITO NACIONAL</v>
      </c>
      <c r="B181" s="154" t="s">
        <v>2764</v>
      </c>
      <c r="C181" s="94">
        <v>44471.642835648148</v>
      </c>
      <c r="D181" s="94" t="s">
        <v>2459</v>
      </c>
      <c r="E181" s="156">
        <v>527</v>
      </c>
      <c r="F181" s="154" t="str">
        <f>VLOOKUP(E181,VIP!$A$2:$O16495,2,0)</f>
        <v>DRBR527</v>
      </c>
      <c r="G181" s="141" t="str">
        <f>VLOOKUP(E181,'LISTADO ATM'!$A$2:$B$900,2,0)</f>
        <v>ATM Oficina Zona Oriental II</v>
      </c>
      <c r="H181" s="141" t="str">
        <f>VLOOKUP(E181,VIP!$A$2:$O21456,7,FALSE)</f>
        <v>Si</v>
      </c>
      <c r="I181" s="141" t="str">
        <f>VLOOKUP(E181,VIP!$A$2:$O13421,8,FALSE)</f>
        <v>Si</v>
      </c>
      <c r="J181" s="141" t="str">
        <f>VLOOKUP(E181,VIP!$A$2:$O13371,8,FALSE)</f>
        <v>Si</v>
      </c>
      <c r="K181" s="141" t="str">
        <f>VLOOKUP(E181,VIP!$A$2:$O16945,6,0)</f>
        <v>SI</v>
      </c>
      <c r="L181" s="153" t="s">
        <v>2409</v>
      </c>
      <c r="M181" s="93" t="s">
        <v>2437</v>
      </c>
      <c r="N181" s="93" t="s">
        <v>2443</v>
      </c>
      <c r="O181" s="141" t="s">
        <v>2612</v>
      </c>
      <c r="P181" s="153"/>
      <c r="Q181" s="93" t="s">
        <v>2409</v>
      </c>
    </row>
    <row r="182" spans="1:17" ht="18" x14ac:dyDescent="0.25">
      <c r="A182" s="141" t="str">
        <f>VLOOKUP(E182,'LISTADO ATM'!$A$2:$C$901,3,0)</f>
        <v>NORTE</v>
      </c>
      <c r="B182" s="154" t="s">
        <v>2763</v>
      </c>
      <c r="C182" s="94">
        <v>44471.644456018519</v>
      </c>
      <c r="D182" s="94" t="s">
        <v>2632</v>
      </c>
      <c r="E182" s="156">
        <v>22</v>
      </c>
      <c r="F182" s="154" t="str">
        <f>VLOOKUP(E182,VIP!$A$2:$O16494,2,0)</f>
        <v>DRBR813</v>
      </c>
      <c r="G182" s="141" t="str">
        <f>VLOOKUP(E182,'LISTADO ATM'!$A$2:$B$900,2,0)</f>
        <v>ATM S/M Olimpico (Santiago)</v>
      </c>
      <c r="H182" s="141" t="str">
        <f>VLOOKUP(E182,VIP!$A$2:$O21455,7,FALSE)</f>
        <v>Si</v>
      </c>
      <c r="I182" s="141" t="str">
        <f>VLOOKUP(E182,VIP!$A$2:$O13420,8,FALSE)</f>
        <v>Si</v>
      </c>
      <c r="J182" s="141" t="str">
        <f>VLOOKUP(E182,VIP!$A$2:$O13370,8,FALSE)</f>
        <v>Si</v>
      </c>
      <c r="K182" s="141" t="str">
        <f>VLOOKUP(E182,VIP!$A$2:$O16944,6,0)</f>
        <v>NO</v>
      </c>
      <c r="L182" s="153" t="s">
        <v>2409</v>
      </c>
      <c r="M182" s="93" t="s">
        <v>2437</v>
      </c>
      <c r="N182" s="93" t="s">
        <v>2443</v>
      </c>
      <c r="O182" s="141" t="s">
        <v>2631</v>
      </c>
      <c r="P182" s="153"/>
      <c r="Q182" s="93" t="s">
        <v>2409</v>
      </c>
    </row>
    <row r="183" spans="1:17" ht="18" x14ac:dyDescent="0.25">
      <c r="A183" s="141" t="str">
        <f>VLOOKUP(E183,'LISTADO ATM'!$A$2:$C$901,3,0)</f>
        <v>DISTRITO NACIONAL</v>
      </c>
      <c r="B183" s="154" t="s">
        <v>2762</v>
      </c>
      <c r="C183" s="94">
        <v>44471.663287037038</v>
      </c>
      <c r="D183" s="94" t="s">
        <v>2174</v>
      </c>
      <c r="E183" s="156">
        <v>567</v>
      </c>
      <c r="F183" s="154" t="str">
        <f>VLOOKUP(E183,VIP!$A$2:$O16493,2,0)</f>
        <v>DRBR015</v>
      </c>
      <c r="G183" s="141" t="str">
        <f>VLOOKUP(E183,'LISTADO ATM'!$A$2:$B$900,2,0)</f>
        <v xml:space="preserve">ATM Oficina Máximo Gómez </v>
      </c>
      <c r="H183" s="141" t="str">
        <f>VLOOKUP(E183,VIP!$A$2:$O21454,7,FALSE)</f>
        <v>Si</v>
      </c>
      <c r="I183" s="141" t="str">
        <f>VLOOKUP(E183,VIP!$A$2:$O13419,8,FALSE)</f>
        <v>Si</v>
      </c>
      <c r="J183" s="141" t="str">
        <f>VLOOKUP(E183,VIP!$A$2:$O13369,8,FALSE)</f>
        <v>Si</v>
      </c>
      <c r="K183" s="141" t="str">
        <f>VLOOKUP(E183,VIP!$A$2:$O16943,6,0)</f>
        <v>NO</v>
      </c>
      <c r="L183" s="153" t="s">
        <v>2212</v>
      </c>
      <c r="M183" s="93" t="s">
        <v>2437</v>
      </c>
      <c r="N183" s="93" t="s">
        <v>2443</v>
      </c>
      <c r="O183" s="141" t="s">
        <v>2445</v>
      </c>
      <c r="P183" s="153"/>
      <c r="Q183" s="93" t="s">
        <v>2212</v>
      </c>
    </row>
    <row r="184" spans="1:17" ht="18" x14ac:dyDescent="0.25">
      <c r="A184" s="141" t="str">
        <f>VLOOKUP(E184,'LISTADO ATM'!$A$2:$C$901,3,0)</f>
        <v>DISTRITO NACIONAL</v>
      </c>
      <c r="B184" s="154" t="s">
        <v>2761</v>
      </c>
      <c r="C184" s="94">
        <v>44471.692025462966</v>
      </c>
      <c r="D184" s="94" t="s">
        <v>2440</v>
      </c>
      <c r="E184" s="156">
        <v>958</v>
      </c>
      <c r="F184" s="154" t="str">
        <f>VLOOKUP(E184,VIP!$A$2:$O16492,2,0)</f>
        <v>DRBR958</v>
      </c>
      <c r="G184" s="141" t="str">
        <f>VLOOKUP(E184,'LISTADO ATM'!$A$2:$B$900,2,0)</f>
        <v xml:space="preserve">ATM Olé Aut. San Isidro </v>
      </c>
      <c r="H184" s="141" t="str">
        <f>VLOOKUP(E184,VIP!$A$2:$O21453,7,FALSE)</f>
        <v>Si</v>
      </c>
      <c r="I184" s="141" t="str">
        <f>VLOOKUP(E184,VIP!$A$2:$O13418,8,FALSE)</f>
        <v>Si</v>
      </c>
      <c r="J184" s="141" t="str">
        <f>VLOOKUP(E184,VIP!$A$2:$O13368,8,FALSE)</f>
        <v>Si</v>
      </c>
      <c r="K184" s="141" t="str">
        <f>VLOOKUP(E184,VIP!$A$2:$O16942,6,0)</f>
        <v>NO</v>
      </c>
      <c r="L184" s="153" t="s">
        <v>2433</v>
      </c>
      <c r="M184" s="93" t="s">
        <v>2437</v>
      </c>
      <c r="N184" s="93" t="s">
        <v>2443</v>
      </c>
      <c r="O184" s="141" t="s">
        <v>2444</v>
      </c>
      <c r="P184" s="153"/>
      <c r="Q184" s="93" t="s">
        <v>2433</v>
      </c>
    </row>
    <row r="185" spans="1:17" ht="18" x14ac:dyDescent="0.25">
      <c r="A185" s="141" t="str">
        <f>VLOOKUP(E185,'LISTADO ATM'!$A$2:$C$901,3,0)</f>
        <v>SUR</v>
      </c>
      <c r="B185" s="154" t="s">
        <v>2760</v>
      </c>
      <c r="C185" s="94">
        <v>44471.695902777778</v>
      </c>
      <c r="D185" s="94" t="s">
        <v>2459</v>
      </c>
      <c r="E185" s="156">
        <v>296</v>
      </c>
      <c r="F185" s="154" t="str">
        <f>VLOOKUP(E185,VIP!$A$2:$O16491,2,0)</f>
        <v>DRBR296</v>
      </c>
      <c r="G185" s="141" t="str">
        <f>VLOOKUP(E185,'LISTADO ATM'!$A$2:$B$900,2,0)</f>
        <v>ATM Estación BANICOMB (Baní)  ECO Petroleo</v>
      </c>
      <c r="H185" s="141" t="str">
        <f>VLOOKUP(E185,VIP!$A$2:$O21452,7,FALSE)</f>
        <v>Si</v>
      </c>
      <c r="I185" s="141" t="str">
        <f>VLOOKUP(E185,VIP!$A$2:$O13417,8,FALSE)</f>
        <v>Si</v>
      </c>
      <c r="J185" s="141" t="str">
        <f>VLOOKUP(E185,VIP!$A$2:$O13367,8,FALSE)</f>
        <v>Si</v>
      </c>
      <c r="K185" s="141" t="str">
        <f>VLOOKUP(E185,VIP!$A$2:$O16941,6,0)</f>
        <v>NO</v>
      </c>
      <c r="L185" s="153" t="s">
        <v>2409</v>
      </c>
      <c r="M185" s="93" t="s">
        <v>2437</v>
      </c>
      <c r="N185" s="93" t="s">
        <v>2443</v>
      </c>
      <c r="O185" s="141" t="s">
        <v>2612</v>
      </c>
      <c r="P185" s="153"/>
      <c r="Q185" s="93" t="s">
        <v>2409</v>
      </c>
    </row>
    <row r="186" spans="1:17" ht="18" x14ac:dyDescent="0.25">
      <c r="A186" s="141" t="str">
        <f>VLOOKUP(E186,'LISTADO ATM'!$A$2:$C$901,3,0)</f>
        <v>NORTE</v>
      </c>
      <c r="B186" s="154" t="s">
        <v>2759</v>
      </c>
      <c r="C186" s="94">
        <v>44471.708506944444</v>
      </c>
      <c r="D186" s="94" t="s">
        <v>2175</v>
      </c>
      <c r="E186" s="156">
        <v>666</v>
      </c>
      <c r="F186" s="154" t="str">
        <f>VLOOKUP(E186,VIP!$A$2:$O16490,2,0)</f>
        <v>DRBR666</v>
      </c>
      <c r="G186" s="141" t="str">
        <f>VLOOKUP(E186,'LISTADO ATM'!$A$2:$B$900,2,0)</f>
        <v>ATM S/M El Porvernir Libert</v>
      </c>
      <c r="H186" s="141" t="str">
        <f>VLOOKUP(E186,VIP!$A$2:$O21451,7,FALSE)</f>
        <v>N/A</v>
      </c>
      <c r="I186" s="141" t="str">
        <f>VLOOKUP(E186,VIP!$A$2:$O13416,8,FALSE)</f>
        <v>N/A</v>
      </c>
      <c r="J186" s="141" t="str">
        <f>VLOOKUP(E186,VIP!$A$2:$O13366,8,FALSE)</f>
        <v>N/A</v>
      </c>
      <c r="K186" s="141" t="str">
        <f>VLOOKUP(E186,VIP!$A$2:$O16940,6,0)</f>
        <v>N/A</v>
      </c>
      <c r="L186" s="153" t="s">
        <v>2238</v>
      </c>
      <c r="M186" s="93" t="s">
        <v>2437</v>
      </c>
      <c r="N186" s="93" t="s">
        <v>2443</v>
      </c>
      <c r="O186" s="141" t="s">
        <v>2670</v>
      </c>
      <c r="P186" s="153"/>
      <c r="Q186" s="93" t="s">
        <v>2238</v>
      </c>
    </row>
    <row r="187" spans="1:17" ht="18" x14ac:dyDescent="0.25">
      <c r="A187" s="141" t="str">
        <f>VLOOKUP(E187,'LISTADO ATM'!$A$2:$C$901,3,0)</f>
        <v>ESTE</v>
      </c>
      <c r="B187" s="154" t="s">
        <v>2758</v>
      </c>
      <c r="C187" s="94">
        <v>44471.710347222222</v>
      </c>
      <c r="D187" s="94" t="s">
        <v>2174</v>
      </c>
      <c r="E187" s="156">
        <v>795</v>
      </c>
      <c r="F187" s="154" t="str">
        <f>VLOOKUP(E187,VIP!$A$2:$O16489,2,0)</f>
        <v>DRBR795</v>
      </c>
      <c r="G187" s="141" t="str">
        <f>VLOOKUP(E187,'LISTADO ATM'!$A$2:$B$900,2,0)</f>
        <v xml:space="preserve">ATM UNP Guaymate (La Romana) </v>
      </c>
      <c r="H187" s="141" t="str">
        <f>VLOOKUP(E187,VIP!$A$2:$O21450,7,FALSE)</f>
        <v>Si</v>
      </c>
      <c r="I187" s="141" t="str">
        <f>VLOOKUP(E187,VIP!$A$2:$O13415,8,FALSE)</f>
        <v>Si</v>
      </c>
      <c r="J187" s="141" t="str">
        <f>VLOOKUP(E187,VIP!$A$2:$O13365,8,FALSE)</f>
        <v>Si</v>
      </c>
      <c r="K187" s="141" t="str">
        <f>VLOOKUP(E187,VIP!$A$2:$O16939,6,0)</f>
        <v>NO</v>
      </c>
      <c r="L187" s="153" t="s">
        <v>2238</v>
      </c>
      <c r="M187" s="93" t="s">
        <v>2437</v>
      </c>
      <c r="N187" s="93" t="s">
        <v>2443</v>
      </c>
      <c r="O187" s="141" t="s">
        <v>2445</v>
      </c>
      <c r="P187" s="153"/>
      <c r="Q187" s="93" t="s">
        <v>2238</v>
      </c>
    </row>
    <row r="188" spans="1:17" ht="18" x14ac:dyDescent="0.25">
      <c r="A188" s="141" t="str">
        <f>VLOOKUP(E188,'LISTADO ATM'!$A$2:$C$901,3,0)</f>
        <v>DISTRITO NACIONAL</v>
      </c>
      <c r="B188" s="154" t="s">
        <v>2757</v>
      </c>
      <c r="C188" s="94">
        <v>44471.712152777778</v>
      </c>
      <c r="D188" s="94" t="s">
        <v>2440</v>
      </c>
      <c r="E188" s="156">
        <v>298</v>
      </c>
      <c r="F188" s="154" t="str">
        <f>VLOOKUP(E188,VIP!$A$2:$O16488,2,0)</f>
        <v>DRBR298</v>
      </c>
      <c r="G188" s="141" t="str">
        <f>VLOOKUP(E188,'LISTADO ATM'!$A$2:$B$900,2,0)</f>
        <v xml:space="preserve">ATM S/M Aprezio Engombe </v>
      </c>
      <c r="H188" s="141" t="str">
        <f>VLOOKUP(E188,VIP!$A$2:$O21449,7,FALSE)</f>
        <v>Si</v>
      </c>
      <c r="I188" s="141" t="str">
        <f>VLOOKUP(E188,VIP!$A$2:$O13414,8,FALSE)</f>
        <v>Si</v>
      </c>
      <c r="J188" s="141" t="str">
        <f>VLOOKUP(E188,VIP!$A$2:$O13364,8,FALSE)</f>
        <v>Si</v>
      </c>
      <c r="K188" s="141" t="str">
        <f>VLOOKUP(E188,VIP!$A$2:$O16938,6,0)</f>
        <v>NO</v>
      </c>
      <c r="L188" s="153" t="s">
        <v>2409</v>
      </c>
      <c r="M188" s="93" t="s">
        <v>2437</v>
      </c>
      <c r="N188" s="93" t="s">
        <v>2443</v>
      </c>
      <c r="O188" s="141" t="s">
        <v>2444</v>
      </c>
      <c r="P188" s="153"/>
      <c r="Q188" s="93" t="s">
        <v>2409</v>
      </c>
    </row>
    <row r="189" spans="1:17" ht="18" x14ac:dyDescent="0.25">
      <c r="A189" s="141" t="str">
        <f>VLOOKUP(E189,'LISTADO ATM'!$A$2:$C$901,3,0)</f>
        <v>DISTRITO NACIONAL</v>
      </c>
      <c r="B189" s="154" t="s">
        <v>2756</v>
      </c>
      <c r="C189" s="94">
        <v>44471.713425925926</v>
      </c>
      <c r="D189" s="94" t="s">
        <v>2440</v>
      </c>
      <c r="E189" s="156">
        <v>836</v>
      </c>
      <c r="F189" s="154" t="str">
        <f>VLOOKUP(E189,VIP!$A$2:$O16487,2,0)</f>
        <v>DRBR836</v>
      </c>
      <c r="G189" s="141" t="str">
        <f>VLOOKUP(E189,'LISTADO ATM'!$A$2:$B$900,2,0)</f>
        <v xml:space="preserve">ATM UNP Plaza Luperón </v>
      </c>
      <c r="H189" s="141" t="str">
        <f>VLOOKUP(E189,VIP!$A$2:$O21448,7,FALSE)</f>
        <v>Si</v>
      </c>
      <c r="I189" s="141" t="str">
        <f>VLOOKUP(E189,VIP!$A$2:$O13413,8,FALSE)</f>
        <v>Si</v>
      </c>
      <c r="J189" s="141" t="str">
        <f>VLOOKUP(E189,VIP!$A$2:$O13363,8,FALSE)</f>
        <v>Si</v>
      </c>
      <c r="K189" s="141" t="str">
        <f>VLOOKUP(E189,VIP!$A$2:$O16937,6,0)</f>
        <v>NO</v>
      </c>
      <c r="L189" s="153" t="s">
        <v>2409</v>
      </c>
      <c r="M189" s="93" t="s">
        <v>2437</v>
      </c>
      <c r="N189" s="93" t="s">
        <v>2443</v>
      </c>
      <c r="O189" s="141" t="s">
        <v>2444</v>
      </c>
      <c r="P189" s="153"/>
      <c r="Q189" s="93" t="s">
        <v>2409</v>
      </c>
    </row>
    <row r="190" spans="1:17" ht="18" x14ac:dyDescent="0.25">
      <c r="A190" s="141" t="str">
        <f>VLOOKUP(E190,'LISTADO ATM'!$A$2:$C$901,3,0)</f>
        <v>ESTE</v>
      </c>
      <c r="B190" s="154" t="s">
        <v>2755</v>
      </c>
      <c r="C190" s="94">
        <v>44471.718865740739</v>
      </c>
      <c r="D190" s="94" t="s">
        <v>2440</v>
      </c>
      <c r="E190" s="156">
        <v>158</v>
      </c>
      <c r="F190" s="154" t="str">
        <f>VLOOKUP(E190,VIP!$A$2:$O16486,2,0)</f>
        <v>DRBR158</v>
      </c>
      <c r="G190" s="141" t="str">
        <f>VLOOKUP(E190,'LISTADO ATM'!$A$2:$B$900,2,0)</f>
        <v xml:space="preserve">ATM Oficina Romana Norte </v>
      </c>
      <c r="H190" s="141" t="str">
        <f>VLOOKUP(E190,VIP!$A$2:$O21447,7,FALSE)</f>
        <v>Si</v>
      </c>
      <c r="I190" s="141" t="str">
        <f>VLOOKUP(E190,VIP!$A$2:$O13412,8,FALSE)</f>
        <v>Si</v>
      </c>
      <c r="J190" s="141" t="str">
        <f>VLOOKUP(E190,VIP!$A$2:$O13362,8,FALSE)</f>
        <v>Si</v>
      </c>
      <c r="K190" s="141" t="str">
        <f>VLOOKUP(E190,VIP!$A$2:$O16936,6,0)</f>
        <v>SI</v>
      </c>
      <c r="L190" s="153" t="s">
        <v>2409</v>
      </c>
      <c r="M190" s="93" t="s">
        <v>2437</v>
      </c>
      <c r="N190" s="93" t="s">
        <v>2443</v>
      </c>
      <c r="O190" s="141" t="s">
        <v>2444</v>
      </c>
      <c r="P190" s="153"/>
      <c r="Q190" s="93" t="s">
        <v>2409</v>
      </c>
    </row>
    <row r="191" spans="1:17" ht="18" x14ac:dyDescent="0.25">
      <c r="A191" s="141" t="str">
        <f>VLOOKUP(E191,'LISTADO ATM'!$A$2:$C$901,3,0)</f>
        <v>ESTE</v>
      </c>
      <c r="B191" s="154" t="s">
        <v>2754</v>
      </c>
      <c r="C191" s="94">
        <v>44471.72184027778</v>
      </c>
      <c r="D191" s="94" t="s">
        <v>2459</v>
      </c>
      <c r="E191" s="156">
        <v>219</v>
      </c>
      <c r="F191" s="154" t="str">
        <f>VLOOKUP(E191,VIP!$A$2:$O16485,2,0)</f>
        <v>DRBR219</v>
      </c>
      <c r="G191" s="141" t="str">
        <f>VLOOKUP(E191,'LISTADO ATM'!$A$2:$B$900,2,0)</f>
        <v xml:space="preserve">ATM Oficina La Altagracia (Higuey) </v>
      </c>
      <c r="H191" s="141" t="str">
        <f>VLOOKUP(E191,VIP!$A$2:$O21446,7,FALSE)</f>
        <v>Si</v>
      </c>
      <c r="I191" s="141" t="str">
        <f>VLOOKUP(E191,VIP!$A$2:$O13411,8,FALSE)</f>
        <v>Si</v>
      </c>
      <c r="J191" s="141" t="str">
        <f>VLOOKUP(E191,VIP!$A$2:$O13361,8,FALSE)</f>
        <v>Si</v>
      </c>
      <c r="K191" s="141" t="str">
        <f>VLOOKUP(E191,VIP!$A$2:$O16935,6,0)</f>
        <v>NO</v>
      </c>
      <c r="L191" s="153" t="s">
        <v>2625</v>
      </c>
      <c r="M191" s="161" t="s">
        <v>2530</v>
      </c>
      <c r="N191" s="93" t="s">
        <v>2443</v>
      </c>
      <c r="O191" s="141" t="s">
        <v>2612</v>
      </c>
      <c r="P191" s="153"/>
      <c r="Q191" s="162">
        <v>44471.708333333336</v>
      </c>
    </row>
    <row r="192" spans="1:17" ht="18" x14ac:dyDescent="0.25">
      <c r="A192" s="141" t="str">
        <f>VLOOKUP(E192,'LISTADO ATM'!$A$2:$C$901,3,0)</f>
        <v>DISTRITO NACIONAL</v>
      </c>
      <c r="B192" s="154" t="s">
        <v>2753</v>
      </c>
      <c r="C192" s="94">
        <v>44471.722349537034</v>
      </c>
      <c r="D192" s="94" t="s">
        <v>2440</v>
      </c>
      <c r="E192" s="156">
        <v>678</v>
      </c>
      <c r="F192" s="154" t="str">
        <f>VLOOKUP(E192,VIP!$A$2:$O16484,2,0)</f>
        <v>DRBR678</v>
      </c>
      <c r="G192" s="141" t="str">
        <f>VLOOKUP(E192,'LISTADO ATM'!$A$2:$B$900,2,0)</f>
        <v>ATM Eco Petroleo San Isidro</v>
      </c>
      <c r="H192" s="141" t="str">
        <f>VLOOKUP(E192,VIP!$A$2:$O21445,7,FALSE)</f>
        <v>Si</v>
      </c>
      <c r="I192" s="141" t="str">
        <f>VLOOKUP(E192,VIP!$A$2:$O13410,8,FALSE)</f>
        <v>Si</v>
      </c>
      <c r="J192" s="141" t="str">
        <f>VLOOKUP(E192,VIP!$A$2:$O13360,8,FALSE)</f>
        <v>Si</v>
      </c>
      <c r="K192" s="141" t="str">
        <f>VLOOKUP(E192,VIP!$A$2:$O16934,6,0)</f>
        <v>NO</v>
      </c>
      <c r="L192" s="153" t="s">
        <v>2433</v>
      </c>
      <c r="M192" s="93" t="s">
        <v>2437</v>
      </c>
      <c r="N192" s="93" t="s">
        <v>2443</v>
      </c>
      <c r="O192" s="141" t="s">
        <v>2444</v>
      </c>
      <c r="P192" s="153"/>
      <c r="Q192" s="93" t="s">
        <v>2433</v>
      </c>
    </row>
    <row r="193" spans="1:17" ht="18" x14ac:dyDescent="0.25">
      <c r="A193" s="141" t="str">
        <f>VLOOKUP(E193,'LISTADO ATM'!$A$2:$C$901,3,0)</f>
        <v>DISTRITO NACIONAL</v>
      </c>
      <c r="B193" s="154" t="s">
        <v>2752</v>
      </c>
      <c r="C193" s="94">
        <v>44471.724814814814</v>
      </c>
      <c r="D193" s="94" t="s">
        <v>2174</v>
      </c>
      <c r="E193" s="156">
        <v>408</v>
      </c>
      <c r="F193" s="154" t="str">
        <f>VLOOKUP(E193,VIP!$A$2:$O16483,2,0)</f>
        <v>DRBR408</v>
      </c>
      <c r="G193" s="141" t="str">
        <f>VLOOKUP(E193,'LISTADO ATM'!$A$2:$B$900,2,0)</f>
        <v xml:space="preserve">ATM Autobanco Las Palmas de Herrera </v>
      </c>
      <c r="H193" s="141" t="str">
        <f>VLOOKUP(E193,VIP!$A$2:$O21444,7,FALSE)</f>
        <v>Si</v>
      </c>
      <c r="I193" s="141" t="str">
        <f>VLOOKUP(E193,VIP!$A$2:$O13409,8,FALSE)</f>
        <v>Si</v>
      </c>
      <c r="J193" s="141" t="str">
        <f>VLOOKUP(E193,VIP!$A$2:$O13359,8,FALSE)</f>
        <v>Si</v>
      </c>
      <c r="K193" s="141" t="str">
        <f>VLOOKUP(E193,VIP!$A$2:$O16933,6,0)</f>
        <v>NO</v>
      </c>
      <c r="L193" s="153" t="s">
        <v>2455</v>
      </c>
      <c r="M193" s="93" t="s">
        <v>2437</v>
      </c>
      <c r="N193" s="93" t="s">
        <v>2443</v>
      </c>
      <c r="O193" s="141" t="s">
        <v>2445</v>
      </c>
      <c r="P193" s="153"/>
      <c r="Q193" s="93" t="s">
        <v>2455</v>
      </c>
    </row>
    <row r="194" spans="1:17" ht="18" x14ac:dyDescent="0.25">
      <c r="A194" s="141" t="str">
        <f>VLOOKUP(E194,'LISTADO ATM'!$A$2:$C$901,3,0)</f>
        <v>DISTRITO NACIONAL</v>
      </c>
      <c r="B194" s="154" t="s">
        <v>2751</v>
      </c>
      <c r="C194" s="94">
        <v>44471.724976851852</v>
      </c>
      <c r="D194" s="94" t="s">
        <v>2440</v>
      </c>
      <c r="E194" s="156">
        <v>572</v>
      </c>
      <c r="F194" s="154" t="str">
        <f>VLOOKUP(E194,VIP!$A$2:$O16482,2,0)</f>
        <v>DRBR174</v>
      </c>
      <c r="G194" s="141" t="str">
        <f>VLOOKUP(E194,'LISTADO ATM'!$A$2:$B$900,2,0)</f>
        <v xml:space="preserve">ATM Olé Ovando </v>
      </c>
      <c r="H194" s="141" t="str">
        <f>VLOOKUP(E194,VIP!$A$2:$O21443,7,FALSE)</f>
        <v>Si</v>
      </c>
      <c r="I194" s="141" t="str">
        <f>VLOOKUP(E194,VIP!$A$2:$O13408,8,FALSE)</f>
        <v>Si</v>
      </c>
      <c r="J194" s="141" t="str">
        <f>VLOOKUP(E194,VIP!$A$2:$O13358,8,FALSE)</f>
        <v>Si</v>
      </c>
      <c r="K194" s="141" t="str">
        <f>VLOOKUP(E194,VIP!$A$2:$O16932,6,0)</f>
        <v>NO</v>
      </c>
      <c r="L194" s="153" t="s">
        <v>2409</v>
      </c>
      <c r="M194" s="93" t="s">
        <v>2437</v>
      </c>
      <c r="N194" s="93" t="s">
        <v>2443</v>
      </c>
      <c r="O194" s="141" t="s">
        <v>2444</v>
      </c>
      <c r="P194" s="153"/>
      <c r="Q194" s="93" t="s">
        <v>2409</v>
      </c>
    </row>
    <row r="195" spans="1:17" ht="18" x14ac:dyDescent="0.25">
      <c r="A195" s="141" t="str">
        <f>VLOOKUP(E195,'LISTADO ATM'!$A$2:$C$901,3,0)</f>
        <v>NORTE</v>
      </c>
      <c r="B195" s="154" t="s">
        <v>2750</v>
      </c>
      <c r="C195" s="94">
        <v>44471.726273148146</v>
      </c>
      <c r="D195" s="94" t="s">
        <v>2632</v>
      </c>
      <c r="E195" s="156">
        <v>198</v>
      </c>
      <c r="F195" s="154" t="str">
        <f>VLOOKUP(E195,VIP!$A$2:$O16481,2,0)</f>
        <v>DRBR198</v>
      </c>
      <c r="G195" s="141" t="str">
        <f>VLOOKUP(E195,'LISTADO ATM'!$A$2:$B$900,2,0)</f>
        <v xml:space="preserve">ATM Almacenes El Encanto  (Santiago) </v>
      </c>
      <c r="H195" s="141" t="str">
        <f>VLOOKUP(E195,VIP!$A$2:$O21442,7,FALSE)</f>
        <v>NO</v>
      </c>
      <c r="I195" s="141" t="str">
        <f>VLOOKUP(E195,VIP!$A$2:$O13407,8,FALSE)</f>
        <v>NO</v>
      </c>
      <c r="J195" s="141" t="str">
        <f>VLOOKUP(E195,VIP!$A$2:$O13357,8,FALSE)</f>
        <v>NO</v>
      </c>
      <c r="K195" s="141" t="str">
        <f>VLOOKUP(E195,VIP!$A$2:$O16931,6,0)</f>
        <v>NO</v>
      </c>
      <c r="L195" s="153" t="s">
        <v>2409</v>
      </c>
      <c r="M195" s="93" t="s">
        <v>2437</v>
      </c>
      <c r="N195" s="93" t="s">
        <v>2443</v>
      </c>
      <c r="O195" s="141" t="s">
        <v>2631</v>
      </c>
      <c r="P195" s="153"/>
      <c r="Q195" s="93" t="s">
        <v>2409</v>
      </c>
    </row>
    <row r="196" spans="1:17" ht="18" x14ac:dyDescent="0.25">
      <c r="A196" s="141" t="str">
        <f>VLOOKUP(E196,'LISTADO ATM'!$A$2:$C$901,3,0)</f>
        <v>ESTE</v>
      </c>
      <c r="B196" s="154" t="s">
        <v>2749</v>
      </c>
      <c r="C196" s="94">
        <v>44471.726678240739</v>
      </c>
      <c r="D196" s="94" t="s">
        <v>2174</v>
      </c>
      <c r="E196" s="156">
        <v>117</v>
      </c>
      <c r="F196" s="154" t="str">
        <f>VLOOKUP(E196,VIP!$A$2:$O16480,2,0)</f>
        <v>DRBR117</v>
      </c>
      <c r="G196" s="141" t="str">
        <f>VLOOKUP(E196,'LISTADO ATM'!$A$2:$B$900,2,0)</f>
        <v xml:space="preserve">ATM Oficina El Seybo </v>
      </c>
      <c r="H196" s="141" t="str">
        <f>VLOOKUP(E196,VIP!$A$2:$O21441,7,FALSE)</f>
        <v>Si</v>
      </c>
      <c r="I196" s="141" t="str">
        <f>VLOOKUP(E196,VIP!$A$2:$O13406,8,FALSE)</f>
        <v>Si</v>
      </c>
      <c r="J196" s="141" t="str">
        <f>VLOOKUP(E196,VIP!$A$2:$O13356,8,FALSE)</f>
        <v>Si</v>
      </c>
      <c r="K196" s="141" t="str">
        <f>VLOOKUP(E196,VIP!$A$2:$O16930,6,0)</f>
        <v>SI</v>
      </c>
      <c r="L196" s="153" t="s">
        <v>2455</v>
      </c>
      <c r="M196" s="93" t="s">
        <v>2437</v>
      </c>
      <c r="N196" s="93" t="s">
        <v>2443</v>
      </c>
      <c r="O196" s="141" t="s">
        <v>2445</v>
      </c>
      <c r="P196" s="153"/>
      <c r="Q196" s="93" t="s">
        <v>2455</v>
      </c>
    </row>
    <row r="197" spans="1:17" ht="18" x14ac:dyDescent="0.25">
      <c r="A197" s="141" t="str">
        <f>VLOOKUP(E197,'LISTADO ATM'!$A$2:$C$901,3,0)</f>
        <v>DISTRITO NACIONAL</v>
      </c>
      <c r="B197" s="154" t="s">
        <v>2748</v>
      </c>
      <c r="C197" s="94">
        <v>44471.72861111111</v>
      </c>
      <c r="D197" s="94" t="s">
        <v>2174</v>
      </c>
      <c r="E197" s="156">
        <v>989</v>
      </c>
      <c r="F197" s="154" t="str">
        <f>VLOOKUP(E197,VIP!$A$2:$O16479,2,0)</f>
        <v>DRBR989</v>
      </c>
      <c r="G197" s="141" t="str">
        <f>VLOOKUP(E197,'LISTADO ATM'!$A$2:$B$900,2,0)</f>
        <v xml:space="preserve">ATM Ministerio de Deportes </v>
      </c>
      <c r="H197" s="141" t="str">
        <f>VLOOKUP(E197,VIP!$A$2:$O21440,7,FALSE)</f>
        <v>Si</v>
      </c>
      <c r="I197" s="141" t="str">
        <f>VLOOKUP(E197,VIP!$A$2:$O13405,8,FALSE)</f>
        <v>Si</v>
      </c>
      <c r="J197" s="141" t="str">
        <f>VLOOKUP(E197,VIP!$A$2:$O13355,8,FALSE)</f>
        <v>Si</v>
      </c>
      <c r="K197" s="141" t="str">
        <f>VLOOKUP(E197,VIP!$A$2:$O16929,6,0)</f>
        <v>NO</v>
      </c>
      <c r="L197" s="153" t="s">
        <v>2455</v>
      </c>
      <c r="M197" s="93" t="s">
        <v>2437</v>
      </c>
      <c r="N197" s="93" t="s">
        <v>2443</v>
      </c>
      <c r="O197" s="141" t="s">
        <v>2445</v>
      </c>
      <c r="P197" s="153"/>
      <c r="Q197" s="93" t="s">
        <v>2455</v>
      </c>
    </row>
    <row r="198" spans="1:17" ht="18" x14ac:dyDescent="0.25">
      <c r="A198" s="141" t="str">
        <f>VLOOKUP(E198,'LISTADO ATM'!$A$2:$C$901,3,0)</f>
        <v>DISTRITO NACIONAL</v>
      </c>
      <c r="B198" s="154" t="s">
        <v>2747</v>
      </c>
      <c r="C198" s="94">
        <v>44471.731388888889</v>
      </c>
      <c r="D198" s="94" t="s">
        <v>2440</v>
      </c>
      <c r="E198" s="156">
        <v>407</v>
      </c>
      <c r="F198" s="154" t="str">
        <f>VLOOKUP(E198,VIP!$A$2:$O16478,2,0)</f>
        <v>DRBR407</v>
      </c>
      <c r="G198" s="141" t="str">
        <f>VLOOKUP(E198,'LISTADO ATM'!$A$2:$B$900,2,0)</f>
        <v xml:space="preserve">ATM Multicentro La Sirena Villa Mella </v>
      </c>
      <c r="H198" s="141" t="str">
        <f>VLOOKUP(E198,VIP!$A$2:$O21439,7,FALSE)</f>
        <v>Si</v>
      </c>
      <c r="I198" s="141" t="str">
        <f>VLOOKUP(E198,VIP!$A$2:$O13404,8,FALSE)</f>
        <v>Si</v>
      </c>
      <c r="J198" s="141" t="str">
        <f>VLOOKUP(E198,VIP!$A$2:$O13354,8,FALSE)</f>
        <v>Si</v>
      </c>
      <c r="K198" s="141" t="str">
        <f>VLOOKUP(E198,VIP!$A$2:$O16928,6,0)</f>
        <v>NO</v>
      </c>
      <c r="L198" s="153" t="s">
        <v>2409</v>
      </c>
      <c r="M198" s="93" t="s">
        <v>2437</v>
      </c>
      <c r="N198" s="93" t="s">
        <v>2443</v>
      </c>
      <c r="O198" s="141" t="s">
        <v>2444</v>
      </c>
      <c r="P198" s="153"/>
      <c r="Q198" s="93" t="s">
        <v>2409</v>
      </c>
    </row>
    <row r="199" spans="1:17" ht="18" x14ac:dyDescent="0.25">
      <c r="A199" s="141" t="str">
        <f>VLOOKUP(E199,'LISTADO ATM'!$A$2:$C$901,3,0)</f>
        <v>SUR</v>
      </c>
      <c r="B199" s="154" t="s">
        <v>2746</v>
      </c>
      <c r="C199" s="94">
        <v>44471.746331018519</v>
      </c>
      <c r="D199" s="94" t="s">
        <v>2174</v>
      </c>
      <c r="E199" s="156">
        <v>765</v>
      </c>
      <c r="F199" s="154" t="str">
        <f>VLOOKUP(E199,VIP!$A$2:$O16477,2,0)</f>
        <v>DRBR191</v>
      </c>
      <c r="G199" s="141" t="str">
        <f>VLOOKUP(E199,'LISTADO ATM'!$A$2:$B$900,2,0)</f>
        <v xml:space="preserve">ATM Oficina Azua I </v>
      </c>
      <c r="H199" s="141" t="str">
        <f>VLOOKUP(E199,VIP!$A$2:$O21438,7,FALSE)</f>
        <v>Si</v>
      </c>
      <c r="I199" s="141" t="str">
        <f>VLOOKUP(E199,VIP!$A$2:$O13403,8,FALSE)</f>
        <v>Si</v>
      </c>
      <c r="J199" s="141" t="str">
        <f>VLOOKUP(E199,VIP!$A$2:$O13353,8,FALSE)</f>
        <v>Si</v>
      </c>
      <c r="K199" s="141" t="str">
        <f>VLOOKUP(E199,VIP!$A$2:$O16927,6,0)</f>
        <v>NO</v>
      </c>
      <c r="L199" s="153" t="s">
        <v>2212</v>
      </c>
      <c r="M199" s="93" t="s">
        <v>2437</v>
      </c>
      <c r="N199" s="93" t="s">
        <v>2443</v>
      </c>
      <c r="O199" s="141" t="s">
        <v>2445</v>
      </c>
      <c r="P199" s="153"/>
      <c r="Q199" s="93" t="s">
        <v>2212</v>
      </c>
    </row>
    <row r="200" spans="1:17" ht="18" x14ac:dyDescent="0.25">
      <c r="A200" s="141" t="str">
        <f>VLOOKUP(E200,'LISTADO ATM'!$A$2:$C$901,3,0)</f>
        <v>DISTRITO NACIONAL</v>
      </c>
      <c r="B200" s="154" t="s">
        <v>2745</v>
      </c>
      <c r="C200" s="94">
        <v>44471.748055555552</v>
      </c>
      <c r="D200" s="94" t="s">
        <v>2174</v>
      </c>
      <c r="E200" s="156">
        <v>788</v>
      </c>
      <c r="F200" s="154" t="str">
        <f>VLOOKUP(E200,VIP!$A$2:$O16476,2,0)</f>
        <v>DRBR452</v>
      </c>
      <c r="G200" s="141" t="str">
        <f>VLOOKUP(E200,'LISTADO ATM'!$A$2:$B$900,2,0)</f>
        <v xml:space="preserve">ATM Relaciones Exteriores (Cancillería) </v>
      </c>
      <c r="H200" s="141" t="str">
        <f>VLOOKUP(E200,VIP!$A$2:$O21437,7,FALSE)</f>
        <v>No</v>
      </c>
      <c r="I200" s="141" t="str">
        <f>VLOOKUP(E200,VIP!$A$2:$O13402,8,FALSE)</f>
        <v>No</v>
      </c>
      <c r="J200" s="141" t="str">
        <f>VLOOKUP(E200,VIP!$A$2:$O13352,8,FALSE)</f>
        <v>No</v>
      </c>
      <c r="K200" s="141" t="str">
        <f>VLOOKUP(E200,VIP!$A$2:$O16926,6,0)</f>
        <v>NO</v>
      </c>
      <c r="L200" s="153" t="s">
        <v>2238</v>
      </c>
      <c r="M200" s="93" t="s">
        <v>2437</v>
      </c>
      <c r="N200" s="93" t="s">
        <v>2443</v>
      </c>
      <c r="O200" s="141" t="s">
        <v>2445</v>
      </c>
      <c r="P200" s="153"/>
      <c r="Q200" s="93" t="s">
        <v>2238</v>
      </c>
    </row>
    <row r="201" spans="1:17" ht="18" x14ac:dyDescent="0.25">
      <c r="A201" s="141" t="str">
        <f>VLOOKUP(E201,'LISTADO ATM'!$A$2:$C$901,3,0)</f>
        <v>DISTRITO NACIONAL</v>
      </c>
      <c r="B201" s="154" t="s">
        <v>2744</v>
      </c>
      <c r="C201" s="94">
        <v>44471.75445601852</v>
      </c>
      <c r="D201" s="94" t="s">
        <v>2440</v>
      </c>
      <c r="E201" s="156">
        <v>555</v>
      </c>
      <c r="F201" s="154" t="str">
        <f>VLOOKUP(E201,VIP!$A$2:$O16475,2,0)</f>
        <v>DRBR24P</v>
      </c>
      <c r="G201" s="141" t="str">
        <f>VLOOKUP(E201,'LISTADO ATM'!$A$2:$B$900,2,0)</f>
        <v xml:space="preserve">ATM Estación Shell Las Praderas </v>
      </c>
      <c r="H201" s="141" t="str">
        <f>VLOOKUP(E201,VIP!$A$2:$O21436,7,FALSE)</f>
        <v>Si</v>
      </c>
      <c r="I201" s="141" t="str">
        <f>VLOOKUP(E201,VIP!$A$2:$O13401,8,FALSE)</f>
        <v>Si</v>
      </c>
      <c r="J201" s="141" t="str">
        <f>VLOOKUP(E201,VIP!$A$2:$O13351,8,FALSE)</f>
        <v>Si</v>
      </c>
      <c r="K201" s="141" t="str">
        <f>VLOOKUP(E201,VIP!$A$2:$O16925,6,0)</f>
        <v>NO</v>
      </c>
      <c r="L201" s="153" t="s">
        <v>2409</v>
      </c>
      <c r="M201" s="93" t="s">
        <v>2437</v>
      </c>
      <c r="N201" s="93" t="s">
        <v>2443</v>
      </c>
      <c r="O201" s="141" t="s">
        <v>2444</v>
      </c>
      <c r="P201" s="153"/>
      <c r="Q201" s="93" t="s">
        <v>2409</v>
      </c>
    </row>
    <row r="202" spans="1:17" ht="18" x14ac:dyDescent="0.25">
      <c r="A202" s="141" t="str">
        <f>VLOOKUP(E202,'LISTADO ATM'!$A$2:$C$901,3,0)</f>
        <v>NORTE</v>
      </c>
      <c r="B202" s="154" t="s">
        <v>2786</v>
      </c>
      <c r="C202" s="94">
        <v>44471.831516203703</v>
      </c>
      <c r="D202" s="94" t="s">
        <v>2459</v>
      </c>
      <c r="E202" s="156">
        <v>380</v>
      </c>
      <c r="F202" s="154" t="str">
        <f>VLOOKUP(E202,VIP!$A$2:$O16496,2,0)</f>
        <v>DRBR380</v>
      </c>
      <c r="G202" s="141" t="str">
        <f>VLOOKUP(E202,'LISTADO ATM'!$A$2:$B$900,2,0)</f>
        <v xml:space="preserve">ATM Oficina Navarrete </v>
      </c>
      <c r="H202" s="141" t="str">
        <f>VLOOKUP(E202,VIP!$A$2:$O21457,7,FALSE)</f>
        <v>Si</v>
      </c>
      <c r="I202" s="141" t="str">
        <f>VLOOKUP(E202,VIP!$A$2:$O13422,8,FALSE)</f>
        <v>Si</v>
      </c>
      <c r="J202" s="141" t="str">
        <f>VLOOKUP(E202,VIP!$A$2:$O13372,8,FALSE)</f>
        <v>Si</v>
      </c>
      <c r="K202" s="141" t="str">
        <f>VLOOKUP(E202,VIP!$A$2:$O16946,6,0)</f>
        <v>NO</v>
      </c>
      <c r="L202" s="153" t="s">
        <v>2630</v>
      </c>
      <c r="M202" s="93" t="s">
        <v>2437</v>
      </c>
      <c r="N202" s="93" t="s">
        <v>2443</v>
      </c>
      <c r="O202" s="141" t="s">
        <v>2612</v>
      </c>
      <c r="P202" s="153"/>
      <c r="Q202" s="93" t="s">
        <v>2630</v>
      </c>
    </row>
    <row r="203" spans="1:17" ht="18" x14ac:dyDescent="0.25">
      <c r="A203" s="141" t="str">
        <f>VLOOKUP(E203,'LISTADO ATM'!$A$2:$C$901,3,0)</f>
        <v>ESTE</v>
      </c>
      <c r="B203" s="154" t="s">
        <v>2785</v>
      </c>
      <c r="C203" s="94">
        <v>44471.833784722221</v>
      </c>
      <c r="D203" s="94" t="s">
        <v>2459</v>
      </c>
      <c r="E203" s="156">
        <v>912</v>
      </c>
      <c r="F203" s="154" t="str">
        <f>VLOOKUP(E203,VIP!$A$2:$O16495,2,0)</f>
        <v>DRBR973</v>
      </c>
      <c r="G203" s="141" t="str">
        <f>VLOOKUP(E203,'LISTADO ATM'!$A$2:$B$900,2,0)</f>
        <v xml:space="preserve">ATM Oficina San Pedro II </v>
      </c>
      <c r="H203" s="141" t="str">
        <f>VLOOKUP(E203,VIP!$A$2:$O21456,7,FALSE)</f>
        <v>Si</v>
      </c>
      <c r="I203" s="141" t="str">
        <f>VLOOKUP(E203,VIP!$A$2:$O13421,8,FALSE)</f>
        <v>Si</v>
      </c>
      <c r="J203" s="141" t="str">
        <f>VLOOKUP(E203,VIP!$A$2:$O13371,8,FALSE)</f>
        <v>Si</v>
      </c>
      <c r="K203" s="141" t="str">
        <f>VLOOKUP(E203,VIP!$A$2:$O16945,6,0)</f>
        <v>SI</v>
      </c>
      <c r="L203" s="153" t="s">
        <v>2409</v>
      </c>
      <c r="M203" s="93" t="s">
        <v>2437</v>
      </c>
      <c r="N203" s="93" t="s">
        <v>2443</v>
      </c>
      <c r="O203" s="141" t="s">
        <v>2633</v>
      </c>
      <c r="P203" s="153"/>
      <c r="Q203" s="93" t="s">
        <v>2409</v>
      </c>
    </row>
    <row r="204" spans="1:17" ht="18" x14ac:dyDescent="0.25">
      <c r="A204" s="141" t="str">
        <f>VLOOKUP(E204,'LISTADO ATM'!$A$2:$C$901,3,0)</f>
        <v>ESTE</v>
      </c>
      <c r="B204" s="154" t="s">
        <v>2784</v>
      </c>
      <c r="C204" s="94">
        <v>44471.837187500001</v>
      </c>
      <c r="D204" s="94" t="s">
        <v>2459</v>
      </c>
      <c r="E204" s="156">
        <v>121</v>
      </c>
      <c r="F204" s="154" t="str">
        <f>VLOOKUP(E204,VIP!$A$2:$O16494,2,0)</f>
        <v>DRBR121</v>
      </c>
      <c r="G204" s="141" t="str">
        <f>VLOOKUP(E204,'LISTADO ATM'!$A$2:$B$900,2,0)</f>
        <v xml:space="preserve">ATM Oficina Bayaguana </v>
      </c>
      <c r="H204" s="141" t="str">
        <f>VLOOKUP(E204,VIP!$A$2:$O21455,7,FALSE)</f>
        <v>Si</v>
      </c>
      <c r="I204" s="141" t="str">
        <f>VLOOKUP(E204,VIP!$A$2:$O13420,8,FALSE)</f>
        <v>Si</v>
      </c>
      <c r="J204" s="141" t="str">
        <f>VLOOKUP(E204,VIP!$A$2:$O13370,8,FALSE)</f>
        <v>Si</v>
      </c>
      <c r="K204" s="141" t="str">
        <f>VLOOKUP(E204,VIP!$A$2:$O16944,6,0)</f>
        <v>SI</v>
      </c>
      <c r="L204" s="153" t="s">
        <v>2630</v>
      </c>
      <c r="M204" s="93" t="s">
        <v>2437</v>
      </c>
      <c r="N204" s="93" t="s">
        <v>2443</v>
      </c>
      <c r="O204" s="141" t="s">
        <v>2612</v>
      </c>
      <c r="P204" s="153"/>
      <c r="Q204" s="93" t="s">
        <v>2630</v>
      </c>
    </row>
    <row r="205" spans="1:17" ht="18" x14ac:dyDescent="0.25">
      <c r="A205" s="141" t="str">
        <f>VLOOKUP(E205,'LISTADO ATM'!$A$2:$C$901,3,0)</f>
        <v>NORTE</v>
      </c>
      <c r="B205" s="154" t="s">
        <v>2783</v>
      </c>
      <c r="C205" s="94">
        <v>44471.841909722221</v>
      </c>
      <c r="D205" s="94" t="s">
        <v>2632</v>
      </c>
      <c r="E205" s="156">
        <v>304</v>
      </c>
      <c r="F205" s="154" t="str">
        <f>VLOOKUP(E205,VIP!$A$2:$O16493,2,0)</f>
        <v>DRBR304</v>
      </c>
      <c r="G205" s="141" t="str">
        <f>VLOOKUP(E205,'LISTADO ATM'!$A$2:$B$900,2,0)</f>
        <v xml:space="preserve">ATM Multicentro La Sirena Estrella Sadhala </v>
      </c>
      <c r="H205" s="141" t="str">
        <f>VLOOKUP(E205,VIP!$A$2:$O21454,7,FALSE)</f>
        <v>Si</v>
      </c>
      <c r="I205" s="141" t="str">
        <f>VLOOKUP(E205,VIP!$A$2:$O13419,8,FALSE)</f>
        <v>Si</v>
      </c>
      <c r="J205" s="141" t="str">
        <f>VLOOKUP(E205,VIP!$A$2:$O13369,8,FALSE)</f>
        <v>Si</v>
      </c>
      <c r="K205" s="141" t="str">
        <f>VLOOKUP(E205,VIP!$A$2:$O16943,6,0)</f>
        <v>NO</v>
      </c>
      <c r="L205" s="153" t="s">
        <v>2455</v>
      </c>
      <c r="M205" s="93" t="s">
        <v>2437</v>
      </c>
      <c r="N205" s="93" t="s">
        <v>2443</v>
      </c>
      <c r="O205" s="141" t="s">
        <v>2631</v>
      </c>
      <c r="P205" s="153"/>
      <c r="Q205" s="93" t="s">
        <v>2455</v>
      </c>
    </row>
    <row r="206" spans="1:17" ht="18" x14ac:dyDescent="0.25">
      <c r="A206" s="141" t="str">
        <f>VLOOKUP(E206,'LISTADO ATM'!$A$2:$C$901,3,0)</f>
        <v>NORTE</v>
      </c>
      <c r="B206" s="154" t="s">
        <v>2782</v>
      </c>
      <c r="C206" s="94">
        <v>44471.842731481483</v>
      </c>
      <c r="D206" s="94" t="s">
        <v>2175</v>
      </c>
      <c r="E206" s="156">
        <v>304</v>
      </c>
      <c r="F206" s="154" t="str">
        <f>VLOOKUP(E206,VIP!$A$2:$O16492,2,0)</f>
        <v>DRBR304</v>
      </c>
      <c r="G206" s="141" t="str">
        <f>VLOOKUP(E206,'LISTADO ATM'!$A$2:$B$900,2,0)</f>
        <v xml:space="preserve">ATM Multicentro La Sirena Estrella Sadhala </v>
      </c>
      <c r="H206" s="141" t="str">
        <f>VLOOKUP(E206,VIP!$A$2:$O21453,7,FALSE)</f>
        <v>Si</v>
      </c>
      <c r="I206" s="141" t="str">
        <f>VLOOKUP(E206,VIP!$A$2:$O13418,8,FALSE)</f>
        <v>Si</v>
      </c>
      <c r="J206" s="141" t="str">
        <f>VLOOKUP(E206,VIP!$A$2:$O13368,8,FALSE)</f>
        <v>Si</v>
      </c>
      <c r="K206" s="141" t="str">
        <f>VLOOKUP(E206,VIP!$A$2:$O16942,6,0)</f>
        <v>NO</v>
      </c>
      <c r="L206" s="153" t="s">
        <v>2625</v>
      </c>
      <c r="M206" s="93" t="s">
        <v>2437</v>
      </c>
      <c r="N206" s="93" t="s">
        <v>2443</v>
      </c>
      <c r="O206" s="141" t="s">
        <v>2670</v>
      </c>
      <c r="P206" s="153"/>
      <c r="Q206" s="93" t="s">
        <v>2625</v>
      </c>
    </row>
    <row r="207" spans="1:17" ht="18" x14ac:dyDescent="0.25">
      <c r="A207" s="141" t="str">
        <f>VLOOKUP(E207,'LISTADO ATM'!$A$2:$C$901,3,0)</f>
        <v>DISTRITO NACIONAL</v>
      </c>
      <c r="B207" s="154" t="s">
        <v>2781</v>
      </c>
      <c r="C207" s="94">
        <v>44471.845324074071</v>
      </c>
      <c r="D207" s="94" t="s">
        <v>2174</v>
      </c>
      <c r="E207" s="156">
        <v>562</v>
      </c>
      <c r="F207" s="154" t="str">
        <f>VLOOKUP(E207,VIP!$A$2:$O16491,2,0)</f>
        <v>DRBR226</v>
      </c>
      <c r="G207" s="141" t="str">
        <f>VLOOKUP(E207,'LISTADO ATM'!$A$2:$B$900,2,0)</f>
        <v xml:space="preserve">ATM S/M Jumbo Carretera Mella </v>
      </c>
      <c r="H207" s="141" t="str">
        <f>VLOOKUP(E207,VIP!$A$2:$O21452,7,FALSE)</f>
        <v>Si</v>
      </c>
      <c r="I207" s="141" t="str">
        <f>VLOOKUP(E207,VIP!$A$2:$O13417,8,FALSE)</f>
        <v>Si</v>
      </c>
      <c r="J207" s="141" t="str">
        <f>VLOOKUP(E207,VIP!$A$2:$O13367,8,FALSE)</f>
        <v>Si</v>
      </c>
      <c r="K207" s="141" t="str">
        <f>VLOOKUP(E207,VIP!$A$2:$O16941,6,0)</f>
        <v>SI</v>
      </c>
      <c r="L207" s="153" t="s">
        <v>2455</v>
      </c>
      <c r="M207" s="93" t="s">
        <v>2437</v>
      </c>
      <c r="N207" s="93" t="s">
        <v>2443</v>
      </c>
      <c r="O207" s="141" t="s">
        <v>2445</v>
      </c>
      <c r="P207" s="153"/>
      <c r="Q207" s="93" t="s">
        <v>2455</v>
      </c>
    </row>
    <row r="208" spans="1:17" ht="18" x14ac:dyDescent="0.25">
      <c r="A208" s="141" t="str">
        <f>VLOOKUP(E208,'LISTADO ATM'!$A$2:$C$901,3,0)</f>
        <v>NORTE</v>
      </c>
      <c r="B208" s="154" t="s">
        <v>2780</v>
      </c>
      <c r="C208" s="94">
        <v>44471.845613425925</v>
      </c>
      <c r="D208" s="94" t="s">
        <v>2632</v>
      </c>
      <c r="E208" s="156">
        <v>315</v>
      </c>
      <c r="F208" s="154" t="str">
        <f>VLOOKUP(E208,VIP!$A$2:$O16490,2,0)</f>
        <v>DRBR315</v>
      </c>
      <c r="G208" s="141" t="str">
        <f>VLOOKUP(E208,'LISTADO ATM'!$A$2:$B$900,2,0)</f>
        <v xml:space="preserve">ATM Oficina Estrella Sadalá </v>
      </c>
      <c r="H208" s="141" t="str">
        <f>VLOOKUP(E208,VIP!$A$2:$O21451,7,FALSE)</f>
        <v>Si</v>
      </c>
      <c r="I208" s="141" t="str">
        <f>VLOOKUP(E208,VIP!$A$2:$O13416,8,FALSE)</f>
        <v>Si</v>
      </c>
      <c r="J208" s="141" t="str">
        <f>VLOOKUP(E208,VIP!$A$2:$O13366,8,FALSE)</f>
        <v>Si</v>
      </c>
      <c r="K208" s="141" t="str">
        <f>VLOOKUP(E208,VIP!$A$2:$O16940,6,0)</f>
        <v>NO</v>
      </c>
      <c r="L208" s="153" t="s">
        <v>2433</v>
      </c>
      <c r="M208" s="93" t="s">
        <v>2437</v>
      </c>
      <c r="N208" s="93" t="s">
        <v>2443</v>
      </c>
      <c r="O208" s="141" t="s">
        <v>2631</v>
      </c>
      <c r="P208" s="153"/>
      <c r="Q208" s="93" t="s">
        <v>2433</v>
      </c>
    </row>
    <row r="209" spans="1:17" ht="18" x14ac:dyDescent="0.25">
      <c r="A209" s="141" t="str">
        <f>VLOOKUP(E209,'LISTADO ATM'!$A$2:$C$901,3,0)</f>
        <v>NORTE</v>
      </c>
      <c r="B209" s="154" t="s">
        <v>2779</v>
      </c>
      <c r="C209" s="94">
        <v>44471.845995370371</v>
      </c>
      <c r="D209" s="94" t="s">
        <v>2175</v>
      </c>
      <c r="E209" s="156">
        <v>64</v>
      </c>
      <c r="F209" s="154" t="str">
        <f>VLOOKUP(E209,VIP!$A$2:$O16489,2,0)</f>
        <v>DRBR064</v>
      </c>
      <c r="G209" s="141" t="str">
        <f>VLOOKUP(E209,'LISTADO ATM'!$A$2:$B$900,2,0)</f>
        <v xml:space="preserve">ATM COOPALINA (Cotuí) </v>
      </c>
      <c r="H209" s="141" t="str">
        <f>VLOOKUP(E209,VIP!$A$2:$O21450,7,FALSE)</f>
        <v>Si</v>
      </c>
      <c r="I209" s="141" t="str">
        <f>VLOOKUP(E209,VIP!$A$2:$O13415,8,FALSE)</f>
        <v>Si</v>
      </c>
      <c r="J209" s="141" t="str">
        <f>VLOOKUP(E209,VIP!$A$2:$O13365,8,FALSE)</f>
        <v>Si</v>
      </c>
      <c r="K209" s="141" t="str">
        <f>VLOOKUP(E209,VIP!$A$2:$O16939,6,0)</f>
        <v>NO</v>
      </c>
      <c r="L209" s="153" t="s">
        <v>2238</v>
      </c>
      <c r="M209" s="93" t="s">
        <v>2437</v>
      </c>
      <c r="N209" s="93" t="s">
        <v>2443</v>
      </c>
      <c r="O209" s="141" t="s">
        <v>2670</v>
      </c>
      <c r="P209" s="153"/>
      <c r="Q209" s="93" t="s">
        <v>2238</v>
      </c>
    </row>
    <row r="210" spans="1:17" ht="18" x14ac:dyDescent="0.25">
      <c r="A210" s="141" t="str">
        <f>VLOOKUP(E210,'LISTADO ATM'!$A$2:$C$901,3,0)</f>
        <v>SUR</v>
      </c>
      <c r="B210" s="154" t="s">
        <v>2778</v>
      </c>
      <c r="C210" s="94">
        <v>44471.84957175926</v>
      </c>
      <c r="D210" s="94" t="s">
        <v>2459</v>
      </c>
      <c r="E210" s="156">
        <v>766</v>
      </c>
      <c r="F210" s="154" t="str">
        <f>VLOOKUP(E210,VIP!$A$2:$O16488,2,0)</f>
        <v>DRBR440</v>
      </c>
      <c r="G210" s="141" t="str">
        <f>VLOOKUP(E210,'LISTADO ATM'!$A$2:$B$900,2,0)</f>
        <v xml:space="preserve">ATM Oficina Azua II </v>
      </c>
      <c r="H210" s="141" t="str">
        <f>VLOOKUP(E210,VIP!$A$2:$O21449,7,FALSE)</f>
        <v>Si</v>
      </c>
      <c r="I210" s="141" t="str">
        <f>VLOOKUP(E210,VIP!$A$2:$O13414,8,FALSE)</f>
        <v>Si</v>
      </c>
      <c r="J210" s="141" t="str">
        <f>VLOOKUP(E210,VIP!$A$2:$O13364,8,FALSE)</f>
        <v>Si</v>
      </c>
      <c r="K210" s="141" t="str">
        <f>VLOOKUP(E210,VIP!$A$2:$O16938,6,0)</f>
        <v>SI</v>
      </c>
      <c r="L210" s="153" t="s">
        <v>2433</v>
      </c>
      <c r="M210" s="93" t="s">
        <v>2437</v>
      </c>
      <c r="N210" s="93" t="s">
        <v>2443</v>
      </c>
      <c r="O210" s="141" t="s">
        <v>2633</v>
      </c>
      <c r="P210" s="153"/>
      <c r="Q210" s="93" t="s">
        <v>2433</v>
      </c>
    </row>
    <row r="211" spans="1:17" ht="18" x14ac:dyDescent="0.25">
      <c r="A211" s="141" t="str">
        <f>VLOOKUP(E211,'LISTADO ATM'!$A$2:$C$901,3,0)</f>
        <v>DISTRITO NACIONAL</v>
      </c>
      <c r="B211" s="154" t="s">
        <v>2777</v>
      </c>
      <c r="C211" s="94">
        <v>44471.851354166669</v>
      </c>
      <c r="D211" s="94" t="s">
        <v>2459</v>
      </c>
      <c r="E211" s="156">
        <v>409</v>
      </c>
      <c r="F211" s="154" t="str">
        <f>VLOOKUP(E211,VIP!$A$2:$O16487,2,0)</f>
        <v>DRBR409</v>
      </c>
      <c r="G211" s="141" t="str">
        <f>VLOOKUP(E211,'LISTADO ATM'!$A$2:$B$900,2,0)</f>
        <v xml:space="preserve">ATM Oficina Las Palmas de Herrera I </v>
      </c>
      <c r="H211" s="141" t="str">
        <f>VLOOKUP(E211,VIP!$A$2:$O21448,7,FALSE)</f>
        <v>Si</v>
      </c>
      <c r="I211" s="141" t="str">
        <f>VLOOKUP(E211,VIP!$A$2:$O13413,8,FALSE)</f>
        <v>Si</v>
      </c>
      <c r="J211" s="141" t="str">
        <f>VLOOKUP(E211,VIP!$A$2:$O13363,8,FALSE)</f>
        <v>Si</v>
      </c>
      <c r="K211" s="141" t="str">
        <f>VLOOKUP(E211,VIP!$A$2:$O16937,6,0)</f>
        <v>NO</v>
      </c>
      <c r="L211" s="153" t="s">
        <v>2409</v>
      </c>
      <c r="M211" s="93" t="s">
        <v>2437</v>
      </c>
      <c r="N211" s="93" t="s">
        <v>2443</v>
      </c>
      <c r="O211" s="141" t="s">
        <v>2633</v>
      </c>
      <c r="P211" s="153"/>
      <c r="Q211" s="93" t="s">
        <v>2409</v>
      </c>
    </row>
    <row r="212" spans="1:17" ht="18" x14ac:dyDescent="0.25">
      <c r="A212" s="141" t="str">
        <f>VLOOKUP(E212,'LISTADO ATM'!$A$2:$C$901,3,0)</f>
        <v>NORTE</v>
      </c>
      <c r="B212" s="154" t="s">
        <v>2776</v>
      </c>
      <c r="C212" s="94">
        <v>44471.857546296298</v>
      </c>
      <c r="D212" s="94" t="s">
        <v>2459</v>
      </c>
      <c r="E212" s="156">
        <v>636</v>
      </c>
      <c r="F212" s="154" t="str">
        <f>VLOOKUP(E212,VIP!$A$2:$O16486,2,0)</f>
        <v>DRBR110</v>
      </c>
      <c r="G212" s="141" t="str">
        <f>VLOOKUP(E212,'LISTADO ATM'!$A$2:$B$900,2,0)</f>
        <v xml:space="preserve">ATM Oficina Tamboríl </v>
      </c>
      <c r="H212" s="141" t="str">
        <f>VLOOKUP(E212,VIP!$A$2:$O21447,7,FALSE)</f>
        <v>Si</v>
      </c>
      <c r="I212" s="141" t="str">
        <f>VLOOKUP(E212,VIP!$A$2:$O13412,8,FALSE)</f>
        <v>Si</v>
      </c>
      <c r="J212" s="141" t="str">
        <f>VLOOKUP(E212,VIP!$A$2:$O13362,8,FALSE)</f>
        <v>Si</v>
      </c>
      <c r="K212" s="141" t="str">
        <f>VLOOKUP(E212,VIP!$A$2:$O16936,6,0)</f>
        <v>SI</v>
      </c>
      <c r="L212" s="153" t="s">
        <v>2433</v>
      </c>
      <c r="M212" s="93" t="s">
        <v>2437</v>
      </c>
      <c r="N212" s="93" t="s">
        <v>2443</v>
      </c>
      <c r="O212" s="141" t="s">
        <v>2633</v>
      </c>
      <c r="P212" s="153"/>
      <c r="Q212" s="93" t="s">
        <v>2433</v>
      </c>
    </row>
    <row r="213" spans="1:17" ht="18" x14ac:dyDescent="0.25">
      <c r="A213" s="141" t="str">
        <f>VLOOKUP(E213,'LISTADO ATM'!$A$2:$C$901,3,0)</f>
        <v>DISTRITO NACIONAL</v>
      </c>
      <c r="B213" s="154" t="s">
        <v>2775</v>
      </c>
      <c r="C213" s="94">
        <v>44471.864305555559</v>
      </c>
      <c r="D213" s="94" t="s">
        <v>2440</v>
      </c>
      <c r="E213" s="156">
        <v>698</v>
      </c>
      <c r="F213" s="154" t="str">
        <f>VLOOKUP(E213,VIP!$A$2:$O16485,2,0)</f>
        <v>DRBR698</v>
      </c>
      <c r="G213" s="141" t="str">
        <f>VLOOKUP(E213,'LISTADO ATM'!$A$2:$B$900,2,0)</f>
        <v>ATM Parador Bellamar</v>
      </c>
      <c r="H213" s="141" t="str">
        <f>VLOOKUP(E213,VIP!$A$2:$O21446,7,FALSE)</f>
        <v>Si</v>
      </c>
      <c r="I213" s="141" t="str">
        <f>VLOOKUP(E213,VIP!$A$2:$O13411,8,FALSE)</f>
        <v>Si</v>
      </c>
      <c r="J213" s="141" t="str">
        <f>VLOOKUP(E213,VIP!$A$2:$O13361,8,FALSE)</f>
        <v>Si</v>
      </c>
      <c r="K213" s="141" t="str">
        <f>VLOOKUP(E213,VIP!$A$2:$O16935,6,0)</f>
        <v>NO</v>
      </c>
      <c r="L213" s="153" t="s">
        <v>2409</v>
      </c>
      <c r="M213" s="93" t="s">
        <v>2437</v>
      </c>
      <c r="N213" s="93" t="s">
        <v>2443</v>
      </c>
      <c r="O213" s="141" t="s">
        <v>2444</v>
      </c>
      <c r="P213" s="153"/>
      <c r="Q213" s="93" t="s">
        <v>2409</v>
      </c>
    </row>
    <row r="214" spans="1:17" ht="18" x14ac:dyDescent="0.25">
      <c r="A214" s="141" t="str">
        <f>VLOOKUP(E214,'LISTADO ATM'!$A$2:$C$901,3,0)</f>
        <v>ESTE</v>
      </c>
      <c r="B214" s="154" t="s">
        <v>2774</v>
      </c>
      <c r="C214" s="94">
        <v>44471.882604166669</v>
      </c>
      <c r="D214" s="94" t="s">
        <v>2459</v>
      </c>
      <c r="E214" s="156">
        <v>268</v>
      </c>
      <c r="F214" s="154" t="str">
        <f>VLOOKUP(E214,VIP!$A$2:$O16484,2,0)</f>
        <v>DRBR268</v>
      </c>
      <c r="G214" s="141" t="str">
        <f>VLOOKUP(E214,'LISTADO ATM'!$A$2:$B$900,2,0)</f>
        <v xml:space="preserve">ATM Autobanco La Altagracia (Higuey) </v>
      </c>
      <c r="H214" s="141" t="str">
        <f>VLOOKUP(E214,VIP!$A$2:$O21445,7,FALSE)</f>
        <v>Si</v>
      </c>
      <c r="I214" s="141" t="str">
        <f>VLOOKUP(E214,VIP!$A$2:$O13410,8,FALSE)</f>
        <v>Si</v>
      </c>
      <c r="J214" s="141" t="str">
        <f>VLOOKUP(E214,VIP!$A$2:$O13360,8,FALSE)</f>
        <v>Si</v>
      </c>
      <c r="K214" s="141" t="str">
        <f>VLOOKUP(E214,VIP!$A$2:$O16934,6,0)</f>
        <v>NO</v>
      </c>
      <c r="L214" s="153" t="s">
        <v>2409</v>
      </c>
      <c r="M214" s="93" t="s">
        <v>2437</v>
      </c>
      <c r="N214" s="93" t="s">
        <v>2443</v>
      </c>
      <c r="O214" s="141" t="s">
        <v>2633</v>
      </c>
      <c r="P214" s="153"/>
      <c r="Q214" s="93" t="s">
        <v>2409</v>
      </c>
    </row>
    <row r="215" spans="1:17" ht="18" x14ac:dyDescent="0.25">
      <c r="A215" s="141" t="str">
        <f>VLOOKUP(E215,'LISTADO ATM'!$A$2:$C$901,3,0)</f>
        <v>NORTE</v>
      </c>
      <c r="B215" s="154" t="s">
        <v>2773</v>
      </c>
      <c r="C215" s="94">
        <v>44471.88616898148</v>
      </c>
      <c r="D215" s="94" t="s">
        <v>2175</v>
      </c>
      <c r="E215" s="156">
        <v>991</v>
      </c>
      <c r="F215" s="154" t="str">
        <f>VLOOKUP(E215,VIP!$A$2:$O16483,2,0)</f>
        <v>DRBR991</v>
      </c>
      <c r="G215" s="141" t="str">
        <f>VLOOKUP(E215,'LISTADO ATM'!$A$2:$B$900,2,0)</f>
        <v xml:space="preserve">ATM UNP Las Matas de Santa Cruz </v>
      </c>
      <c r="H215" s="141" t="str">
        <f>VLOOKUP(E215,VIP!$A$2:$O21444,7,FALSE)</f>
        <v>Si</v>
      </c>
      <c r="I215" s="141" t="str">
        <f>VLOOKUP(E215,VIP!$A$2:$O13409,8,FALSE)</f>
        <v>Si</v>
      </c>
      <c r="J215" s="141" t="str">
        <f>VLOOKUP(E215,VIP!$A$2:$O13359,8,FALSE)</f>
        <v>Si</v>
      </c>
      <c r="K215" s="141" t="str">
        <f>VLOOKUP(E215,VIP!$A$2:$O16933,6,0)</f>
        <v>NO</v>
      </c>
      <c r="L215" s="153" t="s">
        <v>2455</v>
      </c>
      <c r="M215" s="93" t="s">
        <v>2437</v>
      </c>
      <c r="N215" s="93" t="s">
        <v>2443</v>
      </c>
      <c r="O215" s="141" t="s">
        <v>2670</v>
      </c>
      <c r="P215" s="153"/>
      <c r="Q215" s="93" t="s">
        <v>2455</v>
      </c>
    </row>
    <row r="216" spans="1:17" ht="18" x14ac:dyDescent="0.25">
      <c r="A216" s="141" t="str">
        <f>VLOOKUP(E216,'LISTADO ATM'!$A$2:$C$901,3,0)</f>
        <v>SUR</v>
      </c>
      <c r="B216" s="154" t="s">
        <v>2772</v>
      </c>
      <c r="C216" s="94">
        <v>44471.919745370367</v>
      </c>
      <c r="D216" s="94" t="s">
        <v>2174</v>
      </c>
      <c r="E216" s="156">
        <v>5</v>
      </c>
      <c r="F216" s="154" t="str">
        <f>VLOOKUP(E216,VIP!$A$2:$O16482,2,0)</f>
        <v>DRBR005</v>
      </c>
      <c r="G216" s="141" t="str">
        <f>VLOOKUP(E216,'LISTADO ATM'!$A$2:$B$900,2,0)</f>
        <v>ATM Oficina Autoservicio Villa Ofelia (San Juan)</v>
      </c>
      <c r="H216" s="141" t="str">
        <f>VLOOKUP(E216,VIP!$A$2:$O21443,7,FALSE)</f>
        <v>Si</v>
      </c>
      <c r="I216" s="141" t="str">
        <f>VLOOKUP(E216,VIP!$A$2:$O13408,8,FALSE)</f>
        <v>Si</v>
      </c>
      <c r="J216" s="141" t="str">
        <f>VLOOKUP(E216,VIP!$A$2:$O13358,8,FALSE)</f>
        <v>Si</v>
      </c>
      <c r="K216" s="141" t="str">
        <f>VLOOKUP(E216,VIP!$A$2:$O16932,6,0)</f>
        <v>NO</v>
      </c>
      <c r="L216" s="153" t="s">
        <v>2238</v>
      </c>
      <c r="M216" s="93" t="s">
        <v>2437</v>
      </c>
      <c r="N216" s="93" t="s">
        <v>2443</v>
      </c>
      <c r="O216" s="141" t="s">
        <v>2445</v>
      </c>
      <c r="P216" s="153"/>
      <c r="Q216" s="93" t="s">
        <v>2238</v>
      </c>
    </row>
    <row r="217" spans="1:17" ht="18" x14ac:dyDescent="0.25">
      <c r="A217" s="141" t="str">
        <f>VLOOKUP(E217,'LISTADO ATM'!$A$2:$C$901,3,0)</f>
        <v>DISTRITO NACIONAL</v>
      </c>
      <c r="B217" s="154" t="s">
        <v>2771</v>
      </c>
      <c r="C217" s="94">
        <v>44471.921365740738</v>
      </c>
      <c r="D217" s="94" t="s">
        <v>2174</v>
      </c>
      <c r="E217" s="156">
        <v>165</v>
      </c>
      <c r="F217" s="154" t="str">
        <f>VLOOKUP(E217,VIP!$A$2:$O16481,2,0)</f>
        <v>DRBR165</v>
      </c>
      <c r="G217" s="141" t="str">
        <f>VLOOKUP(E217,'LISTADO ATM'!$A$2:$B$900,2,0)</f>
        <v>ATM Autoservicio Megacentro</v>
      </c>
      <c r="H217" s="141" t="str">
        <f>VLOOKUP(E217,VIP!$A$2:$O21442,7,FALSE)</f>
        <v>Si</v>
      </c>
      <c r="I217" s="141" t="str">
        <f>VLOOKUP(E217,VIP!$A$2:$O13407,8,FALSE)</f>
        <v>Si</v>
      </c>
      <c r="J217" s="141" t="str">
        <f>VLOOKUP(E217,VIP!$A$2:$O13357,8,FALSE)</f>
        <v>Si</v>
      </c>
      <c r="K217" s="141" t="str">
        <f>VLOOKUP(E217,VIP!$A$2:$O16931,6,0)</f>
        <v>SI</v>
      </c>
      <c r="L217" s="153" t="s">
        <v>2455</v>
      </c>
      <c r="M217" s="93" t="s">
        <v>2437</v>
      </c>
      <c r="N217" s="93" t="s">
        <v>2443</v>
      </c>
      <c r="O217" s="141" t="s">
        <v>2445</v>
      </c>
      <c r="P217" s="153"/>
      <c r="Q217" s="93" t="s">
        <v>2455</v>
      </c>
    </row>
    <row r="218" spans="1:17" ht="18" x14ac:dyDescent="0.25">
      <c r="A218" s="141" t="str">
        <f>VLOOKUP(E218,'LISTADO ATM'!$A$2:$C$901,3,0)</f>
        <v>SUR</v>
      </c>
      <c r="B218" s="154" t="s">
        <v>2770</v>
      </c>
      <c r="C218" s="94">
        <v>44471.922719907408</v>
      </c>
      <c r="D218" s="94" t="s">
        <v>2174</v>
      </c>
      <c r="E218" s="156">
        <v>880</v>
      </c>
      <c r="F218" s="154" t="str">
        <f>VLOOKUP(E218,VIP!$A$2:$O16480,2,0)</f>
        <v>DRBR880</v>
      </c>
      <c r="G218" s="141" t="str">
        <f>VLOOKUP(E218,'LISTADO ATM'!$A$2:$B$900,2,0)</f>
        <v xml:space="preserve">ATM Autoservicio Barahona II </v>
      </c>
      <c r="H218" s="141" t="str">
        <f>VLOOKUP(E218,VIP!$A$2:$O21441,7,FALSE)</f>
        <v>Si</v>
      </c>
      <c r="I218" s="141" t="str">
        <f>VLOOKUP(E218,VIP!$A$2:$O13406,8,FALSE)</f>
        <v>Si</v>
      </c>
      <c r="J218" s="141" t="str">
        <f>VLOOKUP(E218,VIP!$A$2:$O13356,8,FALSE)</f>
        <v>Si</v>
      </c>
      <c r="K218" s="141" t="str">
        <f>VLOOKUP(E218,VIP!$A$2:$O16930,6,0)</f>
        <v>SI</v>
      </c>
      <c r="L218" s="153" t="s">
        <v>2455</v>
      </c>
      <c r="M218" s="93" t="s">
        <v>2437</v>
      </c>
      <c r="N218" s="93" t="s">
        <v>2443</v>
      </c>
      <c r="O218" s="141" t="s">
        <v>2445</v>
      </c>
      <c r="P218" s="153"/>
      <c r="Q218" s="93" t="s">
        <v>2455</v>
      </c>
    </row>
    <row r="219" spans="1:17" ht="18" x14ac:dyDescent="0.25">
      <c r="A219" s="141" t="str">
        <f>VLOOKUP(E219,'LISTADO ATM'!$A$2:$C$901,3,0)</f>
        <v>ESTE</v>
      </c>
      <c r="B219" s="154" t="s">
        <v>2769</v>
      </c>
      <c r="C219" s="94">
        <v>44471.924050925925</v>
      </c>
      <c r="D219" s="94" t="s">
        <v>2174</v>
      </c>
      <c r="E219" s="156">
        <v>219</v>
      </c>
      <c r="F219" s="154" t="str">
        <f>VLOOKUP(E219,VIP!$A$2:$O16479,2,0)</f>
        <v>DRBR219</v>
      </c>
      <c r="G219" s="141" t="str">
        <f>VLOOKUP(E219,'LISTADO ATM'!$A$2:$B$900,2,0)</f>
        <v xml:space="preserve">ATM Oficina La Altagracia (Higuey) </v>
      </c>
      <c r="H219" s="141" t="str">
        <f>VLOOKUP(E219,VIP!$A$2:$O21440,7,FALSE)</f>
        <v>Si</v>
      </c>
      <c r="I219" s="141" t="str">
        <f>VLOOKUP(E219,VIP!$A$2:$O13405,8,FALSE)</f>
        <v>Si</v>
      </c>
      <c r="J219" s="141" t="str">
        <f>VLOOKUP(E219,VIP!$A$2:$O13355,8,FALSE)</f>
        <v>Si</v>
      </c>
      <c r="K219" s="141" t="str">
        <f>VLOOKUP(E219,VIP!$A$2:$O16929,6,0)</f>
        <v>NO</v>
      </c>
      <c r="L219" s="153" t="s">
        <v>2455</v>
      </c>
      <c r="M219" s="93" t="s">
        <v>2437</v>
      </c>
      <c r="N219" s="93" t="s">
        <v>2443</v>
      </c>
      <c r="O219" s="141" t="s">
        <v>2445</v>
      </c>
      <c r="P219" s="153"/>
      <c r="Q219" s="93" t="s">
        <v>2455</v>
      </c>
    </row>
    <row r="220" spans="1:17" ht="18" x14ac:dyDescent="0.25">
      <c r="A220" s="141" t="str">
        <f>VLOOKUP(E220,'LISTADO ATM'!$A$2:$C$901,3,0)</f>
        <v>DISTRITO NACIONAL</v>
      </c>
      <c r="B220" s="154" t="s">
        <v>2768</v>
      </c>
      <c r="C220" s="94">
        <v>44471.925312500003</v>
      </c>
      <c r="D220" s="94" t="s">
        <v>2459</v>
      </c>
      <c r="E220" s="156">
        <v>374</v>
      </c>
      <c r="F220" s="154" t="str">
        <f>VLOOKUP(E220,VIP!$A$2:$O16478,2,0)</f>
        <v>DRBR374</v>
      </c>
      <c r="G220" s="141" t="str">
        <f>VLOOKUP(E220,'LISTADO ATM'!$A$2:$B$900,2,0)</f>
        <v>Ofic. Dual Blue Mall #2</v>
      </c>
      <c r="H220" s="141" t="str">
        <f>VLOOKUP(E220,VIP!$A$2:$O21439,7,FALSE)</f>
        <v>Si</v>
      </c>
      <c r="I220" s="141" t="str">
        <f>VLOOKUP(E220,VIP!$A$2:$O13404,8,FALSE)</f>
        <v>Si</v>
      </c>
      <c r="J220" s="141" t="str">
        <f>VLOOKUP(E220,VIP!$A$2:$O13354,8,FALSE)</f>
        <v>Si</v>
      </c>
      <c r="K220" s="141" t="str">
        <f>VLOOKUP(E220,VIP!$A$2:$O16928,6,0)</f>
        <v>SI</v>
      </c>
      <c r="L220" s="153" t="s">
        <v>2625</v>
      </c>
      <c r="M220" s="93" t="s">
        <v>2437</v>
      </c>
      <c r="N220" s="93" t="s">
        <v>2443</v>
      </c>
      <c r="O220" s="141" t="s">
        <v>2612</v>
      </c>
      <c r="P220" s="153"/>
      <c r="Q220" s="93" t="s">
        <v>2625</v>
      </c>
    </row>
    <row r="221" spans="1:17" ht="18" x14ac:dyDescent="0.25">
      <c r="A221" s="141" t="str">
        <f>VLOOKUP(E221,'LISTADO ATM'!$A$2:$C$901,3,0)</f>
        <v>SUR</v>
      </c>
      <c r="B221" s="154" t="s">
        <v>2767</v>
      </c>
      <c r="C221" s="94">
        <v>44471.926724537036</v>
      </c>
      <c r="D221" s="94" t="s">
        <v>2174</v>
      </c>
      <c r="E221" s="156">
        <v>962</v>
      </c>
      <c r="F221" s="154" t="str">
        <f>VLOOKUP(E221,VIP!$A$2:$O16477,2,0)</f>
        <v>DRBR962</v>
      </c>
      <c r="G221" s="141" t="str">
        <f>VLOOKUP(E221,'LISTADO ATM'!$A$2:$B$900,2,0)</f>
        <v xml:space="preserve">ATM Oficina Villa Ofelia II (San Juan) </v>
      </c>
      <c r="H221" s="141" t="str">
        <f>VLOOKUP(E221,VIP!$A$2:$O21438,7,FALSE)</f>
        <v>Si</v>
      </c>
      <c r="I221" s="141" t="str">
        <f>VLOOKUP(E221,VIP!$A$2:$O13403,8,FALSE)</f>
        <v>Si</v>
      </c>
      <c r="J221" s="141" t="str">
        <f>VLOOKUP(E221,VIP!$A$2:$O13353,8,FALSE)</f>
        <v>Si</v>
      </c>
      <c r="K221" s="141" t="str">
        <f>VLOOKUP(E221,VIP!$A$2:$O16927,6,0)</f>
        <v>NO</v>
      </c>
      <c r="L221" s="153" t="s">
        <v>2238</v>
      </c>
      <c r="M221" s="93" t="s">
        <v>2437</v>
      </c>
      <c r="N221" s="93" t="s">
        <v>2443</v>
      </c>
      <c r="O221" s="141" t="s">
        <v>2445</v>
      </c>
      <c r="P221" s="153"/>
      <c r="Q221" s="93" t="s">
        <v>2238</v>
      </c>
    </row>
    <row r="222" spans="1:17" ht="18" x14ac:dyDescent="0.25">
      <c r="A222" s="141" t="str">
        <f>VLOOKUP(E222,'LISTADO ATM'!$A$2:$C$901,3,0)</f>
        <v>NORTE</v>
      </c>
      <c r="B222" s="154" t="s">
        <v>2766</v>
      </c>
      <c r="C222" s="94">
        <v>44471.927546296298</v>
      </c>
      <c r="D222" s="94" t="s">
        <v>2175</v>
      </c>
      <c r="E222" s="156">
        <v>956</v>
      </c>
      <c r="F222" s="154" t="str">
        <f>VLOOKUP(E222,VIP!$A$2:$O16476,2,0)</f>
        <v>DRBR956</v>
      </c>
      <c r="G222" s="141" t="str">
        <f>VLOOKUP(E222,'LISTADO ATM'!$A$2:$B$900,2,0)</f>
        <v xml:space="preserve">ATM Autoservicio El Jaya (SFM) </v>
      </c>
      <c r="H222" s="141" t="str">
        <f>VLOOKUP(E222,VIP!$A$2:$O21437,7,FALSE)</f>
        <v>Si</v>
      </c>
      <c r="I222" s="141" t="str">
        <f>VLOOKUP(E222,VIP!$A$2:$O13402,8,FALSE)</f>
        <v>Si</v>
      </c>
      <c r="J222" s="141" t="str">
        <f>VLOOKUP(E222,VIP!$A$2:$O13352,8,FALSE)</f>
        <v>Si</v>
      </c>
      <c r="K222" s="141" t="str">
        <f>VLOOKUP(E222,VIP!$A$2:$O16926,6,0)</f>
        <v>NO</v>
      </c>
      <c r="L222" s="153" t="s">
        <v>2238</v>
      </c>
      <c r="M222" s="93" t="s">
        <v>2437</v>
      </c>
      <c r="N222" s="93" t="s">
        <v>2443</v>
      </c>
      <c r="O222" s="141" t="s">
        <v>2670</v>
      </c>
      <c r="P222" s="153"/>
      <c r="Q222" s="93" t="s">
        <v>2238</v>
      </c>
    </row>
    <row r="1021515" spans="16:16" ht="18" x14ac:dyDescent="0.25">
      <c r="P1021515" s="127"/>
    </row>
  </sheetData>
  <autoFilter ref="A4:Q4">
    <sortState ref="A5:Q222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27:E157 E180:E1048576">
    <cfRule type="duplicateValues" dxfId="724" priority="2004"/>
  </conditionalFormatting>
  <conditionalFormatting sqref="E1:E4 E27:E157 E180:E1048576">
    <cfRule type="duplicateValues" dxfId="723" priority="176469"/>
  </conditionalFormatting>
  <conditionalFormatting sqref="E1:E4 E27:E157 E180:E1048576">
    <cfRule type="duplicateValues" dxfId="722" priority="176474"/>
    <cfRule type="duplicateValues" dxfId="721" priority="176475"/>
  </conditionalFormatting>
  <conditionalFormatting sqref="E1:E4 E27:E157 E180:E1048576">
    <cfRule type="duplicateValues" dxfId="720" priority="176480"/>
    <cfRule type="duplicateValues" dxfId="719" priority="176481"/>
    <cfRule type="duplicateValues" dxfId="718" priority="176482"/>
  </conditionalFormatting>
  <conditionalFormatting sqref="E27:E157 E180:E1048576">
    <cfRule type="duplicateValues" dxfId="717" priority="176489"/>
    <cfRule type="duplicateValues" dxfId="716" priority="176490"/>
    <cfRule type="duplicateValues" dxfId="715" priority="176491"/>
  </conditionalFormatting>
  <conditionalFormatting sqref="E27:E157 E180:E1048576">
    <cfRule type="duplicateValues" dxfId="714" priority="176495"/>
    <cfRule type="duplicateValues" dxfId="713" priority="176496"/>
  </conditionalFormatting>
  <conditionalFormatting sqref="E1:E4 E27:E157 E180:E1048576">
    <cfRule type="duplicateValues" dxfId="712" priority="176499"/>
    <cfRule type="duplicateValues" dxfId="711" priority="176500"/>
    <cfRule type="duplicateValues" dxfId="710" priority="176501"/>
    <cfRule type="duplicateValues" dxfId="709" priority="176502"/>
  </conditionalFormatting>
  <conditionalFormatting sqref="B1:B4 B27:B157 B180:B1048576">
    <cfRule type="duplicateValues" dxfId="708" priority="179018"/>
    <cfRule type="duplicateValues" dxfId="707" priority="179019"/>
  </conditionalFormatting>
  <conditionalFormatting sqref="B1:B4 B27:B157 B180:B1048576">
    <cfRule type="duplicateValues" dxfId="706" priority="179030"/>
  </conditionalFormatting>
  <conditionalFormatting sqref="B27:B157 B180:B1048576">
    <cfRule type="duplicateValues" dxfId="705" priority="179036"/>
    <cfRule type="duplicateValues" dxfId="704" priority="179037"/>
  </conditionalFormatting>
  <conditionalFormatting sqref="B1:B4 B27:B157 B180:B1048576">
    <cfRule type="duplicateValues" dxfId="703" priority="179046"/>
    <cfRule type="duplicateValues" dxfId="702" priority="179047"/>
    <cfRule type="duplicateValues" dxfId="701" priority="179048"/>
  </conditionalFormatting>
  <conditionalFormatting sqref="B27:B157 B180:B1048576">
    <cfRule type="duplicateValues" dxfId="700" priority="179064"/>
  </conditionalFormatting>
  <conditionalFormatting sqref="B1:B4 B27:B157 B180:B1048576">
    <cfRule type="duplicateValues" dxfId="699" priority="179069"/>
    <cfRule type="duplicateValues" dxfId="698" priority="179070"/>
    <cfRule type="duplicateValues" dxfId="697" priority="179071"/>
    <cfRule type="duplicateValues" dxfId="696" priority="179072"/>
  </conditionalFormatting>
  <conditionalFormatting sqref="B1:B4 B27:B157 B180:B1048576">
    <cfRule type="duplicateValues" dxfId="695" priority="179093"/>
    <cfRule type="duplicateValues" dxfId="694" priority="179094"/>
    <cfRule type="duplicateValues" dxfId="693" priority="179095"/>
    <cfRule type="duplicateValues" dxfId="692" priority="179096"/>
    <cfRule type="duplicateValues" dxfId="691" priority="179097"/>
  </conditionalFormatting>
  <conditionalFormatting sqref="B27:B157 B180:B1048576">
    <cfRule type="duplicateValues" dxfId="690" priority="179123"/>
    <cfRule type="duplicateValues" dxfId="689" priority="179124"/>
    <cfRule type="duplicateValues" dxfId="688" priority="179125"/>
  </conditionalFormatting>
  <conditionalFormatting sqref="E90:E91">
    <cfRule type="duplicateValues" dxfId="687" priority="440"/>
  </conditionalFormatting>
  <conditionalFormatting sqref="E90:E91">
    <cfRule type="duplicateValues" dxfId="686" priority="438"/>
    <cfRule type="duplicateValues" dxfId="685" priority="439"/>
  </conditionalFormatting>
  <conditionalFormatting sqref="E90:E91">
    <cfRule type="duplicateValues" dxfId="684" priority="435"/>
    <cfRule type="duplicateValues" dxfId="683" priority="436"/>
    <cfRule type="duplicateValues" dxfId="682" priority="437"/>
  </conditionalFormatting>
  <conditionalFormatting sqref="E90:E91">
    <cfRule type="duplicateValues" dxfId="681" priority="431"/>
    <cfRule type="duplicateValues" dxfId="680" priority="432"/>
    <cfRule type="duplicateValues" dxfId="679" priority="433"/>
    <cfRule type="duplicateValues" dxfId="678" priority="434"/>
  </conditionalFormatting>
  <conditionalFormatting sqref="B90:B91">
    <cfRule type="duplicateValues" dxfId="677" priority="429"/>
    <cfRule type="duplicateValues" dxfId="676" priority="430"/>
  </conditionalFormatting>
  <conditionalFormatting sqref="B90:B91">
    <cfRule type="duplicateValues" dxfId="675" priority="428"/>
  </conditionalFormatting>
  <conditionalFormatting sqref="B90:B91">
    <cfRule type="duplicateValues" dxfId="674" priority="425"/>
    <cfRule type="duplicateValues" dxfId="673" priority="426"/>
    <cfRule type="duplicateValues" dxfId="672" priority="427"/>
  </conditionalFormatting>
  <conditionalFormatting sqref="B90:B91">
    <cfRule type="duplicateValues" dxfId="671" priority="421"/>
    <cfRule type="duplicateValues" dxfId="670" priority="422"/>
    <cfRule type="duplicateValues" dxfId="669" priority="423"/>
    <cfRule type="duplicateValues" dxfId="668" priority="424"/>
  </conditionalFormatting>
  <conditionalFormatting sqref="B90:B91">
    <cfRule type="duplicateValues" dxfId="667" priority="416"/>
    <cfRule type="duplicateValues" dxfId="666" priority="417"/>
    <cfRule type="duplicateValues" dxfId="665" priority="418"/>
    <cfRule type="duplicateValues" dxfId="664" priority="419"/>
    <cfRule type="duplicateValues" dxfId="663" priority="420"/>
  </conditionalFormatting>
  <conditionalFormatting sqref="B1:B157 B180:B1048576">
    <cfRule type="duplicateValues" dxfId="662" priority="415"/>
  </conditionalFormatting>
  <conditionalFormatting sqref="E1:E157 E180:E1048576">
    <cfRule type="duplicateValues" dxfId="661" priority="336"/>
  </conditionalFormatting>
  <conditionalFormatting sqref="E108:E109">
    <cfRule type="duplicateValues" dxfId="660" priority="308"/>
  </conditionalFormatting>
  <conditionalFormatting sqref="E108:E109">
    <cfRule type="duplicateValues" dxfId="659" priority="307"/>
  </conditionalFormatting>
  <conditionalFormatting sqref="E108:E109">
    <cfRule type="duplicateValues" dxfId="658" priority="305"/>
    <cfRule type="duplicateValues" dxfId="657" priority="306"/>
  </conditionalFormatting>
  <conditionalFormatting sqref="E108:E109">
    <cfRule type="duplicateValues" dxfId="656" priority="302"/>
    <cfRule type="duplicateValues" dxfId="655" priority="303"/>
    <cfRule type="duplicateValues" dxfId="654" priority="304"/>
  </conditionalFormatting>
  <conditionalFormatting sqref="E108:E109">
    <cfRule type="duplicateValues" dxfId="653" priority="299"/>
    <cfRule type="duplicateValues" dxfId="652" priority="300"/>
    <cfRule type="duplicateValues" dxfId="651" priority="301"/>
  </conditionalFormatting>
  <conditionalFormatting sqref="E108:E109">
    <cfRule type="duplicateValues" dxfId="650" priority="297"/>
    <cfRule type="duplicateValues" dxfId="649" priority="298"/>
  </conditionalFormatting>
  <conditionalFormatting sqref="E108:E109">
    <cfRule type="duplicateValues" dxfId="648" priority="293"/>
    <cfRule type="duplicateValues" dxfId="647" priority="294"/>
    <cfRule type="duplicateValues" dxfId="646" priority="295"/>
    <cfRule type="duplicateValues" dxfId="645" priority="296"/>
  </conditionalFormatting>
  <conditionalFormatting sqref="B108:B109">
    <cfRule type="duplicateValues" dxfId="644" priority="291"/>
    <cfRule type="duplicateValues" dxfId="643" priority="292"/>
  </conditionalFormatting>
  <conditionalFormatting sqref="B108:B109">
    <cfRule type="duplicateValues" dxfId="642" priority="290"/>
  </conditionalFormatting>
  <conditionalFormatting sqref="B108:B109">
    <cfRule type="duplicateValues" dxfId="641" priority="288"/>
    <cfRule type="duplicateValues" dxfId="640" priority="289"/>
  </conditionalFormatting>
  <conditionalFormatting sqref="B108:B109">
    <cfRule type="duplicateValues" dxfId="639" priority="285"/>
    <cfRule type="duplicateValues" dxfId="638" priority="286"/>
    <cfRule type="duplicateValues" dxfId="637" priority="287"/>
  </conditionalFormatting>
  <conditionalFormatting sqref="B108:B109">
    <cfRule type="duplicateValues" dxfId="636" priority="284"/>
  </conditionalFormatting>
  <conditionalFormatting sqref="B108:B109">
    <cfRule type="duplicateValues" dxfId="635" priority="280"/>
    <cfRule type="duplicateValues" dxfId="634" priority="281"/>
    <cfRule type="duplicateValues" dxfId="633" priority="282"/>
    <cfRule type="duplicateValues" dxfId="632" priority="283"/>
  </conditionalFormatting>
  <conditionalFormatting sqref="B108:B109">
    <cfRule type="duplicateValues" dxfId="631" priority="275"/>
    <cfRule type="duplicateValues" dxfId="630" priority="276"/>
    <cfRule type="duplicateValues" dxfId="629" priority="277"/>
    <cfRule type="duplicateValues" dxfId="628" priority="278"/>
    <cfRule type="duplicateValues" dxfId="627" priority="279"/>
  </conditionalFormatting>
  <conditionalFormatting sqref="B108:B109">
    <cfRule type="duplicateValues" dxfId="626" priority="272"/>
    <cfRule type="duplicateValues" dxfId="625" priority="273"/>
    <cfRule type="duplicateValues" dxfId="624" priority="274"/>
  </conditionalFormatting>
  <conditionalFormatting sqref="E108:E109">
    <cfRule type="duplicateValues" dxfId="623" priority="271"/>
  </conditionalFormatting>
  <conditionalFormatting sqref="E108:E109">
    <cfRule type="duplicateValues" dxfId="622" priority="269"/>
    <cfRule type="duplicateValues" dxfId="621" priority="270"/>
  </conditionalFormatting>
  <conditionalFormatting sqref="E108:E109">
    <cfRule type="duplicateValues" dxfId="620" priority="266"/>
    <cfRule type="duplicateValues" dxfId="619" priority="267"/>
    <cfRule type="duplicateValues" dxfId="618" priority="268"/>
  </conditionalFormatting>
  <conditionalFormatting sqref="E108:E109">
    <cfRule type="duplicateValues" dxfId="617" priority="262"/>
    <cfRule type="duplicateValues" dxfId="616" priority="263"/>
    <cfRule type="duplicateValues" dxfId="615" priority="264"/>
    <cfRule type="duplicateValues" dxfId="614" priority="265"/>
  </conditionalFormatting>
  <conditionalFormatting sqref="B108:B109">
    <cfRule type="duplicateValues" dxfId="613" priority="260"/>
    <cfRule type="duplicateValues" dxfId="612" priority="261"/>
  </conditionalFormatting>
  <conditionalFormatting sqref="B108:B109">
    <cfRule type="duplicateValues" dxfId="611" priority="259"/>
  </conditionalFormatting>
  <conditionalFormatting sqref="B108:B109">
    <cfRule type="duplicateValues" dxfId="610" priority="256"/>
    <cfRule type="duplicateValues" dxfId="609" priority="257"/>
    <cfRule type="duplicateValues" dxfId="608" priority="258"/>
  </conditionalFormatting>
  <conditionalFormatting sqref="B108:B109">
    <cfRule type="duplicateValues" dxfId="607" priority="252"/>
    <cfRule type="duplicateValues" dxfId="606" priority="253"/>
    <cfRule type="duplicateValues" dxfId="605" priority="254"/>
    <cfRule type="duplicateValues" dxfId="604" priority="255"/>
  </conditionalFormatting>
  <conditionalFormatting sqref="B108:B109">
    <cfRule type="duplicateValues" dxfId="603" priority="247"/>
    <cfRule type="duplicateValues" dxfId="602" priority="248"/>
    <cfRule type="duplicateValues" dxfId="601" priority="249"/>
    <cfRule type="duplicateValues" dxfId="600" priority="250"/>
    <cfRule type="duplicateValues" dxfId="599" priority="251"/>
  </conditionalFormatting>
  <conditionalFormatting sqref="B108:B109">
    <cfRule type="duplicateValues" dxfId="598" priority="246"/>
  </conditionalFormatting>
  <conditionalFormatting sqref="B108:B109">
    <cfRule type="duplicateValues" dxfId="597" priority="244"/>
    <cfRule type="duplicateValues" dxfId="596" priority="245"/>
  </conditionalFormatting>
  <conditionalFormatting sqref="B108:B109">
    <cfRule type="duplicateValues" dxfId="595" priority="243"/>
  </conditionalFormatting>
  <conditionalFormatting sqref="B108:B109">
    <cfRule type="duplicateValues" dxfId="594" priority="240"/>
    <cfRule type="duplicateValues" dxfId="593" priority="241"/>
    <cfRule type="duplicateValues" dxfId="592" priority="242"/>
  </conditionalFormatting>
  <conditionalFormatting sqref="B108:B109">
    <cfRule type="duplicateValues" dxfId="591" priority="236"/>
    <cfRule type="duplicateValues" dxfId="590" priority="237"/>
    <cfRule type="duplicateValues" dxfId="589" priority="238"/>
    <cfRule type="duplicateValues" dxfId="588" priority="239"/>
  </conditionalFormatting>
  <conditionalFormatting sqref="B108:B109">
    <cfRule type="duplicateValues" dxfId="587" priority="231"/>
    <cfRule type="duplicateValues" dxfId="586" priority="232"/>
    <cfRule type="duplicateValues" dxfId="585" priority="233"/>
    <cfRule type="duplicateValues" dxfId="584" priority="234"/>
    <cfRule type="duplicateValues" dxfId="583" priority="235"/>
  </conditionalFormatting>
  <conditionalFormatting sqref="E108:E109">
    <cfRule type="duplicateValues" dxfId="582" priority="230"/>
  </conditionalFormatting>
  <conditionalFormatting sqref="B108:B109">
    <cfRule type="duplicateValues" dxfId="581" priority="229"/>
  </conditionalFormatting>
  <conditionalFormatting sqref="E92:E114">
    <cfRule type="duplicateValues" dxfId="580" priority="181810"/>
  </conditionalFormatting>
  <conditionalFormatting sqref="E92:E114">
    <cfRule type="duplicateValues" dxfId="579" priority="181814"/>
    <cfRule type="duplicateValues" dxfId="578" priority="181815"/>
  </conditionalFormatting>
  <conditionalFormatting sqref="E92:E114">
    <cfRule type="duplicateValues" dxfId="577" priority="181818"/>
    <cfRule type="duplicateValues" dxfId="576" priority="181819"/>
    <cfRule type="duplicateValues" dxfId="575" priority="181820"/>
  </conditionalFormatting>
  <conditionalFormatting sqref="E92:E114">
    <cfRule type="duplicateValues" dxfId="574" priority="181834"/>
    <cfRule type="duplicateValues" dxfId="573" priority="181835"/>
    <cfRule type="duplicateValues" dxfId="572" priority="181836"/>
    <cfRule type="duplicateValues" dxfId="571" priority="181837"/>
  </conditionalFormatting>
  <conditionalFormatting sqref="B92:B114">
    <cfRule type="duplicateValues" dxfId="570" priority="181842"/>
    <cfRule type="duplicateValues" dxfId="569" priority="181843"/>
  </conditionalFormatting>
  <conditionalFormatting sqref="B92:B114">
    <cfRule type="duplicateValues" dxfId="568" priority="181846"/>
  </conditionalFormatting>
  <conditionalFormatting sqref="B92:B114">
    <cfRule type="duplicateValues" dxfId="567" priority="181852"/>
    <cfRule type="duplicateValues" dxfId="566" priority="181853"/>
    <cfRule type="duplicateValues" dxfId="565" priority="181854"/>
  </conditionalFormatting>
  <conditionalFormatting sqref="B92:B114">
    <cfRule type="duplicateValues" dxfId="564" priority="181860"/>
    <cfRule type="duplicateValues" dxfId="563" priority="181861"/>
    <cfRule type="duplicateValues" dxfId="562" priority="181862"/>
    <cfRule type="duplicateValues" dxfId="561" priority="181863"/>
  </conditionalFormatting>
  <conditionalFormatting sqref="B92:B114">
    <cfRule type="duplicateValues" dxfId="560" priority="181868"/>
    <cfRule type="duplicateValues" dxfId="559" priority="181869"/>
    <cfRule type="duplicateValues" dxfId="558" priority="181870"/>
    <cfRule type="duplicateValues" dxfId="557" priority="181871"/>
    <cfRule type="duplicateValues" dxfId="556" priority="181872"/>
  </conditionalFormatting>
  <conditionalFormatting sqref="E115:E120">
    <cfRule type="duplicateValues" dxfId="555" priority="226"/>
  </conditionalFormatting>
  <conditionalFormatting sqref="E115:E120">
    <cfRule type="duplicateValues" dxfId="554" priority="225"/>
  </conditionalFormatting>
  <conditionalFormatting sqref="E115:E120">
    <cfRule type="duplicateValues" dxfId="553" priority="223"/>
    <cfRule type="duplicateValues" dxfId="552" priority="224"/>
  </conditionalFormatting>
  <conditionalFormatting sqref="E115:E120">
    <cfRule type="duplicateValues" dxfId="551" priority="220"/>
    <cfRule type="duplicateValues" dxfId="550" priority="221"/>
    <cfRule type="duplicateValues" dxfId="549" priority="222"/>
  </conditionalFormatting>
  <conditionalFormatting sqref="E115:E120">
    <cfRule type="duplicateValues" dxfId="548" priority="217"/>
    <cfRule type="duplicateValues" dxfId="547" priority="218"/>
    <cfRule type="duplicateValues" dxfId="546" priority="219"/>
  </conditionalFormatting>
  <conditionalFormatting sqref="E115:E120">
    <cfRule type="duplicateValues" dxfId="545" priority="215"/>
    <cfRule type="duplicateValues" dxfId="544" priority="216"/>
  </conditionalFormatting>
  <conditionalFormatting sqref="E115:E120">
    <cfRule type="duplicateValues" dxfId="543" priority="211"/>
    <cfRule type="duplicateValues" dxfId="542" priority="212"/>
    <cfRule type="duplicateValues" dxfId="541" priority="213"/>
    <cfRule type="duplicateValues" dxfId="540" priority="214"/>
  </conditionalFormatting>
  <conditionalFormatting sqref="B115:B120">
    <cfRule type="duplicateValues" dxfId="539" priority="209"/>
    <cfRule type="duplicateValues" dxfId="538" priority="210"/>
  </conditionalFormatting>
  <conditionalFormatting sqref="B115:B120">
    <cfRule type="duplicateValues" dxfId="537" priority="208"/>
  </conditionalFormatting>
  <conditionalFormatting sqref="B115:B120">
    <cfRule type="duplicateValues" dxfId="536" priority="206"/>
    <cfRule type="duplicateValues" dxfId="535" priority="207"/>
  </conditionalFormatting>
  <conditionalFormatting sqref="B115:B120">
    <cfRule type="duplicateValues" dxfId="534" priority="203"/>
    <cfRule type="duplicateValues" dxfId="533" priority="204"/>
    <cfRule type="duplicateValues" dxfId="532" priority="205"/>
  </conditionalFormatting>
  <conditionalFormatting sqref="B115:B120">
    <cfRule type="duplicateValues" dxfId="531" priority="202"/>
  </conditionalFormatting>
  <conditionalFormatting sqref="B115:B120">
    <cfRule type="duplicateValues" dxfId="530" priority="198"/>
    <cfRule type="duplicateValues" dxfId="529" priority="199"/>
    <cfRule type="duplicateValues" dxfId="528" priority="200"/>
    <cfRule type="duplicateValues" dxfId="527" priority="201"/>
  </conditionalFormatting>
  <conditionalFormatting sqref="B115:B120">
    <cfRule type="duplicateValues" dxfId="526" priority="193"/>
    <cfRule type="duplicateValues" dxfId="525" priority="194"/>
    <cfRule type="duplicateValues" dxfId="524" priority="195"/>
    <cfRule type="duplicateValues" dxfId="523" priority="196"/>
    <cfRule type="duplicateValues" dxfId="522" priority="197"/>
  </conditionalFormatting>
  <conditionalFormatting sqref="B115:B120">
    <cfRule type="duplicateValues" dxfId="521" priority="190"/>
    <cfRule type="duplicateValues" dxfId="520" priority="191"/>
    <cfRule type="duplicateValues" dxfId="519" priority="192"/>
  </conditionalFormatting>
  <conditionalFormatting sqref="B115:B120">
    <cfRule type="duplicateValues" dxfId="518" priority="189"/>
  </conditionalFormatting>
  <conditionalFormatting sqref="E115:E120">
    <cfRule type="duplicateValues" dxfId="517" priority="188"/>
  </conditionalFormatting>
  <conditionalFormatting sqref="B115:B120">
    <cfRule type="duplicateValues" dxfId="516" priority="187"/>
  </conditionalFormatting>
  <conditionalFormatting sqref="E115:E120">
    <cfRule type="duplicateValues" dxfId="515" priority="186"/>
  </conditionalFormatting>
  <conditionalFormatting sqref="E115:E120">
    <cfRule type="duplicateValues" dxfId="514" priority="184"/>
    <cfRule type="duplicateValues" dxfId="513" priority="185"/>
  </conditionalFormatting>
  <conditionalFormatting sqref="E115:E120">
    <cfRule type="duplicateValues" dxfId="512" priority="181"/>
    <cfRule type="duplicateValues" dxfId="511" priority="182"/>
    <cfRule type="duplicateValues" dxfId="510" priority="183"/>
  </conditionalFormatting>
  <conditionalFormatting sqref="E115:E120">
    <cfRule type="duplicateValues" dxfId="509" priority="177"/>
    <cfRule type="duplicateValues" dxfId="508" priority="178"/>
    <cfRule type="duplicateValues" dxfId="507" priority="179"/>
    <cfRule type="duplicateValues" dxfId="506" priority="180"/>
  </conditionalFormatting>
  <conditionalFormatting sqref="B115:B120">
    <cfRule type="duplicateValues" dxfId="505" priority="175"/>
    <cfRule type="duplicateValues" dxfId="504" priority="176"/>
  </conditionalFormatting>
  <conditionalFormatting sqref="B115:B120">
    <cfRule type="duplicateValues" dxfId="503" priority="174"/>
  </conditionalFormatting>
  <conditionalFormatting sqref="B115:B120">
    <cfRule type="duplicateValues" dxfId="502" priority="171"/>
    <cfRule type="duplicateValues" dxfId="501" priority="172"/>
    <cfRule type="duplicateValues" dxfId="500" priority="173"/>
  </conditionalFormatting>
  <conditionalFormatting sqref="B115:B120">
    <cfRule type="duplicateValues" dxfId="499" priority="167"/>
    <cfRule type="duplicateValues" dxfId="498" priority="168"/>
    <cfRule type="duplicateValues" dxfId="497" priority="169"/>
    <cfRule type="duplicateValues" dxfId="496" priority="170"/>
  </conditionalFormatting>
  <conditionalFormatting sqref="B115:B120">
    <cfRule type="duplicateValues" dxfId="495" priority="162"/>
    <cfRule type="duplicateValues" dxfId="494" priority="163"/>
    <cfRule type="duplicateValues" dxfId="493" priority="164"/>
    <cfRule type="duplicateValues" dxfId="492" priority="165"/>
    <cfRule type="duplicateValues" dxfId="491" priority="166"/>
  </conditionalFormatting>
  <conditionalFormatting sqref="E158:E161">
    <cfRule type="duplicateValues" dxfId="490" priority="161"/>
  </conditionalFormatting>
  <conditionalFormatting sqref="E158:E161">
    <cfRule type="duplicateValues" dxfId="489" priority="160"/>
  </conditionalFormatting>
  <conditionalFormatting sqref="E158:E161">
    <cfRule type="duplicateValues" dxfId="488" priority="158"/>
    <cfRule type="duplicateValues" dxfId="487" priority="159"/>
  </conditionalFormatting>
  <conditionalFormatting sqref="E158:E161">
    <cfRule type="duplicateValues" dxfId="486" priority="155"/>
    <cfRule type="duplicateValues" dxfId="485" priority="156"/>
    <cfRule type="duplicateValues" dxfId="484" priority="157"/>
  </conditionalFormatting>
  <conditionalFormatting sqref="E158:E161">
    <cfRule type="duplicateValues" dxfId="483" priority="152"/>
    <cfRule type="duplicateValues" dxfId="482" priority="153"/>
    <cfRule type="duplicateValues" dxfId="481" priority="154"/>
  </conditionalFormatting>
  <conditionalFormatting sqref="E158:E161">
    <cfRule type="duplicateValues" dxfId="480" priority="150"/>
    <cfRule type="duplicateValues" dxfId="479" priority="151"/>
  </conditionalFormatting>
  <conditionalFormatting sqref="E158:E161">
    <cfRule type="duplicateValues" dxfId="478" priority="146"/>
    <cfRule type="duplicateValues" dxfId="477" priority="147"/>
    <cfRule type="duplicateValues" dxfId="476" priority="148"/>
    <cfRule type="duplicateValues" dxfId="475" priority="149"/>
  </conditionalFormatting>
  <conditionalFormatting sqref="B158:B161">
    <cfRule type="duplicateValues" dxfId="474" priority="144"/>
    <cfRule type="duplicateValues" dxfId="473" priority="145"/>
  </conditionalFormatting>
  <conditionalFormatting sqref="B158:B161">
    <cfRule type="duplicateValues" dxfId="472" priority="143"/>
  </conditionalFormatting>
  <conditionalFormatting sqref="B158:B161">
    <cfRule type="duplicateValues" dxfId="471" priority="141"/>
    <cfRule type="duplicateValues" dxfId="470" priority="142"/>
  </conditionalFormatting>
  <conditionalFormatting sqref="B158:B161">
    <cfRule type="duplicateValues" dxfId="469" priority="138"/>
    <cfRule type="duplicateValues" dxfId="468" priority="139"/>
    <cfRule type="duplicateValues" dxfId="467" priority="140"/>
  </conditionalFormatting>
  <conditionalFormatting sqref="B158:B161">
    <cfRule type="duplicateValues" dxfId="466" priority="137"/>
  </conditionalFormatting>
  <conditionalFormatting sqref="B158:B161">
    <cfRule type="duplicateValues" dxfId="465" priority="133"/>
    <cfRule type="duplicateValues" dxfId="464" priority="134"/>
    <cfRule type="duplicateValues" dxfId="463" priority="135"/>
    <cfRule type="duplicateValues" dxfId="462" priority="136"/>
  </conditionalFormatting>
  <conditionalFormatting sqref="B158:B161">
    <cfRule type="duplicateValues" dxfId="461" priority="128"/>
    <cfRule type="duplicateValues" dxfId="460" priority="129"/>
    <cfRule type="duplicateValues" dxfId="459" priority="130"/>
    <cfRule type="duplicateValues" dxfId="458" priority="131"/>
    <cfRule type="duplicateValues" dxfId="457" priority="132"/>
  </conditionalFormatting>
  <conditionalFormatting sqref="B158:B161">
    <cfRule type="duplicateValues" dxfId="456" priority="125"/>
    <cfRule type="duplicateValues" dxfId="455" priority="126"/>
    <cfRule type="duplicateValues" dxfId="454" priority="127"/>
  </conditionalFormatting>
  <conditionalFormatting sqref="B158:B161">
    <cfRule type="duplicateValues" dxfId="453" priority="124"/>
  </conditionalFormatting>
  <conditionalFormatting sqref="E158:E161">
    <cfRule type="duplicateValues" dxfId="452" priority="123"/>
  </conditionalFormatting>
  <conditionalFormatting sqref="B158:B161">
    <cfRule type="duplicateValues" dxfId="451" priority="121"/>
    <cfRule type="duplicateValues" dxfId="450" priority="122"/>
  </conditionalFormatting>
  <conditionalFormatting sqref="B158:B161">
    <cfRule type="duplicateValues" dxfId="449" priority="120"/>
  </conditionalFormatting>
  <conditionalFormatting sqref="B158:B161">
    <cfRule type="duplicateValues" dxfId="448" priority="117"/>
    <cfRule type="duplicateValues" dxfId="447" priority="118"/>
    <cfRule type="duplicateValues" dxfId="446" priority="119"/>
  </conditionalFormatting>
  <conditionalFormatting sqref="B158:B161">
    <cfRule type="duplicateValues" dxfId="445" priority="113"/>
    <cfRule type="duplicateValues" dxfId="444" priority="114"/>
    <cfRule type="duplicateValues" dxfId="443" priority="115"/>
    <cfRule type="duplicateValues" dxfId="442" priority="116"/>
  </conditionalFormatting>
  <conditionalFormatting sqref="B158:B161">
    <cfRule type="duplicateValues" dxfId="441" priority="108"/>
    <cfRule type="duplicateValues" dxfId="440" priority="109"/>
    <cfRule type="duplicateValues" dxfId="439" priority="110"/>
    <cfRule type="duplicateValues" dxfId="438" priority="111"/>
    <cfRule type="duplicateValues" dxfId="437" priority="112"/>
  </conditionalFormatting>
  <conditionalFormatting sqref="B158:B161">
    <cfRule type="duplicateValues" dxfId="436" priority="106"/>
    <cfRule type="duplicateValues" dxfId="435" priority="107"/>
  </conditionalFormatting>
  <conditionalFormatting sqref="B158:B161">
    <cfRule type="duplicateValues" dxfId="434" priority="105"/>
  </conditionalFormatting>
  <conditionalFormatting sqref="B158:B161">
    <cfRule type="duplicateValues" dxfId="433" priority="102"/>
    <cfRule type="duplicateValues" dxfId="432" priority="103"/>
    <cfRule type="duplicateValues" dxfId="431" priority="104"/>
  </conditionalFormatting>
  <conditionalFormatting sqref="B158:B161">
    <cfRule type="duplicateValues" dxfId="430" priority="98"/>
    <cfRule type="duplicateValues" dxfId="429" priority="99"/>
    <cfRule type="duplicateValues" dxfId="428" priority="100"/>
    <cfRule type="duplicateValues" dxfId="427" priority="101"/>
  </conditionalFormatting>
  <conditionalFormatting sqref="B158:B161">
    <cfRule type="duplicateValues" dxfId="426" priority="93"/>
    <cfRule type="duplicateValues" dxfId="425" priority="94"/>
    <cfRule type="duplicateValues" dxfId="424" priority="95"/>
    <cfRule type="duplicateValues" dxfId="423" priority="96"/>
    <cfRule type="duplicateValues" dxfId="422" priority="97"/>
  </conditionalFormatting>
  <conditionalFormatting sqref="E158:E161">
    <cfRule type="duplicateValues" dxfId="421" priority="92"/>
  </conditionalFormatting>
  <conditionalFormatting sqref="E158:E161">
    <cfRule type="duplicateValues" dxfId="420" priority="90"/>
    <cfRule type="duplicateValues" dxfId="419" priority="91"/>
  </conditionalFormatting>
  <conditionalFormatting sqref="E158:E161">
    <cfRule type="duplicateValues" dxfId="418" priority="87"/>
    <cfRule type="duplicateValues" dxfId="417" priority="88"/>
    <cfRule type="duplicateValues" dxfId="416" priority="89"/>
  </conditionalFormatting>
  <conditionalFormatting sqref="E158:E161">
    <cfRule type="duplicateValues" dxfId="415" priority="83"/>
    <cfRule type="duplicateValues" dxfId="414" priority="84"/>
    <cfRule type="duplicateValues" dxfId="413" priority="85"/>
    <cfRule type="duplicateValues" dxfId="412" priority="86"/>
  </conditionalFormatting>
  <conditionalFormatting sqref="E162:E222">
    <cfRule type="duplicateValues" dxfId="411" priority="82"/>
  </conditionalFormatting>
  <conditionalFormatting sqref="E162:E222">
    <cfRule type="duplicateValues" dxfId="410" priority="81"/>
  </conditionalFormatting>
  <conditionalFormatting sqref="E162:E222">
    <cfRule type="duplicateValues" dxfId="409" priority="79"/>
    <cfRule type="duplicateValues" dxfId="408" priority="80"/>
  </conditionalFormatting>
  <conditionalFormatting sqref="E162:E222">
    <cfRule type="duplicateValues" dxfId="407" priority="76"/>
    <cfRule type="duplicateValues" dxfId="406" priority="77"/>
    <cfRule type="duplicateValues" dxfId="405" priority="78"/>
  </conditionalFormatting>
  <conditionalFormatting sqref="E162:E222">
    <cfRule type="duplicateValues" dxfId="404" priority="73"/>
    <cfRule type="duplicateValues" dxfId="403" priority="74"/>
    <cfRule type="duplicateValues" dxfId="402" priority="75"/>
  </conditionalFormatting>
  <conditionalFormatting sqref="E162:E222">
    <cfRule type="duplicateValues" dxfId="401" priority="71"/>
    <cfRule type="duplicateValues" dxfId="400" priority="72"/>
  </conditionalFormatting>
  <conditionalFormatting sqref="E162:E222">
    <cfRule type="duplicateValues" dxfId="399" priority="67"/>
    <cfRule type="duplicateValues" dxfId="398" priority="68"/>
    <cfRule type="duplicateValues" dxfId="397" priority="69"/>
    <cfRule type="duplicateValues" dxfId="396" priority="70"/>
  </conditionalFormatting>
  <conditionalFormatting sqref="E162:E222">
    <cfRule type="duplicateValues" dxfId="395" priority="44"/>
  </conditionalFormatting>
  <conditionalFormatting sqref="E162:E222">
    <cfRule type="duplicateValues" dxfId="394" priority="13"/>
  </conditionalFormatting>
  <conditionalFormatting sqref="E162:E222">
    <cfRule type="duplicateValues" dxfId="393" priority="11"/>
    <cfRule type="duplicateValues" dxfId="392" priority="12"/>
  </conditionalFormatting>
  <conditionalFormatting sqref="E162:E222">
    <cfRule type="duplicateValues" dxfId="391" priority="8"/>
    <cfRule type="duplicateValues" dxfId="390" priority="9"/>
    <cfRule type="duplicateValues" dxfId="389" priority="10"/>
  </conditionalFormatting>
  <conditionalFormatting sqref="E162:E222">
    <cfRule type="duplicateValues" dxfId="388" priority="4"/>
    <cfRule type="duplicateValues" dxfId="387" priority="5"/>
    <cfRule type="duplicateValues" dxfId="386" priority="6"/>
    <cfRule type="duplicateValues" dxfId="385" priority="7"/>
  </conditionalFormatting>
  <conditionalFormatting sqref="B5:B157">
    <cfRule type="duplicateValues" dxfId="384" priority="182450"/>
    <cfRule type="duplicateValues" dxfId="383" priority="182451"/>
  </conditionalFormatting>
  <conditionalFormatting sqref="B5:B157">
    <cfRule type="duplicateValues" dxfId="382" priority="182454"/>
  </conditionalFormatting>
  <conditionalFormatting sqref="B5:B157">
    <cfRule type="duplicateValues" dxfId="381" priority="182456"/>
    <cfRule type="duplicateValues" dxfId="380" priority="182457"/>
    <cfRule type="duplicateValues" dxfId="379" priority="182458"/>
  </conditionalFormatting>
  <conditionalFormatting sqref="B5:B157">
    <cfRule type="duplicateValues" dxfId="378" priority="182462"/>
    <cfRule type="duplicateValues" dxfId="377" priority="182463"/>
    <cfRule type="duplicateValues" dxfId="376" priority="182464"/>
    <cfRule type="duplicateValues" dxfId="375" priority="182465"/>
  </conditionalFormatting>
  <conditionalFormatting sqref="B5:B157">
    <cfRule type="duplicateValues" dxfId="374" priority="182470"/>
    <cfRule type="duplicateValues" dxfId="373" priority="182471"/>
    <cfRule type="duplicateValues" dxfId="372" priority="182472"/>
    <cfRule type="duplicateValues" dxfId="371" priority="182473"/>
    <cfRule type="duplicateValues" dxfId="370" priority="182474"/>
  </conditionalFormatting>
  <conditionalFormatting sqref="E5:E157">
    <cfRule type="duplicateValues" dxfId="369" priority="182480"/>
  </conditionalFormatting>
  <conditionalFormatting sqref="E5:E157">
    <cfRule type="duplicateValues" dxfId="368" priority="182482"/>
    <cfRule type="duplicateValues" dxfId="367" priority="182483"/>
  </conditionalFormatting>
  <conditionalFormatting sqref="E5:E157">
    <cfRule type="duplicateValues" dxfId="366" priority="182486"/>
    <cfRule type="duplicateValues" dxfId="365" priority="182487"/>
    <cfRule type="duplicateValues" dxfId="364" priority="182488"/>
  </conditionalFormatting>
  <conditionalFormatting sqref="E5:E157">
    <cfRule type="duplicateValues" dxfId="363" priority="182492"/>
    <cfRule type="duplicateValues" dxfId="362" priority="182493"/>
    <cfRule type="duplicateValues" dxfId="361" priority="182494"/>
    <cfRule type="duplicateValues" dxfId="360" priority="182495"/>
  </conditionalFormatting>
  <conditionalFormatting sqref="B1:B1048576">
    <cfRule type="duplicateValues" dxfId="359" priority="1"/>
    <cfRule type="duplicateValues" dxfId="358" priority="2"/>
    <cfRule type="duplicateValues" dxfId="357" priority="3"/>
  </conditionalFormatting>
  <conditionalFormatting sqref="B162:B222">
    <cfRule type="duplicateValues" dxfId="14" priority="182677"/>
    <cfRule type="duplicateValues" dxfId="13" priority="182678"/>
  </conditionalFormatting>
  <conditionalFormatting sqref="B162:B222">
    <cfRule type="duplicateValues" dxfId="12" priority="182679"/>
  </conditionalFormatting>
  <conditionalFormatting sqref="B162:B222">
    <cfRule type="duplicateValues" dxfId="11" priority="182682"/>
    <cfRule type="duplicateValues" dxfId="10" priority="182683"/>
    <cfRule type="duplicateValues" dxfId="9" priority="182684"/>
  </conditionalFormatting>
  <conditionalFormatting sqref="B162:B222">
    <cfRule type="duplicateValues" dxfId="8" priority="182686"/>
    <cfRule type="duplicateValues" dxfId="7" priority="182687"/>
    <cfRule type="duplicateValues" dxfId="6" priority="182688"/>
    <cfRule type="duplicateValues" dxfId="5" priority="182689"/>
  </conditionalFormatting>
  <conditionalFormatting sqref="B162:B222">
    <cfRule type="duplicateValues" dxfId="4" priority="182690"/>
    <cfRule type="duplicateValues" dxfId="3" priority="182691"/>
    <cfRule type="duplicateValues" dxfId="2" priority="182692"/>
    <cfRule type="duplicateValues" dxfId="1" priority="182693"/>
    <cfRule type="duplicateValues" dxfId="0" priority="182694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6"/>
  <sheetViews>
    <sheetView topLeftCell="A65" zoomScale="70" zoomScaleNormal="70" workbookViewId="0">
      <selection activeCell="D195" sqref="D195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07" t="s">
        <v>2144</v>
      </c>
      <c r="B1" s="208"/>
      <c r="C1" s="208"/>
      <c r="D1" s="208"/>
      <c r="E1" s="209"/>
      <c r="F1" s="205" t="s">
        <v>2535</v>
      </c>
      <c r="G1" s="206"/>
      <c r="H1" s="98">
        <f>COUNTIF(A:E,"2 Gavetas Vacias + 1 Fallando")</f>
        <v>8</v>
      </c>
      <c r="I1" s="98">
        <f>COUNTIF(A:E,("3 Gavetas Vacías"))</f>
        <v>41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10" t="s">
        <v>2605</v>
      </c>
      <c r="B2" s="211"/>
      <c r="C2" s="211"/>
      <c r="D2" s="211"/>
      <c r="E2" s="212"/>
      <c r="F2" s="97" t="s">
        <v>2534</v>
      </c>
      <c r="G2" s="96">
        <f>G3+G4</f>
        <v>226</v>
      </c>
      <c r="H2" s="97" t="s">
        <v>2541</v>
      </c>
      <c r="I2" s="96">
        <f>COUNTIF(A:E,"Abastecido")</f>
        <v>1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216"/>
      <c r="B3" s="187"/>
      <c r="C3" s="217"/>
      <c r="D3" s="217"/>
      <c r="E3" s="218"/>
      <c r="F3" s="97" t="s">
        <v>2533</v>
      </c>
      <c r="G3" s="96">
        <f>COUNTIF(REPORTE!A:Q,"fuera de Servicio")</f>
        <v>112</v>
      </c>
      <c r="H3" s="97" t="s">
        <v>2609</v>
      </c>
      <c r="I3" s="96">
        <f>COUNTIF(A:E,"GAVETAS VACIAS + GAVETAS FALLANDO")</f>
        <v>39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2" t="s">
        <v>2405</v>
      </c>
      <c r="B4" s="146">
        <v>44469.708333333336</v>
      </c>
      <c r="C4" s="219"/>
      <c r="D4" s="219"/>
      <c r="E4" s="220"/>
      <c r="F4" s="97" t="s">
        <v>2530</v>
      </c>
      <c r="G4" s="96">
        <f>COUNTIF(REPORTE!A:Q,"En Servicio")</f>
        <v>114</v>
      </c>
      <c r="H4" s="97" t="s">
        <v>2608</v>
      </c>
      <c r="I4" s="96">
        <f>COUNTIF(A:E,"Solucionado")</f>
        <v>1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2" t="s">
        <v>2406</v>
      </c>
      <c r="B5" s="146">
        <v>44470.25</v>
      </c>
      <c r="C5" s="219"/>
      <c r="D5" s="219"/>
      <c r="E5" s="220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49</v>
      </c>
      <c r="J5" s="119"/>
      <c r="K5" s="119"/>
    </row>
    <row r="6" spans="1:11" ht="15" customHeight="1" x14ac:dyDescent="0.25">
      <c r="A6" s="223"/>
      <c r="B6" s="224"/>
      <c r="C6" s="221"/>
      <c r="D6" s="221"/>
      <c r="E6" s="222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6</v>
      </c>
      <c r="J6" s="119"/>
      <c r="K6" s="119"/>
    </row>
    <row r="7" spans="1:11" ht="18" customHeight="1" thickBot="1" x14ac:dyDescent="0.3">
      <c r="A7" s="213" t="s">
        <v>2557</v>
      </c>
      <c r="B7" s="214"/>
      <c r="C7" s="214"/>
      <c r="D7" s="214"/>
      <c r="E7" s="215"/>
      <c r="F7" s="97" t="s">
        <v>2607</v>
      </c>
      <c r="G7" s="96">
        <f>COUNTIF(A:E,"Sin Efectivo")</f>
        <v>53</v>
      </c>
      <c r="H7" s="97" t="s">
        <v>2539</v>
      </c>
      <c r="I7" s="96">
        <f>COUNTIF(A:E,"GAVETA DE RECHAZO 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8" t="s">
        <v>2410</v>
      </c>
      <c r="E8" s="158" t="s">
        <v>2408</v>
      </c>
    </row>
    <row r="9" spans="1:11" s="119" customFormat="1" ht="18" x14ac:dyDescent="0.25">
      <c r="A9" s="144" t="e">
        <f>VLOOKUP(B9,'[1]LISTADO ATM'!$A$2:$C$922,3,0)</f>
        <v>#N/A</v>
      </c>
      <c r="B9" s="139"/>
      <c r="C9" s="144" t="e">
        <f>VLOOKUP(B9,'[1]LISTADO ATM'!$A$2:$B$922,2,0)</f>
        <v>#N/A</v>
      </c>
      <c r="D9" s="152" t="s">
        <v>2618</v>
      </c>
      <c r="E9" s="154"/>
    </row>
    <row r="10" spans="1:11" s="119" customFormat="1" ht="18" x14ac:dyDescent="0.25">
      <c r="A10" s="148" t="s">
        <v>2460</v>
      </c>
      <c r="B10" s="149">
        <f>COUNT(#REF!)</f>
        <v>0</v>
      </c>
      <c r="C10" s="197"/>
      <c r="D10" s="197"/>
      <c r="E10" s="197"/>
    </row>
    <row r="11" spans="1:11" s="119" customFormat="1" ht="18.75" customHeight="1" x14ac:dyDescent="0.25">
      <c r="A11" s="223"/>
      <c r="B11" s="224"/>
      <c r="C11" s="224"/>
      <c r="D11" s="224"/>
      <c r="E11" s="225"/>
    </row>
    <row r="12" spans="1:11" s="119" customFormat="1" ht="18.75" customHeight="1" thickBot="1" x14ac:dyDescent="0.3">
      <c r="A12" s="213" t="s">
        <v>2558</v>
      </c>
      <c r="B12" s="214"/>
      <c r="C12" s="214"/>
      <c r="D12" s="214"/>
      <c r="E12" s="215"/>
    </row>
    <row r="13" spans="1:11" s="119" customFormat="1" ht="18.75" customHeight="1" x14ac:dyDescent="0.25">
      <c r="A13" s="147" t="s">
        <v>15</v>
      </c>
      <c r="B13" s="147" t="s">
        <v>2407</v>
      </c>
      <c r="C13" s="147" t="s">
        <v>46</v>
      </c>
      <c r="D13" s="180" t="s">
        <v>2410</v>
      </c>
      <c r="E13" s="181" t="s">
        <v>2408</v>
      </c>
    </row>
    <row r="14" spans="1:11" s="119" customFormat="1" ht="18" x14ac:dyDescent="0.25">
      <c r="A14" s="145" t="e">
        <f>VLOOKUP(B14,'[1]LISTADO ATM'!$A$2:$C$922,3,0)</f>
        <v>#N/A</v>
      </c>
      <c r="B14" s="154"/>
      <c r="C14" s="145" t="e">
        <f>VLOOKUP(B14,'[1]LISTADO ATM'!$A$2:$B$822,2,0)</f>
        <v>#N/A</v>
      </c>
      <c r="D14" s="152" t="s">
        <v>2619</v>
      </c>
      <c r="E14" s="154"/>
    </row>
    <row r="15" spans="1:11" s="119" customFormat="1" ht="18.75" customHeight="1" x14ac:dyDescent="0.25">
      <c r="A15" s="148" t="s">
        <v>2460</v>
      </c>
      <c r="B15" s="149">
        <f>COUNT(#REF!)</f>
        <v>0</v>
      </c>
      <c r="C15" s="172"/>
      <c r="D15" s="173"/>
      <c r="E15" s="174"/>
    </row>
    <row r="16" spans="1:11" s="119" customFormat="1" ht="15.75" thickBot="1" x14ac:dyDescent="0.3">
      <c r="A16" s="198"/>
      <c r="B16" s="191"/>
      <c r="C16" s="191"/>
      <c r="D16" s="191"/>
      <c r="E16" s="192"/>
    </row>
    <row r="17" spans="1:5" s="106" customFormat="1" ht="18" customHeight="1" thickBot="1" x14ac:dyDescent="0.3">
      <c r="A17" s="177" t="s">
        <v>2461</v>
      </c>
      <c r="B17" s="178"/>
      <c r="C17" s="178"/>
      <c r="D17" s="178"/>
      <c r="E17" s="179"/>
    </row>
    <row r="18" spans="1:5" s="106" customFormat="1" ht="18" customHeight="1" x14ac:dyDescent="0.25">
      <c r="A18" s="147" t="s">
        <v>15</v>
      </c>
      <c r="B18" s="147" t="s">
        <v>2407</v>
      </c>
      <c r="C18" s="147" t="s">
        <v>46</v>
      </c>
      <c r="D18" s="158" t="s">
        <v>2410</v>
      </c>
      <c r="E18" s="147" t="s">
        <v>2408</v>
      </c>
    </row>
    <row r="19" spans="1:5" s="119" customFormat="1" ht="18" customHeight="1" x14ac:dyDescent="0.25">
      <c r="A19" s="144" t="str">
        <f>VLOOKUP(B19,'[1]LISTADO ATM'!$A$2:$C$922,3,0)</f>
        <v>ESTE</v>
      </c>
      <c r="B19" s="139">
        <v>429</v>
      </c>
      <c r="C19" s="144" t="str">
        <f>VLOOKUP(B19,'[1]LISTADO ATM'!$A$2:$B$922,2,0)</f>
        <v xml:space="preserve">ATM Oficina Jumbo La Romana </v>
      </c>
      <c r="D19" s="151" t="s">
        <v>2428</v>
      </c>
      <c r="E19" s="154">
        <v>3336038130</v>
      </c>
    </row>
    <row r="20" spans="1:5" s="119" customFormat="1" ht="18" customHeight="1" x14ac:dyDescent="0.25">
      <c r="A20" s="144" t="str">
        <f>VLOOKUP(B20,'[1]LISTADO ATM'!$A$2:$C$922,3,0)</f>
        <v>DISTRITO NACIONAL</v>
      </c>
      <c r="B20" s="139">
        <v>573</v>
      </c>
      <c r="C20" s="144" t="str">
        <f>VLOOKUP(B20,'[1]LISTADO ATM'!$A$2:$B$922,2,0)</f>
        <v xml:space="preserve">ATM IDSS </v>
      </c>
      <c r="D20" s="151" t="s">
        <v>2428</v>
      </c>
      <c r="E20" s="154">
        <v>3336039776</v>
      </c>
    </row>
    <row r="21" spans="1:5" s="119" customFormat="1" ht="18.75" customHeight="1" x14ac:dyDescent="0.25">
      <c r="A21" s="144" t="str">
        <f>VLOOKUP(B21,'[1]LISTADO ATM'!$A$2:$C$922,3,0)</f>
        <v>DISTRITO NACIONAL</v>
      </c>
      <c r="B21" s="139">
        <v>721</v>
      </c>
      <c r="C21" s="144" t="str">
        <f>VLOOKUP(B21,'[1]LISTADO ATM'!$A$2:$B$922,2,0)</f>
        <v xml:space="preserve">ATM Oficina Charles de Gaulle II </v>
      </c>
      <c r="D21" s="151" t="s">
        <v>2428</v>
      </c>
      <c r="E21" s="154" t="s">
        <v>2661</v>
      </c>
    </row>
    <row r="22" spans="1:5" s="119" customFormat="1" ht="18.75" customHeight="1" x14ac:dyDescent="0.25">
      <c r="A22" s="144" t="str">
        <f>VLOOKUP(B22,'[1]LISTADO ATM'!$A$2:$C$922,3,0)</f>
        <v>SUR</v>
      </c>
      <c r="B22" s="139">
        <v>249</v>
      </c>
      <c r="C22" s="144" t="str">
        <f>VLOOKUP(B22,'[1]LISTADO ATM'!$A$2:$B$922,2,0)</f>
        <v xml:space="preserve">ATM Banco Agrícola Neiba </v>
      </c>
      <c r="D22" s="151" t="s">
        <v>2428</v>
      </c>
      <c r="E22" s="154" t="s">
        <v>2662</v>
      </c>
    </row>
    <row r="23" spans="1:5" s="119" customFormat="1" ht="18.75" customHeight="1" x14ac:dyDescent="0.25">
      <c r="A23" s="144" t="str">
        <f>VLOOKUP(B23,'[1]LISTADO ATM'!$A$2:$C$922,3,0)</f>
        <v>ESTE</v>
      </c>
      <c r="B23" s="139">
        <v>609</v>
      </c>
      <c r="C23" s="144" t="str">
        <f>VLOOKUP(B23,'[1]LISTADO ATM'!$A$2:$B$922,2,0)</f>
        <v xml:space="preserve">ATM S/M Jumbo (San Pedro) </v>
      </c>
      <c r="D23" s="151" t="s">
        <v>2428</v>
      </c>
      <c r="E23" s="154" t="s">
        <v>2663</v>
      </c>
    </row>
    <row r="24" spans="1:5" s="119" customFormat="1" ht="18.75" customHeight="1" x14ac:dyDescent="0.25">
      <c r="A24" s="144" t="str">
        <f>VLOOKUP(B24,'[1]LISTADO ATM'!$A$2:$C$922,3,0)</f>
        <v>DISTRITO NACIONAL</v>
      </c>
      <c r="B24" s="139">
        <v>911</v>
      </c>
      <c r="C24" s="144" t="str">
        <f>VLOOKUP(B24,'[1]LISTADO ATM'!$A$2:$B$922,2,0)</f>
        <v xml:space="preserve">ATM Oficina Venezuela II </v>
      </c>
      <c r="D24" s="151" t="s">
        <v>2428</v>
      </c>
      <c r="E24" s="154" t="s">
        <v>2664</v>
      </c>
    </row>
    <row r="25" spans="1:5" s="119" customFormat="1" ht="18.75" customHeight="1" x14ac:dyDescent="0.25">
      <c r="A25" s="144" t="str">
        <f>VLOOKUP(B25,'[1]LISTADO ATM'!$A$2:$C$922,3,0)</f>
        <v>NORTE</v>
      </c>
      <c r="B25" s="139">
        <v>720</v>
      </c>
      <c r="C25" s="144" t="str">
        <f>VLOOKUP(B25,'[1]LISTADO ATM'!$A$2:$B$922,2,0)</f>
        <v xml:space="preserve">ATM OMSA (Santiago) </v>
      </c>
      <c r="D25" s="151" t="s">
        <v>2428</v>
      </c>
      <c r="E25" s="154">
        <v>3336043195</v>
      </c>
    </row>
    <row r="26" spans="1:5" s="119" customFormat="1" ht="18" customHeight="1" x14ac:dyDescent="0.25">
      <c r="A26" s="144" t="str">
        <f>VLOOKUP(B26,'[1]LISTADO ATM'!$A$2:$C$922,3,0)</f>
        <v>SUR</v>
      </c>
      <c r="B26" s="139">
        <v>84</v>
      </c>
      <c r="C26" s="144" t="str">
        <f>VLOOKUP(B26,'[1]LISTADO ATM'!$A$2:$B$922,2,0)</f>
        <v xml:space="preserve">ATM Oficina Multicentro Sirena San Cristóbal </v>
      </c>
      <c r="D26" s="151" t="s">
        <v>2428</v>
      </c>
      <c r="E26" s="154">
        <v>3336043211</v>
      </c>
    </row>
    <row r="27" spans="1:5" s="119" customFormat="1" ht="18" customHeight="1" x14ac:dyDescent="0.25">
      <c r="A27" s="144" t="str">
        <f>VLOOKUP(B27,'[1]LISTADO ATM'!$A$2:$C$922,3,0)</f>
        <v>ESTE</v>
      </c>
      <c r="B27" s="139">
        <v>843</v>
      </c>
      <c r="C27" s="144" t="str">
        <f>VLOOKUP(B27,'[1]LISTADO ATM'!$A$2:$B$922,2,0)</f>
        <v xml:space="preserve">ATM Oficina Romana Centro </v>
      </c>
      <c r="D27" s="151" t="s">
        <v>2428</v>
      </c>
      <c r="E27" s="154">
        <v>3336043220</v>
      </c>
    </row>
    <row r="28" spans="1:5" s="119" customFormat="1" ht="18" customHeight="1" x14ac:dyDescent="0.25">
      <c r="A28" s="144" t="str">
        <f>VLOOKUP(B28,'[1]LISTADO ATM'!$A$2:$C$922,3,0)</f>
        <v>ESTE</v>
      </c>
      <c r="B28" s="139">
        <v>294</v>
      </c>
      <c r="C28" s="144" t="str">
        <f>VLOOKUP(B28,'[1]LISTADO ATM'!$A$2:$B$922,2,0)</f>
        <v xml:space="preserve">ATM Plaza Zaglul San Pedro II </v>
      </c>
      <c r="D28" s="151" t="s">
        <v>2428</v>
      </c>
      <c r="E28" s="154">
        <v>3336043227</v>
      </c>
    </row>
    <row r="29" spans="1:5" s="119" customFormat="1" ht="18" customHeight="1" x14ac:dyDescent="0.25">
      <c r="A29" s="144" t="str">
        <f>VLOOKUP(B29,'[1]LISTADO ATM'!$A$2:$C$922,3,0)</f>
        <v>NORTE</v>
      </c>
      <c r="B29" s="139">
        <v>878</v>
      </c>
      <c r="C29" s="144" t="str">
        <f>VLOOKUP(B29,'[1]LISTADO ATM'!$A$2:$B$922,2,0)</f>
        <v>ATM UNP Cabral Y Baez</v>
      </c>
      <c r="D29" s="151" t="s">
        <v>2428</v>
      </c>
      <c r="E29" s="154">
        <v>3336043244</v>
      </c>
    </row>
    <row r="30" spans="1:5" s="119" customFormat="1" ht="18" customHeight="1" x14ac:dyDescent="0.25">
      <c r="A30" s="144" t="str">
        <f>VLOOKUP(B30,'[1]LISTADO ATM'!$A$2:$C$922,3,0)</f>
        <v>NORTE</v>
      </c>
      <c r="B30" s="139">
        <v>256</v>
      </c>
      <c r="C30" s="144" t="str">
        <f>VLOOKUP(B30,'[1]LISTADO ATM'!$A$2:$B$922,2,0)</f>
        <v xml:space="preserve">ATM Oficina Licey Al Medio </v>
      </c>
      <c r="D30" s="151" t="s">
        <v>2428</v>
      </c>
      <c r="E30" s="160">
        <v>3336043319</v>
      </c>
    </row>
    <row r="31" spans="1:5" s="119" customFormat="1" ht="18" customHeight="1" x14ac:dyDescent="0.25">
      <c r="A31" s="144" t="str">
        <f>VLOOKUP(B31,'[1]LISTADO ATM'!$A$2:$C$922,3,0)</f>
        <v>SUR</v>
      </c>
      <c r="B31" s="139">
        <v>783</v>
      </c>
      <c r="C31" s="144" t="str">
        <f>VLOOKUP(B31,'[1]LISTADO ATM'!$A$2:$B$922,2,0)</f>
        <v xml:space="preserve">ATM Autobanco Alfa y Omega (Barahona) </v>
      </c>
      <c r="D31" s="151" t="s">
        <v>2428</v>
      </c>
      <c r="E31" s="160">
        <v>3336043321</v>
      </c>
    </row>
    <row r="32" spans="1:5" s="119" customFormat="1" ht="18" customHeight="1" x14ac:dyDescent="0.25">
      <c r="A32" s="144" t="str">
        <f>VLOOKUP(B32,'[1]LISTADO ATM'!$A$2:$C$922,3,0)</f>
        <v>DISTRITO NACIONAL</v>
      </c>
      <c r="B32" s="139">
        <v>974</v>
      </c>
      <c r="C32" s="144" t="str">
        <f>VLOOKUP(B32,'[1]LISTADO ATM'!$A$2:$B$922,2,0)</f>
        <v xml:space="preserve">ATM S/M Nacional Ave. Lope de Vega </v>
      </c>
      <c r="D32" s="151" t="s">
        <v>2428</v>
      </c>
      <c r="E32" s="160">
        <v>3336043323</v>
      </c>
    </row>
    <row r="33" spans="1:5" s="119" customFormat="1" ht="18" customHeight="1" x14ac:dyDescent="0.25">
      <c r="A33" s="144" t="str">
        <f>VLOOKUP(B33,'[1]LISTADO ATM'!$A$2:$C$922,3,0)</f>
        <v>DISTRITO NACIONAL</v>
      </c>
      <c r="B33" s="139">
        <v>815</v>
      </c>
      <c r="C33" s="144" t="str">
        <f>VLOOKUP(B33,'[1]LISTADO ATM'!$A$2:$B$922,2,0)</f>
        <v xml:space="preserve">ATM Oficina Atalaya del Mar </v>
      </c>
      <c r="D33" s="151" t="s">
        <v>2428</v>
      </c>
      <c r="E33" s="160">
        <v>3336043327</v>
      </c>
    </row>
    <row r="34" spans="1:5" s="119" customFormat="1" ht="18" customHeight="1" x14ac:dyDescent="0.25">
      <c r="A34" s="144" t="str">
        <f>VLOOKUP(B34,'[1]LISTADO ATM'!$A$2:$C$922,3,0)</f>
        <v>ESTE</v>
      </c>
      <c r="B34" s="139">
        <v>345</v>
      </c>
      <c r="C34" s="144" t="str">
        <f>VLOOKUP(B34,'[1]LISTADO ATM'!$A$2:$B$922,2,0)</f>
        <v>ATM Ofic. Yamasa II</v>
      </c>
      <c r="D34" s="151" t="s">
        <v>2428</v>
      </c>
      <c r="E34" s="160">
        <v>3336043329</v>
      </c>
    </row>
    <row r="35" spans="1:5" s="119" customFormat="1" ht="18" customHeight="1" x14ac:dyDescent="0.25">
      <c r="A35" s="144" t="str">
        <f>VLOOKUP(B35,'[1]LISTADO ATM'!$A$2:$C$922,3,0)</f>
        <v>ESTE</v>
      </c>
      <c r="B35" s="139">
        <v>385</v>
      </c>
      <c r="C35" s="144" t="str">
        <f>VLOOKUP(B35,'[1]LISTADO ATM'!$A$2:$B$922,2,0)</f>
        <v xml:space="preserve">ATM Plaza Verón I </v>
      </c>
      <c r="D35" s="151" t="s">
        <v>2428</v>
      </c>
      <c r="E35" s="160">
        <v>3336043330</v>
      </c>
    </row>
    <row r="36" spans="1:5" s="119" customFormat="1" ht="18" customHeight="1" x14ac:dyDescent="0.25">
      <c r="A36" s="144" t="str">
        <f>VLOOKUP(B36,'[1]LISTADO ATM'!$A$2:$C$922,3,0)</f>
        <v>SUR</v>
      </c>
      <c r="B36" s="139">
        <v>780</v>
      </c>
      <c r="C36" s="144" t="str">
        <f>VLOOKUP(B36,'[1]LISTADO ATM'!$A$2:$B$922,2,0)</f>
        <v xml:space="preserve">ATM Oficina Barahona I </v>
      </c>
      <c r="D36" s="151" t="s">
        <v>2428</v>
      </c>
      <c r="E36" s="160">
        <v>3336043331</v>
      </c>
    </row>
    <row r="37" spans="1:5" s="119" customFormat="1" ht="18" customHeight="1" x14ac:dyDescent="0.25">
      <c r="A37" s="144" t="str">
        <f>VLOOKUP(B37,'[1]LISTADO ATM'!$A$2:$C$922,3,0)</f>
        <v>DISTRITO NACIONAL</v>
      </c>
      <c r="B37" s="139">
        <v>967</v>
      </c>
      <c r="C37" s="144" t="str">
        <f>VLOOKUP(B37,'[1]LISTADO ATM'!$A$2:$B$922,2,0)</f>
        <v xml:space="preserve">ATM UNP Hiper Olé Autopista Duarte </v>
      </c>
      <c r="D37" s="151" t="s">
        <v>2428</v>
      </c>
      <c r="E37" s="160">
        <v>3336043334</v>
      </c>
    </row>
    <row r="38" spans="1:5" s="119" customFormat="1" ht="18" customHeight="1" x14ac:dyDescent="0.25">
      <c r="A38" s="144" t="str">
        <f>VLOOKUP(B38,'[1]LISTADO ATM'!$A$2:$C$922,3,0)</f>
        <v>DISTRITO NACIONAL</v>
      </c>
      <c r="B38" s="139">
        <v>980</v>
      </c>
      <c r="C38" s="144" t="str">
        <f>VLOOKUP(B38,'[1]LISTADO ATM'!$A$2:$B$922,2,0)</f>
        <v xml:space="preserve">ATM Oficina Bella Vista Mall II </v>
      </c>
      <c r="D38" s="151" t="s">
        <v>2428</v>
      </c>
      <c r="E38" s="160">
        <v>3336043085</v>
      </c>
    </row>
    <row r="39" spans="1:5" s="119" customFormat="1" ht="18" customHeight="1" x14ac:dyDescent="0.25">
      <c r="A39" s="144" t="str">
        <f>VLOOKUP(B39,'[1]LISTADO ATM'!$A$2:$C$922,3,0)</f>
        <v>NORTE</v>
      </c>
      <c r="B39" s="139">
        <v>431</v>
      </c>
      <c r="C39" s="144" t="str">
        <f>VLOOKUP(B39,'[1]LISTADO ATM'!$A$2:$B$922,2,0)</f>
        <v xml:space="preserve">ATM Autoservicio Sol (Santiago) </v>
      </c>
      <c r="D39" s="151" t="s">
        <v>2428</v>
      </c>
      <c r="E39" s="160">
        <v>3336043337</v>
      </c>
    </row>
    <row r="40" spans="1:5" s="119" customFormat="1" ht="18" customHeight="1" x14ac:dyDescent="0.25">
      <c r="A40" s="144" t="str">
        <f>VLOOKUP(B40,'[1]LISTADO ATM'!$A$2:$C$922,3,0)</f>
        <v>NORTE</v>
      </c>
      <c r="B40" s="139">
        <v>171</v>
      </c>
      <c r="C40" s="144" t="str">
        <f>VLOOKUP(B40,'[1]LISTADO ATM'!$A$2:$B$922,2,0)</f>
        <v xml:space="preserve">ATM Oficina Moca </v>
      </c>
      <c r="D40" s="151" t="s">
        <v>2428</v>
      </c>
      <c r="E40" s="160">
        <v>3336043340</v>
      </c>
    </row>
    <row r="41" spans="1:5" s="119" customFormat="1" ht="18" customHeight="1" x14ac:dyDescent="0.25">
      <c r="A41" s="144" t="str">
        <f>VLOOKUP(B41,'[1]LISTADO ATM'!$A$2:$C$922,3,0)</f>
        <v>NORTE</v>
      </c>
      <c r="B41" s="139">
        <v>716</v>
      </c>
      <c r="C41" s="144" t="str">
        <f>VLOOKUP(B41,'[1]LISTADO ATM'!$A$2:$B$922,2,0)</f>
        <v xml:space="preserve">ATM Oficina Zona Franca (Santiago) </v>
      </c>
      <c r="D41" s="151" t="s">
        <v>2428</v>
      </c>
      <c r="E41" s="160">
        <v>3336043344</v>
      </c>
    </row>
    <row r="42" spans="1:5" s="119" customFormat="1" ht="18" customHeight="1" x14ac:dyDescent="0.25">
      <c r="A42" s="144" t="str">
        <f>VLOOKUP(B42,'[1]LISTADO ATM'!$A$2:$C$922,3,0)</f>
        <v>DISTRITO NACIONAL</v>
      </c>
      <c r="B42" s="139">
        <v>722</v>
      </c>
      <c r="C42" s="144" t="str">
        <f>VLOOKUP(B42,'[1]LISTADO ATM'!$A$2:$B$922,2,0)</f>
        <v xml:space="preserve">ATM Oficina Charles de Gaulle III </v>
      </c>
      <c r="D42" s="151" t="s">
        <v>2428</v>
      </c>
      <c r="E42" s="160">
        <v>3336043347</v>
      </c>
    </row>
    <row r="43" spans="1:5" s="119" customFormat="1" ht="18" customHeight="1" x14ac:dyDescent="0.25">
      <c r="A43" s="144" t="str">
        <f>VLOOKUP(B43,'[1]LISTADO ATM'!$A$2:$C$922,3,0)</f>
        <v>NORTE</v>
      </c>
      <c r="B43" s="139">
        <v>373</v>
      </c>
      <c r="C43" s="144" t="str">
        <f>VLOOKUP(B43,'[1]LISTADO ATM'!$A$2:$B$922,2,0)</f>
        <v>S/M Tangui Nagua</v>
      </c>
      <c r="D43" s="151" t="s">
        <v>2428</v>
      </c>
      <c r="E43" s="160">
        <v>3336043348</v>
      </c>
    </row>
    <row r="44" spans="1:5" s="119" customFormat="1" ht="18" customHeight="1" x14ac:dyDescent="0.25">
      <c r="A44" s="144" t="str">
        <f>VLOOKUP(B44,'[1]LISTADO ATM'!$A$2:$C$922,3,0)</f>
        <v>NORTE</v>
      </c>
      <c r="B44" s="139">
        <v>396</v>
      </c>
      <c r="C44" s="144" t="str">
        <f>VLOOKUP(B44,'[1]LISTADO ATM'!$A$2:$B$922,2,0)</f>
        <v xml:space="preserve">ATM Oficina Plaza Ulloa (La Fuente) </v>
      </c>
      <c r="D44" s="151" t="s">
        <v>2428</v>
      </c>
      <c r="E44" s="160">
        <v>3336043351</v>
      </c>
    </row>
    <row r="45" spans="1:5" s="119" customFormat="1" ht="18" customHeight="1" x14ac:dyDescent="0.25">
      <c r="A45" s="144" t="str">
        <f>VLOOKUP(B45,'[1]LISTADO ATM'!$A$2:$C$922,3,0)</f>
        <v>DISTRITO NACIONAL</v>
      </c>
      <c r="B45" s="139">
        <v>562</v>
      </c>
      <c r="C45" s="144" t="str">
        <f>VLOOKUP(B45,'[1]LISTADO ATM'!$A$2:$B$922,2,0)</f>
        <v xml:space="preserve">ATM S/M Jumbo Carretera Mella </v>
      </c>
      <c r="D45" s="151" t="s">
        <v>2428</v>
      </c>
      <c r="E45" s="160">
        <v>3336043353</v>
      </c>
    </row>
    <row r="46" spans="1:5" s="119" customFormat="1" ht="18" customHeight="1" x14ac:dyDescent="0.25">
      <c r="A46" s="144" t="str">
        <f>VLOOKUP(B46,'[1]LISTADO ATM'!$A$2:$C$922,3,0)</f>
        <v>NORTE</v>
      </c>
      <c r="B46" s="139">
        <v>285</v>
      </c>
      <c r="C46" s="144" t="str">
        <f>VLOOKUP(B46,'[1]LISTADO ATM'!$A$2:$B$922,2,0)</f>
        <v xml:space="preserve">ATM Oficina Camino Real (Puerto Plata) </v>
      </c>
      <c r="D46" s="151" t="s">
        <v>2428</v>
      </c>
      <c r="E46" s="160">
        <v>3336043365</v>
      </c>
    </row>
    <row r="47" spans="1:5" s="119" customFormat="1" ht="18" customHeight="1" x14ac:dyDescent="0.25">
      <c r="A47" s="144" t="str">
        <f>VLOOKUP(B47,'[1]LISTADO ATM'!$A$2:$C$922,3,0)</f>
        <v>DISTRITO NACIONAL</v>
      </c>
      <c r="B47" s="139">
        <v>993</v>
      </c>
      <c r="C47" s="144" t="str">
        <f>VLOOKUP(B47,'[1]LISTADO ATM'!$A$2:$B$922,2,0)</f>
        <v xml:space="preserve">ATM Centro Medico Integral II </v>
      </c>
      <c r="D47" s="151" t="s">
        <v>2428</v>
      </c>
      <c r="E47" s="160">
        <v>3336043387</v>
      </c>
    </row>
    <row r="48" spans="1:5" s="119" customFormat="1" ht="18" customHeight="1" x14ac:dyDescent="0.25">
      <c r="A48" s="144" t="str">
        <f>VLOOKUP(B48,'[1]LISTADO ATM'!$A$2:$C$922,3,0)</f>
        <v>DISTRITO NACIONAL</v>
      </c>
      <c r="B48" s="139">
        <v>823</v>
      </c>
      <c r="C48" s="144" t="str">
        <f>VLOOKUP(B48,'[1]LISTADO ATM'!$A$2:$B$922,2,0)</f>
        <v xml:space="preserve">ATM UNP El Carril (Haina) </v>
      </c>
      <c r="D48" s="151" t="s">
        <v>2428</v>
      </c>
      <c r="E48" s="160">
        <v>3336043388</v>
      </c>
    </row>
    <row r="49" spans="1:5" s="119" customFormat="1" ht="18" customHeight="1" x14ac:dyDescent="0.25">
      <c r="A49" s="144" t="str">
        <f>VLOOKUP(B49,'[1]LISTADO ATM'!$A$2:$C$922,3,0)</f>
        <v>NORTE</v>
      </c>
      <c r="B49" s="139">
        <v>292</v>
      </c>
      <c r="C49" s="144" t="str">
        <f>VLOOKUP(B49,'[1]LISTADO ATM'!$A$2:$B$922,2,0)</f>
        <v xml:space="preserve">ATM UNP Castañuelas (Montecristi) </v>
      </c>
      <c r="D49" s="151" t="s">
        <v>2428</v>
      </c>
      <c r="E49" s="160">
        <v>3336043389</v>
      </c>
    </row>
    <row r="50" spans="1:5" s="119" customFormat="1" ht="19.5" customHeight="1" x14ac:dyDescent="0.25">
      <c r="A50" s="144" t="str">
        <f>VLOOKUP(B50,'[1]LISTADO ATM'!$A$2:$C$922,3,0)</f>
        <v>ESTE</v>
      </c>
      <c r="B50" s="139">
        <v>912</v>
      </c>
      <c r="C50" s="144" t="str">
        <f>VLOOKUP(B50,'[1]LISTADO ATM'!$A$2:$B$922,2,0)</f>
        <v xml:space="preserve">ATM Oficina San Pedro II </v>
      </c>
      <c r="D50" s="151" t="s">
        <v>2428</v>
      </c>
      <c r="E50" s="160">
        <v>3336043390</v>
      </c>
    </row>
    <row r="51" spans="1:5" s="119" customFormat="1" ht="19.5" customHeight="1" x14ac:dyDescent="0.25">
      <c r="A51" s="144" t="str">
        <f>VLOOKUP(B51,'[1]LISTADO ATM'!$A$2:$C$922,3,0)</f>
        <v>NORTE</v>
      </c>
      <c r="B51" s="139">
        <v>93</v>
      </c>
      <c r="C51" s="144" t="str">
        <f>VLOOKUP(B51,'[1]LISTADO ATM'!$A$2:$B$922,2,0)</f>
        <v xml:space="preserve">ATM Oficina Cotuí </v>
      </c>
      <c r="D51" s="151" t="s">
        <v>2428</v>
      </c>
      <c r="E51" s="160">
        <v>3336043392</v>
      </c>
    </row>
    <row r="52" spans="1:5" s="119" customFormat="1" ht="19.5" customHeight="1" x14ac:dyDescent="0.25">
      <c r="A52" s="144" t="str">
        <f>VLOOKUP(B52,'[1]LISTADO ATM'!$A$2:$C$922,3,0)</f>
        <v>DISTRITO NACIONAL</v>
      </c>
      <c r="B52" s="139">
        <v>20</v>
      </c>
      <c r="C52" s="144" t="str">
        <f>VLOOKUP(B52,'[1]LISTADO ATM'!$A$2:$B$922,2,0)</f>
        <v>ATM S/M Aprezio Las Palmas</v>
      </c>
      <c r="D52" s="151" t="s">
        <v>2428</v>
      </c>
      <c r="E52" s="160">
        <v>3336043393</v>
      </c>
    </row>
    <row r="53" spans="1:5" s="119" customFormat="1" ht="19.5" customHeight="1" x14ac:dyDescent="0.25">
      <c r="A53" s="144" t="str">
        <f>VLOOKUP(B53,'[1]LISTADO ATM'!$A$2:$C$922,3,0)</f>
        <v>SUR</v>
      </c>
      <c r="B53" s="139">
        <v>45</v>
      </c>
      <c r="C53" s="144" t="str">
        <f>VLOOKUP(B53,'[1]LISTADO ATM'!$A$2:$B$922,2,0)</f>
        <v xml:space="preserve">ATM Oficina Tamayo </v>
      </c>
      <c r="D53" s="151" t="s">
        <v>2428</v>
      </c>
      <c r="E53" s="160">
        <v>3336043394</v>
      </c>
    </row>
    <row r="54" spans="1:5" s="119" customFormat="1" ht="19.5" customHeight="1" x14ac:dyDescent="0.25">
      <c r="A54" s="144" t="str">
        <f>VLOOKUP(B54,'[1]LISTADO ATM'!$A$2:$C$922,3,0)</f>
        <v>DISTRITO NACIONAL</v>
      </c>
      <c r="B54" s="139">
        <v>408</v>
      </c>
      <c r="C54" s="144" t="str">
        <f>VLOOKUP(B54,'[1]LISTADO ATM'!$A$2:$B$922,2,0)</f>
        <v xml:space="preserve">ATM Autobanco Las Palmas de Herrera </v>
      </c>
      <c r="D54" s="151" t="s">
        <v>2428</v>
      </c>
      <c r="E54" s="160">
        <v>3336043395</v>
      </c>
    </row>
    <row r="55" spans="1:5" s="119" customFormat="1" ht="19.5" customHeight="1" x14ac:dyDescent="0.25">
      <c r="A55" s="144" t="str">
        <f>VLOOKUP(B55,'[1]LISTADO ATM'!$A$2:$C$922,3,0)</f>
        <v>SUR</v>
      </c>
      <c r="B55" s="139">
        <v>301</v>
      </c>
      <c r="C55" s="144" t="str">
        <f>VLOOKUP(B55,'[1]LISTADO ATM'!$A$2:$B$922,2,0)</f>
        <v xml:space="preserve">ATM UNP Alfa y Omega (Barahona) </v>
      </c>
      <c r="D55" s="151" t="s">
        <v>2428</v>
      </c>
      <c r="E55" s="160">
        <v>3336043396</v>
      </c>
    </row>
    <row r="56" spans="1:5" s="119" customFormat="1" ht="19.5" customHeight="1" x14ac:dyDescent="0.25">
      <c r="A56" s="144" t="str">
        <f>VLOOKUP(B56,'[1]LISTADO ATM'!$A$2:$C$922,3,0)</f>
        <v>NORTE</v>
      </c>
      <c r="B56" s="139">
        <v>151</v>
      </c>
      <c r="C56" s="144" t="str">
        <f>VLOOKUP(B56,'[1]LISTADO ATM'!$A$2:$B$922,2,0)</f>
        <v xml:space="preserve">ATM Oficina Nagua </v>
      </c>
      <c r="D56" s="151" t="s">
        <v>2428</v>
      </c>
      <c r="E56" s="160">
        <v>3336043400</v>
      </c>
    </row>
    <row r="57" spans="1:5" s="119" customFormat="1" ht="19.5" customHeight="1" x14ac:dyDescent="0.25">
      <c r="A57" s="144" t="str">
        <f>VLOOKUP(B57,'[1]LISTADO ATM'!$A$2:$C$922,3,0)</f>
        <v>DISTRITO NACIONAL</v>
      </c>
      <c r="B57" s="139">
        <v>918</v>
      </c>
      <c r="C57" s="144" t="str">
        <f>VLOOKUP(B57,'[1]LISTADO ATM'!$A$2:$B$922,2,0)</f>
        <v xml:space="preserve">ATM S/M Liverpool de la Jacobo Majluta </v>
      </c>
      <c r="D57" s="151" t="s">
        <v>2428</v>
      </c>
      <c r="E57" s="160">
        <v>3336043403</v>
      </c>
    </row>
    <row r="58" spans="1:5" s="119" customFormat="1" ht="19.5" customHeight="1" x14ac:dyDescent="0.25">
      <c r="A58" s="144" t="str">
        <f>VLOOKUP(B58,'[1]LISTADO ATM'!$A$2:$C$922,3,0)</f>
        <v>ESTE</v>
      </c>
      <c r="B58" s="139">
        <v>117</v>
      </c>
      <c r="C58" s="144" t="str">
        <f>VLOOKUP(B58,'[1]LISTADO ATM'!$A$2:$B$922,2,0)</f>
        <v xml:space="preserve">ATM Oficina El Seybo </v>
      </c>
      <c r="D58" s="151" t="s">
        <v>2428</v>
      </c>
      <c r="E58" s="160">
        <v>3336043413</v>
      </c>
    </row>
    <row r="59" spans="1:5" s="119" customFormat="1" ht="19.5" customHeight="1" x14ac:dyDescent="0.25">
      <c r="A59" s="144" t="str">
        <f>VLOOKUP(B59,'[1]LISTADO ATM'!$A$2:$C$922,3,0)</f>
        <v>ESTE</v>
      </c>
      <c r="B59" s="139">
        <v>159</v>
      </c>
      <c r="C59" s="144" t="str">
        <f>VLOOKUP(B59,'[1]LISTADO ATM'!$A$2:$B$922,2,0)</f>
        <v xml:space="preserve">ATM Hotel Dreams Bayahibe I </v>
      </c>
      <c r="D59" s="151" t="s">
        <v>2428</v>
      </c>
      <c r="E59" s="160">
        <v>3336043415</v>
      </c>
    </row>
    <row r="60" spans="1:5" s="119" customFormat="1" ht="19.5" customHeight="1" x14ac:dyDescent="0.25">
      <c r="A60" s="144" t="str">
        <f>VLOOKUP(B60,'[1]LISTADO ATM'!$A$2:$C$922,3,0)</f>
        <v>DISTRITO NACIONAL</v>
      </c>
      <c r="B60" s="139">
        <v>434</v>
      </c>
      <c r="C60" s="144" t="str">
        <f>VLOOKUP(B60,'[1]LISTADO ATM'!$A$2:$B$922,2,0)</f>
        <v xml:space="preserve">ATM Generadora Hidroeléctrica Dom. (EGEHID) </v>
      </c>
      <c r="D60" s="151" t="s">
        <v>2428</v>
      </c>
      <c r="E60" s="160">
        <v>3336043420</v>
      </c>
    </row>
    <row r="61" spans="1:5" s="119" customFormat="1" ht="19.5" customHeight="1" x14ac:dyDescent="0.25">
      <c r="A61" s="144" t="str">
        <f>VLOOKUP(B61,'[1]LISTADO ATM'!$A$2:$C$922,3,0)</f>
        <v>DISTRITO NACIONAL</v>
      </c>
      <c r="B61" s="139">
        <v>554</v>
      </c>
      <c r="C61" s="144" t="str">
        <f>VLOOKUP(B61,'[1]LISTADO ATM'!$A$2:$B$922,2,0)</f>
        <v xml:space="preserve">ATM Oficina Isabel La Católica I </v>
      </c>
      <c r="D61" s="151" t="s">
        <v>2428</v>
      </c>
      <c r="E61" s="160">
        <v>3336043423</v>
      </c>
    </row>
    <row r="62" spans="1:5" s="119" customFormat="1" ht="19.5" customHeight="1" x14ac:dyDescent="0.25">
      <c r="A62" s="144" t="str">
        <f>VLOOKUP(B62,'[1]LISTADO ATM'!$A$2:$C$922,3,0)</f>
        <v>SUR</v>
      </c>
      <c r="B62" s="139">
        <v>592</v>
      </c>
      <c r="C62" s="144" t="str">
        <f>VLOOKUP(B62,'[1]LISTADO ATM'!$A$2:$B$922,2,0)</f>
        <v xml:space="preserve">ATM Centro de Caja San Cristóbal I </v>
      </c>
      <c r="D62" s="151" t="s">
        <v>2428</v>
      </c>
      <c r="E62" s="160">
        <v>3336043424</v>
      </c>
    </row>
    <row r="63" spans="1:5" s="119" customFormat="1" ht="19.5" customHeight="1" x14ac:dyDescent="0.25">
      <c r="A63" s="144" t="str">
        <f>VLOOKUP(B63,'[1]LISTADO ATM'!$A$2:$C$922,3,0)</f>
        <v>NORTE</v>
      </c>
      <c r="B63" s="139">
        <v>605</v>
      </c>
      <c r="C63" s="144" t="str">
        <f>VLOOKUP(B63,'[1]LISTADO ATM'!$A$2:$B$922,2,0)</f>
        <v xml:space="preserve">ATM Oficina Bonao I </v>
      </c>
      <c r="D63" s="151" t="s">
        <v>2428</v>
      </c>
      <c r="E63" s="160">
        <v>3336043425</v>
      </c>
    </row>
    <row r="64" spans="1:5" s="119" customFormat="1" ht="19.5" customHeight="1" x14ac:dyDescent="0.25">
      <c r="A64" s="144" t="str">
        <f>VLOOKUP(B64,'[1]LISTADO ATM'!$A$2:$C$922,3,0)</f>
        <v>ESTE</v>
      </c>
      <c r="B64" s="139">
        <v>963</v>
      </c>
      <c r="C64" s="144" t="str">
        <f>VLOOKUP(B64,'[1]LISTADO ATM'!$A$2:$B$922,2,0)</f>
        <v xml:space="preserve">ATM Multiplaza La Romana </v>
      </c>
      <c r="D64" s="151" t="s">
        <v>2428</v>
      </c>
      <c r="E64" s="160">
        <v>3336043426</v>
      </c>
    </row>
    <row r="65" spans="1:6" s="119" customFormat="1" ht="19.5" customHeight="1" x14ac:dyDescent="0.25">
      <c r="A65" s="144" t="str">
        <f>VLOOKUP(B65,'[1]LISTADO ATM'!$A$2:$C$922,3,0)</f>
        <v>ESTE</v>
      </c>
      <c r="B65" s="139">
        <v>772</v>
      </c>
      <c r="C65" s="144" t="str">
        <f>VLOOKUP(B65,'[1]LISTADO ATM'!$A$2:$B$922,2,0)</f>
        <v xml:space="preserve">ATM UNP Yamasá </v>
      </c>
      <c r="D65" s="151" t="s">
        <v>2428</v>
      </c>
      <c r="E65" s="160" t="s">
        <v>2660</v>
      </c>
    </row>
    <row r="66" spans="1:6" s="119" customFormat="1" ht="19.5" customHeight="1" x14ac:dyDescent="0.25">
      <c r="A66" s="144" t="str">
        <f>VLOOKUP(B66,'[1]LISTADO ATM'!$A$2:$C$922,3,0)</f>
        <v>DISTRITO NACIONAL</v>
      </c>
      <c r="B66" s="139">
        <v>24</v>
      </c>
      <c r="C66" s="144" t="str">
        <f>VLOOKUP(B66,'[1]LISTADO ATM'!$A$2:$B$922,2,0)</f>
        <v xml:space="preserve">ATM Oficina Eusebio Manzueta </v>
      </c>
      <c r="D66" s="151" t="s">
        <v>2428</v>
      </c>
      <c r="E66" s="160" t="s">
        <v>2656</v>
      </c>
    </row>
    <row r="67" spans="1:6" s="119" customFormat="1" ht="19.5" customHeight="1" x14ac:dyDescent="0.25">
      <c r="A67" s="144" t="str">
        <f>VLOOKUP(B67,'[1]LISTADO ATM'!$A$2:$C$922,3,0)</f>
        <v>NORTE</v>
      </c>
      <c r="B67" s="139">
        <v>664</v>
      </c>
      <c r="C67" s="144" t="str">
        <f>VLOOKUP(B67,'[1]LISTADO ATM'!$A$2:$B$922,2,0)</f>
        <v>ATM S/M Asfer (Constanza)</v>
      </c>
      <c r="D67" s="151" t="s">
        <v>2428</v>
      </c>
      <c r="E67" s="160" t="s">
        <v>2647</v>
      </c>
    </row>
    <row r="68" spans="1:6" s="119" customFormat="1" ht="19.5" customHeight="1" x14ac:dyDescent="0.25">
      <c r="A68" s="144" t="str">
        <f>VLOOKUP(B68,'[1]LISTADO ATM'!$A$2:$C$922,3,0)</f>
        <v>DISTRITO NACIONAL</v>
      </c>
      <c r="B68" s="139">
        <v>813</v>
      </c>
      <c r="C68" s="144" t="str">
        <f>VLOOKUP(B68,'[1]LISTADO ATM'!$A$2:$B$922,2,0)</f>
        <v>ATM Oficina Occidental Mall</v>
      </c>
      <c r="D68" s="151" t="s">
        <v>2428</v>
      </c>
      <c r="E68" s="160" t="s">
        <v>2644</v>
      </c>
    </row>
    <row r="69" spans="1:6" s="119" customFormat="1" ht="19.5" customHeight="1" x14ac:dyDescent="0.25">
      <c r="A69" s="144" t="str">
        <f>VLOOKUP(B69,'[1]LISTADO ATM'!$A$2:$C$922,3,0)</f>
        <v>NORTE</v>
      </c>
      <c r="B69" s="139">
        <v>941</v>
      </c>
      <c r="C69" s="144" t="str">
        <f>VLOOKUP(B69,'[1]LISTADO ATM'!$A$2:$B$922,2,0)</f>
        <v xml:space="preserve">ATM Estación Next (Puerto Plata) </v>
      </c>
      <c r="D69" s="151" t="s">
        <v>2428</v>
      </c>
      <c r="E69" s="160" t="s">
        <v>2642</v>
      </c>
    </row>
    <row r="70" spans="1:6" s="119" customFormat="1" ht="19.5" customHeight="1" x14ac:dyDescent="0.25">
      <c r="A70" s="144" t="str">
        <f>VLOOKUP(B70,'[1]LISTADO ATM'!$A$2:$C$922,3,0)</f>
        <v>NORTE</v>
      </c>
      <c r="B70" s="139">
        <v>741</v>
      </c>
      <c r="C70" s="144" t="str">
        <f>VLOOKUP(B70,'[1]LISTADO ATM'!$A$2:$B$922,2,0)</f>
        <v>ATM CURNE UASD San Francisco de Macorís</v>
      </c>
      <c r="D70" s="151" t="s">
        <v>2428</v>
      </c>
      <c r="E70" s="160" t="s">
        <v>2640</v>
      </c>
    </row>
    <row r="71" spans="1:6" s="119" customFormat="1" ht="19.5" customHeight="1" x14ac:dyDescent="0.25">
      <c r="A71" s="144" t="str">
        <f>VLOOKUP(B71,'[1]LISTADO ATM'!$A$2:$C$922,3,0)</f>
        <v>DISTRITO NACIONAL</v>
      </c>
      <c r="B71" s="139">
        <v>541</v>
      </c>
      <c r="C71" s="144" t="str">
        <f>VLOOKUP(B71,'[1]LISTADO ATM'!$A$2:$B$922,2,0)</f>
        <v xml:space="preserve">ATM Oficina Sambil II </v>
      </c>
      <c r="D71" s="151" t="s">
        <v>2428</v>
      </c>
      <c r="E71" s="160" t="s">
        <v>2638</v>
      </c>
    </row>
    <row r="72" spans="1:6" s="119" customFormat="1" ht="19.5" customHeight="1" x14ac:dyDescent="0.25">
      <c r="A72" s="148"/>
      <c r="B72" s="149">
        <f>COUNT(B19:B71)</f>
        <v>53</v>
      </c>
      <c r="C72" s="172"/>
      <c r="D72" s="173"/>
      <c r="E72" s="174"/>
    </row>
    <row r="73" spans="1:6" s="119" customFormat="1" ht="19.5" customHeight="1" thickBot="1" x14ac:dyDescent="0.3">
      <c r="A73" s="198"/>
      <c r="B73" s="191"/>
      <c r="C73" s="191"/>
      <c r="D73" s="191"/>
      <c r="E73" s="192"/>
    </row>
    <row r="74" spans="1:6" s="119" customFormat="1" ht="19.5" customHeight="1" thickBot="1" x14ac:dyDescent="0.3">
      <c r="A74" s="202" t="s">
        <v>2433</v>
      </c>
      <c r="B74" s="203"/>
      <c r="C74" s="203"/>
      <c r="D74" s="203"/>
      <c r="E74" s="204"/>
    </row>
    <row r="75" spans="1:6" s="119" customFormat="1" ht="18" customHeight="1" x14ac:dyDescent="0.25">
      <c r="A75" s="147" t="s">
        <v>15</v>
      </c>
      <c r="B75" s="147" t="s">
        <v>2407</v>
      </c>
      <c r="C75" s="147" t="s">
        <v>46</v>
      </c>
      <c r="D75" s="158" t="s">
        <v>2410</v>
      </c>
      <c r="E75" s="158" t="s">
        <v>2408</v>
      </c>
    </row>
    <row r="76" spans="1:6" s="119" customFormat="1" ht="18" customHeight="1" x14ac:dyDescent="0.25">
      <c r="A76" s="144" t="str">
        <f>VLOOKUP(B76,'[1]LISTADO ATM'!$A$2:$C$922,3,0)</f>
        <v>DISTRITO NACIONAL</v>
      </c>
      <c r="B76" s="139">
        <v>490</v>
      </c>
      <c r="C76" s="144" t="str">
        <f>VLOOKUP(B76,'[1]LISTADO ATM'!$A$2:$B$922,2,0)</f>
        <v xml:space="preserve">ATM Hospital Ney Arias Lora </v>
      </c>
      <c r="D76" s="155" t="s">
        <v>2433</v>
      </c>
      <c r="E76" s="139">
        <v>3336039218</v>
      </c>
    </row>
    <row r="77" spans="1:6" ht="18.75" customHeight="1" x14ac:dyDescent="0.25">
      <c r="A77" s="144" t="str">
        <f>VLOOKUP(B77,'[1]LISTADO ATM'!$A$2:$C$922,3,0)</f>
        <v>DISTRITO NACIONAL</v>
      </c>
      <c r="B77" s="139">
        <v>810</v>
      </c>
      <c r="C77" s="144" t="str">
        <f>VLOOKUP(B77,'[1]LISTADO ATM'!$A$2:$B$922,2,0)</f>
        <v xml:space="preserve">ATM UNP Multicentro La Sirena José Contreras </v>
      </c>
      <c r="D77" s="155" t="s">
        <v>2433</v>
      </c>
      <c r="E77" s="139" t="s">
        <v>2665</v>
      </c>
      <c r="F77" s="119"/>
    </row>
    <row r="78" spans="1:6" ht="18.75" customHeight="1" x14ac:dyDescent="0.25">
      <c r="A78" s="144" t="str">
        <f>VLOOKUP(B78,'[1]LISTADO ATM'!$A$2:$C$922,3,0)</f>
        <v>DISTRITO NACIONAL</v>
      </c>
      <c r="B78" s="139">
        <v>676</v>
      </c>
      <c r="C78" s="144" t="str">
        <f>VLOOKUP(B78,'[1]LISTADO ATM'!$A$2:$B$922,2,0)</f>
        <v>ATM S/M Bravo Colina Del Oeste</v>
      </c>
      <c r="D78" s="155" t="s">
        <v>2433</v>
      </c>
      <c r="E78" s="139" t="s">
        <v>2666</v>
      </c>
      <c r="F78" s="119"/>
    </row>
    <row r="79" spans="1:6" ht="18.75" customHeight="1" x14ac:dyDescent="0.25">
      <c r="A79" s="144" t="str">
        <f>VLOOKUP(B79,'[1]LISTADO ATM'!$A$2:$C$922,3,0)</f>
        <v>DISTRITO NACIONAL</v>
      </c>
      <c r="B79" s="139">
        <v>970</v>
      </c>
      <c r="C79" s="144" t="str">
        <f>VLOOKUP(B79,'[1]LISTADO ATM'!$A$2:$B$922,2,0)</f>
        <v xml:space="preserve">ATM S/M Olé Haina </v>
      </c>
      <c r="D79" s="155" t="s">
        <v>2433</v>
      </c>
      <c r="E79" s="139">
        <v>3336043202</v>
      </c>
      <c r="F79" s="119"/>
    </row>
    <row r="80" spans="1:6" s="138" customFormat="1" ht="18.75" customHeight="1" x14ac:dyDescent="0.25">
      <c r="A80" s="144" t="str">
        <f>VLOOKUP(B80,'[1]LISTADO ATM'!$A$2:$C$922,3,0)</f>
        <v>DISTRITO NACIONAL</v>
      </c>
      <c r="B80" s="139">
        <v>570</v>
      </c>
      <c r="C80" s="144" t="str">
        <f>VLOOKUP(B80,'[1]LISTADO ATM'!$A$2:$B$922,2,0)</f>
        <v xml:space="preserve">ATM S/M Liverpool Villa Mella </v>
      </c>
      <c r="D80" s="155" t="s">
        <v>2433</v>
      </c>
      <c r="E80" s="139">
        <v>3336042912</v>
      </c>
    </row>
    <row r="81" spans="1:5" s="119" customFormat="1" ht="18.75" customHeight="1" x14ac:dyDescent="0.25">
      <c r="A81" s="144" t="str">
        <f>VLOOKUP(B81,'[1]LISTADO ATM'!$A$2:$C$922,3,0)</f>
        <v>ESTE</v>
      </c>
      <c r="B81" s="139">
        <v>842</v>
      </c>
      <c r="C81" s="144" t="str">
        <f>VLOOKUP(B81,'[1]LISTADO ATM'!$A$2:$B$922,2,0)</f>
        <v xml:space="preserve">ATM Plaza Orense II (La Romana) </v>
      </c>
      <c r="D81" s="155" t="s">
        <v>2433</v>
      </c>
      <c r="E81" s="139">
        <v>3336043325</v>
      </c>
    </row>
    <row r="82" spans="1:5" s="119" customFormat="1" ht="18.75" customHeight="1" x14ac:dyDescent="0.25">
      <c r="A82" s="144" t="str">
        <f>VLOOKUP(B82,'[1]LISTADO ATM'!$A$2:$C$922,3,0)</f>
        <v>NORTE</v>
      </c>
      <c r="B82" s="139">
        <v>88</v>
      </c>
      <c r="C82" s="144" t="str">
        <f>VLOOKUP(B82,'[1]LISTADO ATM'!$A$2:$B$922,2,0)</f>
        <v xml:space="preserve">ATM S/M La Fuente (Santiago) </v>
      </c>
      <c r="D82" s="155" t="s">
        <v>2433</v>
      </c>
      <c r="E82" s="139">
        <v>3336043338</v>
      </c>
    </row>
    <row r="83" spans="1:5" s="119" customFormat="1" ht="18.75" customHeight="1" x14ac:dyDescent="0.25">
      <c r="A83" s="144" t="str">
        <f>VLOOKUP(B83,'[1]LISTADO ATM'!$A$2:$C$922,3,0)</f>
        <v>DISTRITO NACIONAL</v>
      </c>
      <c r="B83" s="139">
        <v>160</v>
      </c>
      <c r="C83" s="144" t="str">
        <f>VLOOKUP(B83,'[1]LISTADO ATM'!$A$2:$B$922,2,0)</f>
        <v xml:space="preserve">ATM Oficina Herrera </v>
      </c>
      <c r="D83" s="155" t="s">
        <v>2433</v>
      </c>
      <c r="E83" s="139">
        <v>3336043352</v>
      </c>
    </row>
    <row r="84" spans="1:5" ht="18" x14ac:dyDescent="0.25">
      <c r="A84" s="145" t="str">
        <f>VLOOKUP(B84,'[1]LISTADO ATM'!$A$2:$C$922,3,0)</f>
        <v>NORTE</v>
      </c>
      <c r="B84" s="139">
        <v>882</v>
      </c>
      <c r="C84" s="144" t="str">
        <f>VLOOKUP(B84,'[1]LISTADO ATM'!$A$2:$B$922,2,0)</f>
        <v xml:space="preserve">ATM Oficina Moca II </v>
      </c>
      <c r="D84" s="155" t="s">
        <v>2433</v>
      </c>
      <c r="E84" s="139">
        <v>3336043356</v>
      </c>
    </row>
    <row r="85" spans="1:5" ht="18.75" customHeight="1" x14ac:dyDescent="0.25">
      <c r="A85" s="145" t="str">
        <f>VLOOKUP(B85,'[1]LISTADO ATM'!$A$2:$C$922,3,0)</f>
        <v>SUR</v>
      </c>
      <c r="B85" s="139">
        <v>512</v>
      </c>
      <c r="C85" s="144" t="str">
        <f>VLOOKUP(B85,'[1]LISTADO ATM'!$A$2:$B$922,2,0)</f>
        <v>ATM Plaza Jesús Ferreira</v>
      </c>
      <c r="D85" s="155" t="s">
        <v>2433</v>
      </c>
      <c r="E85" s="139">
        <v>3336043364</v>
      </c>
    </row>
    <row r="86" spans="1:5" ht="18.75" customHeight="1" x14ac:dyDescent="0.25">
      <c r="A86" s="145" t="str">
        <f>VLOOKUP(B86,'[1]LISTADO ATM'!$A$2:$C$922,3,0)</f>
        <v>DISTRITO NACIONAL</v>
      </c>
      <c r="B86" s="139">
        <v>515</v>
      </c>
      <c r="C86" s="144" t="str">
        <f>VLOOKUP(B86,'[1]LISTADO ATM'!$A$2:$B$922,2,0)</f>
        <v xml:space="preserve">ATM Oficina Agora Mall I </v>
      </c>
      <c r="D86" s="155" t="s">
        <v>2433</v>
      </c>
      <c r="E86" s="139">
        <v>3336043368</v>
      </c>
    </row>
    <row r="87" spans="1:5" ht="18" x14ac:dyDescent="0.25">
      <c r="A87" s="145" t="str">
        <f>VLOOKUP(B87,'[1]LISTADO ATM'!$A$2:$C$922,3,0)</f>
        <v>SUR</v>
      </c>
      <c r="B87" s="139">
        <v>766</v>
      </c>
      <c r="C87" s="144" t="str">
        <f>VLOOKUP(B87,'[1]LISTADO ATM'!$A$2:$B$922,2,0)</f>
        <v xml:space="preserve">ATM Oficina Azua II </v>
      </c>
      <c r="D87" s="155" t="s">
        <v>2433</v>
      </c>
      <c r="E87" s="139">
        <v>3336043397</v>
      </c>
    </row>
    <row r="88" spans="1:5" ht="18.75" customHeight="1" x14ac:dyDescent="0.25">
      <c r="A88" s="145" t="str">
        <f>VLOOKUP(B88,'[1]LISTADO ATM'!$A$2:$C$922,3,0)</f>
        <v>ESTE</v>
      </c>
      <c r="B88" s="139">
        <v>386</v>
      </c>
      <c r="C88" s="144" t="str">
        <f>VLOOKUP(B88,'[1]LISTADO ATM'!$A$2:$B$922,2,0)</f>
        <v xml:space="preserve">ATM Plaza Verón II </v>
      </c>
      <c r="D88" s="155" t="s">
        <v>2433</v>
      </c>
      <c r="E88" s="139">
        <v>3336043398</v>
      </c>
    </row>
    <row r="89" spans="1:5" ht="18.75" customHeight="1" x14ac:dyDescent="0.25">
      <c r="A89" s="145" t="str">
        <f>VLOOKUP(B89,'[1]LISTADO ATM'!$A$2:$C$922,3,0)</f>
        <v>DISTRITO NACIONAL</v>
      </c>
      <c r="B89" s="139">
        <v>566</v>
      </c>
      <c r="C89" s="144" t="str">
        <f>VLOOKUP(B89,'[1]LISTADO ATM'!$A$2:$B$922,2,0)</f>
        <v xml:space="preserve">ATM Hiper Olé Aut. Duarte </v>
      </c>
      <c r="D89" s="155" t="s">
        <v>2433</v>
      </c>
      <c r="E89" s="139">
        <v>3336043399</v>
      </c>
    </row>
    <row r="90" spans="1:5" ht="18.75" customHeight="1" x14ac:dyDescent="0.25">
      <c r="A90" s="145" t="str">
        <f>VLOOKUP(B90,'[1]LISTADO ATM'!$A$2:$C$922,3,0)</f>
        <v>NORTE</v>
      </c>
      <c r="B90" s="139">
        <v>380</v>
      </c>
      <c r="C90" s="144" t="str">
        <f>VLOOKUP(B90,'[1]LISTADO ATM'!$A$2:$B$922,2,0)</f>
        <v xml:space="preserve">ATM Oficina Navarrete </v>
      </c>
      <c r="D90" s="155" t="s">
        <v>2433</v>
      </c>
      <c r="E90" s="139">
        <v>3336043401</v>
      </c>
    </row>
    <row r="91" spans="1:5" ht="18" x14ac:dyDescent="0.25">
      <c r="A91" s="145" t="str">
        <f>VLOOKUP(B91,'[1]LISTADO ATM'!$A$2:$C$922,3,0)</f>
        <v>DISTRITO NACIONAL</v>
      </c>
      <c r="B91" s="139">
        <v>363</v>
      </c>
      <c r="C91" s="144" t="str">
        <f>VLOOKUP(B91,'[1]LISTADO ATM'!$A$2:$B$922,2,0)</f>
        <v>ATM S/M Bravo Villa Mella</v>
      </c>
      <c r="D91" s="155" t="s">
        <v>2433</v>
      </c>
      <c r="E91" s="139">
        <v>3336042923</v>
      </c>
    </row>
    <row r="92" spans="1:5" ht="18" x14ac:dyDescent="0.25">
      <c r="A92" s="145" t="str">
        <f>VLOOKUP(B92,'[1]LISTADO ATM'!$A$2:$C$922,3,0)</f>
        <v>ESTE</v>
      </c>
      <c r="B92" s="139">
        <v>673</v>
      </c>
      <c r="C92" s="144" t="str">
        <f>VLOOKUP(B92,'[1]LISTADO ATM'!$A$2:$B$922,2,0)</f>
        <v>ATM Clínica Dr. Cruz Jiminián</v>
      </c>
      <c r="D92" s="155" t="s">
        <v>2433</v>
      </c>
      <c r="E92" s="139">
        <v>3336043411</v>
      </c>
    </row>
    <row r="93" spans="1:5" ht="18" x14ac:dyDescent="0.25">
      <c r="A93" s="145" t="str">
        <f>VLOOKUP(B93,'[1]LISTADO ATM'!$A$2:$C$922,3,0)</f>
        <v>DISTRITO NACIONAL</v>
      </c>
      <c r="B93" s="139">
        <v>237</v>
      </c>
      <c r="C93" s="144" t="str">
        <f>VLOOKUP(B93,'[1]LISTADO ATM'!$A$2:$B$922,2,0)</f>
        <v xml:space="preserve">ATM UNP Plaza Vásquez </v>
      </c>
      <c r="D93" s="155" t="s">
        <v>2433</v>
      </c>
      <c r="E93" s="139">
        <v>3336043416</v>
      </c>
    </row>
    <row r="94" spans="1:5" ht="18.75" customHeight="1" x14ac:dyDescent="0.25">
      <c r="A94" s="145" t="str">
        <f>VLOOKUP(B94,'[1]LISTADO ATM'!$A$2:$C$922,3,0)</f>
        <v>DISTRITO NACIONAL</v>
      </c>
      <c r="B94" s="139">
        <v>325</v>
      </c>
      <c r="C94" s="144" t="str">
        <f>VLOOKUP(B94,'[1]LISTADO ATM'!$A$2:$B$922,2,0)</f>
        <v>ATM Casa Edwin</v>
      </c>
      <c r="D94" s="155" t="s">
        <v>2433</v>
      </c>
      <c r="E94" s="139">
        <v>3336043418</v>
      </c>
    </row>
    <row r="95" spans="1:5" ht="18" x14ac:dyDescent="0.25">
      <c r="A95" s="145" t="str">
        <f>VLOOKUP(B95,'[1]LISTADO ATM'!$A$2:$C$922,3,0)</f>
        <v>DISTRITO NACIONAL</v>
      </c>
      <c r="B95" s="139">
        <v>527</v>
      </c>
      <c r="C95" s="144" t="str">
        <f>VLOOKUP(B95,'[1]LISTADO ATM'!$A$2:$B$922,2,0)</f>
        <v>ATM Oficina Zona Oriental II</v>
      </c>
      <c r="D95" s="155" t="s">
        <v>2433</v>
      </c>
      <c r="E95" s="139">
        <v>3336043422</v>
      </c>
    </row>
    <row r="96" spans="1:5" ht="18" x14ac:dyDescent="0.25">
      <c r="A96" s="145" t="str">
        <f>VLOOKUP(B96,'[1]LISTADO ATM'!$A$2:$C$922,3,0)</f>
        <v>ESTE</v>
      </c>
      <c r="B96" s="139">
        <v>293</v>
      </c>
      <c r="C96" s="144" t="str">
        <f>VLOOKUP(B96,'[1]LISTADO ATM'!$A$2:$B$922,2,0)</f>
        <v xml:space="preserve">ATM S/M Nueva Visión (San Pedro) </v>
      </c>
      <c r="D96" s="155" t="s">
        <v>2433</v>
      </c>
      <c r="E96" s="139" t="s">
        <v>2659</v>
      </c>
    </row>
    <row r="97" spans="1:5" ht="18" x14ac:dyDescent="0.25">
      <c r="A97" s="145" t="str">
        <f>VLOOKUP(B97,'[1]LISTADO ATM'!$A$2:$C$922,3,0)</f>
        <v>DISTRITO NACIONAL</v>
      </c>
      <c r="B97" s="139">
        <v>539</v>
      </c>
      <c r="C97" s="144" t="str">
        <f>VLOOKUP(B97,'[1]LISTADO ATM'!$A$2:$B$922,2,0)</f>
        <v>ATM S/M La Cadena Los Proceres</v>
      </c>
      <c r="D97" s="155" t="s">
        <v>2433</v>
      </c>
      <c r="E97" s="139" t="s">
        <v>2658</v>
      </c>
    </row>
    <row r="98" spans="1:5" ht="18.75" customHeight="1" x14ac:dyDescent="0.25">
      <c r="A98" s="145" t="str">
        <f>VLOOKUP(B98,'[1]LISTADO ATM'!$A$2:$C$922,3,0)</f>
        <v>DISTRITO NACIONAL</v>
      </c>
      <c r="B98" s="139">
        <v>717</v>
      </c>
      <c r="C98" s="144" t="str">
        <f>VLOOKUP(B98,'[1]LISTADO ATM'!$A$2:$B$922,2,0)</f>
        <v xml:space="preserve">ATM Oficina Los Alcarrizos </v>
      </c>
      <c r="D98" s="155" t="s">
        <v>2433</v>
      </c>
      <c r="E98" s="139" t="s">
        <v>2657</v>
      </c>
    </row>
    <row r="99" spans="1:5" ht="18" x14ac:dyDescent="0.25">
      <c r="A99" s="145" t="str">
        <f>VLOOKUP(B99,'[1]LISTADO ATM'!$A$2:$C$922,3,0)</f>
        <v>DISTRITO NACIONAL</v>
      </c>
      <c r="B99" s="139">
        <v>560</v>
      </c>
      <c r="C99" s="144" t="str">
        <f>VLOOKUP(B99,'[1]LISTADO ATM'!$A$2:$B$922,2,0)</f>
        <v xml:space="preserve">ATM Junta Central Electoral </v>
      </c>
      <c r="D99" s="155" t="s">
        <v>2433</v>
      </c>
      <c r="E99" s="139" t="s">
        <v>2655</v>
      </c>
    </row>
    <row r="100" spans="1:5" ht="18" x14ac:dyDescent="0.25">
      <c r="A100" s="145" t="str">
        <f>VLOOKUP(B100,'[1]LISTADO ATM'!$A$2:$C$922,3,0)</f>
        <v>DISTRITO NACIONAL</v>
      </c>
      <c r="B100" s="139">
        <v>415</v>
      </c>
      <c r="C100" s="144" t="str">
        <f>VLOOKUP(B100,'[1]LISTADO ATM'!$A$2:$B$922,2,0)</f>
        <v xml:space="preserve">ATM Autobanco San Martín I </v>
      </c>
      <c r="D100" s="155" t="s">
        <v>2433</v>
      </c>
      <c r="E100" s="139" t="s">
        <v>2654</v>
      </c>
    </row>
    <row r="101" spans="1:5" ht="21" customHeight="1" x14ac:dyDescent="0.25">
      <c r="A101" s="145" t="str">
        <f>VLOOKUP(B101,'[1]LISTADO ATM'!$A$2:$C$922,3,0)</f>
        <v>NORTE</v>
      </c>
      <c r="B101" s="139">
        <v>315</v>
      </c>
      <c r="C101" s="144" t="str">
        <f>VLOOKUP(B101,'[1]LISTADO ATM'!$A$2:$B$922,2,0)</f>
        <v xml:space="preserve">ATM Oficina Estrella Sadalá </v>
      </c>
      <c r="D101" s="155" t="s">
        <v>2433</v>
      </c>
      <c r="E101" s="139" t="s">
        <v>2653</v>
      </c>
    </row>
    <row r="102" spans="1:5" ht="18.75" customHeight="1" x14ac:dyDescent="0.25">
      <c r="A102" s="145" t="str">
        <f>VLOOKUP(B102,'[1]LISTADO ATM'!$A$2:$C$922,3,0)</f>
        <v>NORTE</v>
      </c>
      <c r="B102" s="139">
        <v>604</v>
      </c>
      <c r="C102" s="144" t="str">
        <f>VLOOKUP(B102,'[1]LISTADO ATM'!$A$2:$B$922,2,0)</f>
        <v xml:space="preserve">ATM Oficina Estancia Nueva (Moca) </v>
      </c>
      <c r="D102" s="155" t="s">
        <v>2433</v>
      </c>
      <c r="E102" s="139" t="s">
        <v>2652</v>
      </c>
    </row>
    <row r="103" spans="1:5" ht="18" x14ac:dyDescent="0.25">
      <c r="A103" s="145" t="str">
        <f>VLOOKUP(B103,'[1]LISTADO ATM'!$A$2:$C$922,3,0)</f>
        <v>DISTRITO NACIONAL</v>
      </c>
      <c r="B103" s="139">
        <v>589</v>
      </c>
      <c r="C103" s="144" t="str">
        <f>VLOOKUP(B103,'[1]LISTADO ATM'!$A$2:$B$922,2,0)</f>
        <v xml:space="preserve">ATM S/M Bravo San Vicente de Paul </v>
      </c>
      <c r="D103" s="155" t="s">
        <v>2433</v>
      </c>
      <c r="E103" s="139" t="s">
        <v>2651</v>
      </c>
    </row>
    <row r="104" spans="1:5" ht="18" x14ac:dyDescent="0.25">
      <c r="A104" s="145" t="str">
        <f>VLOOKUP(B104,'[1]LISTADO ATM'!$A$2:$C$922,3,0)</f>
        <v>NORTE</v>
      </c>
      <c r="B104" s="139">
        <v>910</v>
      </c>
      <c r="C104" s="144" t="str">
        <f>VLOOKUP(B104,'[1]LISTADO ATM'!$A$2:$B$922,2,0)</f>
        <v xml:space="preserve">ATM Oficina El Sol II (Santiago) </v>
      </c>
      <c r="D104" s="155" t="s">
        <v>2433</v>
      </c>
      <c r="E104" s="139" t="s">
        <v>2650</v>
      </c>
    </row>
    <row r="105" spans="1:5" ht="18" x14ac:dyDescent="0.25">
      <c r="A105" s="145" t="str">
        <f>VLOOKUP(B105,'[1]LISTADO ATM'!$A$2:$C$922,3,0)</f>
        <v>SUR</v>
      </c>
      <c r="B105" s="139">
        <v>825</v>
      </c>
      <c r="C105" s="144" t="str">
        <f>VLOOKUP(B105,'[1]LISTADO ATM'!$A$2:$B$922,2,0)</f>
        <v xml:space="preserve">ATM Estacion Eco Cibeles (Las Matas de Farfán) </v>
      </c>
      <c r="D105" s="155" t="s">
        <v>2433</v>
      </c>
      <c r="E105" s="139" t="s">
        <v>2649</v>
      </c>
    </row>
    <row r="106" spans="1:5" ht="18" x14ac:dyDescent="0.25">
      <c r="A106" s="145" t="str">
        <f>VLOOKUP(B106,'[1]LISTADO ATM'!$A$2:$C$922,3,0)</f>
        <v>DISTRITO NACIONAL</v>
      </c>
      <c r="B106" s="139">
        <v>39</v>
      </c>
      <c r="C106" s="144" t="str">
        <f>VLOOKUP(B106,'[1]LISTADO ATM'!$A$2:$B$922,2,0)</f>
        <v xml:space="preserve">ATM Oficina Ovando </v>
      </c>
      <c r="D106" s="155" t="s">
        <v>2433</v>
      </c>
      <c r="E106" s="139" t="s">
        <v>2648</v>
      </c>
    </row>
    <row r="107" spans="1:5" ht="18" x14ac:dyDescent="0.25">
      <c r="A107" s="145" t="str">
        <f>VLOOKUP(B107,'[1]LISTADO ATM'!$A$2:$C$922,3,0)</f>
        <v>NORTE</v>
      </c>
      <c r="B107" s="139">
        <v>754</v>
      </c>
      <c r="C107" s="144" t="str">
        <f>VLOOKUP(B107,'[1]LISTADO ATM'!$A$2:$B$922,2,0)</f>
        <v xml:space="preserve">ATM Autobanco Oficina Licey al Medio </v>
      </c>
      <c r="D107" s="155" t="s">
        <v>2433</v>
      </c>
      <c r="E107" s="139" t="s">
        <v>2646</v>
      </c>
    </row>
    <row r="108" spans="1:5" ht="18" x14ac:dyDescent="0.25">
      <c r="A108" s="145" t="str">
        <f>VLOOKUP(B108,'[1]LISTADO ATM'!$A$2:$C$922,3,0)</f>
        <v>NORTE</v>
      </c>
      <c r="B108" s="139">
        <v>903</v>
      </c>
      <c r="C108" s="144" t="str">
        <f>VLOOKUP(B108,'[1]LISTADO ATM'!$A$2:$B$922,2,0)</f>
        <v xml:space="preserve">ATM Oficina La Vega Real I </v>
      </c>
      <c r="D108" s="155" t="s">
        <v>2433</v>
      </c>
      <c r="E108" s="139" t="s">
        <v>2645</v>
      </c>
    </row>
    <row r="109" spans="1:5" ht="18" x14ac:dyDescent="0.25">
      <c r="A109" s="145" t="str">
        <f>VLOOKUP(B109,'[1]LISTADO ATM'!$A$2:$C$922,3,0)</f>
        <v>DISTRITO NACIONAL</v>
      </c>
      <c r="B109" s="139">
        <v>949</v>
      </c>
      <c r="C109" s="144" t="str">
        <f>VLOOKUP(B109,'[1]LISTADO ATM'!$A$2:$B$922,2,0)</f>
        <v xml:space="preserve">ATM S/M Bravo San Isidro Coral Mall </v>
      </c>
      <c r="D109" s="155" t="s">
        <v>2433</v>
      </c>
      <c r="E109" s="139" t="s">
        <v>2643</v>
      </c>
    </row>
    <row r="110" spans="1:5" ht="18.75" customHeight="1" x14ac:dyDescent="0.25">
      <c r="A110" s="145" t="str">
        <f>VLOOKUP(B110,'[1]LISTADO ATM'!$A$2:$C$922,3,0)</f>
        <v>DISTRITO NACIONAL</v>
      </c>
      <c r="B110" s="139">
        <v>971</v>
      </c>
      <c r="C110" s="144" t="str">
        <f>VLOOKUP(B110,'[1]LISTADO ATM'!$A$2:$B$922,2,0)</f>
        <v xml:space="preserve">ATM Club Banreservas I </v>
      </c>
      <c r="D110" s="155" t="s">
        <v>2433</v>
      </c>
      <c r="E110" s="139" t="s">
        <v>2641</v>
      </c>
    </row>
    <row r="111" spans="1:5" ht="18" x14ac:dyDescent="0.25">
      <c r="A111" s="145" t="str">
        <f>VLOOKUP(B111,'[1]LISTADO ATM'!$A$2:$C$922,3,0)</f>
        <v>NORTE</v>
      </c>
      <c r="B111" s="139">
        <v>689</v>
      </c>
      <c r="C111" s="144" t="str">
        <f>VLOOKUP(B111,'[1]LISTADO ATM'!$A$2:$B$922,2,0)</f>
        <v>ATM Eco Petroleo Villa Gonzalez</v>
      </c>
      <c r="D111" s="155" t="s">
        <v>2433</v>
      </c>
      <c r="E111" s="139" t="s">
        <v>2639</v>
      </c>
    </row>
    <row r="112" spans="1:5" ht="18" x14ac:dyDescent="0.25">
      <c r="A112" s="145" t="str">
        <f>VLOOKUP(B112,'[1]LISTADO ATM'!$A$2:$C$922,3,0)</f>
        <v>DISTRITO NACIONAL</v>
      </c>
      <c r="B112" s="139">
        <v>548</v>
      </c>
      <c r="C112" s="144" t="str">
        <f>VLOOKUP(B112,'[1]LISTADO ATM'!$A$2:$B$922,2,0)</f>
        <v xml:space="preserve">ATM AMET </v>
      </c>
      <c r="D112" s="155" t="s">
        <v>2433</v>
      </c>
      <c r="E112" s="139" t="s">
        <v>2637</v>
      </c>
    </row>
    <row r="113" spans="1:5" ht="18.75" customHeight="1" x14ac:dyDescent="0.25">
      <c r="A113" s="145" t="str">
        <f>VLOOKUP(B113,'[1]LISTADO ATM'!$A$2:$C$922,3,0)</f>
        <v>SUR</v>
      </c>
      <c r="B113" s="139">
        <v>311</v>
      </c>
      <c r="C113" s="144" t="str">
        <f>VLOOKUP(B113,'[1]LISTADO ATM'!$A$2:$B$922,2,0)</f>
        <v>ATM Plaza Eroski</v>
      </c>
      <c r="D113" s="155" t="s">
        <v>2433</v>
      </c>
      <c r="E113" s="139" t="s">
        <v>2627</v>
      </c>
    </row>
    <row r="114" spans="1:5" ht="18.75" thickBot="1" x14ac:dyDescent="0.3">
      <c r="A114" s="143" t="s">
        <v>2460</v>
      </c>
      <c r="B114" s="150">
        <f>COUNTA(B76:B113)</f>
        <v>38</v>
      </c>
      <c r="C114" s="197"/>
      <c r="D114" s="197"/>
      <c r="E114" s="197"/>
    </row>
    <row r="115" spans="1:5" ht="15.75" thickBot="1" x14ac:dyDescent="0.3">
      <c r="A115" s="198"/>
      <c r="B115" s="191"/>
      <c r="C115" s="191"/>
      <c r="D115" s="191"/>
      <c r="E115" s="192"/>
    </row>
    <row r="116" spans="1:5" ht="18.75" thickBot="1" x14ac:dyDescent="0.3">
      <c r="A116" s="199" t="s">
        <v>2571</v>
      </c>
      <c r="B116" s="200"/>
      <c r="C116" s="200"/>
      <c r="D116" s="200"/>
      <c r="E116" s="201"/>
    </row>
    <row r="117" spans="1:5" ht="18" x14ac:dyDescent="0.25">
      <c r="A117" s="147" t="s">
        <v>15</v>
      </c>
      <c r="B117" s="147" t="s">
        <v>2407</v>
      </c>
      <c r="C117" s="147" t="s">
        <v>46</v>
      </c>
      <c r="D117" s="158" t="s">
        <v>2410</v>
      </c>
      <c r="E117" s="158" t="s">
        <v>2408</v>
      </c>
    </row>
    <row r="118" spans="1:5" ht="18" x14ac:dyDescent="0.25">
      <c r="A118" s="145" t="str">
        <f>VLOOKUP(B118,'[1]LISTADO ATM'!$A$2:$C$922,3,0)</f>
        <v>DISTRITO NACIONAL</v>
      </c>
      <c r="B118" s="156">
        <v>169</v>
      </c>
      <c r="C118" s="145" t="str">
        <f>VLOOKUP(B118,'[1]LISTADO ATM'!$A$2:$B$822,2,0)</f>
        <v xml:space="preserve">ATM Oficina Caonabo </v>
      </c>
      <c r="D118" s="153" t="s">
        <v>2625</v>
      </c>
      <c r="E118" s="154">
        <v>3336038659</v>
      </c>
    </row>
    <row r="119" spans="1:5" ht="18" x14ac:dyDescent="0.25">
      <c r="A119" s="145" t="str">
        <f>VLOOKUP(B119,'[1]LISTADO ATM'!$A$2:$C$922,3,0)</f>
        <v>DISTRITO NACIONAL</v>
      </c>
      <c r="B119" s="154">
        <v>836</v>
      </c>
      <c r="C119" s="145" t="str">
        <f>VLOOKUP(B119,'[1]LISTADO ATM'!$A$2:$B$822,2,0)</f>
        <v xml:space="preserve">ATM UNP Plaza Luperón </v>
      </c>
      <c r="D119" s="153" t="s">
        <v>2625</v>
      </c>
      <c r="E119" s="154">
        <v>3336041843</v>
      </c>
    </row>
    <row r="120" spans="1:5" ht="18" x14ac:dyDescent="0.25">
      <c r="A120" s="145" t="str">
        <f>VLOOKUP(B120,'[1]LISTADO ATM'!$A$2:$C$922,3,0)</f>
        <v>SUR</v>
      </c>
      <c r="B120" s="154">
        <v>342</v>
      </c>
      <c r="C120" s="145" t="str">
        <f>VLOOKUP(B120,'[1]LISTADO ATM'!$A$2:$B$822,2,0)</f>
        <v>ATM Oficina Obras Públicas Azua</v>
      </c>
      <c r="D120" s="153" t="s">
        <v>2625</v>
      </c>
      <c r="E120" s="154">
        <v>3336041944</v>
      </c>
    </row>
    <row r="121" spans="1:5" ht="18" x14ac:dyDescent="0.25">
      <c r="A121" s="145" t="str">
        <f>VLOOKUP(B121,'[1]LISTADO ATM'!$A$2:$C$922,3,0)</f>
        <v>DISTRITO NACIONAL</v>
      </c>
      <c r="B121" s="154">
        <v>685</v>
      </c>
      <c r="C121" s="145" t="str">
        <f>VLOOKUP(B121,'[1]LISTADO ATM'!$A$2:$B$822,2,0)</f>
        <v>ATM Autoservicio UASD</v>
      </c>
      <c r="D121" s="157" t="s">
        <v>2630</v>
      </c>
      <c r="E121" s="154" t="s">
        <v>2667</v>
      </c>
    </row>
    <row r="122" spans="1:5" ht="18" x14ac:dyDescent="0.25">
      <c r="A122" s="145" t="str">
        <f>VLOOKUP(B122,'[1]LISTADO ATM'!$A$2:$C$922,3,0)</f>
        <v>NORTE</v>
      </c>
      <c r="B122" s="154">
        <v>22</v>
      </c>
      <c r="C122" s="145" t="str">
        <f>VLOOKUP(B122,'[1]LISTADO ATM'!$A$2:$B$822,2,0)</f>
        <v>ATM S/M Olimpico (Santiago)</v>
      </c>
      <c r="D122" s="157" t="s">
        <v>2630</v>
      </c>
      <c r="E122" s="154" t="s">
        <v>2668</v>
      </c>
    </row>
    <row r="123" spans="1:5" ht="18" x14ac:dyDescent="0.25">
      <c r="A123" s="145" t="str">
        <f>VLOOKUP(B123,'[1]LISTADO ATM'!$A$2:$C$922,3,0)</f>
        <v>ESTE</v>
      </c>
      <c r="B123" s="154">
        <v>353</v>
      </c>
      <c r="C123" s="145" t="str">
        <f>VLOOKUP(B123,'[1]LISTADO ATM'!$A$2:$B$822,2,0)</f>
        <v xml:space="preserve">ATM Estación Boulevard Juan Dolio </v>
      </c>
      <c r="D123" s="157" t="s">
        <v>2630</v>
      </c>
      <c r="E123" s="154">
        <v>3336043383</v>
      </c>
    </row>
    <row r="124" spans="1:5" ht="18" x14ac:dyDescent="0.25">
      <c r="A124" s="145" t="str">
        <f>VLOOKUP(B124,'[1]LISTADO ATM'!$A$2:$C$922,3,0)</f>
        <v>NORTE</v>
      </c>
      <c r="B124" s="154">
        <v>538</v>
      </c>
      <c r="C124" s="145" t="str">
        <f>VLOOKUP(B124,'[1]LISTADO ATM'!$A$2:$B$822,2,0)</f>
        <v>ATM  Autoservicio San Fco. Macorís</v>
      </c>
      <c r="D124" s="153" t="s">
        <v>2625</v>
      </c>
      <c r="E124" s="154">
        <v>3336043384</v>
      </c>
    </row>
    <row r="125" spans="1:5" ht="18" x14ac:dyDescent="0.25">
      <c r="A125" s="145" t="str">
        <f>VLOOKUP(B125,'[1]LISTADO ATM'!$A$2:$C$922,3,0)</f>
        <v>NORTE</v>
      </c>
      <c r="B125" s="154">
        <v>291</v>
      </c>
      <c r="C125" s="145" t="str">
        <f>VLOOKUP(B125,'[1]LISTADO ATM'!$A$2:$B$822,2,0)</f>
        <v xml:space="preserve">ATM S/M Jumbo Las Colinas </v>
      </c>
      <c r="D125" s="153" t="s">
        <v>2625</v>
      </c>
      <c r="E125" s="154" t="s">
        <v>2636</v>
      </c>
    </row>
    <row r="126" spans="1:5" ht="18" x14ac:dyDescent="0.25">
      <c r="A126" s="145" t="str">
        <f>VLOOKUP(B126,'[1]LISTADO ATM'!$A$2:$C$922,3,0)</f>
        <v>DISTRITO NACIONAL</v>
      </c>
      <c r="B126" s="154">
        <v>318</v>
      </c>
      <c r="C126" s="145" t="str">
        <f>VLOOKUP(B126,'[1]LISTADO ATM'!$A$2:$B$822,2,0)</f>
        <v>ATM Autoservicio Lope de Vega</v>
      </c>
      <c r="D126" s="153" t="s">
        <v>2625</v>
      </c>
      <c r="E126" s="154" t="s">
        <v>2634</v>
      </c>
    </row>
    <row r="127" spans="1:5" ht="18" x14ac:dyDescent="0.25">
      <c r="A127" s="145" t="str">
        <f>VLOOKUP(B127,'[1]LISTADO ATM'!$A$2:$C$922,3,0)</f>
        <v>DISTRITO NACIONAL</v>
      </c>
      <c r="B127" s="154">
        <v>536</v>
      </c>
      <c r="C127" s="145" t="str">
        <f>VLOOKUP(B127,'[1]LISTADO ATM'!$A$2:$B$822,2,0)</f>
        <v xml:space="preserve">ATM Super Lama San Isidro </v>
      </c>
      <c r="D127" s="157" t="s">
        <v>2630</v>
      </c>
      <c r="E127" s="154" t="s">
        <v>2635</v>
      </c>
    </row>
    <row r="128" spans="1:5" ht="18.75" thickBot="1" x14ac:dyDescent="0.3">
      <c r="A128" s="143" t="s">
        <v>2460</v>
      </c>
      <c r="B128" s="140">
        <f>COUNT(B118:B127)</f>
        <v>10</v>
      </c>
      <c r="C128" s="182"/>
      <c r="D128" s="183"/>
      <c r="E128" s="184"/>
    </row>
    <row r="129" spans="1:5" ht="15.75" thickBot="1" x14ac:dyDescent="0.3">
      <c r="A129" s="185"/>
      <c r="B129" s="186"/>
      <c r="C129" s="187"/>
      <c r="D129" s="187"/>
      <c r="E129" s="188"/>
    </row>
    <row r="130" spans="1:5" ht="18.75" thickBot="1" x14ac:dyDescent="0.3">
      <c r="A130" s="193" t="s">
        <v>2462</v>
      </c>
      <c r="B130" s="194"/>
      <c r="C130" s="189"/>
      <c r="D130" s="189"/>
      <c r="E130" s="190"/>
    </row>
    <row r="131" spans="1:5" ht="18.75" thickBot="1" x14ac:dyDescent="0.3">
      <c r="A131" s="195">
        <f>+B72+B114+B128</f>
        <v>101</v>
      </c>
      <c r="B131" s="196"/>
      <c r="C131" s="189"/>
      <c r="D131" s="189"/>
      <c r="E131" s="190"/>
    </row>
    <row r="132" spans="1:5" ht="15.75" thickBot="1" x14ac:dyDescent="0.3">
      <c r="A132" s="185"/>
      <c r="B132" s="186"/>
      <c r="C132" s="191"/>
      <c r="D132" s="191"/>
      <c r="E132" s="192"/>
    </row>
    <row r="133" spans="1:5" ht="18.75" thickBot="1" x14ac:dyDescent="0.3">
      <c r="A133" s="177" t="s">
        <v>2463</v>
      </c>
      <c r="B133" s="178"/>
      <c r="C133" s="178"/>
      <c r="D133" s="178"/>
      <c r="E133" s="179"/>
    </row>
    <row r="134" spans="1:5" ht="18" x14ac:dyDescent="0.25">
      <c r="A134" s="147" t="s">
        <v>15</v>
      </c>
      <c r="B134" s="147" t="s">
        <v>2407</v>
      </c>
      <c r="C134" s="147" t="s">
        <v>46</v>
      </c>
      <c r="D134" s="180" t="s">
        <v>2410</v>
      </c>
      <c r="E134" s="181"/>
    </row>
    <row r="135" spans="1:5" ht="18" x14ac:dyDescent="0.25">
      <c r="A135" s="145" t="str">
        <f>VLOOKUP(B135,'[1]LISTADO ATM'!$A$2:$C$922,3,0)</f>
        <v>DISTRITO NACIONAL</v>
      </c>
      <c r="B135" s="141">
        <v>561</v>
      </c>
      <c r="C135" s="145" t="str">
        <f>VLOOKUP(B135,'[1]LISTADO ATM'!$A$2:$B$822,2,0)</f>
        <v xml:space="preserve">ATM Comando Regional P.N. S.D. Este </v>
      </c>
      <c r="D135" s="175" t="s">
        <v>2624</v>
      </c>
      <c r="E135" s="176"/>
    </row>
    <row r="136" spans="1:5" ht="18" x14ac:dyDescent="0.25">
      <c r="A136" s="145" t="str">
        <f>VLOOKUP(B136,'[1]LISTADO ATM'!$A$2:$C$922,3,0)</f>
        <v>NORTE</v>
      </c>
      <c r="B136" s="141">
        <v>383</v>
      </c>
      <c r="C136" s="145" t="str">
        <f>VLOOKUP(B136,'[1]LISTADO ATM'!$A$2:$B$822,2,0)</f>
        <v>ATM S/M Daniel (Dajabón)</v>
      </c>
      <c r="D136" s="175" t="s">
        <v>2573</v>
      </c>
      <c r="E136" s="176"/>
    </row>
    <row r="137" spans="1:5" ht="18" x14ac:dyDescent="0.25">
      <c r="A137" s="145" t="str">
        <f>VLOOKUP(B137,'[1]LISTADO ATM'!$A$2:$C$922,3,0)</f>
        <v>SUR</v>
      </c>
      <c r="B137" s="141">
        <v>891</v>
      </c>
      <c r="C137" s="145" t="str">
        <f>VLOOKUP(B137,'[1]LISTADO ATM'!$A$2:$B$822,2,0)</f>
        <v xml:space="preserve">ATM Estación Texaco (Barahona) </v>
      </c>
      <c r="D137" s="175" t="s">
        <v>2573</v>
      </c>
      <c r="E137" s="176"/>
    </row>
    <row r="138" spans="1:5" ht="18" x14ac:dyDescent="0.25">
      <c r="A138" s="145" t="str">
        <f>VLOOKUP(B138,'[1]LISTADO ATM'!$A$2:$C$922,3,0)</f>
        <v>NORTE</v>
      </c>
      <c r="B138" s="141">
        <v>965</v>
      </c>
      <c r="C138" s="145" t="str">
        <f>VLOOKUP(B138,'[1]LISTADO ATM'!$A$2:$B$822,2,0)</f>
        <v xml:space="preserve">ATM S/M La Fuente FUN (Santiago) </v>
      </c>
      <c r="D138" s="175" t="s">
        <v>2573</v>
      </c>
      <c r="E138" s="176"/>
    </row>
    <row r="139" spans="1:5" ht="18" x14ac:dyDescent="0.25">
      <c r="A139" s="145" t="str">
        <f>VLOOKUP(B139,'[1]LISTADO ATM'!$A$2:$C$922,3,0)</f>
        <v>SUR</v>
      </c>
      <c r="B139" s="141">
        <v>48</v>
      </c>
      <c r="C139" s="145" t="str">
        <f>VLOOKUP(B139,'[1]LISTADO ATM'!$A$2:$B$822,2,0)</f>
        <v xml:space="preserve">ATM Autoservicio Neiba I </v>
      </c>
      <c r="D139" s="175" t="s">
        <v>2573</v>
      </c>
      <c r="E139" s="176"/>
    </row>
    <row r="140" spans="1:5" ht="18" x14ac:dyDescent="0.25">
      <c r="A140" s="145" t="str">
        <f>VLOOKUP(B140,'[1]LISTADO ATM'!$A$2:$C$922,3,0)</f>
        <v>NORTE</v>
      </c>
      <c r="B140" s="141">
        <v>22</v>
      </c>
      <c r="C140" s="145" t="str">
        <f>VLOOKUP(B140,'[1]LISTADO ATM'!$A$2:$B$822,2,0)</f>
        <v>ATM S/M Olimpico (Santiago)</v>
      </c>
      <c r="D140" s="175" t="s">
        <v>2573</v>
      </c>
      <c r="E140" s="176"/>
    </row>
    <row r="141" spans="1:5" ht="18" x14ac:dyDescent="0.25">
      <c r="A141" s="145" t="str">
        <f>VLOOKUP(B141,'[1]LISTADO ATM'!$A$2:$C$922,3,0)</f>
        <v>SUR</v>
      </c>
      <c r="B141" s="141">
        <v>137</v>
      </c>
      <c r="C141" s="145" t="str">
        <f>VLOOKUP(B141,'[1]LISTADO ATM'!$A$2:$B$822,2,0)</f>
        <v xml:space="preserve">ATM Oficina Nizao </v>
      </c>
      <c r="D141" s="175" t="s">
        <v>2573</v>
      </c>
      <c r="E141" s="176"/>
    </row>
    <row r="142" spans="1:5" ht="18" x14ac:dyDescent="0.25">
      <c r="A142" s="145" t="str">
        <f>VLOOKUP(B142,'[1]LISTADO ATM'!$A$2:$C$922,3,0)</f>
        <v>NORTE</v>
      </c>
      <c r="B142" s="141">
        <v>518</v>
      </c>
      <c r="C142" s="145" t="str">
        <f>VLOOKUP(B142,'[1]LISTADO ATM'!$A$2:$B$822,2,0)</f>
        <v xml:space="preserve">ATM Autobanco Los Alamos </v>
      </c>
      <c r="D142" s="175" t="s">
        <v>2573</v>
      </c>
      <c r="E142" s="176"/>
    </row>
    <row r="143" spans="1:5" ht="18" x14ac:dyDescent="0.25">
      <c r="A143" s="145" t="str">
        <f>VLOOKUP(B143,'[1]LISTADO ATM'!$A$2:$C$922,3,0)</f>
        <v>DISTRITO NACIONAL</v>
      </c>
      <c r="B143" s="141">
        <v>516</v>
      </c>
      <c r="C143" s="145" t="str">
        <f>VLOOKUP(B143,'[1]LISTADO ATM'!$A$2:$B$822,2,0)</f>
        <v xml:space="preserve">ATM Oficina Gascue </v>
      </c>
      <c r="D143" s="175" t="s">
        <v>2573</v>
      </c>
      <c r="E143" s="176"/>
    </row>
    <row r="144" spans="1:5" ht="18" x14ac:dyDescent="0.25">
      <c r="A144" s="145" t="str">
        <f>VLOOKUP(B144,'[1]LISTADO ATM'!$A$2:$C$922,3,0)</f>
        <v>DISTRITO NACIONAL</v>
      </c>
      <c r="B144" s="141">
        <v>743</v>
      </c>
      <c r="C144" s="145" t="str">
        <f>VLOOKUP(B144,'[1]LISTADO ATM'!$A$2:$B$822,2,0)</f>
        <v xml:space="preserve">ATM Oficina Los Frailes </v>
      </c>
      <c r="D144" s="175" t="s">
        <v>2573</v>
      </c>
      <c r="E144" s="176"/>
    </row>
    <row r="145" spans="1:5" ht="18" x14ac:dyDescent="0.25">
      <c r="A145" s="145" t="str">
        <f>VLOOKUP(B145,'[1]LISTADO ATM'!$A$2:$C$922,3,0)</f>
        <v>NORTE</v>
      </c>
      <c r="B145" s="141">
        <v>40</v>
      </c>
      <c r="C145" s="145" t="str">
        <f>VLOOKUP(B145,'[1]LISTADO ATM'!$A$2:$B$822,2,0)</f>
        <v xml:space="preserve">ATM Oficina El Puñal </v>
      </c>
      <c r="D145" s="175" t="s">
        <v>2573</v>
      </c>
      <c r="E145" s="176"/>
    </row>
    <row r="146" spans="1:5" ht="18" x14ac:dyDescent="0.25">
      <c r="A146" s="145" t="str">
        <f>VLOOKUP(B146,'[1]LISTADO ATM'!$A$2:$C$922,3,0)</f>
        <v>ESTE</v>
      </c>
      <c r="B146" s="141">
        <v>111</v>
      </c>
      <c r="C146" s="145" t="str">
        <f>VLOOKUP(B146,'[1]LISTADO ATM'!$A$2:$B$822,2,0)</f>
        <v xml:space="preserve">ATM Oficina San Pedro </v>
      </c>
      <c r="D146" s="175" t="s">
        <v>2573</v>
      </c>
      <c r="E146" s="176"/>
    </row>
    <row r="147" spans="1:5" ht="18" x14ac:dyDescent="0.25">
      <c r="A147" s="145" t="str">
        <f>VLOOKUP(B147,'[1]LISTADO ATM'!$A$2:$C$922,3,0)</f>
        <v>NORTE</v>
      </c>
      <c r="B147" s="141">
        <v>181</v>
      </c>
      <c r="C147" s="145" t="str">
        <f>VLOOKUP(B147,'[1]LISTADO ATM'!$A$2:$B$822,2,0)</f>
        <v xml:space="preserve">ATM Oficina Sabaneta </v>
      </c>
      <c r="D147" s="175" t="s">
        <v>2573</v>
      </c>
      <c r="E147" s="176"/>
    </row>
    <row r="148" spans="1:5" ht="18" x14ac:dyDescent="0.25">
      <c r="A148" s="145" t="str">
        <f>VLOOKUP(B148,'[1]LISTADO ATM'!$A$2:$C$922,3,0)</f>
        <v>SUR</v>
      </c>
      <c r="B148" s="141">
        <v>182</v>
      </c>
      <c r="C148" s="145" t="str">
        <f>VLOOKUP(B148,'[1]LISTADO ATM'!$A$2:$B$822,2,0)</f>
        <v xml:space="preserve">ATM Barahona Comb </v>
      </c>
      <c r="D148" s="175" t="s">
        <v>2573</v>
      </c>
      <c r="E148" s="176"/>
    </row>
    <row r="149" spans="1:5" ht="18" x14ac:dyDescent="0.25">
      <c r="A149" s="145" t="str">
        <f>VLOOKUP(B149,'[1]LISTADO ATM'!$A$2:$C$922,3,0)</f>
        <v>DISTRITO NACIONAL</v>
      </c>
      <c r="B149" s="141">
        <v>234</v>
      </c>
      <c r="C149" s="145" t="str">
        <f>VLOOKUP(B149,'[1]LISTADO ATM'!$A$2:$B$822,2,0)</f>
        <v xml:space="preserve">ATM Oficina Boca Chica I </v>
      </c>
      <c r="D149" s="175" t="s">
        <v>2573</v>
      </c>
      <c r="E149" s="176"/>
    </row>
    <row r="150" spans="1:5" ht="18" x14ac:dyDescent="0.25">
      <c r="A150" s="145" t="str">
        <f>VLOOKUP(B150,'[1]LISTADO ATM'!$A$2:$C$922,3,0)</f>
        <v>DISTRITO NACIONAL</v>
      </c>
      <c r="B150" s="141">
        <v>272</v>
      </c>
      <c r="C150" s="145" t="str">
        <f>VLOOKUP(B150,'[1]LISTADO ATM'!$A$2:$B$822,2,0)</f>
        <v xml:space="preserve">ATM Cámara de Diputados </v>
      </c>
      <c r="D150" s="175" t="s">
        <v>2573</v>
      </c>
      <c r="E150" s="176"/>
    </row>
    <row r="151" spans="1:5" ht="18" x14ac:dyDescent="0.25">
      <c r="A151" s="145" t="str">
        <f>VLOOKUP(B151,'[1]LISTADO ATM'!$A$2:$C$922,3,0)</f>
        <v>NORTE</v>
      </c>
      <c r="B151" s="141">
        <v>288</v>
      </c>
      <c r="C151" s="145" t="str">
        <f>VLOOKUP(B151,'[1]LISTADO ATM'!$A$2:$B$822,2,0)</f>
        <v xml:space="preserve">ATM Oficina Camino Real II (Puerto Plata) </v>
      </c>
      <c r="D151" s="175" t="s">
        <v>2573</v>
      </c>
      <c r="E151" s="176"/>
    </row>
    <row r="152" spans="1:5" ht="18" x14ac:dyDescent="0.25">
      <c r="A152" s="145" t="str">
        <f>VLOOKUP(B152,'[1]LISTADO ATM'!$A$2:$C$922,3,0)</f>
        <v>SUR</v>
      </c>
      <c r="B152" s="141">
        <v>403</v>
      </c>
      <c r="C152" s="145" t="str">
        <f>VLOOKUP(B152,'[1]LISTADO ATM'!$A$2:$B$822,2,0)</f>
        <v xml:space="preserve">ATM Oficina Vicente Noble </v>
      </c>
      <c r="D152" s="175" t="s">
        <v>2573</v>
      </c>
      <c r="E152" s="176"/>
    </row>
    <row r="153" spans="1:5" ht="18" x14ac:dyDescent="0.25">
      <c r="A153" s="145" t="str">
        <f>VLOOKUP(B153,'[1]LISTADO ATM'!$A$2:$C$922,3,0)</f>
        <v>SUR</v>
      </c>
      <c r="B153" s="141">
        <v>615</v>
      </c>
      <c r="C153" s="145" t="str">
        <f>VLOOKUP(B153,'[1]LISTADO ATM'!$A$2:$B$822,2,0)</f>
        <v xml:space="preserve">ATM Estación Sunix Cabral (Barahona) </v>
      </c>
      <c r="D153" s="175" t="s">
        <v>2573</v>
      </c>
      <c r="E153" s="176"/>
    </row>
    <row r="154" spans="1:5" ht="18" x14ac:dyDescent="0.25">
      <c r="A154" s="145" t="str">
        <f>VLOOKUP(B154,'[1]LISTADO ATM'!$A$2:$C$922,3,0)</f>
        <v>NORTE</v>
      </c>
      <c r="B154" s="141">
        <v>632</v>
      </c>
      <c r="C154" s="145" t="str">
        <f>VLOOKUP(B154,'[1]LISTADO ATM'!$A$2:$B$822,2,0)</f>
        <v xml:space="preserve">ATM Autobanco Gurabo </v>
      </c>
      <c r="D154" s="175" t="s">
        <v>2573</v>
      </c>
      <c r="E154" s="176"/>
    </row>
    <row r="155" spans="1:5" ht="18" x14ac:dyDescent="0.25">
      <c r="A155" s="145" t="str">
        <f>VLOOKUP(B155,'[1]LISTADO ATM'!$A$2:$C$922,3,0)</f>
        <v>NORTE</v>
      </c>
      <c r="B155" s="141">
        <v>633</v>
      </c>
      <c r="C155" s="145" t="str">
        <f>VLOOKUP(B155,'[1]LISTADO ATM'!$A$2:$B$822,2,0)</f>
        <v xml:space="preserve">ATM Autobanco Las Colinas </v>
      </c>
      <c r="D155" s="175" t="s">
        <v>2573</v>
      </c>
      <c r="E155" s="176"/>
    </row>
    <row r="156" spans="1:5" ht="18" x14ac:dyDescent="0.25">
      <c r="A156" s="145" t="str">
        <f>VLOOKUP(B156,'[1]LISTADO ATM'!$A$2:$C$922,3,0)</f>
        <v>DISTRITO NACIONAL</v>
      </c>
      <c r="B156" s="141">
        <v>655</v>
      </c>
      <c r="C156" s="145" t="str">
        <f>VLOOKUP(B156,'[1]LISTADO ATM'!$A$2:$B$822,2,0)</f>
        <v>ATM Farmacia Sandra</v>
      </c>
      <c r="D156" s="175" t="s">
        <v>2573</v>
      </c>
      <c r="E156" s="176"/>
    </row>
    <row r="157" spans="1:5" ht="18" x14ac:dyDescent="0.25">
      <c r="A157" s="145" t="str">
        <f>VLOOKUP(B157,'[1]LISTADO ATM'!$A$2:$C$922,3,0)</f>
        <v>NORTE</v>
      </c>
      <c r="B157" s="141">
        <v>687</v>
      </c>
      <c r="C157" s="145" t="str">
        <f>VLOOKUP(B157,'[1]LISTADO ATM'!$A$2:$B$822,2,0)</f>
        <v>ATM Oficina Monterrico II</v>
      </c>
      <c r="D157" s="175" t="s">
        <v>2573</v>
      </c>
      <c r="E157" s="176"/>
    </row>
    <row r="158" spans="1:5" ht="18" x14ac:dyDescent="0.25">
      <c r="A158" s="145" t="str">
        <f>VLOOKUP(B158,'[1]LISTADO ATM'!$A$2:$C$922,3,0)</f>
        <v>NORTE</v>
      </c>
      <c r="B158" s="141">
        <v>712</v>
      </c>
      <c r="C158" s="145" t="str">
        <f>VLOOKUP(B158,'[1]LISTADO ATM'!$A$2:$B$822,2,0)</f>
        <v xml:space="preserve">ATM Oficina Imbert </v>
      </c>
      <c r="D158" s="175" t="s">
        <v>2573</v>
      </c>
      <c r="E158" s="176"/>
    </row>
    <row r="159" spans="1:5" ht="18" x14ac:dyDescent="0.25">
      <c r="A159" s="145" t="str">
        <f>VLOOKUP(B159,'[1]LISTADO ATM'!$A$2:$C$922,3,0)</f>
        <v>SUR</v>
      </c>
      <c r="B159" s="141">
        <v>781</v>
      </c>
      <c r="C159" s="145" t="str">
        <f>VLOOKUP(B159,'[1]LISTADO ATM'!$A$2:$B$822,2,0)</f>
        <v xml:space="preserve">ATM Estación Isla Barahona </v>
      </c>
      <c r="D159" s="175" t="s">
        <v>2573</v>
      </c>
      <c r="E159" s="176"/>
    </row>
    <row r="160" spans="1:5" ht="18" x14ac:dyDescent="0.25">
      <c r="A160" s="145" t="str">
        <f>VLOOKUP(B160,'[1]LISTADO ATM'!$A$2:$C$922,3,0)</f>
        <v>DISTRITO NACIONAL</v>
      </c>
      <c r="B160" s="141">
        <v>816</v>
      </c>
      <c r="C160" s="145" t="str">
        <f>VLOOKUP(B160,'[1]LISTADO ATM'!$A$2:$B$822,2,0)</f>
        <v xml:space="preserve">ATM Oficina Pedro Brand </v>
      </c>
      <c r="D160" s="175" t="s">
        <v>2573</v>
      </c>
      <c r="E160" s="176"/>
    </row>
    <row r="161" spans="1:5" ht="18" x14ac:dyDescent="0.25">
      <c r="A161" s="145" t="str">
        <f>VLOOKUP(B161,'[1]LISTADO ATM'!$A$2:$C$922,3,0)</f>
        <v>DISTRITO NACIONAL</v>
      </c>
      <c r="B161" s="141">
        <v>821</v>
      </c>
      <c r="C161" s="145" t="str">
        <f>VLOOKUP(B161,'[1]LISTADO ATM'!$A$2:$B$822,2,0)</f>
        <v xml:space="preserve">ATM S/M Bravo Churchill </v>
      </c>
      <c r="D161" s="175" t="s">
        <v>2573</v>
      </c>
      <c r="E161" s="176"/>
    </row>
    <row r="162" spans="1:5" ht="18" x14ac:dyDescent="0.25">
      <c r="A162" s="145" t="str">
        <f>VLOOKUP(B162,'[1]LISTADO ATM'!$A$2:$C$922,3,0)</f>
        <v>DISTRITO NACIONAL</v>
      </c>
      <c r="B162" s="141">
        <v>836</v>
      </c>
      <c r="C162" s="145" t="str">
        <f>VLOOKUP(B162,'[1]LISTADO ATM'!$A$2:$B$822,2,0)</f>
        <v xml:space="preserve">ATM UNP Plaza Luperón </v>
      </c>
      <c r="D162" s="175" t="s">
        <v>2573</v>
      </c>
      <c r="E162" s="176"/>
    </row>
    <row r="163" spans="1:5" ht="18" x14ac:dyDescent="0.25">
      <c r="A163" s="145" t="str">
        <f>VLOOKUP(B163,'[1]LISTADO ATM'!$A$2:$C$922,3,0)</f>
        <v>NORTE</v>
      </c>
      <c r="B163" s="141">
        <v>857</v>
      </c>
      <c r="C163" s="145" t="str">
        <f>VLOOKUP(B163,'[1]LISTADO ATM'!$A$2:$B$822,2,0)</f>
        <v xml:space="preserve">ATM Oficina Los Alamos </v>
      </c>
      <c r="D163" s="175" t="s">
        <v>2573</v>
      </c>
      <c r="E163" s="176"/>
    </row>
    <row r="164" spans="1:5" ht="18" x14ac:dyDescent="0.25">
      <c r="A164" s="145" t="str">
        <f>VLOOKUP(B164,'[1]LISTADO ATM'!$A$2:$C$922,3,0)</f>
        <v>DISTRITO NACIONAL</v>
      </c>
      <c r="B164" s="141">
        <v>879</v>
      </c>
      <c r="C164" s="145" t="str">
        <f>VLOOKUP(B164,'[1]LISTADO ATM'!$A$2:$B$822,2,0)</f>
        <v xml:space="preserve">ATM Plaza Metropolitana </v>
      </c>
      <c r="D164" s="175" t="s">
        <v>2573</v>
      </c>
      <c r="E164" s="176"/>
    </row>
    <row r="165" spans="1:5" ht="18" x14ac:dyDescent="0.25">
      <c r="A165" s="145" t="str">
        <f>VLOOKUP(B165,'[1]LISTADO ATM'!$A$2:$C$922,3,0)</f>
        <v>NORTE</v>
      </c>
      <c r="B165" s="141">
        <v>950</v>
      </c>
      <c r="C165" s="145" t="str">
        <f>VLOOKUP(B165,'[1]LISTADO ATM'!$A$2:$B$822,2,0)</f>
        <v xml:space="preserve">ATM Oficina Monterrico </v>
      </c>
      <c r="D165" s="175" t="s">
        <v>2573</v>
      </c>
      <c r="E165" s="176"/>
    </row>
    <row r="166" spans="1:5" ht="18" x14ac:dyDescent="0.25">
      <c r="A166" s="145" t="str">
        <f>VLOOKUP(B166,'[1]LISTADO ATM'!$A$2:$C$922,3,0)</f>
        <v>DISTRITO NACIONAL</v>
      </c>
      <c r="B166" s="141">
        <v>414</v>
      </c>
      <c r="C166" s="145" t="str">
        <f>VLOOKUP(B166,'[1]LISTADO ATM'!$A$2:$B$822,2,0)</f>
        <v>ATM Villa Francisca II</v>
      </c>
      <c r="D166" s="175" t="s">
        <v>2573</v>
      </c>
      <c r="E166" s="176"/>
    </row>
    <row r="167" spans="1:5" ht="18" x14ac:dyDescent="0.25">
      <c r="A167" s="145" t="str">
        <f>VLOOKUP(B167,'[1]LISTADO ATM'!$A$2:$C$922,3,0)</f>
        <v>NORTE</v>
      </c>
      <c r="B167" s="141">
        <v>987</v>
      </c>
      <c r="C167" s="145" t="str">
        <f>VLOOKUP(B167,'[1]LISTADO ATM'!$A$2:$B$822,2,0)</f>
        <v xml:space="preserve">ATM S/M Jumbo (Moca) </v>
      </c>
      <c r="D167" s="175" t="s">
        <v>2624</v>
      </c>
      <c r="E167" s="176"/>
    </row>
    <row r="168" spans="1:5" ht="18" x14ac:dyDescent="0.25">
      <c r="A168" s="145" t="str">
        <f>VLOOKUP(B168,'[1]LISTADO ATM'!$A$2:$C$922,3,0)</f>
        <v>SUR</v>
      </c>
      <c r="B168" s="141">
        <v>730</v>
      </c>
      <c r="C168" s="145" t="str">
        <f>VLOOKUP(B168,'[1]LISTADO ATM'!$A$2:$B$822,2,0)</f>
        <v xml:space="preserve">ATM Palacio de Justicia Barahona </v>
      </c>
      <c r="D168" s="175" t="s">
        <v>2573</v>
      </c>
      <c r="E168" s="176"/>
    </row>
    <row r="169" spans="1:5" ht="18" x14ac:dyDescent="0.25">
      <c r="A169" s="145" t="str">
        <f>VLOOKUP(B169,'[1]LISTADO ATM'!$A$2:$C$922,3,0)</f>
        <v>NORTE</v>
      </c>
      <c r="B169" s="141">
        <v>144</v>
      </c>
      <c r="C169" s="145" t="str">
        <f>VLOOKUP(B169,'[1]LISTADO ATM'!$A$2:$B$822,2,0)</f>
        <v xml:space="preserve">ATM Oficina Villa Altagracia </v>
      </c>
      <c r="D169" s="175" t="s">
        <v>2573</v>
      </c>
      <c r="E169" s="176"/>
    </row>
    <row r="170" spans="1:5" ht="18" x14ac:dyDescent="0.25">
      <c r="A170" s="145" t="str">
        <f>VLOOKUP(B170,'[1]LISTADO ATM'!$A$2:$C$922,3,0)</f>
        <v>NORTE</v>
      </c>
      <c r="B170" s="141">
        <v>504</v>
      </c>
      <c r="C170" s="145" t="str">
        <f>VLOOKUP(B170,'[1]LISTADO ATM'!$A$2:$B$822,2,0)</f>
        <v>ATM CURNA UASD Nagua</v>
      </c>
      <c r="D170" s="175" t="s">
        <v>2573</v>
      </c>
      <c r="E170" s="176"/>
    </row>
    <row r="171" spans="1:5" ht="18" x14ac:dyDescent="0.25">
      <c r="A171" s="145" t="str">
        <f>VLOOKUP(B171,'[1]LISTADO ATM'!$A$2:$C$922,3,0)</f>
        <v>NORTE</v>
      </c>
      <c r="B171" s="141">
        <v>778</v>
      </c>
      <c r="C171" s="145" t="str">
        <f>VLOOKUP(B171,'[1]LISTADO ATM'!$A$2:$B$822,2,0)</f>
        <v xml:space="preserve">ATM Oficina Esperanza (Mao) </v>
      </c>
      <c r="D171" s="175" t="s">
        <v>2573</v>
      </c>
      <c r="E171" s="176"/>
    </row>
    <row r="172" spans="1:5" ht="18" x14ac:dyDescent="0.25">
      <c r="A172" s="145" t="str">
        <f>VLOOKUP(B172,'[1]LISTADO ATM'!$A$2:$C$922,3,0)</f>
        <v>DISTRITO NACIONAL</v>
      </c>
      <c r="B172" s="141">
        <v>725</v>
      </c>
      <c r="C172" s="145" t="str">
        <f>VLOOKUP(B172,'[1]LISTADO ATM'!$A$2:$B$822,2,0)</f>
        <v xml:space="preserve">ATM El Huacal II  </v>
      </c>
      <c r="D172" s="175" t="s">
        <v>2624</v>
      </c>
      <c r="E172" s="176"/>
    </row>
    <row r="173" spans="1:5" ht="18" x14ac:dyDescent="0.25">
      <c r="A173" s="145" t="str">
        <f>VLOOKUP(B173,'[1]LISTADO ATM'!$A$2:$C$922,3,0)</f>
        <v>SUR</v>
      </c>
      <c r="B173" s="141">
        <v>765</v>
      </c>
      <c r="C173" s="145" t="str">
        <f>VLOOKUP(B173,'[1]LISTADO ATM'!$A$2:$B$822,2,0)</f>
        <v xml:space="preserve">ATM Oficina Azua I </v>
      </c>
      <c r="D173" s="175" t="s">
        <v>2624</v>
      </c>
      <c r="E173" s="176"/>
    </row>
    <row r="174" spans="1:5" ht="18" x14ac:dyDescent="0.25">
      <c r="A174" s="145" t="str">
        <f>VLOOKUP(B174,'[1]LISTADO ATM'!$A$2:$C$922,3,0)</f>
        <v>ESTE</v>
      </c>
      <c r="B174" s="141">
        <v>399</v>
      </c>
      <c r="C174" s="145" t="str">
        <f>VLOOKUP(B174,'[1]LISTADO ATM'!$A$2:$B$822,2,0)</f>
        <v xml:space="preserve">ATM Oficina La Romana II </v>
      </c>
      <c r="D174" s="175" t="s">
        <v>2573</v>
      </c>
      <c r="E174" s="176"/>
    </row>
    <row r="175" spans="1:5" ht="18" x14ac:dyDescent="0.25">
      <c r="A175" s="145" t="str">
        <f>VLOOKUP(B175,'[1]LISTADO ATM'!$A$2:$C$922,3,0)</f>
        <v>NORTE</v>
      </c>
      <c r="B175" s="141">
        <v>395</v>
      </c>
      <c r="C175" s="145" t="str">
        <f>VLOOKUP(B175,'[1]LISTADO ATM'!$A$2:$B$822,2,0)</f>
        <v xml:space="preserve">ATM UNP Sabana Iglesia </v>
      </c>
      <c r="D175" s="175" t="s">
        <v>2624</v>
      </c>
      <c r="E175" s="176"/>
    </row>
    <row r="176" spans="1:5" ht="18" x14ac:dyDescent="0.25">
      <c r="A176" s="145" t="str">
        <f>VLOOKUP(B176,'[1]LISTADO ATM'!$A$2:$C$922,3,0)</f>
        <v>DISTRITO NACIONAL</v>
      </c>
      <c r="B176" s="141">
        <v>407</v>
      </c>
      <c r="C176" s="145" t="str">
        <f>VLOOKUP(B176,'[1]LISTADO ATM'!$A$2:$B$822,2,0)</f>
        <v xml:space="preserve">ATM Multicentro La Sirena Villa Mella </v>
      </c>
      <c r="D176" s="175" t="s">
        <v>2573</v>
      </c>
      <c r="E176" s="176"/>
    </row>
    <row r="177" spans="1:5" ht="18" x14ac:dyDescent="0.25">
      <c r="A177" s="145" t="str">
        <f>VLOOKUP(B177,'[1]LISTADO ATM'!$A$2:$C$922,3,0)</f>
        <v>ESTE</v>
      </c>
      <c r="B177" s="141">
        <v>204</v>
      </c>
      <c r="C177" s="145" t="str">
        <f>VLOOKUP(B177,'[1]LISTADO ATM'!$A$2:$B$822,2,0)</f>
        <v>ATM Hotel Dominicus II</v>
      </c>
      <c r="D177" s="175" t="s">
        <v>2573</v>
      </c>
      <c r="E177" s="176"/>
    </row>
    <row r="178" spans="1:5" ht="18" x14ac:dyDescent="0.25">
      <c r="A178" s="145" t="str">
        <f>VLOOKUP(B178,'[1]LISTADO ATM'!$A$2:$C$922,3,0)</f>
        <v>NORTE</v>
      </c>
      <c r="B178" s="141">
        <v>736</v>
      </c>
      <c r="C178" s="145" t="str">
        <f>VLOOKUP(B178,'[1]LISTADO ATM'!$A$2:$B$822,2,0)</f>
        <v xml:space="preserve">ATM Oficina Puerto Plata I </v>
      </c>
      <c r="D178" s="175" t="s">
        <v>2624</v>
      </c>
      <c r="E178" s="176"/>
    </row>
    <row r="179" spans="1:5" ht="18" x14ac:dyDescent="0.25">
      <c r="A179" s="145" t="str">
        <f>VLOOKUP(B179,'[1]LISTADO ATM'!$A$2:$C$922,3,0)</f>
        <v>DISTRITO NACIONAL</v>
      </c>
      <c r="B179" s="141">
        <v>240</v>
      </c>
      <c r="C179" s="145" t="str">
        <f>VLOOKUP(B179,'[1]LISTADO ATM'!$A$2:$B$822,2,0)</f>
        <v xml:space="preserve">ATM Oficina Carrefour I </v>
      </c>
      <c r="D179" s="175" t="s">
        <v>2573</v>
      </c>
      <c r="E179" s="176"/>
    </row>
    <row r="180" spans="1:5" ht="18" x14ac:dyDescent="0.25">
      <c r="A180" s="145" t="str">
        <f>VLOOKUP(B180,'[1]LISTADO ATM'!$A$2:$C$922,3,0)</f>
        <v>DISTRITO NACIONAL</v>
      </c>
      <c r="B180" s="141">
        <v>930</v>
      </c>
      <c r="C180" s="145" t="str">
        <f>VLOOKUP(B180,'[1]LISTADO ATM'!$A$2:$B$822,2,0)</f>
        <v>ATM Oficina Plaza Spring Center</v>
      </c>
      <c r="D180" s="175" t="s">
        <v>2573</v>
      </c>
      <c r="E180" s="176"/>
    </row>
    <row r="181" spans="1:5" ht="18" x14ac:dyDescent="0.25">
      <c r="A181" s="145" t="str">
        <f>VLOOKUP(B181,'[1]LISTADO ATM'!$A$2:$C$922,3,0)</f>
        <v>NORTE</v>
      </c>
      <c r="B181" s="141">
        <v>520</v>
      </c>
      <c r="C181" s="145" t="str">
        <f>VLOOKUP(B181,'[1]LISTADO ATM'!$A$2:$B$822,2,0)</f>
        <v xml:space="preserve">ATM Cooperativa Navarrete (COOPNAVA) </v>
      </c>
      <c r="D181" s="175" t="s">
        <v>2624</v>
      </c>
      <c r="E181" s="176"/>
    </row>
    <row r="182" spans="1:5" ht="18" x14ac:dyDescent="0.25">
      <c r="A182" s="145" t="str">
        <f>VLOOKUP(B182,'[1]LISTADO ATM'!$A$2:$C$922,3,0)</f>
        <v>DISTRITO NACIONAL</v>
      </c>
      <c r="B182" s="141">
        <v>389</v>
      </c>
      <c r="C182" s="145" t="str">
        <f>VLOOKUP(B182,'[1]LISTADO ATM'!$A$2:$B$822,2,0)</f>
        <v xml:space="preserve">ATM Casino Hotel Princess </v>
      </c>
      <c r="D182" s="175" t="s">
        <v>2624</v>
      </c>
      <c r="E182" s="176"/>
    </row>
    <row r="183" spans="1:5" ht="18" x14ac:dyDescent="0.25">
      <c r="A183" s="145" t="str">
        <f>VLOOKUP(B183,'[1]LISTADO ATM'!$A$2:$C$922,3,0)</f>
        <v>DISTRITO NACIONAL</v>
      </c>
      <c r="B183" s="141">
        <v>453</v>
      </c>
      <c r="C183" s="145" t="str">
        <f>VLOOKUP(B183,'[1]LISTADO ATM'!$A$2:$B$822,2,0)</f>
        <v xml:space="preserve">ATM Autobanco Sarasota II </v>
      </c>
      <c r="D183" s="175" t="s">
        <v>2573</v>
      </c>
      <c r="E183" s="176"/>
    </row>
    <row r="184" spans="1:5" ht="18" x14ac:dyDescent="0.25">
      <c r="A184" s="148" t="s">
        <v>2460</v>
      </c>
      <c r="B184" s="149">
        <f>COUNT(B135:B183)</f>
        <v>49</v>
      </c>
      <c r="C184" s="172"/>
      <c r="D184" s="173"/>
      <c r="E184" s="174"/>
    </row>
    <row r="185" spans="1:5" x14ac:dyDescent="0.25">
      <c r="A185" s="159"/>
      <c r="C185" s="159"/>
      <c r="D185" s="159"/>
      <c r="E185" s="159"/>
    </row>
    <row r="186" spans="1:5" x14ac:dyDescent="0.25">
      <c r="A186" s="159"/>
      <c r="C186" s="159"/>
      <c r="D186" s="159"/>
      <c r="E186" s="159"/>
    </row>
    <row r="187" spans="1:5" x14ac:dyDescent="0.25">
      <c r="A187" s="159"/>
      <c r="C187" s="159"/>
      <c r="D187" s="159"/>
      <c r="E187" s="159"/>
    </row>
    <row r="188" spans="1:5" x14ac:dyDescent="0.25">
      <c r="A188" s="159"/>
      <c r="C188" s="159"/>
      <c r="D188" s="159"/>
      <c r="E188" s="159"/>
    </row>
    <row r="189" spans="1:5" x14ac:dyDescent="0.25">
      <c r="A189" s="159"/>
      <c r="C189" s="159"/>
      <c r="D189" s="159"/>
      <c r="E189" s="159"/>
    </row>
    <row r="190" spans="1:5" x14ac:dyDescent="0.25">
      <c r="A190" s="159"/>
      <c r="C190" s="159"/>
      <c r="D190" s="159"/>
      <c r="E190" s="159"/>
    </row>
    <row r="191" spans="1:5" x14ac:dyDescent="0.25">
      <c r="A191" s="159"/>
      <c r="C191" s="159"/>
      <c r="D191" s="159"/>
      <c r="E191" s="159"/>
    </row>
    <row r="192" spans="1:5" x14ac:dyDescent="0.25">
      <c r="A192" s="159"/>
      <c r="C192" s="159"/>
      <c r="D192" s="159"/>
      <c r="E192" s="159"/>
    </row>
    <row r="193" spans="1:5" x14ac:dyDescent="0.25">
      <c r="A193" s="159"/>
      <c r="C193" s="159"/>
      <c r="D193" s="159"/>
      <c r="E193" s="159"/>
    </row>
    <row r="194" spans="1:5" x14ac:dyDescent="0.25">
      <c r="A194" s="159"/>
      <c r="C194" s="159"/>
      <c r="D194" s="159"/>
      <c r="E194" s="159"/>
    </row>
    <row r="195" spans="1:5" x14ac:dyDescent="0.25">
      <c r="A195" s="159"/>
      <c r="C195" s="159"/>
      <c r="D195" s="159"/>
      <c r="E195" s="159"/>
    </row>
    <row r="196" spans="1:5" x14ac:dyDescent="0.25">
      <c r="A196" s="159"/>
      <c r="C196" s="159"/>
      <c r="D196" s="159"/>
      <c r="E196" s="159"/>
    </row>
    <row r="197" spans="1:5" x14ac:dyDescent="0.25">
      <c r="A197" s="159"/>
      <c r="C197" s="159"/>
      <c r="D197" s="159"/>
      <c r="E197" s="159"/>
    </row>
    <row r="198" spans="1:5" x14ac:dyDescent="0.25">
      <c r="A198" s="159"/>
      <c r="C198" s="159"/>
      <c r="D198" s="159"/>
      <c r="E198" s="159"/>
    </row>
    <row r="199" spans="1:5" x14ac:dyDescent="0.25">
      <c r="A199" s="159"/>
      <c r="C199" s="159"/>
      <c r="D199" s="159"/>
      <c r="E199" s="159"/>
    </row>
    <row r="200" spans="1:5" x14ac:dyDescent="0.25">
      <c r="A200" s="159"/>
      <c r="C200" s="159"/>
      <c r="D200" s="159"/>
      <c r="E200" s="159"/>
    </row>
    <row r="201" spans="1:5" x14ac:dyDescent="0.25">
      <c r="A201" s="159"/>
      <c r="C201" s="159"/>
      <c r="D201" s="159"/>
      <c r="E201" s="159"/>
    </row>
    <row r="202" spans="1:5" x14ac:dyDescent="0.25">
      <c r="A202" s="159"/>
      <c r="C202" s="159"/>
      <c r="D202" s="159"/>
      <c r="E202" s="159"/>
    </row>
    <row r="203" spans="1:5" x14ac:dyDescent="0.25">
      <c r="A203" s="159"/>
      <c r="C203" s="159"/>
      <c r="D203" s="159"/>
      <c r="E203" s="159"/>
    </row>
    <row r="204" spans="1:5" x14ac:dyDescent="0.25">
      <c r="A204" s="159"/>
      <c r="C204" s="159"/>
      <c r="D204" s="159"/>
      <c r="E204" s="159"/>
    </row>
    <row r="205" spans="1:5" x14ac:dyDescent="0.25">
      <c r="A205" s="159"/>
      <c r="C205" s="159"/>
      <c r="D205" s="159"/>
      <c r="E205" s="159"/>
    </row>
    <row r="206" spans="1:5" x14ac:dyDescent="0.25">
      <c r="A206" s="159"/>
      <c r="C206" s="159"/>
      <c r="D206" s="159"/>
      <c r="E206" s="159"/>
    </row>
    <row r="207" spans="1:5" x14ac:dyDescent="0.25">
      <c r="A207" s="159"/>
      <c r="C207" s="159"/>
      <c r="D207" s="159"/>
      <c r="E207" s="159"/>
    </row>
    <row r="208" spans="1:5" x14ac:dyDescent="0.25">
      <c r="A208" s="159"/>
      <c r="C208" s="159"/>
      <c r="D208" s="159"/>
      <c r="E208" s="159"/>
    </row>
    <row r="209" spans="1:5" x14ac:dyDescent="0.25">
      <c r="A209" s="159"/>
      <c r="C209" s="159"/>
      <c r="D209" s="159"/>
      <c r="E209" s="159"/>
    </row>
    <row r="210" spans="1:5" x14ac:dyDescent="0.25">
      <c r="A210" s="159"/>
      <c r="C210" s="159"/>
      <c r="D210" s="159"/>
      <c r="E210" s="159"/>
    </row>
    <row r="211" spans="1:5" x14ac:dyDescent="0.25">
      <c r="A211" s="159"/>
      <c r="C211" s="159"/>
      <c r="D211" s="159"/>
      <c r="E211" s="159"/>
    </row>
    <row r="212" spans="1:5" x14ac:dyDescent="0.25">
      <c r="A212" s="159"/>
      <c r="C212" s="159"/>
      <c r="D212" s="159"/>
      <c r="E212" s="159"/>
    </row>
    <row r="213" spans="1:5" x14ac:dyDescent="0.25">
      <c r="A213" s="159"/>
      <c r="C213" s="159"/>
      <c r="D213" s="159"/>
      <c r="E213" s="159"/>
    </row>
    <row r="214" spans="1:5" x14ac:dyDescent="0.25">
      <c r="A214" s="159"/>
      <c r="C214" s="159"/>
      <c r="D214" s="159"/>
      <c r="E214" s="159"/>
    </row>
    <row r="215" spans="1:5" x14ac:dyDescent="0.25">
      <c r="A215" s="159"/>
      <c r="C215" s="159"/>
      <c r="D215" s="159"/>
      <c r="E215" s="159"/>
    </row>
    <row r="216" spans="1:5" x14ac:dyDescent="0.25">
      <c r="A216" s="159"/>
      <c r="C216" s="159"/>
      <c r="D216" s="159"/>
      <c r="E216" s="159"/>
    </row>
    <row r="217" spans="1:5" x14ac:dyDescent="0.25">
      <c r="A217" s="159"/>
      <c r="C217" s="159"/>
      <c r="D217" s="159"/>
      <c r="E217" s="159"/>
    </row>
    <row r="218" spans="1:5" x14ac:dyDescent="0.25">
      <c r="A218" s="159"/>
      <c r="C218" s="159"/>
      <c r="D218" s="159"/>
      <c r="E218" s="159"/>
    </row>
    <row r="219" spans="1:5" x14ac:dyDescent="0.25">
      <c r="A219" s="159"/>
      <c r="C219" s="159"/>
      <c r="D219" s="159"/>
      <c r="E219" s="159"/>
    </row>
    <row r="220" spans="1:5" x14ac:dyDescent="0.25">
      <c r="A220" s="159"/>
      <c r="C220" s="159"/>
      <c r="D220" s="159"/>
      <c r="E220" s="159"/>
    </row>
    <row r="221" spans="1:5" x14ac:dyDescent="0.25">
      <c r="A221" s="159"/>
      <c r="C221" s="159"/>
      <c r="D221" s="159"/>
      <c r="E221" s="159"/>
    </row>
    <row r="222" spans="1:5" x14ac:dyDescent="0.25">
      <c r="A222" s="159"/>
      <c r="C222" s="159"/>
      <c r="D222" s="159"/>
      <c r="E222" s="159"/>
    </row>
    <row r="223" spans="1:5" x14ac:dyDescent="0.25">
      <c r="A223" s="159"/>
      <c r="C223" s="159"/>
      <c r="D223" s="159"/>
      <c r="E223" s="159"/>
    </row>
    <row r="224" spans="1:5" x14ac:dyDescent="0.25">
      <c r="A224" s="159"/>
      <c r="C224" s="159"/>
      <c r="D224" s="159"/>
      <c r="E224" s="159"/>
    </row>
    <row r="225" spans="1:5" x14ac:dyDescent="0.25">
      <c r="A225" s="159"/>
      <c r="C225" s="159"/>
      <c r="D225" s="159"/>
      <c r="E225" s="159"/>
    </row>
    <row r="226" spans="1:5" x14ac:dyDescent="0.25">
      <c r="A226" s="159"/>
      <c r="C226" s="159"/>
      <c r="D226" s="159"/>
      <c r="E226" s="159"/>
    </row>
    <row r="227" spans="1:5" x14ac:dyDescent="0.25">
      <c r="A227" s="159"/>
      <c r="C227" s="159"/>
      <c r="D227" s="159"/>
      <c r="E227" s="159"/>
    </row>
    <row r="228" spans="1:5" x14ac:dyDescent="0.25">
      <c r="A228" s="159"/>
      <c r="C228" s="159"/>
      <c r="D228" s="159"/>
      <c r="E228" s="159"/>
    </row>
    <row r="229" spans="1:5" x14ac:dyDescent="0.25">
      <c r="A229" s="159"/>
      <c r="C229" s="159"/>
      <c r="D229" s="159"/>
      <c r="E229" s="159"/>
    </row>
    <row r="230" spans="1:5" x14ac:dyDescent="0.25">
      <c r="A230" s="159"/>
      <c r="C230" s="159"/>
      <c r="D230" s="159"/>
      <c r="E230" s="159"/>
    </row>
    <row r="231" spans="1:5" x14ac:dyDescent="0.25">
      <c r="A231" s="159"/>
      <c r="C231" s="159"/>
      <c r="D231" s="159"/>
      <c r="E231" s="159"/>
    </row>
    <row r="232" spans="1:5" x14ac:dyDescent="0.25">
      <c r="A232" s="159"/>
      <c r="C232" s="159"/>
      <c r="D232" s="159"/>
      <c r="E232" s="159"/>
    </row>
    <row r="233" spans="1:5" x14ac:dyDescent="0.25">
      <c r="A233" s="159"/>
      <c r="C233" s="159"/>
      <c r="D233" s="159"/>
      <c r="E233" s="159"/>
    </row>
    <row r="234" spans="1:5" x14ac:dyDescent="0.25">
      <c r="A234" s="159"/>
      <c r="C234" s="159"/>
      <c r="D234" s="159"/>
      <c r="E234" s="159"/>
    </row>
    <row r="235" spans="1:5" x14ac:dyDescent="0.25">
      <c r="A235" s="159"/>
      <c r="C235" s="159"/>
      <c r="D235" s="159"/>
      <c r="E235" s="159"/>
    </row>
    <row r="236" spans="1:5" x14ac:dyDescent="0.25">
      <c r="A236" s="159"/>
      <c r="C236" s="159"/>
      <c r="D236" s="159"/>
      <c r="E236" s="159"/>
    </row>
    <row r="237" spans="1:5" x14ac:dyDescent="0.25">
      <c r="A237" s="159"/>
      <c r="C237" s="159"/>
      <c r="D237" s="159"/>
      <c r="E237" s="159"/>
    </row>
    <row r="238" spans="1:5" x14ac:dyDescent="0.25">
      <c r="A238" s="159"/>
      <c r="C238" s="159"/>
      <c r="D238" s="159"/>
      <c r="E238" s="159"/>
    </row>
    <row r="239" spans="1:5" x14ac:dyDescent="0.25">
      <c r="A239" s="159"/>
      <c r="C239" s="159"/>
      <c r="D239" s="159"/>
      <c r="E239" s="159"/>
    </row>
    <row r="240" spans="1:5" x14ac:dyDescent="0.25">
      <c r="A240" s="159"/>
      <c r="C240" s="159"/>
      <c r="D240" s="159"/>
      <c r="E240" s="159"/>
    </row>
    <row r="241" spans="1:5" x14ac:dyDescent="0.25">
      <c r="A241" s="159"/>
      <c r="C241" s="159"/>
      <c r="D241" s="159"/>
      <c r="E241" s="159"/>
    </row>
    <row r="242" spans="1:5" x14ac:dyDescent="0.25">
      <c r="A242" s="159"/>
      <c r="C242" s="159"/>
      <c r="D242" s="159"/>
      <c r="E242" s="159"/>
    </row>
    <row r="243" spans="1:5" x14ac:dyDescent="0.25">
      <c r="A243" s="159"/>
      <c r="C243" s="159"/>
      <c r="D243" s="159"/>
      <c r="E243" s="159"/>
    </row>
    <row r="244" spans="1:5" x14ac:dyDescent="0.25">
      <c r="A244" s="159"/>
      <c r="C244" s="159"/>
      <c r="D244" s="159"/>
      <c r="E244" s="159"/>
    </row>
    <row r="245" spans="1:5" x14ac:dyDescent="0.25">
      <c r="A245" s="159"/>
      <c r="C245" s="159"/>
      <c r="D245" s="159"/>
      <c r="E245" s="159"/>
    </row>
    <row r="246" spans="1:5" x14ac:dyDescent="0.25">
      <c r="A246" s="159"/>
      <c r="C246" s="159"/>
      <c r="D246" s="159"/>
      <c r="E246" s="159"/>
    </row>
    <row r="247" spans="1:5" x14ac:dyDescent="0.25">
      <c r="A247" s="159"/>
      <c r="C247" s="159"/>
      <c r="D247" s="159"/>
      <c r="E247" s="159"/>
    </row>
    <row r="248" spans="1:5" x14ac:dyDescent="0.25">
      <c r="A248" s="159"/>
      <c r="C248" s="159"/>
      <c r="D248" s="159"/>
      <c r="E248" s="159"/>
    </row>
    <row r="249" spans="1:5" x14ac:dyDescent="0.25">
      <c r="A249" s="159"/>
      <c r="C249" s="159"/>
      <c r="D249" s="159"/>
      <c r="E249" s="159"/>
    </row>
    <row r="250" spans="1:5" x14ac:dyDescent="0.25">
      <c r="A250" s="159"/>
      <c r="C250" s="159"/>
      <c r="D250" s="159"/>
      <c r="E250" s="159"/>
    </row>
    <row r="251" spans="1:5" x14ac:dyDescent="0.25">
      <c r="A251" s="159"/>
      <c r="C251" s="159"/>
      <c r="D251" s="159"/>
      <c r="E251" s="159"/>
    </row>
    <row r="252" spans="1:5" x14ac:dyDescent="0.25">
      <c r="A252" s="159"/>
      <c r="C252" s="159"/>
      <c r="D252" s="159"/>
      <c r="E252" s="159"/>
    </row>
    <row r="253" spans="1:5" x14ac:dyDescent="0.25">
      <c r="A253" s="159"/>
      <c r="C253" s="159"/>
      <c r="D253" s="159"/>
      <c r="E253" s="159"/>
    </row>
    <row r="254" spans="1:5" x14ac:dyDescent="0.25">
      <c r="A254" s="159"/>
      <c r="C254" s="159"/>
      <c r="D254" s="159"/>
      <c r="E254" s="159"/>
    </row>
    <row r="255" spans="1:5" x14ac:dyDescent="0.25">
      <c r="A255" s="159"/>
      <c r="C255" s="159"/>
      <c r="D255" s="159"/>
      <c r="E255" s="159"/>
    </row>
    <row r="256" spans="1:5" x14ac:dyDescent="0.25">
      <c r="A256" s="159"/>
      <c r="C256" s="159"/>
      <c r="D256" s="159"/>
      <c r="E256" s="159"/>
    </row>
    <row r="257" spans="1:5" x14ac:dyDescent="0.25">
      <c r="A257" s="159"/>
      <c r="C257" s="159"/>
      <c r="D257" s="159"/>
      <c r="E257" s="159"/>
    </row>
    <row r="258" spans="1:5" x14ac:dyDescent="0.25">
      <c r="A258" s="159"/>
      <c r="C258" s="159"/>
      <c r="D258" s="159"/>
      <c r="E258" s="159"/>
    </row>
    <row r="259" spans="1:5" x14ac:dyDescent="0.25">
      <c r="A259" s="159"/>
      <c r="C259" s="159"/>
      <c r="D259" s="159"/>
      <c r="E259" s="159"/>
    </row>
    <row r="260" spans="1:5" x14ac:dyDescent="0.25">
      <c r="A260" s="159"/>
      <c r="C260" s="159"/>
      <c r="D260" s="159"/>
      <c r="E260" s="159"/>
    </row>
    <row r="261" spans="1:5" x14ac:dyDescent="0.25">
      <c r="A261" s="159"/>
      <c r="C261" s="159"/>
      <c r="D261" s="159"/>
      <c r="E261" s="159"/>
    </row>
    <row r="262" spans="1:5" x14ac:dyDescent="0.25">
      <c r="A262" s="159"/>
      <c r="C262" s="159"/>
      <c r="D262" s="159"/>
      <c r="E262" s="159"/>
    </row>
    <row r="263" spans="1:5" x14ac:dyDescent="0.25">
      <c r="A263" s="159"/>
      <c r="C263" s="159"/>
      <c r="D263" s="159"/>
      <c r="E263" s="159"/>
    </row>
    <row r="264" spans="1:5" x14ac:dyDescent="0.25">
      <c r="A264" s="159"/>
      <c r="C264" s="159"/>
      <c r="D264" s="159"/>
      <c r="E264" s="159"/>
    </row>
    <row r="265" spans="1:5" x14ac:dyDescent="0.25">
      <c r="A265" s="159"/>
      <c r="C265" s="159"/>
      <c r="D265" s="159"/>
      <c r="E265" s="159"/>
    </row>
    <row r="266" spans="1:5" x14ac:dyDescent="0.25">
      <c r="A266" s="159"/>
      <c r="C266" s="159"/>
      <c r="D266" s="159"/>
      <c r="E266" s="159"/>
    </row>
    <row r="267" spans="1:5" x14ac:dyDescent="0.25">
      <c r="A267" s="159"/>
      <c r="C267" s="159"/>
      <c r="D267" s="159"/>
      <c r="E267" s="159"/>
    </row>
    <row r="268" spans="1:5" x14ac:dyDescent="0.25">
      <c r="A268" s="159"/>
      <c r="C268" s="159"/>
      <c r="D268" s="159"/>
      <c r="E268" s="159"/>
    </row>
    <row r="269" spans="1:5" x14ac:dyDescent="0.25">
      <c r="A269" s="159"/>
      <c r="C269" s="159"/>
      <c r="D269" s="159"/>
      <c r="E269" s="159"/>
    </row>
    <row r="270" spans="1:5" x14ac:dyDescent="0.25">
      <c r="A270" s="159"/>
      <c r="C270" s="159"/>
      <c r="D270" s="159"/>
      <c r="E270" s="159"/>
    </row>
    <row r="271" spans="1:5" x14ac:dyDescent="0.25">
      <c r="A271" s="159"/>
      <c r="C271" s="159"/>
      <c r="D271" s="159"/>
      <c r="E271" s="159"/>
    </row>
    <row r="272" spans="1:5" x14ac:dyDescent="0.25">
      <c r="A272" s="159"/>
      <c r="C272" s="159"/>
      <c r="D272" s="159"/>
      <c r="E272" s="159"/>
    </row>
    <row r="273" spans="1:5" x14ac:dyDescent="0.25">
      <c r="A273" s="159"/>
      <c r="C273" s="159"/>
      <c r="D273" s="159"/>
      <c r="E273" s="159"/>
    </row>
    <row r="274" spans="1:5" x14ac:dyDescent="0.25">
      <c r="A274" s="159"/>
      <c r="C274" s="159"/>
      <c r="D274" s="159"/>
      <c r="E274" s="159"/>
    </row>
    <row r="275" spans="1:5" x14ac:dyDescent="0.25">
      <c r="A275" s="159"/>
      <c r="C275" s="159"/>
      <c r="D275" s="159"/>
      <c r="E275" s="159"/>
    </row>
    <row r="276" spans="1:5" x14ac:dyDescent="0.25">
      <c r="A276" s="159"/>
      <c r="C276" s="159"/>
      <c r="D276" s="159"/>
      <c r="E276" s="159"/>
    </row>
    <row r="277" spans="1:5" x14ac:dyDescent="0.25">
      <c r="A277" s="159"/>
      <c r="C277" s="159"/>
      <c r="D277" s="159"/>
      <c r="E277" s="159"/>
    </row>
    <row r="278" spans="1:5" x14ac:dyDescent="0.25">
      <c r="A278" s="159"/>
      <c r="C278" s="159"/>
      <c r="D278" s="159"/>
      <c r="E278" s="159"/>
    </row>
    <row r="279" spans="1:5" x14ac:dyDescent="0.25">
      <c r="A279" s="159"/>
      <c r="C279" s="159"/>
      <c r="D279" s="159"/>
      <c r="E279" s="159"/>
    </row>
    <row r="280" spans="1:5" x14ac:dyDescent="0.25">
      <c r="A280" s="159"/>
      <c r="C280" s="159"/>
      <c r="D280" s="159"/>
      <c r="E280" s="159"/>
    </row>
    <row r="281" spans="1:5" x14ac:dyDescent="0.25">
      <c r="A281" s="159"/>
      <c r="C281" s="159"/>
      <c r="D281" s="159"/>
      <c r="E281" s="159"/>
    </row>
    <row r="282" spans="1:5" x14ac:dyDescent="0.25">
      <c r="A282" s="159"/>
      <c r="C282" s="159"/>
      <c r="D282" s="159"/>
      <c r="E282" s="159"/>
    </row>
    <row r="283" spans="1:5" x14ac:dyDescent="0.25">
      <c r="A283" s="159"/>
      <c r="C283" s="159"/>
      <c r="D283" s="159"/>
      <c r="E283" s="159"/>
    </row>
    <row r="284" spans="1:5" x14ac:dyDescent="0.25">
      <c r="A284" s="159"/>
      <c r="C284" s="159"/>
      <c r="D284" s="159"/>
      <c r="E284" s="159"/>
    </row>
    <row r="285" spans="1:5" x14ac:dyDescent="0.25">
      <c r="A285" s="159"/>
      <c r="C285" s="159"/>
      <c r="D285" s="159"/>
      <c r="E285" s="159"/>
    </row>
    <row r="286" spans="1:5" x14ac:dyDescent="0.25">
      <c r="A286" s="159"/>
      <c r="C286" s="159"/>
      <c r="D286" s="159"/>
      <c r="E286" s="159"/>
    </row>
    <row r="287" spans="1:5" x14ac:dyDescent="0.25">
      <c r="A287" s="159"/>
      <c r="C287" s="159"/>
      <c r="D287" s="159"/>
      <c r="E287" s="159"/>
    </row>
    <row r="288" spans="1:5" x14ac:dyDescent="0.25">
      <c r="A288" s="159"/>
      <c r="C288" s="159"/>
      <c r="D288" s="159"/>
      <c r="E288" s="159"/>
    </row>
    <row r="289" spans="1:5" x14ac:dyDescent="0.25">
      <c r="A289" s="159"/>
      <c r="C289" s="159"/>
      <c r="D289" s="159"/>
      <c r="E289" s="159"/>
    </row>
    <row r="290" spans="1:5" x14ac:dyDescent="0.25">
      <c r="A290" s="159"/>
      <c r="C290" s="159"/>
      <c r="D290" s="159"/>
      <c r="E290" s="159"/>
    </row>
    <row r="291" spans="1:5" x14ac:dyDescent="0.25">
      <c r="A291" s="159"/>
      <c r="C291" s="159"/>
      <c r="D291" s="159"/>
      <c r="E291" s="159"/>
    </row>
    <row r="292" spans="1:5" x14ac:dyDescent="0.25">
      <c r="A292" s="159"/>
      <c r="C292" s="159"/>
      <c r="D292" s="159"/>
      <c r="E292" s="159"/>
    </row>
    <row r="293" spans="1:5" x14ac:dyDescent="0.25">
      <c r="A293" s="159"/>
      <c r="C293" s="159"/>
      <c r="D293" s="159"/>
      <c r="E293" s="159"/>
    </row>
    <row r="294" spans="1:5" x14ac:dyDescent="0.25">
      <c r="A294" s="159"/>
      <c r="C294" s="159"/>
      <c r="D294" s="159"/>
      <c r="E294" s="159"/>
    </row>
    <row r="295" spans="1:5" x14ac:dyDescent="0.25">
      <c r="A295" s="159"/>
      <c r="C295" s="159"/>
      <c r="D295" s="159"/>
      <c r="E295" s="159"/>
    </row>
    <row r="296" spans="1:5" x14ac:dyDescent="0.25">
      <c r="A296" s="159"/>
      <c r="C296" s="159"/>
      <c r="D296" s="159"/>
      <c r="E296" s="159"/>
    </row>
    <row r="297" spans="1:5" x14ac:dyDescent="0.25">
      <c r="A297" s="159"/>
      <c r="C297" s="159"/>
      <c r="D297" s="159"/>
      <c r="E297" s="159"/>
    </row>
    <row r="298" spans="1:5" x14ac:dyDescent="0.25">
      <c r="A298" s="159"/>
      <c r="C298" s="159"/>
      <c r="D298" s="159"/>
      <c r="E298" s="159"/>
    </row>
    <row r="299" spans="1:5" x14ac:dyDescent="0.25">
      <c r="A299" s="159"/>
      <c r="C299" s="159"/>
      <c r="D299" s="159"/>
      <c r="E299" s="159"/>
    </row>
    <row r="300" spans="1:5" x14ac:dyDescent="0.25">
      <c r="A300" s="159"/>
      <c r="C300" s="159"/>
      <c r="D300" s="159"/>
      <c r="E300" s="159"/>
    </row>
    <row r="301" spans="1:5" x14ac:dyDescent="0.25">
      <c r="A301" s="159"/>
      <c r="C301" s="159"/>
      <c r="D301" s="159"/>
      <c r="E301" s="159"/>
    </row>
    <row r="302" spans="1:5" x14ac:dyDescent="0.25">
      <c r="A302" s="159"/>
      <c r="C302" s="159"/>
      <c r="D302" s="159"/>
      <c r="E302" s="159"/>
    </row>
    <row r="303" spans="1:5" x14ac:dyDescent="0.25">
      <c r="A303" s="159"/>
      <c r="C303" s="159"/>
      <c r="D303" s="159"/>
      <c r="E303" s="159"/>
    </row>
    <row r="304" spans="1:5" x14ac:dyDescent="0.25">
      <c r="A304" s="159"/>
      <c r="C304" s="159"/>
      <c r="D304" s="159"/>
      <c r="E304" s="159"/>
    </row>
    <row r="305" spans="1:5" x14ac:dyDescent="0.25">
      <c r="A305" s="159"/>
      <c r="C305" s="159"/>
      <c r="D305" s="159"/>
      <c r="E305" s="159"/>
    </row>
    <row r="306" spans="1:5" x14ac:dyDescent="0.25">
      <c r="A306" s="159"/>
      <c r="C306" s="159"/>
      <c r="D306" s="159"/>
      <c r="E306" s="159"/>
    </row>
    <row r="307" spans="1:5" x14ac:dyDescent="0.25">
      <c r="A307" s="159"/>
      <c r="C307" s="159"/>
      <c r="D307" s="159"/>
      <c r="E307" s="159"/>
    </row>
    <row r="308" spans="1:5" x14ac:dyDescent="0.25">
      <c r="A308" s="159"/>
      <c r="C308" s="159"/>
      <c r="D308" s="159"/>
      <c r="E308" s="159"/>
    </row>
    <row r="309" spans="1:5" x14ac:dyDescent="0.25">
      <c r="A309" s="159"/>
      <c r="C309" s="159"/>
      <c r="D309" s="159"/>
      <c r="E309" s="159"/>
    </row>
    <row r="310" spans="1:5" x14ac:dyDescent="0.25">
      <c r="A310" s="159"/>
      <c r="C310" s="159"/>
      <c r="D310" s="159"/>
      <c r="E310" s="159"/>
    </row>
    <row r="311" spans="1:5" x14ac:dyDescent="0.25">
      <c r="A311" s="159"/>
      <c r="C311" s="159"/>
      <c r="D311" s="159"/>
      <c r="E311" s="159"/>
    </row>
    <row r="312" spans="1:5" x14ac:dyDescent="0.25">
      <c r="A312" s="159"/>
      <c r="C312" s="159"/>
      <c r="D312" s="159"/>
      <c r="E312" s="159"/>
    </row>
    <row r="313" spans="1:5" x14ac:dyDescent="0.25">
      <c r="A313" s="159"/>
      <c r="C313" s="159"/>
      <c r="D313" s="159"/>
      <c r="E313" s="159"/>
    </row>
    <row r="314" spans="1:5" x14ac:dyDescent="0.25">
      <c r="A314" s="159"/>
      <c r="C314" s="159"/>
      <c r="D314" s="159"/>
      <c r="E314" s="159"/>
    </row>
    <row r="315" spans="1:5" x14ac:dyDescent="0.25">
      <c r="A315" s="159"/>
      <c r="C315" s="159"/>
      <c r="D315" s="159"/>
      <c r="E315" s="159"/>
    </row>
    <row r="316" spans="1:5" x14ac:dyDescent="0.25">
      <c r="A316" s="159"/>
      <c r="C316" s="159"/>
      <c r="D316" s="159"/>
      <c r="E316" s="159"/>
    </row>
    <row r="317" spans="1:5" x14ac:dyDescent="0.25">
      <c r="A317" s="159"/>
      <c r="C317" s="159"/>
      <c r="D317" s="159"/>
      <c r="E317" s="159"/>
    </row>
    <row r="318" spans="1:5" x14ac:dyDescent="0.25">
      <c r="A318" s="159"/>
      <c r="C318" s="159"/>
      <c r="D318" s="159"/>
      <c r="E318" s="159"/>
    </row>
    <row r="319" spans="1:5" x14ac:dyDescent="0.25">
      <c r="A319" s="159"/>
      <c r="C319" s="159"/>
      <c r="D319" s="159"/>
      <c r="E319" s="159"/>
    </row>
    <row r="320" spans="1:5" x14ac:dyDescent="0.25">
      <c r="A320" s="159"/>
      <c r="C320" s="159"/>
      <c r="D320" s="159"/>
      <c r="E320" s="159"/>
    </row>
    <row r="321" spans="1:5" x14ac:dyDescent="0.25">
      <c r="A321" s="159"/>
      <c r="C321" s="159"/>
      <c r="D321" s="159"/>
      <c r="E321" s="159"/>
    </row>
    <row r="322" spans="1:5" x14ac:dyDescent="0.25">
      <c r="A322" s="159"/>
      <c r="C322" s="159"/>
      <c r="D322" s="159"/>
      <c r="E322" s="159"/>
    </row>
    <row r="323" spans="1:5" x14ac:dyDescent="0.25">
      <c r="A323" s="159"/>
      <c r="C323" s="159"/>
      <c r="D323" s="159"/>
      <c r="E323" s="159"/>
    </row>
    <row r="324" spans="1:5" x14ac:dyDescent="0.25">
      <c r="A324" s="159"/>
      <c r="C324" s="159"/>
      <c r="D324" s="159"/>
      <c r="E324" s="159"/>
    </row>
    <row r="325" spans="1:5" x14ac:dyDescent="0.25">
      <c r="A325" s="159"/>
      <c r="C325" s="159"/>
      <c r="D325" s="159"/>
      <c r="E325" s="159"/>
    </row>
    <row r="326" spans="1:5" x14ac:dyDescent="0.25">
      <c r="A326" s="159"/>
      <c r="C326" s="159"/>
      <c r="D326" s="159"/>
      <c r="E326" s="159"/>
    </row>
    <row r="327" spans="1:5" x14ac:dyDescent="0.25">
      <c r="A327" s="159"/>
      <c r="C327" s="159"/>
      <c r="D327" s="159"/>
      <c r="E327" s="159"/>
    </row>
    <row r="328" spans="1:5" x14ac:dyDescent="0.25">
      <c r="A328" s="159"/>
      <c r="C328" s="159"/>
      <c r="D328" s="159"/>
      <c r="E328" s="159"/>
    </row>
    <row r="329" spans="1:5" x14ac:dyDescent="0.25">
      <c r="A329" s="159"/>
      <c r="C329" s="159"/>
      <c r="D329" s="159"/>
      <c r="E329" s="159"/>
    </row>
    <row r="330" spans="1:5" x14ac:dyDescent="0.25">
      <c r="A330" s="159"/>
      <c r="C330" s="159"/>
      <c r="D330" s="159"/>
      <c r="E330" s="159"/>
    </row>
    <row r="331" spans="1:5" x14ac:dyDescent="0.25">
      <c r="A331" s="159"/>
      <c r="C331" s="159"/>
      <c r="D331" s="159"/>
      <c r="E331" s="159"/>
    </row>
    <row r="332" spans="1:5" x14ac:dyDescent="0.25">
      <c r="A332" s="159"/>
      <c r="C332" s="159"/>
      <c r="D332" s="159"/>
      <c r="E332" s="159"/>
    </row>
    <row r="333" spans="1:5" x14ac:dyDescent="0.25">
      <c r="A333" s="159"/>
      <c r="C333" s="159"/>
      <c r="D333" s="159"/>
      <c r="E333" s="159"/>
    </row>
    <row r="334" spans="1:5" x14ac:dyDescent="0.25">
      <c r="A334" s="159"/>
      <c r="C334" s="159"/>
      <c r="D334" s="159"/>
      <c r="E334" s="159"/>
    </row>
    <row r="335" spans="1:5" x14ac:dyDescent="0.25">
      <c r="A335" s="159"/>
      <c r="C335" s="159"/>
      <c r="D335" s="159"/>
      <c r="E335" s="159"/>
    </row>
    <row r="336" spans="1:5" x14ac:dyDescent="0.25">
      <c r="A336" s="159"/>
      <c r="C336" s="159"/>
      <c r="D336" s="159"/>
      <c r="E336" s="159"/>
    </row>
    <row r="337" spans="1:5" x14ac:dyDescent="0.25">
      <c r="A337" s="159"/>
      <c r="C337" s="159"/>
      <c r="D337" s="159"/>
      <c r="E337" s="159"/>
    </row>
    <row r="338" spans="1:5" x14ac:dyDescent="0.25">
      <c r="A338" s="159"/>
      <c r="C338" s="159"/>
      <c r="D338" s="159"/>
      <c r="E338" s="159"/>
    </row>
    <row r="339" spans="1:5" x14ac:dyDescent="0.25">
      <c r="A339" s="159"/>
      <c r="C339" s="159"/>
      <c r="D339" s="159"/>
      <c r="E339" s="159"/>
    </row>
    <row r="340" spans="1:5" x14ac:dyDescent="0.25">
      <c r="A340" s="159"/>
      <c r="C340" s="159"/>
      <c r="D340" s="159"/>
      <c r="E340" s="159"/>
    </row>
    <row r="341" spans="1:5" x14ac:dyDescent="0.25">
      <c r="A341" s="159"/>
      <c r="C341" s="159"/>
      <c r="D341" s="159"/>
      <c r="E341" s="159"/>
    </row>
    <row r="342" spans="1:5" x14ac:dyDescent="0.25">
      <c r="A342" s="159"/>
      <c r="C342" s="159"/>
      <c r="D342" s="159"/>
      <c r="E342" s="159"/>
    </row>
    <row r="343" spans="1:5" x14ac:dyDescent="0.25">
      <c r="A343" s="159"/>
      <c r="C343" s="159"/>
      <c r="D343" s="159"/>
      <c r="E343" s="159"/>
    </row>
    <row r="344" spans="1:5" x14ac:dyDescent="0.25">
      <c r="A344" s="159"/>
      <c r="C344" s="159"/>
      <c r="D344" s="159"/>
      <c r="E344" s="159"/>
    </row>
    <row r="345" spans="1:5" x14ac:dyDescent="0.25">
      <c r="A345" s="159"/>
      <c r="C345" s="159"/>
      <c r="D345" s="159"/>
      <c r="E345" s="159"/>
    </row>
    <row r="346" spans="1:5" x14ac:dyDescent="0.25">
      <c r="A346" s="159"/>
      <c r="C346" s="159"/>
      <c r="D346" s="159"/>
      <c r="E346" s="159"/>
    </row>
    <row r="347" spans="1:5" x14ac:dyDescent="0.25">
      <c r="A347" s="159"/>
      <c r="C347" s="159"/>
      <c r="D347" s="159"/>
      <c r="E347" s="159"/>
    </row>
    <row r="348" spans="1:5" x14ac:dyDescent="0.25">
      <c r="A348" s="159"/>
      <c r="C348" s="159"/>
      <c r="D348" s="159"/>
      <c r="E348" s="159"/>
    </row>
    <row r="349" spans="1:5" x14ac:dyDescent="0.25">
      <c r="A349" s="159"/>
      <c r="C349" s="159"/>
      <c r="D349" s="159"/>
      <c r="E349" s="159"/>
    </row>
    <row r="350" spans="1:5" x14ac:dyDescent="0.25">
      <c r="A350" s="159"/>
      <c r="C350" s="159"/>
      <c r="D350" s="159"/>
      <c r="E350" s="159"/>
    </row>
    <row r="351" spans="1:5" x14ac:dyDescent="0.25">
      <c r="A351" s="159"/>
      <c r="C351" s="159"/>
      <c r="D351" s="159"/>
      <c r="E351" s="159"/>
    </row>
    <row r="352" spans="1:5" x14ac:dyDescent="0.25">
      <c r="A352" s="159"/>
      <c r="C352" s="159"/>
      <c r="D352" s="159"/>
      <c r="E352" s="159"/>
    </row>
    <row r="353" spans="1:5" x14ac:dyDescent="0.25">
      <c r="A353" s="159"/>
      <c r="C353" s="159"/>
      <c r="D353" s="159"/>
      <c r="E353" s="159"/>
    </row>
    <row r="354" spans="1:5" x14ac:dyDescent="0.25">
      <c r="A354" s="159"/>
      <c r="C354" s="159"/>
      <c r="D354" s="159"/>
      <c r="E354" s="159"/>
    </row>
    <row r="355" spans="1:5" x14ac:dyDescent="0.25">
      <c r="A355" s="159"/>
      <c r="C355" s="159"/>
      <c r="D355" s="159"/>
      <c r="E355" s="159"/>
    </row>
    <row r="356" spans="1:5" x14ac:dyDescent="0.25">
      <c r="A356" s="159"/>
      <c r="C356" s="159"/>
      <c r="D356" s="159"/>
      <c r="E356" s="159"/>
    </row>
    <row r="357" spans="1:5" x14ac:dyDescent="0.25">
      <c r="A357" s="159"/>
      <c r="C357" s="159"/>
      <c r="D357" s="159"/>
      <c r="E357" s="159"/>
    </row>
    <row r="358" spans="1:5" x14ac:dyDescent="0.25">
      <c r="A358" s="159"/>
      <c r="C358" s="159"/>
      <c r="D358" s="159"/>
      <c r="E358" s="159"/>
    </row>
    <row r="359" spans="1:5" x14ac:dyDescent="0.25">
      <c r="A359" s="159"/>
      <c r="C359" s="159"/>
      <c r="D359" s="159"/>
      <c r="E359" s="159"/>
    </row>
    <row r="360" spans="1:5" x14ac:dyDescent="0.25">
      <c r="A360" s="159"/>
      <c r="C360" s="159"/>
      <c r="D360" s="159"/>
      <c r="E360" s="159"/>
    </row>
    <row r="361" spans="1:5" x14ac:dyDescent="0.25">
      <c r="A361" s="159"/>
      <c r="C361" s="159"/>
      <c r="D361" s="159"/>
      <c r="E361" s="159"/>
    </row>
    <row r="362" spans="1:5" x14ac:dyDescent="0.25">
      <c r="A362" s="159"/>
      <c r="C362" s="159"/>
      <c r="D362" s="159"/>
      <c r="E362" s="159"/>
    </row>
    <row r="363" spans="1:5" x14ac:dyDescent="0.25">
      <c r="A363" s="159"/>
      <c r="C363" s="159"/>
      <c r="D363" s="159"/>
      <c r="E363" s="159"/>
    </row>
    <row r="364" spans="1:5" x14ac:dyDescent="0.25">
      <c r="A364" s="159"/>
      <c r="C364" s="159"/>
      <c r="D364" s="159"/>
      <c r="E364" s="159"/>
    </row>
    <row r="365" spans="1:5" x14ac:dyDescent="0.25">
      <c r="A365" s="159"/>
      <c r="C365" s="159"/>
      <c r="D365" s="159"/>
      <c r="E365" s="159"/>
    </row>
    <row r="366" spans="1:5" x14ac:dyDescent="0.25">
      <c r="A366" s="159"/>
      <c r="C366" s="159"/>
      <c r="D366" s="159"/>
      <c r="E366" s="159"/>
    </row>
    <row r="367" spans="1:5" x14ac:dyDescent="0.25">
      <c r="A367" s="159"/>
      <c r="C367" s="159"/>
      <c r="D367" s="159"/>
      <c r="E367" s="159"/>
    </row>
    <row r="368" spans="1:5" x14ac:dyDescent="0.25">
      <c r="A368" s="159"/>
      <c r="C368" s="159"/>
      <c r="D368" s="159"/>
      <c r="E368" s="159"/>
    </row>
    <row r="369" spans="1:5" x14ac:dyDescent="0.25">
      <c r="A369" s="159"/>
      <c r="C369" s="159"/>
      <c r="D369" s="159"/>
      <c r="E369" s="159"/>
    </row>
    <row r="370" spans="1:5" x14ac:dyDescent="0.25">
      <c r="A370" s="159"/>
      <c r="C370" s="159"/>
      <c r="D370" s="159"/>
      <c r="E370" s="159"/>
    </row>
    <row r="371" spans="1:5" x14ac:dyDescent="0.25">
      <c r="A371" s="159"/>
      <c r="C371" s="159"/>
      <c r="D371" s="159"/>
      <c r="E371" s="159"/>
    </row>
    <row r="372" spans="1:5" x14ac:dyDescent="0.25">
      <c r="A372" s="159"/>
      <c r="C372" s="159"/>
      <c r="D372" s="159"/>
      <c r="E372" s="159"/>
    </row>
    <row r="373" spans="1:5" x14ac:dyDescent="0.25">
      <c r="A373" s="159"/>
      <c r="C373" s="159"/>
      <c r="D373" s="159"/>
      <c r="E373" s="159"/>
    </row>
    <row r="374" spans="1:5" x14ac:dyDescent="0.25">
      <c r="A374" s="159"/>
      <c r="C374" s="159"/>
      <c r="D374" s="159"/>
      <c r="E374" s="159"/>
    </row>
    <row r="375" spans="1:5" x14ac:dyDescent="0.25">
      <c r="A375" s="159"/>
      <c r="C375" s="159"/>
      <c r="D375" s="159"/>
      <c r="E375" s="159"/>
    </row>
    <row r="376" spans="1:5" x14ac:dyDescent="0.25">
      <c r="A376" s="159"/>
      <c r="C376" s="159"/>
      <c r="D376" s="159"/>
      <c r="E376" s="159"/>
    </row>
    <row r="377" spans="1:5" x14ac:dyDescent="0.25">
      <c r="A377" s="159"/>
      <c r="C377" s="159"/>
      <c r="D377" s="159"/>
      <c r="E377" s="159"/>
    </row>
    <row r="378" spans="1:5" x14ac:dyDescent="0.25">
      <c r="A378" s="159"/>
      <c r="C378" s="159"/>
      <c r="D378" s="159"/>
      <c r="E378" s="159"/>
    </row>
    <row r="379" spans="1:5" x14ac:dyDescent="0.25">
      <c r="A379" s="159"/>
      <c r="C379" s="159"/>
      <c r="D379" s="159"/>
      <c r="E379" s="159"/>
    </row>
    <row r="380" spans="1:5" x14ac:dyDescent="0.25">
      <c r="A380" s="159"/>
      <c r="C380" s="159"/>
      <c r="D380" s="159"/>
      <c r="E380" s="159"/>
    </row>
    <row r="381" spans="1:5" x14ac:dyDescent="0.25">
      <c r="A381" s="159"/>
      <c r="C381" s="159"/>
      <c r="D381" s="159"/>
      <c r="E381" s="159"/>
    </row>
    <row r="382" spans="1:5" x14ac:dyDescent="0.25">
      <c r="A382" s="159"/>
      <c r="C382" s="159"/>
      <c r="D382" s="159"/>
      <c r="E382" s="159"/>
    </row>
    <row r="383" spans="1:5" x14ac:dyDescent="0.25">
      <c r="A383" s="159"/>
      <c r="C383" s="159"/>
      <c r="D383" s="159"/>
      <c r="E383" s="159"/>
    </row>
    <row r="384" spans="1:5" x14ac:dyDescent="0.25">
      <c r="A384" s="159"/>
      <c r="C384" s="159"/>
      <c r="D384" s="159"/>
      <c r="E384" s="159"/>
    </row>
    <row r="385" spans="1:5" x14ac:dyDescent="0.25">
      <c r="A385" s="159"/>
      <c r="C385" s="159"/>
      <c r="D385" s="159"/>
      <c r="E385" s="159"/>
    </row>
    <row r="386" spans="1:5" x14ac:dyDescent="0.25">
      <c r="A386" s="159"/>
      <c r="C386" s="159"/>
      <c r="D386" s="159"/>
      <c r="E386" s="159"/>
    </row>
    <row r="387" spans="1:5" x14ac:dyDescent="0.25">
      <c r="A387" s="159"/>
      <c r="C387" s="159"/>
      <c r="D387" s="159"/>
      <c r="E387" s="159"/>
    </row>
    <row r="388" spans="1:5" x14ac:dyDescent="0.25">
      <c r="A388" s="159"/>
      <c r="C388" s="159"/>
      <c r="D388" s="159"/>
      <c r="E388" s="159"/>
    </row>
    <row r="389" spans="1:5" x14ac:dyDescent="0.25">
      <c r="A389" s="159"/>
      <c r="C389" s="159"/>
      <c r="D389" s="159"/>
      <c r="E389" s="159"/>
    </row>
    <row r="390" spans="1:5" x14ac:dyDescent="0.25">
      <c r="A390" s="159"/>
      <c r="C390" s="159"/>
      <c r="D390" s="159"/>
      <c r="E390" s="159"/>
    </row>
    <row r="391" spans="1:5" x14ac:dyDescent="0.25">
      <c r="A391" s="159"/>
      <c r="C391" s="159"/>
      <c r="D391" s="159"/>
      <c r="E391" s="159"/>
    </row>
    <row r="392" spans="1:5" x14ac:dyDescent="0.25">
      <c r="A392" s="159"/>
      <c r="C392" s="159"/>
      <c r="D392" s="159"/>
      <c r="E392" s="159"/>
    </row>
    <row r="393" spans="1:5" x14ac:dyDescent="0.25">
      <c r="A393" s="159"/>
      <c r="C393" s="159"/>
      <c r="D393" s="159"/>
      <c r="E393" s="159"/>
    </row>
    <row r="394" spans="1:5" x14ac:dyDescent="0.25">
      <c r="A394" s="68"/>
      <c r="C394" s="68"/>
      <c r="D394" s="68"/>
    </row>
    <row r="395" spans="1:5" x14ac:dyDescent="0.25">
      <c r="A395" s="68"/>
      <c r="C395" s="68"/>
      <c r="D395" s="68"/>
    </row>
    <row r="396" spans="1:5" x14ac:dyDescent="0.25">
      <c r="A396" s="68"/>
      <c r="C396" s="68"/>
      <c r="D396" s="68"/>
    </row>
    <row r="397" spans="1:5" x14ac:dyDescent="0.25">
      <c r="A397" s="68"/>
      <c r="C397" s="68"/>
      <c r="D397" s="68"/>
    </row>
    <row r="398" spans="1:5" x14ac:dyDescent="0.25">
      <c r="A398" s="68"/>
      <c r="C398" s="68"/>
      <c r="D398" s="68"/>
    </row>
    <row r="399" spans="1:5" x14ac:dyDescent="0.25">
      <c r="A399" s="68"/>
      <c r="C399" s="68"/>
      <c r="D399" s="68"/>
    </row>
    <row r="400" spans="1:5" x14ac:dyDescent="0.25">
      <c r="A400" s="68"/>
      <c r="C400" s="68"/>
      <c r="D400" s="68"/>
    </row>
    <row r="401" spans="1:4" x14ac:dyDescent="0.25">
      <c r="A401" s="68"/>
      <c r="C401" s="68"/>
      <c r="D401" s="68"/>
    </row>
    <row r="402" spans="1:4" x14ac:dyDescent="0.25">
      <c r="A402" s="68"/>
      <c r="C402" s="68"/>
      <c r="D402" s="68"/>
    </row>
    <row r="403" spans="1:4" x14ac:dyDescent="0.25">
      <c r="A403" s="68"/>
      <c r="C403" s="68"/>
      <c r="D403" s="68"/>
    </row>
    <row r="404" spans="1:4" x14ac:dyDescent="0.25">
      <c r="A404" s="68"/>
      <c r="C404" s="68"/>
      <c r="D404" s="68"/>
    </row>
    <row r="405" spans="1:4" x14ac:dyDescent="0.25">
      <c r="A405" s="68"/>
      <c r="C405" s="68"/>
      <c r="D405" s="68"/>
    </row>
    <row r="406" spans="1:4" x14ac:dyDescent="0.25">
      <c r="A406" s="68"/>
      <c r="C406" s="68"/>
      <c r="D406" s="68"/>
    </row>
    <row r="407" spans="1:4" x14ac:dyDescent="0.25">
      <c r="A407" s="68"/>
      <c r="C407" s="68"/>
      <c r="D407" s="68"/>
    </row>
    <row r="408" spans="1:4" x14ac:dyDescent="0.25">
      <c r="A408" s="68"/>
      <c r="C408" s="68"/>
      <c r="D408" s="68"/>
    </row>
    <row r="409" spans="1:4" x14ac:dyDescent="0.25">
      <c r="A409" s="68"/>
      <c r="C409" s="68"/>
      <c r="D409" s="68"/>
    </row>
    <row r="410" spans="1:4" x14ac:dyDescent="0.25">
      <c r="A410" s="68"/>
      <c r="C410" s="68"/>
      <c r="D410" s="68"/>
    </row>
    <row r="411" spans="1:4" x14ac:dyDescent="0.25">
      <c r="A411" s="68"/>
      <c r="C411" s="68"/>
      <c r="D411" s="68"/>
    </row>
    <row r="412" spans="1:4" x14ac:dyDescent="0.25">
      <c r="A412" s="68"/>
      <c r="C412" s="68"/>
      <c r="D412" s="68"/>
    </row>
    <row r="413" spans="1:4" x14ac:dyDescent="0.25">
      <c r="A413" s="68"/>
      <c r="C413" s="68"/>
      <c r="D413" s="68"/>
    </row>
    <row r="414" spans="1:4" x14ac:dyDescent="0.25">
      <c r="A414" s="68"/>
      <c r="C414" s="68"/>
      <c r="D414" s="68"/>
    </row>
    <row r="415" spans="1:4" x14ac:dyDescent="0.25">
      <c r="A415" s="68"/>
      <c r="C415" s="68"/>
      <c r="D415" s="68"/>
    </row>
    <row r="416" spans="1:4" x14ac:dyDescent="0.25">
      <c r="A416" s="68"/>
      <c r="C416" s="68"/>
      <c r="D416" s="68"/>
    </row>
    <row r="417" spans="1:4" x14ac:dyDescent="0.25">
      <c r="A417" s="68"/>
      <c r="C417" s="68"/>
      <c r="D417" s="68"/>
    </row>
    <row r="418" spans="1:4" x14ac:dyDescent="0.25">
      <c r="A418" s="68"/>
      <c r="C418" s="68"/>
      <c r="D418" s="68"/>
    </row>
    <row r="419" spans="1:4" x14ac:dyDescent="0.25">
      <c r="A419" s="68"/>
      <c r="C419" s="68"/>
      <c r="D419" s="68"/>
    </row>
    <row r="420" spans="1:4" x14ac:dyDescent="0.25">
      <c r="A420" s="68"/>
      <c r="C420" s="68"/>
      <c r="D420" s="68"/>
    </row>
    <row r="421" spans="1:4" x14ac:dyDescent="0.25">
      <c r="A421" s="68"/>
      <c r="C421" s="68"/>
      <c r="D421" s="68"/>
    </row>
    <row r="422" spans="1:4" x14ac:dyDescent="0.25">
      <c r="A422" s="68"/>
      <c r="C422" s="68"/>
      <c r="D422" s="68"/>
    </row>
    <row r="423" spans="1:4" x14ac:dyDescent="0.25">
      <c r="A423" s="68"/>
      <c r="C423" s="68"/>
      <c r="D423" s="68"/>
    </row>
    <row r="424" spans="1:4" x14ac:dyDescent="0.25">
      <c r="A424" s="68"/>
      <c r="C424" s="68"/>
      <c r="D424" s="68"/>
    </row>
    <row r="425" spans="1:4" x14ac:dyDescent="0.25">
      <c r="A425" s="68"/>
      <c r="C425" s="68"/>
      <c r="D425" s="68"/>
    </row>
    <row r="426" spans="1:4" x14ac:dyDescent="0.25">
      <c r="A426" s="68"/>
      <c r="C426" s="68"/>
      <c r="D426" s="68"/>
    </row>
    <row r="427" spans="1:4" x14ac:dyDescent="0.25">
      <c r="A427" s="68"/>
      <c r="C427" s="68"/>
      <c r="D427" s="68"/>
    </row>
    <row r="428" spans="1:4" x14ac:dyDescent="0.25">
      <c r="A428" s="68"/>
      <c r="C428" s="68"/>
      <c r="D428" s="68"/>
    </row>
    <row r="429" spans="1:4" x14ac:dyDescent="0.25">
      <c r="A429" s="68"/>
      <c r="C429" s="68"/>
      <c r="D429" s="68"/>
    </row>
    <row r="430" spans="1:4" x14ac:dyDescent="0.25">
      <c r="A430" s="68"/>
      <c r="C430" s="68"/>
      <c r="D430" s="68"/>
    </row>
    <row r="431" spans="1:4" x14ac:dyDescent="0.25">
      <c r="A431" s="68"/>
      <c r="C431" s="68"/>
      <c r="D431" s="68"/>
    </row>
    <row r="432" spans="1:4" x14ac:dyDescent="0.25">
      <c r="A432" s="68"/>
      <c r="C432" s="68"/>
      <c r="D432" s="68"/>
    </row>
    <row r="433" spans="1:4" x14ac:dyDescent="0.25">
      <c r="A433" s="68"/>
      <c r="C433" s="68"/>
      <c r="D433" s="68"/>
    </row>
    <row r="434" spans="1:4" x14ac:dyDescent="0.25">
      <c r="A434" s="68"/>
      <c r="C434" s="68"/>
      <c r="D434" s="68"/>
    </row>
    <row r="435" spans="1:4" x14ac:dyDescent="0.25">
      <c r="A435" s="68"/>
      <c r="C435" s="68"/>
      <c r="D435" s="68"/>
    </row>
    <row r="436" spans="1:4" x14ac:dyDescent="0.25">
      <c r="A436" s="68"/>
      <c r="C436" s="68"/>
      <c r="D436" s="68"/>
    </row>
    <row r="437" spans="1:4" x14ac:dyDescent="0.25">
      <c r="A437" s="68"/>
      <c r="C437" s="68"/>
      <c r="D437" s="68"/>
    </row>
    <row r="438" spans="1:4" x14ac:dyDescent="0.25">
      <c r="A438" s="68"/>
      <c r="C438" s="68"/>
      <c r="D438" s="68"/>
    </row>
    <row r="439" spans="1:4" x14ac:dyDescent="0.25">
      <c r="A439" s="68"/>
      <c r="C439" s="68"/>
      <c r="D439" s="68"/>
    </row>
    <row r="440" spans="1:4" x14ac:dyDescent="0.25">
      <c r="A440" s="68"/>
      <c r="C440" s="68"/>
      <c r="D440" s="68"/>
    </row>
    <row r="441" spans="1:4" x14ac:dyDescent="0.25">
      <c r="A441" s="68"/>
      <c r="C441" s="68"/>
      <c r="D441" s="68"/>
    </row>
    <row r="442" spans="1:4" x14ac:dyDescent="0.25">
      <c r="A442" s="68"/>
      <c r="C442" s="68"/>
      <c r="D442" s="68"/>
    </row>
    <row r="443" spans="1:4" x14ac:dyDescent="0.25">
      <c r="A443" s="68"/>
      <c r="C443" s="68"/>
      <c r="D443" s="68"/>
    </row>
    <row r="444" spans="1:4" x14ac:dyDescent="0.25">
      <c r="A444" s="68"/>
      <c r="C444" s="68"/>
      <c r="D444" s="68"/>
    </row>
    <row r="445" spans="1:4" x14ac:dyDescent="0.25">
      <c r="A445" s="68"/>
      <c r="C445" s="68"/>
      <c r="D445" s="68"/>
    </row>
    <row r="446" spans="1:4" x14ac:dyDescent="0.25">
      <c r="A446" s="68"/>
      <c r="C446" s="68"/>
      <c r="D446" s="68"/>
    </row>
    <row r="447" spans="1:4" x14ac:dyDescent="0.25">
      <c r="A447" s="68"/>
      <c r="C447" s="68"/>
      <c r="D447" s="68"/>
    </row>
    <row r="448" spans="1:4" x14ac:dyDescent="0.25">
      <c r="A448" s="68"/>
      <c r="C448" s="68"/>
      <c r="D448" s="68"/>
    </row>
    <row r="449" spans="1:4" x14ac:dyDescent="0.25">
      <c r="A449" s="68"/>
      <c r="C449" s="68"/>
      <c r="D449" s="68"/>
    </row>
    <row r="450" spans="1:4" x14ac:dyDescent="0.25">
      <c r="A450" s="68"/>
      <c r="C450" s="68"/>
      <c r="D450" s="68"/>
    </row>
    <row r="451" spans="1:4" x14ac:dyDescent="0.25">
      <c r="A451" s="68"/>
      <c r="C451" s="68"/>
      <c r="D451" s="68"/>
    </row>
    <row r="452" spans="1:4" x14ac:dyDescent="0.25">
      <c r="A452" s="68"/>
      <c r="C452" s="68"/>
      <c r="D452" s="68"/>
    </row>
    <row r="453" spans="1:4" x14ac:dyDescent="0.25">
      <c r="A453" s="68"/>
      <c r="C453" s="68"/>
      <c r="D453" s="68"/>
    </row>
    <row r="454" spans="1:4" x14ac:dyDescent="0.25">
      <c r="A454" s="68"/>
      <c r="C454" s="68"/>
      <c r="D454" s="68"/>
    </row>
    <row r="455" spans="1:4" x14ac:dyDescent="0.25">
      <c r="A455" s="68"/>
      <c r="C455" s="68"/>
      <c r="D455" s="68"/>
    </row>
    <row r="456" spans="1:4" x14ac:dyDescent="0.25">
      <c r="A456" s="68"/>
      <c r="C456" s="68"/>
      <c r="D456" s="68"/>
    </row>
    <row r="457" spans="1:4" x14ac:dyDescent="0.25">
      <c r="A457" s="68"/>
      <c r="C457" s="68"/>
      <c r="D457" s="68"/>
    </row>
    <row r="458" spans="1:4" x14ac:dyDescent="0.25">
      <c r="A458" s="68"/>
      <c r="C458" s="68"/>
      <c r="D458" s="68"/>
    </row>
    <row r="459" spans="1:4" x14ac:dyDescent="0.25">
      <c r="A459" s="68"/>
      <c r="C459" s="68"/>
      <c r="D459" s="68"/>
    </row>
    <row r="460" spans="1:4" x14ac:dyDescent="0.25">
      <c r="A460" s="68"/>
      <c r="C460" s="68"/>
      <c r="D460" s="68"/>
    </row>
    <row r="461" spans="1:4" x14ac:dyDescent="0.25">
      <c r="A461" s="68"/>
      <c r="C461" s="68"/>
      <c r="D461" s="68"/>
    </row>
    <row r="462" spans="1:4" x14ac:dyDescent="0.25">
      <c r="A462" s="68"/>
      <c r="C462" s="68"/>
      <c r="D462" s="68"/>
    </row>
    <row r="463" spans="1:4" x14ac:dyDescent="0.25">
      <c r="A463" s="68"/>
      <c r="C463" s="68"/>
      <c r="D463" s="68"/>
    </row>
    <row r="464" spans="1:4" x14ac:dyDescent="0.25">
      <c r="A464" s="68"/>
      <c r="C464" s="68"/>
      <c r="D464" s="68"/>
    </row>
    <row r="465" spans="1:4" x14ac:dyDescent="0.25">
      <c r="A465" s="68"/>
      <c r="C465" s="68"/>
      <c r="D465" s="68"/>
    </row>
    <row r="466" spans="1:4" x14ac:dyDescent="0.25">
      <c r="A466" s="68"/>
      <c r="C466" s="68"/>
      <c r="D466" s="68"/>
    </row>
    <row r="467" spans="1:4" x14ac:dyDescent="0.25">
      <c r="A467" s="68"/>
      <c r="C467" s="68"/>
      <c r="D467" s="68"/>
    </row>
    <row r="468" spans="1:4" x14ac:dyDescent="0.25">
      <c r="A468" s="68"/>
      <c r="C468" s="68"/>
      <c r="D468" s="68"/>
    </row>
    <row r="469" spans="1:4" x14ac:dyDescent="0.25">
      <c r="A469" s="68"/>
      <c r="C469" s="68"/>
      <c r="D469" s="68"/>
    </row>
    <row r="470" spans="1:4" x14ac:dyDescent="0.25">
      <c r="A470" s="68"/>
      <c r="C470" s="68"/>
      <c r="D470" s="68"/>
    </row>
    <row r="471" spans="1:4" x14ac:dyDescent="0.25">
      <c r="A471" s="68"/>
      <c r="C471" s="68"/>
      <c r="D471" s="68"/>
    </row>
    <row r="472" spans="1:4" x14ac:dyDescent="0.25">
      <c r="A472" s="68"/>
      <c r="C472" s="68"/>
      <c r="D472" s="68"/>
    </row>
    <row r="473" spans="1:4" x14ac:dyDescent="0.25">
      <c r="A473" s="68"/>
      <c r="C473" s="68"/>
      <c r="D473" s="68"/>
    </row>
    <row r="474" spans="1:4" x14ac:dyDescent="0.25">
      <c r="A474" s="68"/>
      <c r="C474" s="68"/>
      <c r="D474" s="68"/>
    </row>
    <row r="475" spans="1:4" x14ac:dyDescent="0.25">
      <c r="A475" s="68"/>
      <c r="C475" s="68"/>
      <c r="D475" s="68"/>
    </row>
    <row r="476" spans="1:4" x14ac:dyDescent="0.25">
      <c r="A476" s="68"/>
      <c r="C476" s="68"/>
      <c r="D476" s="68"/>
    </row>
    <row r="477" spans="1:4" x14ac:dyDescent="0.25">
      <c r="A477" s="68"/>
      <c r="C477" s="68"/>
      <c r="D477" s="68"/>
    </row>
    <row r="478" spans="1:4" x14ac:dyDescent="0.25">
      <c r="A478" s="68"/>
      <c r="C478" s="68"/>
      <c r="D478" s="68"/>
    </row>
    <row r="479" spans="1:4" x14ac:dyDescent="0.25">
      <c r="A479" s="68"/>
      <c r="C479" s="68"/>
      <c r="D479" s="68"/>
    </row>
    <row r="480" spans="1:4" x14ac:dyDescent="0.25">
      <c r="A480" s="68"/>
      <c r="C480" s="68"/>
      <c r="D480" s="68"/>
    </row>
    <row r="481" spans="1:4" x14ac:dyDescent="0.25">
      <c r="A481" s="68"/>
      <c r="C481" s="68"/>
      <c r="D481" s="68"/>
    </row>
    <row r="482" spans="1:4" x14ac:dyDescent="0.25">
      <c r="A482" s="68"/>
      <c r="C482" s="68"/>
      <c r="D482" s="68"/>
    </row>
    <row r="483" spans="1:4" x14ac:dyDescent="0.25">
      <c r="A483" s="68"/>
      <c r="C483" s="68"/>
      <c r="D483" s="68"/>
    </row>
    <row r="484" spans="1:4" x14ac:dyDescent="0.25">
      <c r="A484" s="68"/>
      <c r="C484" s="68"/>
      <c r="D484" s="68"/>
    </row>
    <row r="485" spans="1:4" x14ac:dyDescent="0.25">
      <c r="A485" s="68"/>
      <c r="C485" s="68"/>
      <c r="D485" s="68"/>
    </row>
    <row r="486" spans="1:4" x14ac:dyDescent="0.25">
      <c r="A486" s="68"/>
      <c r="C486" s="68"/>
      <c r="D486" s="68"/>
    </row>
    <row r="487" spans="1:4" x14ac:dyDescent="0.25">
      <c r="A487" s="68"/>
      <c r="C487" s="68"/>
      <c r="D487" s="68"/>
    </row>
    <row r="488" spans="1:4" x14ac:dyDescent="0.25">
      <c r="A488" s="68"/>
      <c r="C488" s="68"/>
      <c r="D488" s="68"/>
    </row>
    <row r="489" spans="1:4" x14ac:dyDescent="0.25">
      <c r="A489" s="68"/>
      <c r="C489" s="68"/>
      <c r="D489" s="68"/>
    </row>
    <row r="490" spans="1:4" x14ac:dyDescent="0.25">
      <c r="A490" s="68"/>
      <c r="C490" s="68"/>
      <c r="D490" s="68"/>
    </row>
    <row r="491" spans="1:4" x14ac:dyDescent="0.25">
      <c r="A491" s="68"/>
      <c r="C491" s="68"/>
      <c r="D491" s="68"/>
    </row>
    <row r="492" spans="1:4" x14ac:dyDescent="0.25">
      <c r="A492" s="68"/>
      <c r="C492" s="68"/>
      <c r="D492" s="68"/>
    </row>
    <row r="493" spans="1:4" x14ac:dyDescent="0.25">
      <c r="A493" s="68"/>
      <c r="C493" s="68"/>
      <c r="D493" s="68"/>
    </row>
    <row r="494" spans="1:4" x14ac:dyDescent="0.25">
      <c r="A494" s="68"/>
      <c r="C494" s="68"/>
      <c r="D494" s="68"/>
    </row>
    <row r="495" spans="1:4" x14ac:dyDescent="0.25">
      <c r="A495" s="68"/>
      <c r="C495" s="68"/>
      <c r="D495" s="68"/>
    </row>
    <row r="496" spans="1:4" x14ac:dyDescent="0.25">
      <c r="A496" s="68"/>
      <c r="C496" s="68"/>
      <c r="D496" s="68"/>
    </row>
    <row r="497" spans="1:4" x14ac:dyDescent="0.25">
      <c r="A497" s="68"/>
      <c r="C497" s="68"/>
      <c r="D497" s="68"/>
    </row>
    <row r="498" spans="1:4" x14ac:dyDescent="0.25">
      <c r="A498" s="68"/>
      <c r="C498" s="68"/>
      <c r="D498" s="68"/>
    </row>
    <row r="499" spans="1:4" x14ac:dyDescent="0.25">
      <c r="A499" s="68"/>
      <c r="C499" s="68"/>
      <c r="D499" s="68"/>
    </row>
    <row r="500" spans="1:4" x14ac:dyDescent="0.25">
      <c r="A500" s="68"/>
      <c r="C500" s="68"/>
      <c r="D500" s="68"/>
    </row>
    <row r="501" spans="1:4" x14ac:dyDescent="0.25">
      <c r="A501" s="68"/>
      <c r="C501" s="68"/>
      <c r="D501" s="68"/>
    </row>
    <row r="502" spans="1:4" x14ac:dyDescent="0.25">
      <c r="A502" s="68"/>
      <c r="C502" s="68"/>
      <c r="D502" s="68"/>
    </row>
    <row r="503" spans="1:4" x14ac:dyDescent="0.25">
      <c r="A503" s="68"/>
      <c r="C503" s="68"/>
      <c r="D503" s="68"/>
    </row>
    <row r="504" spans="1:4" x14ac:dyDescent="0.25">
      <c r="A504" s="68"/>
      <c r="C504" s="68"/>
      <c r="D504" s="68"/>
    </row>
    <row r="505" spans="1:4" x14ac:dyDescent="0.25">
      <c r="A505" s="68"/>
      <c r="C505" s="68"/>
      <c r="D505" s="68"/>
    </row>
    <row r="506" spans="1:4" x14ac:dyDescent="0.25">
      <c r="A506" s="68"/>
      <c r="C506" s="68"/>
      <c r="D506" s="68"/>
    </row>
    <row r="507" spans="1:4" x14ac:dyDescent="0.25">
      <c r="A507" s="68"/>
      <c r="C507" s="68"/>
      <c r="D507" s="68"/>
    </row>
    <row r="508" spans="1:4" x14ac:dyDescent="0.25">
      <c r="A508" s="68"/>
      <c r="C508" s="68"/>
      <c r="D508" s="68"/>
    </row>
    <row r="509" spans="1:4" x14ac:dyDescent="0.25">
      <c r="A509" s="68"/>
      <c r="C509" s="68"/>
      <c r="D509" s="68"/>
    </row>
    <row r="510" spans="1:4" x14ac:dyDescent="0.25">
      <c r="A510" s="68"/>
      <c r="C510" s="68"/>
      <c r="D510" s="68"/>
    </row>
    <row r="511" spans="1:4" x14ac:dyDescent="0.25">
      <c r="A511" s="68"/>
      <c r="C511" s="68"/>
      <c r="D511" s="68"/>
    </row>
    <row r="512" spans="1:4" x14ac:dyDescent="0.25">
      <c r="A512" s="68"/>
      <c r="C512" s="68"/>
      <c r="D512" s="68"/>
    </row>
    <row r="513" spans="1:4" x14ac:dyDescent="0.25">
      <c r="A513" s="68"/>
      <c r="C513" s="68"/>
      <c r="D513" s="68"/>
    </row>
    <row r="514" spans="1:4" x14ac:dyDescent="0.25">
      <c r="A514" s="68"/>
      <c r="C514" s="68"/>
      <c r="D514" s="68"/>
    </row>
    <row r="515" spans="1:4" x14ac:dyDescent="0.25">
      <c r="A515" s="68"/>
      <c r="C515" s="68"/>
      <c r="D515" s="68"/>
    </row>
    <row r="516" spans="1:4" x14ac:dyDescent="0.25">
      <c r="A516" s="68"/>
      <c r="C516" s="68"/>
      <c r="D516" s="68"/>
    </row>
    <row r="517" spans="1:4" x14ac:dyDescent="0.25">
      <c r="A517" s="68"/>
      <c r="C517" s="68"/>
      <c r="D517" s="68"/>
    </row>
    <row r="518" spans="1:4" x14ac:dyDescent="0.25">
      <c r="A518" s="68"/>
      <c r="C518" s="68"/>
      <c r="D518" s="68"/>
    </row>
    <row r="519" spans="1:4" x14ac:dyDescent="0.25">
      <c r="A519" s="68"/>
      <c r="C519" s="68"/>
      <c r="D519" s="68"/>
    </row>
    <row r="520" spans="1:4" x14ac:dyDescent="0.25">
      <c r="A520" s="68"/>
      <c r="C520" s="68"/>
      <c r="D520" s="68"/>
    </row>
    <row r="521" spans="1:4" x14ac:dyDescent="0.25">
      <c r="A521" s="68"/>
      <c r="C521" s="68"/>
      <c r="D521" s="68"/>
    </row>
    <row r="522" spans="1:4" x14ac:dyDescent="0.25">
      <c r="A522" s="68"/>
      <c r="C522" s="68"/>
      <c r="D522" s="68"/>
    </row>
    <row r="523" spans="1:4" x14ac:dyDescent="0.25">
      <c r="A523" s="68"/>
      <c r="C523" s="68"/>
      <c r="D523" s="68"/>
    </row>
    <row r="524" spans="1:4" x14ac:dyDescent="0.25">
      <c r="A524" s="68"/>
      <c r="C524" s="68"/>
      <c r="D524" s="68"/>
    </row>
    <row r="525" spans="1:4" x14ac:dyDescent="0.25">
      <c r="A525" s="68"/>
      <c r="C525" s="68"/>
      <c r="D525" s="68"/>
    </row>
    <row r="526" spans="1:4" x14ac:dyDescent="0.25">
      <c r="A526" s="68"/>
      <c r="C526" s="68"/>
      <c r="D526" s="68"/>
    </row>
    <row r="527" spans="1:4" x14ac:dyDescent="0.25">
      <c r="A527" s="68"/>
      <c r="C527" s="68"/>
      <c r="D527" s="68"/>
    </row>
    <row r="528" spans="1:4" x14ac:dyDescent="0.25">
      <c r="A528" s="68"/>
      <c r="C528" s="68"/>
      <c r="D528" s="68"/>
    </row>
    <row r="529" spans="1:4" x14ac:dyDescent="0.25">
      <c r="A529" s="68"/>
      <c r="C529" s="68"/>
      <c r="D529" s="68"/>
    </row>
    <row r="530" spans="1:4" x14ac:dyDescent="0.25">
      <c r="A530" s="68"/>
      <c r="C530" s="68"/>
      <c r="D530" s="68"/>
    </row>
    <row r="531" spans="1:4" x14ac:dyDescent="0.25">
      <c r="A531" s="68"/>
      <c r="C531" s="68"/>
      <c r="D531" s="68"/>
    </row>
    <row r="532" spans="1:4" x14ac:dyDescent="0.25">
      <c r="A532" s="68"/>
      <c r="C532" s="68"/>
      <c r="D532" s="68"/>
    </row>
    <row r="533" spans="1:4" x14ac:dyDescent="0.25">
      <c r="A533" s="68"/>
      <c r="C533" s="68"/>
      <c r="D533" s="68"/>
    </row>
    <row r="534" spans="1:4" x14ac:dyDescent="0.25">
      <c r="A534" s="68"/>
      <c r="C534" s="68"/>
      <c r="D534" s="68"/>
    </row>
    <row r="535" spans="1:4" x14ac:dyDescent="0.25">
      <c r="A535" s="68"/>
      <c r="C535" s="68"/>
      <c r="D535" s="68"/>
    </row>
    <row r="536" spans="1:4" x14ac:dyDescent="0.25">
      <c r="A536" s="68"/>
      <c r="C536" s="68"/>
      <c r="D536" s="68"/>
    </row>
    <row r="537" spans="1:4" x14ac:dyDescent="0.25">
      <c r="A537" s="68"/>
      <c r="C537" s="68"/>
      <c r="D537" s="68"/>
    </row>
    <row r="538" spans="1:4" x14ac:dyDescent="0.25">
      <c r="A538" s="68"/>
      <c r="C538" s="68"/>
      <c r="D538" s="68"/>
    </row>
    <row r="539" spans="1:4" x14ac:dyDescent="0.25">
      <c r="A539" s="68"/>
      <c r="C539" s="68"/>
      <c r="D539" s="68"/>
    </row>
    <row r="540" spans="1:4" x14ac:dyDescent="0.25">
      <c r="A540" s="68"/>
      <c r="C540" s="68"/>
      <c r="D540" s="68"/>
    </row>
    <row r="541" spans="1:4" x14ac:dyDescent="0.25">
      <c r="A541" s="68"/>
      <c r="C541" s="68"/>
      <c r="D541" s="68"/>
    </row>
    <row r="542" spans="1:4" x14ac:dyDescent="0.25">
      <c r="A542" s="68"/>
      <c r="C542" s="68"/>
      <c r="D542" s="68"/>
    </row>
    <row r="543" spans="1:4" x14ac:dyDescent="0.25">
      <c r="A543" s="68"/>
      <c r="C543" s="68"/>
      <c r="D543" s="68"/>
    </row>
    <row r="544" spans="1:4" x14ac:dyDescent="0.25">
      <c r="A544" s="68"/>
      <c r="C544" s="68"/>
      <c r="D544" s="68"/>
    </row>
    <row r="545" spans="1:4" x14ac:dyDescent="0.25">
      <c r="A545" s="68"/>
      <c r="C545" s="68"/>
      <c r="D545" s="68"/>
    </row>
    <row r="546" spans="1:4" x14ac:dyDescent="0.25">
      <c r="A546" s="68"/>
      <c r="C546" s="68"/>
      <c r="D546" s="68"/>
    </row>
    <row r="547" spans="1:4" x14ac:dyDescent="0.25">
      <c r="A547" s="68"/>
      <c r="C547" s="68"/>
      <c r="D547" s="68"/>
    </row>
    <row r="548" spans="1:4" x14ac:dyDescent="0.25">
      <c r="A548" s="68"/>
      <c r="C548" s="68"/>
      <c r="D548" s="68"/>
    </row>
    <row r="549" spans="1:4" x14ac:dyDescent="0.25">
      <c r="A549" s="68"/>
      <c r="C549" s="68"/>
      <c r="D549" s="68"/>
    </row>
    <row r="550" spans="1:4" x14ac:dyDescent="0.25">
      <c r="A550" s="68"/>
      <c r="C550" s="68"/>
      <c r="D550" s="68"/>
    </row>
    <row r="551" spans="1:4" x14ac:dyDescent="0.25">
      <c r="A551" s="68"/>
      <c r="C551" s="68"/>
      <c r="D551" s="68"/>
    </row>
    <row r="552" spans="1:4" x14ac:dyDescent="0.25">
      <c r="A552" s="68"/>
      <c r="C552" s="68"/>
      <c r="D552" s="68"/>
    </row>
    <row r="553" spans="1:4" x14ac:dyDescent="0.25">
      <c r="A553" s="68"/>
      <c r="C553" s="68"/>
      <c r="D553" s="68"/>
    </row>
    <row r="554" spans="1:4" x14ac:dyDescent="0.25">
      <c r="A554" s="68"/>
      <c r="C554" s="68"/>
      <c r="D554" s="68"/>
    </row>
    <row r="555" spans="1:4" x14ac:dyDescent="0.25">
      <c r="A555" s="68"/>
      <c r="C555" s="68"/>
      <c r="D555" s="68"/>
    </row>
    <row r="556" spans="1:4" x14ac:dyDescent="0.25">
      <c r="A556" s="68"/>
      <c r="C556" s="68"/>
      <c r="D556" s="68"/>
    </row>
    <row r="557" spans="1:4" x14ac:dyDescent="0.25">
      <c r="A557" s="68"/>
      <c r="C557" s="68"/>
      <c r="D557" s="68"/>
    </row>
    <row r="558" spans="1:4" x14ac:dyDescent="0.25">
      <c r="A558" s="68"/>
      <c r="C558" s="68"/>
      <c r="D558" s="68"/>
    </row>
    <row r="559" spans="1:4" x14ac:dyDescent="0.25">
      <c r="A559" s="68"/>
      <c r="C559" s="68"/>
      <c r="D559" s="68"/>
    </row>
    <row r="560" spans="1:4" x14ac:dyDescent="0.25">
      <c r="A560" s="68"/>
      <c r="C560" s="68"/>
      <c r="D560" s="68"/>
    </row>
    <row r="561" spans="1:4" x14ac:dyDescent="0.25">
      <c r="A561" s="68"/>
      <c r="C561" s="68"/>
      <c r="D561" s="68"/>
    </row>
    <row r="562" spans="1:4" x14ac:dyDescent="0.25">
      <c r="A562" s="68"/>
      <c r="C562" s="68"/>
      <c r="D562" s="68"/>
    </row>
    <row r="563" spans="1:4" x14ac:dyDescent="0.25">
      <c r="A563" s="68"/>
      <c r="C563" s="68"/>
      <c r="D563" s="68"/>
    </row>
    <row r="564" spans="1:4" x14ac:dyDescent="0.25">
      <c r="A564" s="68"/>
      <c r="C564" s="68"/>
      <c r="D564" s="68"/>
    </row>
    <row r="565" spans="1:4" x14ac:dyDescent="0.25">
      <c r="A565" s="68"/>
      <c r="C565" s="68"/>
      <c r="D565" s="68"/>
    </row>
    <row r="566" spans="1:4" x14ac:dyDescent="0.25">
      <c r="A566" s="68"/>
      <c r="C566" s="68"/>
      <c r="D566" s="68"/>
    </row>
    <row r="567" spans="1:4" x14ac:dyDescent="0.25">
      <c r="A567" s="68"/>
      <c r="C567" s="68"/>
      <c r="D567" s="68"/>
    </row>
    <row r="568" spans="1:4" x14ac:dyDescent="0.25">
      <c r="A568" s="68"/>
      <c r="C568" s="68"/>
      <c r="D568" s="68"/>
    </row>
    <row r="569" spans="1:4" x14ac:dyDescent="0.25">
      <c r="A569" s="68"/>
      <c r="C569" s="68"/>
      <c r="D569" s="68"/>
    </row>
    <row r="570" spans="1:4" x14ac:dyDescent="0.25">
      <c r="A570" s="68"/>
      <c r="C570" s="68"/>
      <c r="D570" s="68"/>
    </row>
    <row r="571" spans="1:4" x14ac:dyDescent="0.25">
      <c r="A571" s="68"/>
      <c r="C571" s="68"/>
      <c r="D571" s="68"/>
    </row>
    <row r="572" spans="1:4" x14ac:dyDescent="0.25">
      <c r="A572" s="68"/>
      <c r="C572" s="68"/>
      <c r="D572" s="68"/>
    </row>
    <row r="573" spans="1:4" x14ac:dyDescent="0.25">
      <c r="A573" s="68"/>
      <c r="C573" s="68"/>
      <c r="D573" s="68"/>
    </row>
    <row r="574" spans="1:4" x14ac:dyDescent="0.25">
      <c r="A574" s="68"/>
      <c r="C574" s="68"/>
      <c r="D574" s="68"/>
    </row>
    <row r="575" spans="1:4" x14ac:dyDescent="0.25">
      <c r="A575" s="68"/>
      <c r="C575" s="68"/>
      <c r="D575" s="68"/>
    </row>
    <row r="576" spans="1:4" x14ac:dyDescent="0.25">
      <c r="A576" s="68"/>
      <c r="C576" s="68"/>
      <c r="D576" s="68"/>
    </row>
    <row r="577" spans="1:4" x14ac:dyDescent="0.25">
      <c r="A577" s="68"/>
      <c r="C577" s="68"/>
      <c r="D577" s="68"/>
    </row>
    <row r="578" spans="1:4" x14ac:dyDescent="0.25">
      <c r="A578" s="68"/>
      <c r="C578" s="68"/>
      <c r="D578" s="68"/>
    </row>
    <row r="579" spans="1:4" x14ac:dyDescent="0.25">
      <c r="A579" s="68"/>
      <c r="C579" s="68"/>
      <c r="D579" s="68"/>
    </row>
    <row r="580" spans="1:4" x14ac:dyDescent="0.25">
      <c r="A580" s="68"/>
      <c r="C580" s="68"/>
      <c r="D580" s="68"/>
    </row>
    <row r="581" spans="1:4" x14ac:dyDescent="0.25">
      <c r="A581" s="68"/>
      <c r="C581" s="68"/>
      <c r="D581" s="68"/>
    </row>
    <row r="582" spans="1:4" x14ac:dyDescent="0.25">
      <c r="A582" s="68"/>
      <c r="C582" s="68"/>
      <c r="D582" s="68"/>
    </row>
    <row r="583" spans="1:4" x14ac:dyDescent="0.25">
      <c r="A583" s="68"/>
      <c r="C583" s="68"/>
      <c r="D583" s="68"/>
    </row>
    <row r="584" spans="1:4" x14ac:dyDescent="0.25">
      <c r="A584" s="68"/>
      <c r="C584" s="68"/>
      <c r="D584" s="68"/>
    </row>
    <row r="585" spans="1:4" x14ac:dyDescent="0.25">
      <c r="A585" s="68"/>
      <c r="C585" s="68"/>
      <c r="D585" s="68"/>
    </row>
    <row r="586" spans="1:4" x14ac:dyDescent="0.25">
      <c r="A586" s="68"/>
      <c r="C586" s="68"/>
      <c r="D586" s="68"/>
    </row>
    <row r="587" spans="1:4" x14ac:dyDescent="0.25">
      <c r="A587" s="68"/>
      <c r="C587" s="68"/>
      <c r="D587" s="68"/>
    </row>
    <row r="588" spans="1:4" x14ac:dyDescent="0.25">
      <c r="A588" s="68"/>
      <c r="C588" s="68"/>
      <c r="D588" s="68"/>
    </row>
    <row r="589" spans="1:4" x14ac:dyDescent="0.25">
      <c r="A589" s="68"/>
      <c r="C589" s="68"/>
      <c r="D589" s="68"/>
    </row>
    <row r="590" spans="1:4" x14ac:dyDescent="0.25">
      <c r="A590" s="68"/>
      <c r="C590" s="68"/>
      <c r="D590" s="68"/>
    </row>
    <row r="591" spans="1:4" x14ac:dyDescent="0.25">
      <c r="A591" s="68"/>
      <c r="C591" s="68"/>
      <c r="D591" s="68"/>
    </row>
    <row r="592" spans="1:4" x14ac:dyDescent="0.25">
      <c r="A592" s="68"/>
      <c r="C592" s="68"/>
      <c r="D592" s="68"/>
    </row>
    <row r="593" spans="1:4" x14ac:dyDescent="0.25">
      <c r="A593" s="68"/>
      <c r="C593" s="68"/>
      <c r="D593" s="68"/>
    </row>
    <row r="594" spans="1:4" x14ac:dyDescent="0.25">
      <c r="A594" s="68"/>
      <c r="C594" s="68"/>
      <c r="D594" s="68"/>
    </row>
    <row r="595" spans="1:4" x14ac:dyDescent="0.25">
      <c r="A595" s="68"/>
      <c r="C595" s="68"/>
      <c r="D595" s="68"/>
    </row>
    <row r="596" spans="1:4" x14ac:dyDescent="0.25">
      <c r="A596" s="68"/>
      <c r="C596" s="68"/>
      <c r="D596" s="68"/>
    </row>
    <row r="597" spans="1:4" x14ac:dyDescent="0.25">
      <c r="A597" s="68"/>
      <c r="C597" s="68"/>
      <c r="D597" s="68"/>
    </row>
    <row r="598" spans="1:4" x14ac:dyDescent="0.25">
      <c r="A598" s="68"/>
      <c r="C598" s="68"/>
      <c r="D598" s="68"/>
    </row>
    <row r="599" spans="1:4" x14ac:dyDescent="0.25">
      <c r="A599" s="68"/>
      <c r="C599" s="68"/>
      <c r="D599" s="68"/>
    </row>
    <row r="600" spans="1:4" x14ac:dyDescent="0.25">
      <c r="A600" s="68"/>
      <c r="C600" s="68"/>
      <c r="D600" s="68"/>
    </row>
    <row r="601" spans="1:4" x14ac:dyDescent="0.25">
      <c r="A601" s="68"/>
      <c r="C601" s="68"/>
      <c r="D601" s="68"/>
    </row>
    <row r="602" spans="1:4" x14ac:dyDescent="0.25">
      <c r="A602" s="68"/>
      <c r="C602" s="68"/>
      <c r="D602" s="68"/>
    </row>
    <row r="603" spans="1:4" x14ac:dyDescent="0.25">
      <c r="A603" s="68"/>
      <c r="C603" s="68"/>
      <c r="D603" s="68"/>
    </row>
    <row r="604" spans="1:4" x14ac:dyDescent="0.25">
      <c r="A604" s="68"/>
      <c r="C604" s="68"/>
      <c r="D604" s="68"/>
    </row>
    <row r="605" spans="1:4" x14ac:dyDescent="0.25">
      <c r="A605" s="68"/>
      <c r="C605" s="68"/>
      <c r="D605" s="68"/>
    </row>
    <row r="606" spans="1:4" x14ac:dyDescent="0.25">
      <c r="A606" s="68"/>
      <c r="C606" s="68"/>
      <c r="D606" s="68"/>
    </row>
    <row r="607" spans="1:4" x14ac:dyDescent="0.25">
      <c r="A607" s="68"/>
      <c r="C607" s="68"/>
      <c r="D607" s="68"/>
    </row>
    <row r="608" spans="1:4" x14ac:dyDescent="0.25">
      <c r="A608" s="68"/>
      <c r="C608" s="68"/>
      <c r="D608" s="68"/>
    </row>
    <row r="609" spans="1:4" x14ac:dyDescent="0.25">
      <c r="A609" s="68"/>
      <c r="C609" s="68"/>
      <c r="D609" s="68"/>
    </row>
    <row r="610" spans="1:4" x14ac:dyDescent="0.25">
      <c r="A610" s="68"/>
      <c r="C610" s="68"/>
      <c r="D610" s="68"/>
    </row>
    <row r="611" spans="1:4" x14ac:dyDescent="0.25">
      <c r="A611" s="68"/>
      <c r="C611" s="68"/>
      <c r="D611" s="68"/>
    </row>
    <row r="612" spans="1:4" x14ac:dyDescent="0.25">
      <c r="A612" s="68"/>
      <c r="C612" s="68"/>
      <c r="D612" s="68"/>
    </row>
    <row r="613" spans="1:4" x14ac:dyDescent="0.25">
      <c r="A613" s="68"/>
      <c r="C613" s="68"/>
      <c r="D613" s="68"/>
    </row>
    <row r="614" spans="1:4" x14ac:dyDescent="0.25">
      <c r="A614" s="68"/>
      <c r="C614" s="68"/>
      <c r="D614" s="68"/>
    </row>
    <row r="615" spans="1:4" x14ac:dyDescent="0.25">
      <c r="A615" s="68"/>
      <c r="C615" s="68"/>
      <c r="D615" s="68"/>
    </row>
    <row r="616" spans="1:4" x14ac:dyDescent="0.25">
      <c r="A616" s="68"/>
      <c r="C616" s="68"/>
      <c r="D616" s="68"/>
    </row>
    <row r="617" spans="1:4" x14ac:dyDescent="0.25">
      <c r="A617" s="68"/>
      <c r="C617" s="68"/>
      <c r="D617" s="68"/>
    </row>
    <row r="618" spans="1:4" x14ac:dyDescent="0.25">
      <c r="A618" s="68"/>
      <c r="C618" s="68"/>
      <c r="D618" s="68"/>
    </row>
    <row r="619" spans="1:4" x14ac:dyDescent="0.25">
      <c r="A619" s="68"/>
      <c r="C619" s="68"/>
      <c r="D619" s="68"/>
    </row>
    <row r="620" spans="1:4" x14ac:dyDescent="0.25">
      <c r="A620" s="68"/>
      <c r="C620" s="68"/>
      <c r="D620" s="68"/>
    </row>
    <row r="621" spans="1:4" x14ac:dyDescent="0.25">
      <c r="A621" s="68"/>
      <c r="C621" s="68"/>
      <c r="D621" s="68"/>
    </row>
    <row r="622" spans="1:4" x14ac:dyDescent="0.25">
      <c r="A622" s="68"/>
      <c r="C622" s="68"/>
      <c r="D622" s="68"/>
    </row>
    <row r="623" spans="1:4" x14ac:dyDescent="0.25">
      <c r="A623" s="68"/>
      <c r="C623" s="68"/>
      <c r="D623" s="68"/>
    </row>
    <row r="624" spans="1:4" x14ac:dyDescent="0.25">
      <c r="A624" s="68"/>
      <c r="C624" s="68"/>
      <c r="D624" s="68"/>
    </row>
    <row r="625" spans="1:4" x14ac:dyDescent="0.25">
      <c r="A625" s="68"/>
      <c r="C625" s="68"/>
      <c r="D625" s="68"/>
    </row>
    <row r="626" spans="1:4" x14ac:dyDescent="0.25">
      <c r="A626" s="68"/>
      <c r="C626" s="68"/>
      <c r="D626" s="68"/>
    </row>
    <row r="627" spans="1:4" x14ac:dyDescent="0.25">
      <c r="A627" s="68"/>
      <c r="C627" s="68"/>
      <c r="D627" s="68"/>
    </row>
    <row r="628" spans="1:4" x14ac:dyDescent="0.25">
      <c r="A628" s="68"/>
      <c r="C628" s="68"/>
      <c r="D628" s="68"/>
    </row>
    <row r="629" spans="1:4" x14ac:dyDescent="0.25">
      <c r="A629" s="68"/>
      <c r="C629" s="68"/>
      <c r="D629" s="68"/>
    </row>
    <row r="630" spans="1:4" x14ac:dyDescent="0.25">
      <c r="A630" s="68"/>
      <c r="C630" s="68"/>
      <c r="D630" s="68"/>
    </row>
    <row r="631" spans="1:4" x14ac:dyDescent="0.25">
      <c r="A631" s="68"/>
      <c r="C631" s="68"/>
      <c r="D631" s="68"/>
    </row>
    <row r="632" spans="1:4" x14ac:dyDescent="0.25">
      <c r="A632" s="68"/>
      <c r="C632" s="68"/>
      <c r="D632" s="68"/>
    </row>
    <row r="633" spans="1:4" x14ac:dyDescent="0.25">
      <c r="A633" s="68"/>
      <c r="C633" s="68"/>
      <c r="D633" s="68"/>
    </row>
    <row r="634" spans="1:4" x14ac:dyDescent="0.25">
      <c r="A634" s="68"/>
      <c r="C634" s="68"/>
      <c r="D634" s="68"/>
    </row>
    <row r="635" spans="1:4" x14ac:dyDescent="0.25">
      <c r="A635" s="68"/>
      <c r="C635" s="68"/>
      <c r="D635" s="68"/>
    </row>
    <row r="636" spans="1:4" x14ac:dyDescent="0.25">
      <c r="A636" s="68"/>
      <c r="C636" s="68"/>
      <c r="D636" s="68"/>
    </row>
    <row r="637" spans="1:4" x14ac:dyDescent="0.25">
      <c r="A637" s="68"/>
      <c r="C637" s="68"/>
      <c r="D637" s="68"/>
    </row>
    <row r="638" spans="1:4" x14ac:dyDescent="0.25">
      <c r="A638" s="68"/>
      <c r="C638" s="68"/>
      <c r="D638" s="68"/>
    </row>
    <row r="639" spans="1:4" x14ac:dyDescent="0.25">
      <c r="A639" s="68"/>
      <c r="C639" s="68"/>
      <c r="D639" s="68"/>
    </row>
    <row r="640" spans="1:4" x14ac:dyDescent="0.25">
      <c r="A640" s="68"/>
      <c r="C640" s="68"/>
      <c r="D640" s="68"/>
    </row>
    <row r="641" spans="1:4" x14ac:dyDescent="0.25">
      <c r="A641" s="68"/>
      <c r="C641" s="68"/>
      <c r="D641" s="68"/>
    </row>
    <row r="642" spans="1:4" x14ac:dyDescent="0.25">
      <c r="A642" s="68"/>
      <c r="C642" s="68"/>
      <c r="D642" s="68"/>
    </row>
    <row r="643" spans="1:4" x14ac:dyDescent="0.25">
      <c r="A643" s="68"/>
      <c r="C643" s="68"/>
      <c r="D643" s="68"/>
    </row>
    <row r="644" spans="1:4" x14ac:dyDescent="0.25">
      <c r="A644" s="68"/>
      <c r="C644" s="68"/>
      <c r="D644" s="68"/>
    </row>
    <row r="645" spans="1:4" x14ac:dyDescent="0.25">
      <c r="A645" s="68"/>
      <c r="C645" s="68"/>
      <c r="D645" s="68"/>
    </row>
    <row r="646" spans="1:4" x14ac:dyDescent="0.25">
      <c r="A646" s="68"/>
      <c r="C646" s="68"/>
      <c r="D646" s="68"/>
    </row>
    <row r="647" spans="1:4" x14ac:dyDescent="0.25">
      <c r="A647" s="68"/>
      <c r="C647" s="68"/>
      <c r="D647" s="68"/>
    </row>
    <row r="648" spans="1:4" x14ac:dyDescent="0.25">
      <c r="A648" s="68"/>
      <c r="C648" s="68"/>
      <c r="D648" s="68"/>
    </row>
    <row r="649" spans="1:4" x14ac:dyDescent="0.25">
      <c r="A649" s="68"/>
      <c r="C649" s="68"/>
      <c r="D649" s="68"/>
    </row>
    <row r="650" spans="1:4" x14ac:dyDescent="0.25">
      <c r="A650" s="68"/>
      <c r="C650" s="68"/>
      <c r="D650" s="68"/>
    </row>
    <row r="651" spans="1:4" x14ac:dyDescent="0.25">
      <c r="A651" s="68"/>
      <c r="C651" s="68"/>
      <c r="D651" s="68"/>
    </row>
    <row r="652" spans="1:4" x14ac:dyDescent="0.25">
      <c r="A652" s="68"/>
      <c r="C652" s="68"/>
      <c r="D652" s="68"/>
    </row>
    <row r="653" spans="1:4" x14ac:dyDescent="0.25">
      <c r="A653" s="68"/>
      <c r="C653" s="68"/>
      <c r="D653" s="68"/>
    </row>
    <row r="654" spans="1:4" x14ac:dyDescent="0.25">
      <c r="A654" s="68"/>
      <c r="C654" s="68"/>
      <c r="D654" s="68"/>
    </row>
    <row r="655" spans="1:4" x14ac:dyDescent="0.25">
      <c r="A655" s="68"/>
      <c r="C655" s="68"/>
      <c r="D655" s="68"/>
    </row>
    <row r="656" spans="1:4" x14ac:dyDescent="0.25">
      <c r="A656" s="68"/>
      <c r="C656" s="68"/>
      <c r="D656" s="68"/>
    </row>
    <row r="657" spans="1:4" x14ac:dyDescent="0.25">
      <c r="A657" s="68"/>
      <c r="C657" s="68"/>
      <c r="D657" s="68"/>
    </row>
    <row r="658" spans="1:4" x14ac:dyDescent="0.25">
      <c r="A658" s="68"/>
      <c r="C658" s="68"/>
      <c r="D658" s="68"/>
    </row>
    <row r="659" spans="1:4" x14ac:dyDescent="0.25">
      <c r="A659" s="68"/>
      <c r="C659" s="68"/>
      <c r="D659" s="68"/>
    </row>
    <row r="660" spans="1:4" x14ac:dyDescent="0.25">
      <c r="A660" s="68"/>
      <c r="C660" s="68"/>
      <c r="D660" s="68"/>
    </row>
    <row r="661" spans="1:4" x14ac:dyDescent="0.25">
      <c r="A661" s="68"/>
      <c r="C661" s="68"/>
      <c r="D661" s="68"/>
    </row>
    <row r="662" spans="1:4" x14ac:dyDescent="0.25">
      <c r="A662" s="68"/>
      <c r="C662" s="68"/>
      <c r="D662" s="68"/>
    </row>
    <row r="663" spans="1:4" x14ac:dyDescent="0.25">
      <c r="A663" s="68"/>
      <c r="C663" s="68"/>
      <c r="D663" s="68"/>
    </row>
    <row r="664" spans="1:4" x14ac:dyDescent="0.25">
      <c r="A664" s="68"/>
      <c r="C664" s="68"/>
      <c r="D664" s="68"/>
    </row>
    <row r="665" spans="1:4" x14ac:dyDescent="0.25">
      <c r="A665" s="68"/>
      <c r="C665" s="68"/>
      <c r="D665" s="68"/>
    </row>
    <row r="666" spans="1:4" x14ac:dyDescent="0.25">
      <c r="A666" s="68"/>
      <c r="C666" s="68"/>
      <c r="D666" s="68"/>
    </row>
    <row r="667" spans="1:4" x14ac:dyDescent="0.25">
      <c r="A667" s="68"/>
      <c r="C667" s="68"/>
      <c r="D667" s="68"/>
    </row>
    <row r="668" spans="1:4" x14ac:dyDescent="0.25">
      <c r="A668" s="68"/>
      <c r="C668" s="68"/>
      <c r="D668" s="68"/>
    </row>
    <row r="669" spans="1:4" x14ac:dyDescent="0.25">
      <c r="A669" s="68"/>
      <c r="C669" s="68"/>
      <c r="D669" s="68"/>
    </row>
    <row r="670" spans="1:4" x14ac:dyDescent="0.25">
      <c r="A670" s="68"/>
      <c r="C670" s="68"/>
      <c r="D670" s="68"/>
    </row>
    <row r="671" spans="1:4" x14ac:dyDescent="0.25">
      <c r="A671" s="68"/>
      <c r="C671" s="68"/>
      <c r="D671" s="68"/>
    </row>
    <row r="672" spans="1:4" x14ac:dyDescent="0.25">
      <c r="A672" s="68"/>
      <c r="C672" s="68"/>
      <c r="D672" s="68"/>
    </row>
    <row r="673" spans="1:4" x14ac:dyDescent="0.25">
      <c r="A673" s="68"/>
      <c r="C673" s="68"/>
      <c r="D673" s="68"/>
    </row>
    <row r="674" spans="1:4" x14ac:dyDescent="0.25">
      <c r="A674" s="68"/>
      <c r="C674" s="68"/>
      <c r="D674" s="68"/>
    </row>
    <row r="675" spans="1:4" x14ac:dyDescent="0.25">
      <c r="A675" s="68"/>
      <c r="C675" s="68"/>
      <c r="D675" s="68"/>
    </row>
    <row r="676" spans="1:4" x14ac:dyDescent="0.25">
      <c r="A676" s="68"/>
      <c r="C676" s="68"/>
      <c r="D676" s="68"/>
    </row>
    <row r="677" spans="1:4" x14ac:dyDescent="0.25">
      <c r="A677" s="68"/>
      <c r="C677" s="68"/>
      <c r="D677" s="68"/>
    </row>
    <row r="678" spans="1:4" x14ac:dyDescent="0.25">
      <c r="A678" s="68"/>
      <c r="C678" s="68"/>
      <c r="D678" s="68"/>
    </row>
    <row r="679" spans="1:4" x14ac:dyDescent="0.25">
      <c r="A679" s="68"/>
      <c r="C679" s="68"/>
      <c r="D679" s="68"/>
    </row>
    <row r="680" spans="1:4" x14ac:dyDescent="0.25">
      <c r="A680" s="68"/>
      <c r="C680" s="68"/>
      <c r="D680" s="68"/>
    </row>
    <row r="681" spans="1:4" x14ac:dyDescent="0.25">
      <c r="A681" s="68"/>
      <c r="C681" s="68"/>
      <c r="D681" s="68"/>
    </row>
    <row r="682" spans="1:4" x14ac:dyDescent="0.25">
      <c r="A682" s="68"/>
      <c r="C682" s="68"/>
      <c r="D682" s="68"/>
    </row>
    <row r="683" spans="1:4" x14ac:dyDescent="0.25">
      <c r="A683" s="68"/>
      <c r="C683" s="68"/>
      <c r="D683" s="68"/>
    </row>
    <row r="684" spans="1:4" x14ac:dyDescent="0.25">
      <c r="A684" s="68"/>
      <c r="C684" s="68"/>
      <c r="D684" s="68"/>
    </row>
    <row r="685" spans="1:4" x14ac:dyDescent="0.25">
      <c r="A685" s="68"/>
      <c r="C685" s="68"/>
      <c r="D685" s="68"/>
    </row>
    <row r="686" spans="1:4" x14ac:dyDescent="0.25">
      <c r="A686" s="68"/>
      <c r="C686" s="68"/>
      <c r="D686" s="68"/>
    </row>
    <row r="687" spans="1:4" x14ac:dyDescent="0.25">
      <c r="A687" s="68"/>
      <c r="C687" s="68"/>
      <c r="D687" s="68"/>
    </row>
    <row r="688" spans="1:4" x14ac:dyDescent="0.25">
      <c r="A688" s="68"/>
      <c r="C688" s="68"/>
      <c r="D688" s="68"/>
    </row>
    <row r="689" spans="1:4" x14ac:dyDescent="0.25">
      <c r="A689" s="68"/>
      <c r="C689" s="68"/>
      <c r="D689" s="68"/>
    </row>
    <row r="690" spans="1:4" x14ac:dyDescent="0.25">
      <c r="A690" s="68"/>
      <c r="C690" s="68"/>
      <c r="D690" s="68"/>
    </row>
    <row r="691" spans="1:4" x14ac:dyDescent="0.25">
      <c r="A691" s="68"/>
      <c r="C691" s="68"/>
      <c r="D691" s="68"/>
    </row>
    <row r="692" spans="1:4" x14ac:dyDescent="0.25">
      <c r="A692" s="68"/>
      <c r="C692" s="68"/>
      <c r="D692" s="68"/>
    </row>
    <row r="693" spans="1:4" x14ac:dyDescent="0.25">
      <c r="A693" s="68"/>
      <c r="C693" s="68"/>
      <c r="D693" s="68"/>
    </row>
    <row r="694" spans="1:4" x14ac:dyDescent="0.25">
      <c r="A694" s="68"/>
      <c r="C694" s="68"/>
      <c r="D694" s="68"/>
    </row>
    <row r="695" spans="1:4" x14ac:dyDescent="0.25">
      <c r="A695" s="68"/>
      <c r="C695" s="68"/>
      <c r="D695" s="68"/>
    </row>
    <row r="696" spans="1:4" x14ac:dyDescent="0.25">
      <c r="A696" s="68"/>
      <c r="C696" s="68"/>
      <c r="D696" s="68"/>
    </row>
    <row r="697" spans="1:4" x14ac:dyDescent="0.25">
      <c r="A697" s="68"/>
      <c r="C697" s="68"/>
      <c r="D697" s="68"/>
    </row>
    <row r="698" spans="1:4" x14ac:dyDescent="0.25">
      <c r="A698" s="68"/>
      <c r="C698" s="68"/>
      <c r="D698" s="68"/>
    </row>
    <row r="699" spans="1:4" x14ac:dyDescent="0.25">
      <c r="A699" s="68"/>
      <c r="C699" s="68"/>
      <c r="D699" s="68"/>
    </row>
    <row r="700" spans="1:4" x14ac:dyDescent="0.25">
      <c r="A700" s="68"/>
      <c r="C700" s="68"/>
      <c r="D700" s="68"/>
    </row>
    <row r="701" spans="1:4" x14ac:dyDescent="0.25">
      <c r="A701" s="68"/>
      <c r="C701" s="68"/>
      <c r="D701" s="68"/>
    </row>
    <row r="702" spans="1:4" x14ac:dyDescent="0.25">
      <c r="A702" s="68"/>
      <c r="C702" s="68"/>
      <c r="D702" s="68"/>
    </row>
    <row r="703" spans="1:4" x14ac:dyDescent="0.25">
      <c r="A703" s="68"/>
      <c r="C703" s="68"/>
      <c r="D703" s="68"/>
    </row>
    <row r="704" spans="1:4" x14ac:dyDescent="0.25">
      <c r="A704" s="68"/>
      <c r="C704" s="68"/>
      <c r="D704" s="68"/>
    </row>
    <row r="705" spans="1:4" x14ac:dyDescent="0.25">
      <c r="A705" s="68"/>
      <c r="C705" s="68"/>
      <c r="D705" s="68"/>
    </row>
    <row r="706" spans="1:4" x14ac:dyDescent="0.25">
      <c r="A706" s="68"/>
      <c r="C706" s="68"/>
      <c r="D706" s="68"/>
    </row>
    <row r="707" spans="1:4" x14ac:dyDescent="0.25">
      <c r="A707" s="68"/>
      <c r="C707" s="68"/>
      <c r="D707" s="68"/>
    </row>
    <row r="708" spans="1:4" x14ac:dyDescent="0.25">
      <c r="A708" s="68"/>
      <c r="C708" s="68"/>
      <c r="D708" s="68"/>
    </row>
    <row r="709" spans="1:4" x14ac:dyDescent="0.25">
      <c r="A709" s="68"/>
      <c r="C709" s="68"/>
      <c r="D709" s="68"/>
    </row>
    <row r="710" spans="1:4" x14ac:dyDescent="0.25">
      <c r="A710" s="68"/>
      <c r="C710" s="68"/>
      <c r="D710" s="68"/>
    </row>
    <row r="711" spans="1:4" x14ac:dyDescent="0.25">
      <c r="A711" s="68"/>
      <c r="C711" s="68"/>
      <c r="D711" s="68"/>
    </row>
    <row r="712" spans="1:4" x14ac:dyDescent="0.25">
      <c r="A712" s="68"/>
      <c r="C712" s="68"/>
      <c r="D712" s="68"/>
    </row>
    <row r="713" spans="1:4" x14ac:dyDescent="0.25">
      <c r="A713" s="68"/>
      <c r="C713" s="68"/>
      <c r="D713" s="68"/>
    </row>
    <row r="714" spans="1:4" x14ac:dyDescent="0.25">
      <c r="A714" s="68"/>
      <c r="C714" s="68"/>
      <c r="D714" s="68"/>
    </row>
    <row r="715" spans="1:4" x14ac:dyDescent="0.25">
      <c r="A715" s="68"/>
      <c r="C715" s="68"/>
      <c r="D715" s="68"/>
    </row>
    <row r="716" spans="1:4" x14ac:dyDescent="0.25">
      <c r="A716" s="68"/>
      <c r="C716" s="68"/>
      <c r="D716" s="68"/>
    </row>
    <row r="717" spans="1:4" x14ac:dyDescent="0.25">
      <c r="A717" s="68"/>
      <c r="C717" s="68"/>
      <c r="D717" s="68"/>
    </row>
    <row r="718" spans="1:4" x14ac:dyDescent="0.25">
      <c r="A718" s="68"/>
      <c r="C718" s="68"/>
      <c r="D718" s="68"/>
    </row>
    <row r="719" spans="1:4" x14ac:dyDescent="0.25">
      <c r="A719" s="68"/>
      <c r="C719" s="68"/>
      <c r="D719" s="68"/>
    </row>
    <row r="720" spans="1:4" x14ac:dyDescent="0.25">
      <c r="A720" s="68"/>
      <c r="C720" s="68"/>
      <c r="D720" s="68"/>
    </row>
    <row r="721" spans="1:4" x14ac:dyDescent="0.25">
      <c r="A721" s="68"/>
      <c r="C721" s="68"/>
      <c r="D721" s="68"/>
    </row>
    <row r="722" spans="1:4" x14ac:dyDescent="0.25">
      <c r="A722" s="68"/>
      <c r="C722" s="68"/>
      <c r="D722" s="68"/>
    </row>
    <row r="723" spans="1:4" x14ac:dyDescent="0.25">
      <c r="A723" s="68"/>
      <c r="C723" s="68"/>
      <c r="D723" s="68"/>
    </row>
    <row r="724" spans="1:4" x14ac:dyDescent="0.25">
      <c r="A724" s="68"/>
      <c r="C724" s="68"/>
      <c r="D724" s="68"/>
    </row>
    <row r="725" spans="1:4" x14ac:dyDescent="0.25">
      <c r="A725" s="68"/>
      <c r="C725" s="68"/>
      <c r="D725" s="68"/>
    </row>
    <row r="726" spans="1:4" x14ac:dyDescent="0.25">
      <c r="A726" s="68"/>
      <c r="C726" s="68"/>
      <c r="D726" s="68"/>
    </row>
    <row r="727" spans="1:4" x14ac:dyDescent="0.25">
      <c r="A727" s="68"/>
      <c r="C727" s="68"/>
      <c r="D727" s="68"/>
    </row>
    <row r="728" spans="1:4" x14ac:dyDescent="0.25">
      <c r="A728" s="68"/>
      <c r="C728" s="68"/>
      <c r="D728" s="68"/>
    </row>
    <row r="729" spans="1:4" x14ac:dyDescent="0.25">
      <c r="A729" s="68"/>
      <c r="C729" s="68"/>
      <c r="D729" s="68"/>
    </row>
    <row r="730" spans="1:4" x14ac:dyDescent="0.25">
      <c r="A730" s="68"/>
      <c r="C730" s="68"/>
      <c r="D730" s="68"/>
    </row>
    <row r="731" spans="1:4" x14ac:dyDescent="0.25">
      <c r="A731" s="68"/>
      <c r="C731" s="68"/>
      <c r="D731" s="68"/>
    </row>
    <row r="732" spans="1:4" x14ac:dyDescent="0.25">
      <c r="A732" s="68"/>
      <c r="C732" s="68"/>
      <c r="D732" s="68"/>
    </row>
    <row r="733" spans="1:4" x14ac:dyDescent="0.25">
      <c r="A733" s="68"/>
      <c r="C733" s="68"/>
      <c r="D733" s="68"/>
    </row>
    <row r="734" spans="1:4" x14ac:dyDescent="0.25">
      <c r="A734" s="68"/>
      <c r="C734" s="68"/>
      <c r="D734" s="68"/>
    </row>
    <row r="735" spans="1:4" x14ac:dyDescent="0.25">
      <c r="A735" s="68"/>
      <c r="C735" s="68"/>
      <c r="D735" s="68"/>
    </row>
    <row r="736" spans="1:4" x14ac:dyDescent="0.25">
      <c r="A736" s="68"/>
      <c r="C736" s="68"/>
      <c r="D736" s="68"/>
    </row>
    <row r="737" spans="1:4" x14ac:dyDescent="0.25">
      <c r="A737" s="68"/>
      <c r="C737" s="68"/>
      <c r="D737" s="68"/>
    </row>
    <row r="738" spans="1:4" x14ac:dyDescent="0.25">
      <c r="A738" s="68"/>
      <c r="C738" s="68"/>
      <c r="D738" s="68"/>
    </row>
    <row r="739" spans="1:4" x14ac:dyDescent="0.25">
      <c r="A739" s="68"/>
      <c r="C739" s="68"/>
      <c r="D739" s="68"/>
    </row>
    <row r="740" spans="1:4" x14ac:dyDescent="0.25">
      <c r="A740" s="68"/>
      <c r="C740" s="68"/>
      <c r="D740" s="68"/>
    </row>
    <row r="741" spans="1:4" x14ac:dyDescent="0.25">
      <c r="A741" s="68"/>
      <c r="C741" s="68"/>
      <c r="D741" s="68"/>
    </row>
    <row r="742" spans="1:4" x14ac:dyDescent="0.25">
      <c r="A742" s="68"/>
      <c r="C742" s="68"/>
      <c r="D742" s="68"/>
    </row>
    <row r="743" spans="1:4" x14ac:dyDescent="0.25">
      <c r="A743" s="68"/>
      <c r="C743" s="68"/>
      <c r="D743" s="68"/>
    </row>
    <row r="744" spans="1:4" x14ac:dyDescent="0.25">
      <c r="A744" s="68"/>
      <c r="C744" s="68"/>
      <c r="D744" s="68"/>
    </row>
    <row r="745" spans="1:4" x14ac:dyDescent="0.25">
      <c r="A745" s="68"/>
      <c r="C745" s="68"/>
      <c r="D745" s="68"/>
    </row>
    <row r="746" spans="1:4" x14ac:dyDescent="0.25">
      <c r="A746" s="68"/>
      <c r="C746" s="68"/>
      <c r="D746" s="68"/>
    </row>
    <row r="747" spans="1:4" x14ac:dyDescent="0.25">
      <c r="A747" s="68"/>
      <c r="C747" s="68"/>
      <c r="D747" s="68"/>
    </row>
    <row r="748" spans="1:4" x14ac:dyDescent="0.25">
      <c r="A748" s="68"/>
      <c r="C748" s="68"/>
      <c r="D748" s="68"/>
    </row>
    <row r="749" spans="1:4" x14ac:dyDescent="0.25">
      <c r="A749" s="68"/>
      <c r="C749" s="68"/>
      <c r="D749" s="68"/>
    </row>
    <row r="750" spans="1:4" x14ac:dyDescent="0.25">
      <c r="A750" s="68"/>
      <c r="C750" s="68"/>
      <c r="D750" s="68"/>
    </row>
    <row r="751" spans="1:4" x14ac:dyDescent="0.25">
      <c r="A751" s="68"/>
      <c r="C751" s="68"/>
      <c r="D751" s="68"/>
    </row>
    <row r="752" spans="1:4" x14ac:dyDescent="0.25">
      <c r="A752" s="68"/>
      <c r="C752" s="68"/>
      <c r="D752" s="68"/>
    </row>
    <row r="753" spans="1:4" x14ac:dyDescent="0.25">
      <c r="A753" s="68"/>
      <c r="C753" s="68"/>
      <c r="D753" s="68"/>
    </row>
    <row r="754" spans="1:4" x14ac:dyDescent="0.25">
      <c r="A754" s="68"/>
      <c r="C754" s="68"/>
      <c r="D754" s="68"/>
    </row>
    <row r="755" spans="1:4" x14ac:dyDescent="0.25">
      <c r="A755" s="68"/>
      <c r="C755" s="68"/>
      <c r="D755" s="68"/>
    </row>
    <row r="756" spans="1:4" x14ac:dyDescent="0.25">
      <c r="A756" s="68"/>
      <c r="C756" s="68"/>
      <c r="D756" s="68"/>
    </row>
    <row r="757" spans="1:4" x14ac:dyDescent="0.25">
      <c r="A757" s="68"/>
      <c r="C757" s="68"/>
      <c r="D757" s="68"/>
    </row>
    <row r="758" spans="1:4" x14ac:dyDescent="0.25">
      <c r="A758" s="68"/>
      <c r="C758" s="68"/>
      <c r="D758" s="68"/>
    </row>
    <row r="759" spans="1:4" x14ac:dyDescent="0.25">
      <c r="A759" s="68"/>
      <c r="C759" s="68"/>
      <c r="D759" s="68"/>
    </row>
    <row r="760" spans="1:4" x14ac:dyDescent="0.25">
      <c r="A760" s="68"/>
      <c r="C760" s="68"/>
      <c r="D760" s="68"/>
    </row>
    <row r="761" spans="1:4" x14ac:dyDescent="0.25">
      <c r="A761" s="68"/>
      <c r="C761" s="68"/>
      <c r="D761" s="68"/>
    </row>
    <row r="762" spans="1:4" x14ac:dyDescent="0.25">
      <c r="A762" s="68"/>
      <c r="C762" s="68"/>
      <c r="D762" s="68"/>
    </row>
    <row r="763" spans="1:4" x14ac:dyDescent="0.25">
      <c r="A763" s="68"/>
      <c r="C763" s="68"/>
      <c r="D763" s="68"/>
    </row>
    <row r="764" spans="1:4" x14ac:dyDescent="0.25">
      <c r="A764" s="68"/>
      <c r="C764" s="68"/>
      <c r="D764" s="68"/>
    </row>
    <row r="765" spans="1:4" x14ac:dyDescent="0.25">
      <c r="A765" s="68"/>
      <c r="C765" s="68"/>
      <c r="D765" s="68"/>
    </row>
    <row r="766" spans="1:4" x14ac:dyDescent="0.25">
      <c r="A766" s="68"/>
      <c r="C766" s="68"/>
      <c r="D766" s="68"/>
    </row>
    <row r="767" spans="1:4" x14ac:dyDescent="0.25">
      <c r="A767" s="68"/>
      <c r="C767" s="68"/>
      <c r="D767" s="68"/>
    </row>
    <row r="768" spans="1:4" x14ac:dyDescent="0.25">
      <c r="A768" s="68"/>
      <c r="C768" s="68"/>
      <c r="D768" s="68"/>
    </row>
    <row r="769" spans="1:4" x14ac:dyDescent="0.25">
      <c r="A769" s="68"/>
      <c r="C769" s="68"/>
      <c r="D769" s="68"/>
    </row>
    <row r="770" spans="1:4" x14ac:dyDescent="0.25">
      <c r="A770" s="68"/>
      <c r="C770" s="68"/>
      <c r="D770" s="68"/>
    </row>
    <row r="771" spans="1:4" x14ac:dyDescent="0.25">
      <c r="A771" s="68"/>
      <c r="C771" s="68"/>
      <c r="D771" s="68"/>
    </row>
    <row r="772" spans="1:4" x14ac:dyDescent="0.25">
      <c r="A772" s="68"/>
      <c r="C772" s="68"/>
      <c r="D772" s="68"/>
    </row>
    <row r="773" spans="1:4" x14ac:dyDescent="0.25">
      <c r="A773" s="68"/>
      <c r="C773" s="68"/>
      <c r="D773" s="68"/>
    </row>
    <row r="774" spans="1:4" x14ac:dyDescent="0.25">
      <c r="A774" s="68"/>
      <c r="C774" s="68"/>
      <c r="D774" s="68"/>
    </row>
    <row r="775" spans="1:4" x14ac:dyDescent="0.25">
      <c r="A775" s="68"/>
      <c r="C775" s="68"/>
      <c r="D775" s="68"/>
    </row>
    <row r="776" spans="1:4" x14ac:dyDescent="0.25">
      <c r="A776" s="68"/>
      <c r="C776" s="68"/>
      <c r="D776" s="68"/>
    </row>
    <row r="777" spans="1:4" x14ac:dyDescent="0.25">
      <c r="A777" s="68"/>
      <c r="C777" s="68"/>
      <c r="D777" s="68"/>
    </row>
    <row r="778" spans="1:4" x14ac:dyDescent="0.25">
      <c r="A778" s="68"/>
      <c r="C778" s="68"/>
      <c r="D778" s="68"/>
    </row>
    <row r="779" spans="1:4" x14ac:dyDescent="0.25">
      <c r="A779" s="68"/>
      <c r="C779" s="68"/>
      <c r="D779" s="68"/>
    </row>
    <row r="780" spans="1:4" x14ac:dyDescent="0.25">
      <c r="A780" s="68"/>
      <c r="C780" s="68"/>
      <c r="D780" s="68"/>
    </row>
    <row r="781" spans="1:4" x14ac:dyDescent="0.25">
      <c r="A781" s="68"/>
      <c r="C781" s="68"/>
      <c r="D781" s="68"/>
    </row>
    <row r="782" spans="1:4" x14ac:dyDescent="0.25">
      <c r="A782" s="68"/>
      <c r="C782" s="68"/>
      <c r="D782" s="68"/>
    </row>
    <row r="783" spans="1:4" x14ac:dyDescent="0.25">
      <c r="A783" s="68"/>
      <c r="C783" s="68"/>
      <c r="D783" s="68"/>
    </row>
    <row r="784" spans="1:4" x14ac:dyDescent="0.25">
      <c r="A784" s="68"/>
      <c r="C784" s="68"/>
      <c r="D784" s="68"/>
    </row>
    <row r="785" spans="1:4" x14ac:dyDescent="0.25">
      <c r="A785" s="68"/>
      <c r="C785" s="68"/>
      <c r="D785" s="68"/>
    </row>
    <row r="786" spans="1:4" x14ac:dyDescent="0.25">
      <c r="A786" s="68"/>
      <c r="C786" s="68"/>
      <c r="D786" s="68"/>
    </row>
    <row r="787" spans="1:4" x14ac:dyDescent="0.25">
      <c r="A787" s="68"/>
      <c r="C787" s="68"/>
      <c r="D787" s="68"/>
    </row>
    <row r="788" spans="1:4" x14ac:dyDescent="0.25">
      <c r="A788" s="68"/>
      <c r="C788" s="68"/>
      <c r="D788" s="68"/>
    </row>
    <row r="789" spans="1:4" x14ac:dyDescent="0.25">
      <c r="A789" s="68"/>
      <c r="C789" s="68"/>
      <c r="D789" s="68"/>
    </row>
    <row r="790" spans="1:4" x14ac:dyDescent="0.25">
      <c r="A790" s="68"/>
      <c r="C790" s="68"/>
      <c r="D790" s="68"/>
    </row>
    <row r="791" spans="1:4" x14ac:dyDescent="0.25">
      <c r="A791" s="68"/>
      <c r="C791" s="68"/>
      <c r="D791" s="68"/>
    </row>
    <row r="792" spans="1:4" x14ac:dyDescent="0.25">
      <c r="A792" s="68"/>
      <c r="C792" s="68"/>
      <c r="D792" s="68"/>
    </row>
    <row r="793" spans="1:4" x14ac:dyDescent="0.25">
      <c r="A793" s="68"/>
      <c r="C793" s="68"/>
      <c r="D793" s="68"/>
    </row>
    <row r="794" spans="1:4" x14ac:dyDescent="0.25">
      <c r="A794" s="68"/>
      <c r="C794" s="68"/>
      <c r="D794" s="68"/>
    </row>
    <row r="795" spans="1:4" x14ac:dyDescent="0.25">
      <c r="A795" s="68"/>
      <c r="C795" s="68"/>
      <c r="D795" s="68"/>
    </row>
    <row r="796" spans="1:4" x14ac:dyDescent="0.25">
      <c r="A796" s="68"/>
      <c r="C796" s="68"/>
      <c r="D796" s="68"/>
    </row>
    <row r="797" spans="1:4" x14ac:dyDescent="0.25">
      <c r="A797" s="68"/>
      <c r="C797" s="68"/>
      <c r="D797" s="68"/>
    </row>
    <row r="798" spans="1:4" x14ac:dyDescent="0.25">
      <c r="A798" s="68"/>
      <c r="C798" s="68"/>
      <c r="D798" s="68"/>
    </row>
    <row r="799" spans="1:4" x14ac:dyDescent="0.25">
      <c r="A799" s="68"/>
      <c r="C799" s="68"/>
      <c r="D799" s="68"/>
    </row>
    <row r="800" spans="1:4" x14ac:dyDescent="0.25">
      <c r="A800" s="68"/>
      <c r="C800" s="68"/>
      <c r="D800" s="68"/>
    </row>
    <row r="801" spans="1:4" x14ac:dyDescent="0.25">
      <c r="A801" s="68"/>
      <c r="C801" s="68"/>
      <c r="D801" s="68"/>
    </row>
    <row r="802" spans="1:4" x14ac:dyDescent="0.25">
      <c r="A802" s="68"/>
      <c r="C802" s="68"/>
      <c r="D802" s="68"/>
    </row>
    <row r="803" spans="1:4" x14ac:dyDescent="0.25">
      <c r="A803" s="68"/>
      <c r="C803" s="68"/>
      <c r="D803" s="68"/>
    </row>
    <row r="804" spans="1:4" x14ac:dyDescent="0.25">
      <c r="A804" s="68"/>
      <c r="C804" s="68"/>
      <c r="D804" s="68"/>
    </row>
    <row r="805" spans="1:4" x14ac:dyDescent="0.25">
      <c r="A805" s="68"/>
      <c r="C805" s="68"/>
      <c r="D805" s="68"/>
    </row>
    <row r="806" spans="1:4" x14ac:dyDescent="0.25">
      <c r="A806" s="68"/>
      <c r="C806" s="68"/>
      <c r="D806" s="68"/>
    </row>
    <row r="807" spans="1:4" x14ac:dyDescent="0.25">
      <c r="A807" s="68"/>
      <c r="C807" s="68"/>
      <c r="D807" s="68"/>
    </row>
    <row r="808" spans="1:4" x14ac:dyDescent="0.25">
      <c r="A808" s="68"/>
      <c r="C808" s="68"/>
      <c r="D808" s="68"/>
    </row>
    <row r="809" spans="1:4" x14ac:dyDescent="0.25">
      <c r="A809" s="68"/>
      <c r="C809" s="68"/>
      <c r="D809" s="68"/>
    </row>
    <row r="810" spans="1:4" x14ac:dyDescent="0.25">
      <c r="A810" s="68"/>
      <c r="C810" s="68"/>
      <c r="D810" s="68"/>
    </row>
    <row r="811" spans="1:4" x14ac:dyDescent="0.25">
      <c r="A811" s="68"/>
      <c r="C811" s="68"/>
      <c r="D811" s="68"/>
    </row>
    <row r="812" spans="1:4" x14ac:dyDescent="0.25">
      <c r="A812" s="68"/>
      <c r="C812" s="68"/>
      <c r="D812" s="68"/>
    </row>
    <row r="813" spans="1:4" x14ac:dyDescent="0.25">
      <c r="A813" s="68"/>
      <c r="C813" s="68"/>
      <c r="D813" s="68"/>
    </row>
    <row r="814" spans="1:4" x14ac:dyDescent="0.25">
      <c r="A814" s="68"/>
      <c r="C814" s="68"/>
      <c r="D814" s="68"/>
    </row>
    <row r="815" spans="1:4" x14ac:dyDescent="0.25">
      <c r="A815" s="68"/>
      <c r="C815" s="68"/>
      <c r="D815" s="68"/>
    </row>
    <row r="816" spans="1:4" x14ac:dyDescent="0.25">
      <c r="A816" s="68"/>
      <c r="C816" s="68"/>
      <c r="D816" s="68"/>
    </row>
    <row r="817" spans="1:4" x14ac:dyDescent="0.25">
      <c r="A817" s="68"/>
      <c r="C817" s="68"/>
      <c r="D817" s="68"/>
    </row>
    <row r="818" spans="1:4" x14ac:dyDescent="0.25">
      <c r="A818" s="68"/>
      <c r="C818" s="68"/>
      <c r="D818" s="68"/>
    </row>
    <row r="819" spans="1:4" x14ac:dyDescent="0.25">
      <c r="A819" s="68"/>
      <c r="C819" s="68"/>
      <c r="D819" s="68"/>
    </row>
    <row r="820" spans="1:4" x14ac:dyDescent="0.25">
      <c r="A820" s="68"/>
      <c r="C820" s="68"/>
      <c r="D820" s="68"/>
    </row>
    <row r="821" spans="1:4" x14ac:dyDescent="0.25">
      <c r="A821" s="68"/>
      <c r="C821" s="68"/>
      <c r="D821" s="68"/>
    </row>
    <row r="822" spans="1:4" x14ac:dyDescent="0.25">
      <c r="A822" s="68"/>
      <c r="C822" s="68"/>
      <c r="D822" s="68"/>
    </row>
    <row r="823" spans="1:4" x14ac:dyDescent="0.25">
      <c r="A823" s="68"/>
      <c r="C823" s="68"/>
      <c r="D823" s="68"/>
    </row>
    <row r="824" spans="1:4" x14ac:dyDescent="0.25">
      <c r="A824" s="68"/>
      <c r="C824" s="68"/>
      <c r="D824" s="68"/>
    </row>
    <row r="825" spans="1:4" x14ac:dyDescent="0.25">
      <c r="A825" s="68"/>
      <c r="C825" s="68"/>
      <c r="D825" s="68"/>
    </row>
    <row r="826" spans="1:4" x14ac:dyDescent="0.25">
      <c r="A826" s="68"/>
      <c r="C826" s="68"/>
      <c r="D826" s="68"/>
    </row>
    <row r="827" spans="1:4" x14ac:dyDescent="0.25">
      <c r="A827" s="68"/>
      <c r="C827" s="68"/>
      <c r="D827" s="68"/>
    </row>
    <row r="828" spans="1:4" x14ac:dyDescent="0.25">
      <c r="A828" s="68"/>
      <c r="C828" s="68"/>
      <c r="D828" s="68"/>
    </row>
    <row r="829" spans="1:4" x14ac:dyDescent="0.25">
      <c r="A829" s="68"/>
      <c r="C829" s="68"/>
      <c r="D829" s="68"/>
    </row>
    <row r="830" spans="1:4" x14ac:dyDescent="0.25">
      <c r="A830" s="68"/>
      <c r="C830" s="68"/>
      <c r="D830" s="68"/>
    </row>
    <row r="831" spans="1:4" x14ac:dyDescent="0.25">
      <c r="A831" s="68"/>
      <c r="C831" s="68"/>
      <c r="D831" s="68"/>
    </row>
    <row r="832" spans="1:4" x14ac:dyDescent="0.25">
      <c r="A832" s="68"/>
      <c r="C832" s="68"/>
      <c r="D832" s="68"/>
    </row>
    <row r="833" spans="1:4" x14ac:dyDescent="0.25">
      <c r="A833" s="68"/>
      <c r="C833" s="68"/>
      <c r="D833" s="68"/>
    </row>
    <row r="834" spans="1:4" x14ac:dyDescent="0.25">
      <c r="A834" s="68"/>
      <c r="C834" s="68"/>
      <c r="D834" s="68"/>
    </row>
    <row r="835" spans="1:4" x14ac:dyDescent="0.25">
      <c r="A835" s="68"/>
      <c r="C835" s="68"/>
      <c r="D835" s="68"/>
    </row>
    <row r="836" spans="1:4" x14ac:dyDescent="0.25">
      <c r="A836" s="68"/>
      <c r="C836" s="68"/>
      <c r="D836" s="68"/>
    </row>
    <row r="837" spans="1:4" x14ac:dyDescent="0.25">
      <c r="A837" s="68"/>
      <c r="C837" s="68"/>
      <c r="D837" s="68"/>
    </row>
    <row r="838" spans="1:4" x14ac:dyDescent="0.25">
      <c r="A838" s="68"/>
      <c r="C838" s="68"/>
      <c r="D838" s="68"/>
    </row>
    <row r="839" spans="1:4" x14ac:dyDescent="0.25">
      <c r="A839" s="68"/>
      <c r="C839" s="68"/>
      <c r="D839" s="68"/>
    </row>
    <row r="840" spans="1:4" x14ac:dyDescent="0.25">
      <c r="A840" s="68"/>
      <c r="C840" s="68"/>
      <c r="D840" s="68"/>
    </row>
    <row r="841" spans="1:4" x14ac:dyDescent="0.25">
      <c r="A841" s="68"/>
      <c r="C841" s="68"/>
      <c r="D841" s="68"/>
    </row>
    <row r="842" spans="1:4" x14ac:dyDescent="0.25">
      <c r="A842" s="68"/>
      <c r="C842" s="68"/>
      <c r="D842" s="68"/>
    </row>
    <row r="843" spans="1:4" x14ac:dyDescent="0.25">
      <c r="A843" s="68"/>
      <c r="C843" s="68"/>
      <c r="D843" s="68"/>
    </row>
    <row r="844" spans="1:4" x14ac:dyDescent="0.25">
      <c r="A844" s="68"/>
      <c r="C844" s="68"/>
      <c r="D844" s="68"/>
    </row>
    <row r="845" spans="1:4" x14ac:dyDescent="0.25">
      <c r="A845" s="68"/>
      <c r="C845" s="68"/>
      <c r="D845" s="68"/>
    </row>
    <row r="846" spans="1:4" x14ac:dyDescent="0.25">
      <c r="A846" s="68"/>
      <c r="C846" s="68"/>
      <c r="D846" s="68"/>
    </row>
    <row r="847" spans="1:4" x14ac:dyDescent="0.25">
      <c r="A847" s="68"/>
      <c r="C847" s="68"/>
      <c r="D847" s="68"/>
    </row>
    <row r="848" spans="1:4" x14ac:dyDescent="0.25">
      <c r="A848" s="68"/>
      <c r="C848" s="68"/>
      <c r="D848" s="68"/>
    </row>
    <row r="849" spans="1:4" x14ac:dyDescent="0.25">
      <c r="A849" s="68"/>
      <c r="C849" s="68"/>
      <c r="D849" s="68"/>
    </row>
    <row r="850" spans="1:4" x14ac:dyDescent="0.25">
      <c r="A850" s="68"/>
      <c r="C850" s="68"/>
      <c r="D850" s="68"/>
    </row>
    <row r="851" spans="1:4" x14ac:dyDescent="0.25">
      <c r="A851" s="68"/>
      <c r="C851" s="68"/>
      <c r="D851" s="68"/>
    </row>
    <row r="852" spans="1:4" x14ac:dyDescent="0.25">
      <c r="A852" s="68"/>
      <c r="C852" s="68"/>
      <c r="D852" s="68"/>
    </row>
    <row r="853" spans="1:4" x14ac:dyDescent="0.25">
      <c r="A853" s="68"/>
      <c r="C853" s="68"/>
      <c r="D853" s="68"/>
    </row>
    <row r="854" spans="1:4" x14ac:dyDescent="0.25">
      <c r="A854" s="68"/>
      <c r="C854" s="68"/>
      <c r="D854" s="68"/>
    </row>
    <row r="855" spans="1:4" x14ac:dyDescent="0.25">
      <c r="A855" s="68"/>
      <c r="C855" s="68"/>
      <c r="D855" s="68"/>
    </row>
    <row r="856" spans="1:4" x14ac:dyDescent="0.25">
      <c r="A856" s="68"/>
      <c r="C856" s="68"/>
      <c r="D856" s="68"/>
    </row>
    <row r="857" spans="1:4" x14ac:dyDescent="0.25">
      <c r="A857" s="68"/>
      <c r="C857" s="68"/>
      <c r="D857" s="68"/>
    </row>
    <row r="858" spans="1:4" x14ac:dyDescent="0.25">
      <c r="A858" s="68"/>
      <c r="C858" s="68"/>
      <c r="D858" s="68"/>
    </row>
    <row r="859" spans="1:4" x14ac:dyDescent="0.25">
      <c r="A859" s="68"/>
      <c r="C859" s="68"/>
      <c r="D859" s="68"/>
    </row>
    <row r="860" spans="1:4" x14ac:dyDescent="0.25">
      <c r="A860" s="68"/>
      <c r="C860" s="68"/>
      <c r="D860" s="68"/>
    </row>
    <row r="861" spans="1:4" x14ac:dyDescent="0.25">
      <c r="A861" s="68"/>
      <c r="C861" s="68"/>
      <c r="D861" s="68"/>
    </row>
    <row r="862" spans="1:4" x14ac:dyDescent="0.25">
      <c r="A862" s="68"/>
      <c r="C862" s="68"/>
      <c r="D862" s="68"/>
    </row>
    <row r="863" spans="1:4" x14ac:dyDescent="0.25">
      <c r="A863" s="68"/>
      <c r="C863" s="68"/>
      <c r="D863" s="68"/>
    </row>
    <row r="864" spans="1:4" x14ac:dyDescent="0.25">
      <c r="A864" s="68"/>
      <c r="C864" s="68"/>
      <c r="D864" s="68"/>
    </row>
    <row r="865" spans="1:4" x14ac:dyDescent="0.25">
      <c r="A865" s="68"/>
      <c r="C865" s="68"/>
      <c r="D865" s="68"/>
    </row>
    <row r="866" spans="1:4" x14ac:dyDescent="0.25">
      <c r="A866" s="68"/>
      <c r="C866" s="68"/>
      <c r="D866" s="68"/>
    </row>
    <row r="867" spans="1:4" x14ac:dyDescent="0.25">
      <c r="A867" s="68"/>
      <c r="C867" s="68"/>
      <c r="D867" s="68"/>
    </row>
    <row r="868" spans="1:4" x14ac:dyDescent="0.25">
      <c r="A868" s="68"/>
      <c r="C868" s="68"/>
      <c r="D868" s="68"/>
    </row>
    <row r="869" spans="1:4" x14ac:dyDescent="0.25">
      <c r="A869" s="68"/>
      <c r="C869" s="68"/>
      <c r="D869" s="68"/>
    </row>
    <row r="870" spans="1:4" x14ac:dyDescent="0.25">
      <c r="A870" s="68"/>
      <c r="C870" s="68"/>
      <c r="D870" s="68"/>
    </row>
    <row r="871" spans="1:4" x14ac:dyDescent="0.25">
      <c r="A871" s="68"/>
      <c r="C871" s="68"/>
      <c r="D871" s="68"/>
    </row>
    <row r="872" spans="1:4" x14ac:dyDescent="0.25">
      <c r="A872" s="68"/>
      <c r="C872" s="68"/>
      <c r="D872" s="68"/>
    </row>
    <row r="873" spans="1:4" x14ac:dyDescent="0.25">
      <c r="A873" s="68"/>
      <c r="C873" s="68"/>
      <c r="D873" s="68"/>
    </row>
    <row r="874" spans="1:4" x14ac:dyDescent="0.25">
      <c r="A874" s="68"/>
      <c r="C874" s="68"/>
      <c r="D874" s="68"/>
    </row>
    <row r="875" spans="1:4" x14ac:dyDescent="0.25">
      <c r="A875" s="68"/>
      <c r="C875" s="68"/>
      <c r="D875" s="68"/>
    </row>
    <row r="876" spans="1:4" x14ac:dyDescent="0.25">
      <c r="A876" s="68"/>
      <c r="C876" s="68"/>
      <c r="D876" s="68"/>
    </row>
    <row r="877" spans="1:4" x14ac:dyDescent="0.25">
      <c r="A877" s="68"/>
      <c r="C877" s="68"/>
      <c r="D877" s="68"/>
    </row>
    <row r="878" spans="1:4" x14ac:dyDescent="0.25">
      <c r="A878" s="68"/>
      <c r="C878" s="68"/>
      <c r="D878" s="68"/>
    </row>
    <row r="879" spans="1:4" x14ac:dyDescent="0.25">
      <c r="A879" s="68"/>
      <c r="C879" s="68"/>
      <c r="D879" s="68"/>
    </row>
    <row r="880" spans="1:4" x14ac:dyDescent="0.25">
      <c r="A880" s="68"/>
      <c r="C880" s="68"/>
      <c r="D880" s="68"/>
    </row>
    <row r="881" spans="1:4" x14ac:dyDescent="0.25">
      <c r="A881" s="68"/>
      <c r="C881" s="68"/>
      <c r="D881" s="68"/>
    </row>
    <row r="882" spans="1:4" x14ac:dyDescent="0.25">
      <c r="A882" s="68"/>
      <c r="C882" s="68"/>
      <c r="D882" s="68"/>
    </row>
    <row r="883" spans="1:4" x14ac:dyDescent="0.25">
      <c r="A883" s="68"/>
      <c r="C883" s="68"/>
      <c r="D883" s="68"/>
    </row>
    <row r="884" spans="1:4" x14ac:dyDescent="0.25">
      <c r="A884" s="68"/>
      <c r="C884" s="68"/>
      <c r="D884" s="68"/>
    </row>
    <row r="885" spans="1:4" x14ac:dyDescent="0.25">
      <c r="A885" s="68"/>
      <c r="C885" s="68"/>
      <c r="D885" s="68"/>
    </row>
    <row r="886" spans="1:4" x14ac:dyDescent="0.25">
      <c r="A886" s="68"/>
      <c r="C886" s="68"/>
      <c r="D886" s="68"/>
    </row>
    <row r="887" spans="1:4" x14ac:dyDescent="0.25">
      <c r="A887" s="68"/>
      <c r="C887" s="68"/>
      <c r="D887" s="68"/>
    </row>
    <row r="888" spans="1:4" x14ac:dyDescent="0.25">
      <c r="A888" s="68"/>
      <c r="C888" s="68"/>
      <c r="D888" s="68"/>
    </row>
    <row r="889" spans="1:4" x14ac:dyDescent="0.25">
      <c r="A889" s="68"/>
      <c r="C889" s="68"/>
      <c r="D889" s="68"/>
    </row>
    <row r="890" spans="1:4" x14ac:dyDescent="0.25">
      <c r="A890" s="68"/>
      <c r="C890" s="68"/>
      <c r="D890" s="68"/>
    </row>
    <row r="891" spans="1:4" x14ac:dyDescent="0.25">
      <c r="A891" s="68"/>
      <c r="C891" s="68"/>
      <c r="D891" s="68"/>
    </row>
    <row r="892" spans="1:4" x14ac:dyDescent="0.25">
      <c r="A892" s="68"/>
      <c r="C892" s="68"/>
      <c r="D892" s="68"/>
    </row>
    <row r="893" spans="1:4" x14ac:dyDescent="0.25">
      <c r="A893" s="68"/>
      <c r="C893" s="68"/>
      <c r="D893" s="68"/>
    </row>
    <row r="894" spans="1:4" x14ac:dyDescent="0.25">
      <c r="A894" s="68"/>
      <c r="C894" s="68"/>
      <c r="D894" s="68"/>
    </row>
    <row r="895" spans="1:4" x14ac:dyDescent="0.25">
      <c r="A895" s="68"/>
      <c r="C895" s="68"/>
      <c r="D895" s="68"/>
    </row>
    <row r="896" spans="1:4" x14ac:dyDescent="0.25">
      <c r="A896" s="68"/>
      <c r="C896" s="68"/>
      <c r="D896" s="68"/>
    </row>
    <row r="897" spans="1:4" x14ac:dyDescent="0.25">
      <c r="A897" s="68"/>
      <c r="C897" s="68"/>
      <c r="D897" s="68"/>
    </row>
    <row r="898" spans="1:4" x14ac:dyDescent="0.25">
      <c r="A898" s="68"/>
      <c r="C898" s="68"/>
      <c r="D898" s="68"/>
    </row>
    <row r="899" spans="1:4" x14ac:dyDescent="0.25">
      <c r="A899" s="68"/>
      <c r="C899" s="68"/>
      <c r="D899" s="68"/>
    </row>
    <row r="900" spans="1:4" x14ac:dyDescent="0.25">
      <c r="A900" s="68"/>
      <c r="C900" s="68"/>
      <c r="D900" s="68"/>
    </row>
    <row r="901" spans="1:4" x14ac:dyDescent="0.25">
      <c r="A901" s="68"/>
      <c r="C901" s="68"/>
      <c r="D901" s="68"/>
    </row>
    <row r="902" spans="1:4" x14ac:dyDescent="0.25">
      <c r="A902" s="68"/>
      <c r="C902" s="68"/>
      <c r="D902" s="68"/>
    </row>
    <row r="903" spans="1:4" x14ac:dyDescent="0.25">
      <c r="A903" s="68"/>
      <c r="C903" s="68"/>
      <c r="D903" s="68"/>
    </row>
    <row r="904" spans="1:4" x14ac:dyDescent="0.25">
      <c r="A904" s="68"/>
      <c r="C904" s="68"/>
      <c r="D904" s="68"/>
    </row>
    <row r="905" spans="1:4" x14ac:dyDescent="0.25">
      <c r="A905" s="68"/>
      <c r="C905" s="68"/>
      <c r="D905" s="68"/>
    </row>
    <row r="906" spans="1:4" x14ac:dyDescent="0.25">
      <c r="A906" s="68"/>
      <c r="C906" s="68"/>
      <c r="D906" s="68"/>
    </row>
    <row r="907" spans="1:4" x14ac:dyDescent="0.25">
      <c r="A907" s="68"/>
      <c r="C907" s="68"/>
      <c r="D907" s="68"/>
    </row>
    <row r="908" spans="1:4" x14ac:dyDescent="0.25">
      <c r="A908" s="68"/>
      <c r="C908" s="68"/>
      <c r="D908" s="68"/>
    </row>
    <row r="909" spans="1:4" x14ac:dyDescent="0.25">
      <c r="A909" s="68"/>
      <c r="C909" s="68"/>
      <c r="D909" s="68"/>
    </row>
    <row r="910" spans="1:4" x14ac:dyDescent="0.25">
      <c r="A910" s="68"/>
      <c r="C910" s="68"/>
      <c r="D910" s="68"/>
    </row>
    <row r="911" spans="1:4" x14ac:dyDescent="0.25">
      <c r="A911" s="68"/>
      <c r="C911" s="68"/>
      <c r="D911" s="68"/>
    </row>
    <row r="912" spans="1:4" x14ac:dyDescent="0.25">
      <c r="A912" s="68"/>
      <c r="C912" s="68"/>
      <c r="D912" s="68"/>
    </row>
    <row r="913" spans="1:4" x14ac:dyDescent="0.25">
      <c r="A913" s="68"/>
      <c r="C913" s="68"/>
      <c r="D913" s="68"/>
    </row>
    <row r="914" spans="1:4" x14ac:dyDescent="0.25">
      <c r="A914" s="68"/>
      <c r="C914" s="68"/>
      <c r="D914" s="68"/>
    </row>
    <row r="915" spans="1:4" x14ac:dyDescent="0.25">
      <c r="A915" s="68"/>
      <c r="C915" s="68"/>
      <c r="D915" s="68"/>
    </row>
    <row r="916" spans="1:4" x14ac:dyDescent="0.25">
      <c r="A916" s="68"/>
      <c r="C916" s="68"/>
      <c r="D916" s="68"/>
    </row>
    <row r="917" spans="1:4" x14ac:dyDescent="0.25">
      <c r="A917" s="68"/>
      <c r="C917" s="68"/>
      <c r="D917" s="68"/>
    </row>
    <row r="918" spans="1:4" x14ac:dyDescent="0.25">
      <c r="A918" s="68"/>
      <c r="C918" s="68"/>
      <c r="D918" s="68"/>
    </row>
    <row r="919" spans="1:4" x14ac:dyDescent="0.25">
      <c r="A919" s="68"/>
      <c r="C919" s="68"/>
      <c r="D919" s="68"/>
    </row>
    <row r="920" spans="1:4" x14ac:dyDescent="0.25">
      <c r="A920" s="68"/>
      <c r="C920" s="68"/>
      <c r="D920" s="68"/>
    </row>
    <row r="921" spans="1:4" x14ac:dyDescent="0.25">
      <c r="A921" s="68"/>
      <c r="C921" s="68"/>
      <c r="D921" s="68"/>
    </row>
    <row r="922" spans="1:4" x14ac:dyDescent="0.25">
      <c r="A922" s="68"/>
      <c r="C922" s="68"/>
      <c r="D922" s="68"/>
    </row>
    <row r="923" spans="1:4" x14ac:dyDescent="0.25">
      <c r="A923" s="68"/>
      <c r="C923" s="68"/>
      <c r="D923" s="68"/>
    </row>
    <row r="924" spans="1:4" x14ac:dyDescent="0.25">
      <c r="A924" s="68"/>
      <c r="C924" s="68"/>
      <c r="D924" s="68"/>
    </row>
    <row r="925" spans="1:4" x14ac:dyDescent="0.25">
      <c r="A925" s="68"/>
      <c r="C925" s="68"/>
      <c r="D925" s="68"/>
    </row>
    <row r="926" spans="1:4" x14ac:dyDescent="0.25">
      <c r="A926" s="68"/>
      <c r="C926" s="68"/>
      <c r="D926" s="68"/>
    </row>
    <row r="927" spans="1:4" x14ac:dyDescent="0.25">
      <c r="A927" s="68"/>
      <c r="C927" s="68"/>
      <c r="D927" s="68"/>
    </row>
    <row r="928" spans="1:4" x14ac:dyDescent="0.25">
      <c r="A928" s="68"/>
      <c r="C928" s="68"/>
      <c r="D928" s="68"/>
    </row>
    <row r="929" spans="1:4" x14ac:dyDescent="0.25">
      <c r="A929" s="68"/>
      <c r="C929" s="68"/>
      <c r="D929" s="68"/>
    </row>
    <row r="930" spans="1:4" x14ac:dyDescent="0.25">
      <c r="A930" s="68"/>
      <c r="C930" s="68"/>
      <c r="D930" s="68"/>
    </row>
    <row r="931" spans="1:4" x14ac:dyDescent="0.25">
      <c r="A931" s="68"/>
      <c r="C931" s="68"/>
      <c r="D931" s="68"/>
    </row>
    <row r="932" spans="1:4" x14ac:dyDescent="0.25">
      <c r="A932" s="68"/>
      <c r="C932" s="68"/>
      <c r="D932" s="68"/>
    </row>
    <row r="933" spans="1:4" x14ac:dyDescent="0.25">
      <c r="A933" s="68"/>
      <c r="C933" s="68"/>
      <c r="D933" s="68"/>
    </row>
    <row r="934" spans="1:4" x14ac:dyDescent="0.25">
      <c r="A934" s="68"/>
      <c r="C934" s="68"/>
      <c r="D934" s="68"/>
    </row>
    <row r="935" spans="1:4" x14ac:dyDescent="0.25">
      <c r="A935" s="68"/>
      <c r="C935" s="68"/>
      <c r="D935" s="68"/>
    </row>
    <row r="936" spans="1:4" x14ac:dyDescent="0.25">
      <c r="A936" s="68"/>
      <c r="C936" s="68"/>
      <c r="D936" s="68"/>
    </row>
    <row r="937" spans="1:4" x14ac:dyDescent="0.25">
      <c r="A937" s="68"/>
      <c r="C937" s="68"/>
      <c r="D937" s="68"/>
    </row>
    <row r="938" spans="1:4" x14ac:dyDescent="0.25">
      <c r="A938" s="68"/>
      <c r="C938" s="68"/>
      <c r="D938" s="68"/>
    </row>
    <row r="939" spans="1:4" x14ac:dyDescent="0.25">
      <c r="A939" s="68"/>
      <c r="C939" s="68"/>
      <c r="D939" s="68"/>
    </row>
    <row r="940" spans="1:4" x14ac:dyDescent="0.25">
      <c r="A940" s="68"/>
      <c r="C940" s="68"/>
      <c r="D940" s="68"/>
    </row>
    <row r="941" spans="1:4" x14ac:dyDescent="0.25">
      <c r="A941" s="68"/>
      <c r="C941" s="68"/>
      <c r="D941" s="68"/>
    </row>
    <row r="942" spans="1:4" x14ac:dyDescent="0.25">
      <c r="A942" s="68"/>
      <c r="C942" s="68"/>
      <c r="D942" s="68"/>
    </row>
    <row r="943" spans="1:4" x14ac:dyDescent="0.25">
      <c r="A943" s="68"/>
      <c r="C943" s="68"/>
      <c r="D943" s="68"/>
    </row>
    <row r="944" spans="1:4" x14ac:dyDescent="0.25">
      <c r="A944" s="68"/>
      <c r="C944" s="68"/>
      <c r="D944" s="68"/>
    </row>
    <row r="945" spans="1:4" x14ac:dyDescent="0.25">
      <c r="A945" s="68"/>
      <c r="C945" s="68"/>
      <c r="D945" s="68"/>
    </row>
    <row r="946" spans="1:4" x14ac:dyDescent="0.25">
      <c r="A946" s="68"/>
      <c r="C946" s="68"/>
      <c r="D946" s="68"/>
    </row>
    <row r="947" spans="1:4" x14ac:dyDescent="0.25">
      <c r="A947" s="68"/>
      <c r="C947" s="68"/>
      <c r="D947" s="68"/>
    </row>
    <row r="948" spans="1:4" x14ac:dyDescent="0.25">
      <c r="A948" s="68"/>
      <c r="C948" s="68"/>
      <c r="D948" s="68"/>
    </row>
    <row r="949" spans="1:4" x14ac:dyDescent="0.25">
      <c r="A949" s="68"/>
      <c r="C949" s="68"/>
      <c r="D949" s="68"/>
    </row>
    <row r="950" spans="1:4" x14ac:dyDescent="0.25">
      <c r="A950" s="68"/>
      <c r="C950" s="68"/>
      <c r="D950" s="68"/>
    </row>
    <row r="951" spans="1:4" x14ac:dyDescent="0.25">
      <c r="A951" s="68"/>
      <c r="C951" s="68"/>
      <c r="D951" s="68"/>
    </row>
    <row r="952" spans="1:4" x14ac:dyDescent="0.25">
      <c r="A952" s="68"/>
      <c r="C952" s="68"/>
      <c r="D952" s="68"/>
    </row>
    <row r="953" spans="1:4" x14ac:dyDescent="0.25">
      <c r="A953" s="68"/>
      <c r="C953" s="68"/>
      <c r="D953" s="68"/>
    </row>
    <row r="954" spans="1:4" x14ac:dyDescent="0.25">
      <c r="A954" s="68"/>
      <c r="C954" s="68"/>
      <c r="D954" s="68"/>
    </row>
    <row r="955" spans="1:4" x14ac:dyDescent="0.25">
      <c r="A955" s="68"/>
      <c r="C955" s="68"/>
      <c r="D955" s="68"/>
    </row>
    <row r="956" spans="1:4" x14ac:dyDescent="0.25">
      <c r="A956" s="68"/>
      <c r="C956" s="68"/>
      <c r="D956" s="68"/>
    </row>
    <row r="957" spans="1:4" x14ac:dyDescent="0.25">
      <c r="A957" s="68"/>
      <c r="C957" s="68"/>
      <c r="D957" s="68"/>
    </row>
    <row r="958" spans="1:4" x14ac:dyDescent="0.25">
      <c r="A958" s="68"/>
      <c r="C958" s="68"/>
      <c r="D958" s="68"/>
    </row>
    <row r="959" spans="1:4" x14ac:dyDescent="0.25">
      <c r="A959" s="68"/>
      <c r="C959" s="68"/>
      <c r="D959" s="68"/>
    </row>
    <row r="960" spans="1:4" x14ac:dyDescent="0.25">
      <c r="A960" s="68"/>
      <c r="C960" s="68"/>
      <c r="D960" s="68"/>
    </row>
    <row r="961" spans="1:4" x14ac:dyDescent="0.25">
      <c r="A961" s="68"/>
      <c r="C961" s="68"/>
      <c r="D961" s="68"/>
    </row>
    <row r="962" spans="1:4" x14ac:dyDescent="0.25">
      <c r="A962" s="68"/>
      <c r="C962" s="68"/>
      <c r="D962" s="68"/>
    </row>
    <row r="963" spans="1:4" x14ac:dyDescent="0.25">
      <c r="A963" s="68"/>
      <c r="C963" s="68"/>
      <c r="D963" s="68"/>
    </row>
    <row r="964" spans="1:4" x14ac:dyDescent="0.25">
      <c r="A964" s="68"/>
      <c r="C964" s="68"/>
      <c r="D964" s="68"/>
    </row>
    <row r="965" spans="1:4" x14ac:dyDescent="0.25">
      <c r="A965" s="68"/>
      <c r="C965" s="68"/>
      <c r="D965" s="68"/>
    </row>
    <row r="966" spans="1:4" x14ac:dyDescent="0.25">
      <c r="A966" s="68"/>
      <c r="C966" s="68"/>
      <c r="D966" s="68"/>
    </row>
    <row r="967" spans="1:4" x14ac:dyDescent="0.25">
      <c r="A967" s="68"/>
      <c r="C967" s="68"/>
      <c r="D967" s="68"/>
    </row>
    <row r="968" spans="1:4" x14ac:dyDescent="0.25">
      <c r="A968" s="68"/>
      <c r="C968" s="68"/>
      <c r="D968" s="68"/>
    </row>
    <row r="969" spans="1:4" x14ac:dyDescent="0.25">
      <c r="A969" s="68"/>
      <c r="C969" s="68"/>
      <c r="D969" s="68"/>
    </row>
    <row r="970" spans="1:4" x14ac:dyDescent="0.25">
      <c r="A970" s="68"/>
      <c r="C970" s="68"/>
      <c r="D970" s="68"/>
    </row>
    <row r="971" spans="1:4" x14ac:dyDescent="0.25">
      <c r="A971" s="68"/>
      <c r="C971" s="68"/>
      <c r="D971" s="68"/>
    </row>
    <row r="972" spans="1:4" x14ac:dyDescent="0.25">
      <c r="A972" s="68"/>
      <c r="C972" s="68"/>
      <c r="D972" s="68"/>
    </row>
    <row r="973" spans="1:4" x14ac:dyDescent="0.25">
      <c r="A973" s="68"/>
      <c r="C973" s="68"/>
      <c r="D973" s="68"/>
    </row>
    <row r="974" spans="1:4" x14ac:dyDescent="0.25">
      <c r="A974" s="68"/>
      <c r="C974" s="68"/>
      <c r="D974" s="68"/>
    </row>
    <row r="975" spans="1:4" x14ac:dyDescent="0.25">
      <c r="A975" s="68"/>
      <c r="C975" s="68"/>
      <c r="D975" s="68"/>
    </row>
    <row r="976" spans="1:4" x14ac:dyDescent="0.25">
      <c r="A976" s="68"/>
      <c r="C976" s="68"/>
      <c r="D976" s="68"/>
    </row>
    <row r="977" spans="1:4" x14ac:dyDescent="0.25">
      <c r="A977" s="68"/>
      <c r="C977" s="68"/>
      <c r="D977" s="68"/>
    </row>
    <row r="978" spans="1:4" x14ac:dyDescent="0.25">
      <c r="A978" s="68"/>
      <c r="C978" s="68"/>
      <c r="D978" s="68"/>
    </row>
    <row r="979" spans="1:4" x14ac:dyDescent="0.25">
      <c r="A979" s="68"/>
      <c r="C979" s="68"/>
      <c r="D979" s="68"/>
    </row>
    <row r="980" spans="1:4" x14ac:dyDescent="0.25">
      <c r="A980" s="68"/>
      <c r="C980" s="68"/>
      <c r="D980" s="68"/>
    </row>
    <row r="981" spans="1:4" x14ac:dyDescent="0.25">
      <c r="A981" s="68"/>
      <c r="C981" s="68"/>
      <c r="D981" s="68"/>
    </row>
    <row r="982" spans="1:4" x14ac:dyDescent="0.25">
      <c r="A982" s="68"/>
      <c r="C982" s="68"/>
      <c r="D982" s="68"/>
    </row>
    <row r="983" spans="1:4" x14ac:dyDescent="0.25">
      <c r="A983" s="68"/>
      <c r="C983" s="68"/>
      <c r="D983" s="68"/>
    </row>
    <row r="984" spans="1:4" x14ac:dyDescent="0.25">
      <c r="A984" s="68"/>
      <c r="C984" s="68"/>
      <c r="D984" s="68"/>
    </row>
    <row r="985" spans="1:4" x14ac:dyDescent="0.25">
      <c r="A985" s="68"/>
      <c r="C985" s="68"/>
      <c r="D985" s="68"/>
    </row>
    <row r="986" spans="1:4" x14ac:dyDescent="0.25">
      <c r="A986" s="68"/>
      <c r="C986" s="68"/>
      <c r="D986" s="68"/>
    </row>
    <row r="987" spans="1:4" x14ac:dyDescent="0.25">
      <c r="A987" s="68"/>
      <c r="C987" s="68"/>
      <c r="D987" s="68"/>
    </row>
    <row r="988" spans="1:4" x14ac:dyDescent="0.25">
      <c r="A988" s="68"/>
      <c r="C988" s="68"/>
      <c r="D988" s="68"/>
    </row>
    <row r="989" spans="1:4" x14ac:dyDescent="0.25">
      <c r="A989" s="68"/>
      <c r="C989" s="68"/>
      <c r="D989" s="68"/>
    </row>
    <row r="990" spans="1:4" x14ac:dyDescent="0.25">
      <c r="A990" s="68"/>
      <c r="C990" s="68"/>
      <c r="D990" s="68"/>
    </row>
    <row r="991" spans="1:4" x14ac:dyDescent="0.25">
      <c r="A991" s="68"/>
      <c r="C991" s="68"/>
      <c r="D991" s="68"/>
    </row>
    <row r="992" spans="1:4" x14ac:dyDescent="0.25">
      <c r="A992" s="68"/>
      <c r="C992" s="68"/>
      <c r="D992" s="68"/>
    </row>
    <row r="993" spans="1:4" x14ac:dyDescent="0.25">
      <c r="A993" s="68"/>
      <c r="C993" s="68"/>
      <c r="D993" s="68"/>
    </row>
    <row r="994" spans="1:4" x14ac:dyDescent="0.25">
      <c r="A994" s="68"/>
      <c r="C994" s="68"/>
      <c r="D994" s="68"/>
    </row>
    <row r="995" spans="1:4" x14ac:dyDescent="0.25">
      <c r="A995" s="68"/>
      <c r="C995" s="68"/>
      <c r="D995" s="68"/>
    </row>
    <row r="996" spans="1:4" x14ac:dyDescent="0.25">
      <c r="A996" s="68"/>
      <c r="C996" s="68"/>
      <c r="D996" s="68"/>
    </row>
    <row r="997" spans="1:4" x14ac:dyDescent="0.25">
      <c r="A997" s="68"/>
      <c r="C997" s="68"/>
      <c r="D997" s="68"/>
    </row>
    <row r="998" spans="1:4" x14ac:dyDescent="0.25">
      <c r="A998" s="68"/>
      <c r="C998" s="68"/>
      <c r="D998" s="68"/>
    </row>
    <row r="999" spans="1:4" x14ac:dyDescent="0.25">
      <c r="A999" s="68"/>
      <c r="C999" s="68"/>
      <c r="D999" s="68"/>
    </row>
    <row r="1000" spans="1:4" x14ac:dyDescent="0.25">
      <c r="A1000" s="68"/>
      <c r="C1000" s="68"/>
      <c r="D1000" s="68"/>
    </row>
    <row r="1001" spans="1:4" x14ac:dyDescent="0.25">
      <c r="A1001" s="68"/>
      <c r="C1001" s="68"/>
      <c r="D1001" s="68"/>
    </row>
    <row r="1002" spans="1:4" x14ac:dyDescent="0.25">
      <c r="A1002" s="68"/>
      <c r="C1002" s="68"/>
      <c r="D1002" s="68"/>
    </row>
    <row r="1003" spans="1:4" x14ac:dyDescent="0.25">
      <c r="A1003" s="68"/>
      <c r="C1003" s="68"/>
      <c r="D1003" s="68"/>
    </row>
    <row r="1004" spans="1:4" x14ac:dyDescent="0.25">
      <c r="A1004" s="68"/>
      <c r="C1004" s="68"/>
      <c r="D1004" s="68"/>
    </row>
    <row r="1005" spans="1:4" x14ac:dyDescent="0.25">
      <c r="A1005" s="68"/>
      <c r="C1005" s="68"/>
      <c r="D1005" s="68"/>
    </row>
    <row r="1006" spans="1:4" x14ac:dyDescent="0.25">
      <c r="A1006" s="68"/>
      <c r="C1006" s="68"/>
      <c r="D1006" s="68"/>
    </row>
    <row r="1007" spans="1:4" x14ac:dyDescent="0.25">
      <c r="A1007" s="68"/>
      <c r="C1007" s="68"/>
      <c r="D1007" s="68"/>
    </row>
    <row r="1008" spans="1:4" x14ac:dyDescent="0.25">
      <c r="A1008" s="68"/>
      <c r="C1008" s="68"/>
      <c r="D1008" s="68"/>
    </row>
    <row r="1009" spans="1:4" x14ac:dyDescent="0.25">
      <c r="A1009" s="68"/>
      <c r="C1009" s="68"/>
      <c r="D1009" s="68"/>
    </row>
    <row r="1010" spans="1:4" x14ac:dyDescent="0.25">
      <c r="A1010" s="68"/>
      <c r="C1010" s="68"/>
      <c r="D1010" s="68"/>
    </row>
    <row r="1011" spans="1:4" x14ac:dyDescent="0.25">
      <c r="A1011" s="68"/>
      <c r="C1011" s="68"/>
      <c r="D1011" s="68"/>
    </row>
    <row r="1012" spans="1:4" x14ac:dyDescent="0.25">
      <c r="A1012" s="68"/>
      <c r="C1012" s="68"/>
      <c r="D1012" s="68"/>
    </row>
    <row r="1013" spans="1:4" x14ac:dyDescent="0.25">
      <c r="A1013" s="68"/>
      <c r="C1013" s="68"/>
      <c r="D1013" s="68"/>
    </row>
    <row r="1014" spans="1:4" x14ac:dyDescent="0.25">
      <c r="A1014" s="68"/>
      <c r="C1014" s="68"/>
      <c r="D1014" s="68"/>
    </row>
    <row r="1015" spans="1:4" x14ac:dyDescent="0.25">
      <c r="A1015" s="68"/>
      <c r="C1015" s="68"/>
      <c r="D1015" s="68"/>
    </row>
    <row r="1016" spans="1:4" x14ac:dyDescent="0.25">
      <c r="A1016" s="68"/>
      <c r="C1016" s="68"/>
      <c r="D1016" s="68"/>
    </row>
    <row r="1017" spans="1:4" x14ac:dyDescent="0.25">
      <c r="A1017" s="68"/>
      <c r="C1017" s="68"/>
      <c r="D1017" s="68"/>
    </row>
    <row r="1018" spans="1:4" x14ac:dyDescent="0.25">
      <c r="A1018" s="68"/>
      <c r="C1018" s="68"/>
      <c r="D1018" s="68"/>
    </row>
    <row r="1019" spans="1:4" x14ac:dyDescent="0.25">
      <c r="A1019" s="68"/>
      <c r="C1019" s="68"/>
      <c r="D1019" s="68"/>
    </row>
    <row r="1020" spans="1:4" x14ac:dyDescent="0.25">
      <c r="A1020" s="68"/>
      <c r="C1020" s="68"/>
      <c r="D1020" s="68"/>
    </row>
    <row r="1021" spans="1:4" x14ac:dyDescent="0.25">
      <c r="A1021" s="68"/>
      <c r="C1021" s="68"/>
      <c r="D1021" s="68"/>
    </row>
    <row r="1022" spans="1:4" x14ac:dyDescent="0.25">
      <c r="A1022" s="68"/>
      <c r="C1022" s="68"/>
      <c r="D1022" s="68"/>
    </row>
    <row r="1023" spans="1:4" x14ac:dyDescent="0.25">
      <c r="A1023" s="68"/>
      <c r="C1023" s="68"/>
      <c r="D1023" s="68"/>
    </row>
    <row r="1024" spans="1:4" x14ac:dyDescent="0.25">
      <c r="A1024" s="68"/>
      <c r="C1024" s="68"/>
      <c r="D1024" s="68"/>
    </row>
    <row r="1025" spans="1:4" x14ac:dyDescent="0.25">
      <c r="A1025" s="68"/>
      <c r="C1025" s="68"/>
      <c r="D1025" s="68"/>
    </row>
    <row r="1026" spans="1:4" x14ac:dyDescent="0.25">
      <c r="A1026" s="68"/>
      <c r="C1026" s="68"/>
      <c r="D1026" s="68"/>
    </row>
    <row r="1027" spans="1:4" x14ac:dyDescent="0.25">
      <c r="A1027" s="68"/>
      <c r="C1027" s="68"/>
      <c r="D1027" s="68"/>
    </row>
    <row r="1028" spans="1:4" x14ac:dyDescent="0.25">
      <c r="A1028" s="68"/>
      <c r="C1028" s="68"/>
      <c r="D1028" s="68"/>
    </row>
    <row r="1029" spans="1:4" x14ac:dyDescent="0.25">
      <c r="A1029" s="68"/>
      <c r="C1029" s="68"/>
      <c r="D1029" s="68"/>
    </row>
    <row r="1030" spans="1:4" x14ac:dyDescent="0.25">
      <c r="A1030" s="68"/>
      <c r="C1030" s="68"/>
      <c r="D1030" s="68"/>
    </row>
    <row r="1031" spans="1:4" x14ac:dyDescent="0.25">
      <c r="A1031" s="68"/>
      <c r="C1031" s="68"/>
      <c r="D1031" s="68"/>
    </row>
    <row r="1032" spans="1:4" x14ac:dyDescent="0.25">
      <c r="A1032" s="68"/>
      <c r="C1032" s="68"/>
      <c r="D1032" s="68"/>
    </row>
    <row r="1033" spans="1:4" x14ac:dyDescent="0.25">
      <c r="A1033" s="68"/>
      <c r="C1033" s="68"/>
      <c r="D1033" s="68"/>
    </row>
    <row r="1034" spans="1:4" x14ac:dyDescent="0.25">
      <c r="A1034" s="68"/>
      <c r="C1034" s="68"/>
      <c r="D1034" s="68"/>
    </row>
    <row r="1035" spans="1:4" x14ac:dyDescent="0.25">
      <c r="A1035" s="68"/>
      <c r="C1035" s="68"/>
      <c r="D1035" s="68"/>
    </row>
    <row r="1036" spans="1:4" x14ac:dyDescent="0.25">
      <c r="A1036" s="68"/>
      <c r="C1036" s="68"/>
      <c r="D1036" s="68"/>
    </row>
    <row r="1037" spans="1:4" x14ac:dyDescent="0.25">
      <c r="A1037" s="68"/>
      <c r="C1037" s="68"/>
      <c r="D1037" s="68"/>
    </row>
    <row r="1038" spans="1:4" x14ac:dyDescent="0.25">
      <c r="A1038" s="68"/>
      <c r="C1038" s="68"/>
      <c r="D1038" s="68"/>
    </row>
    <row r="1039" spans="1:4" x14ac:dyDescent="0.25">
      <c r="A1039" s="68"/>
      <c r="C1039" s="68"/>
      <c r="D1039" s="68"/>
    </row>
    <row r="1040" spans="1:4" x14ac:dyDescent="0.25">
      <c r="A1040" s="68"/>
      <c r="C1040" s="68"/>
      <c r="D1040" s="68"/>
    </row>
    <row r="1041" spans="1:4" x14ac:dyDescent="0.25">
      <c r="A1041" s="68"/>
      <c r="C1041" s="68"/>
      <c r="D1041" s="68"/>
    </row>
    <row r="1042" spans="1:4" x14ac:dyDescent="0.25">
      <c r="A1042" s="68"/>
      <c r="C1042" s="68"/>
      <c r="D1042" s="68"/>
    </row>
    <row r="1043" spans="1:4" x14ac:dyDescent="0.25">
      <c r="A1043" s="68"/>
      <c r="C1043" s="68"/>
      <c r="D1043" s="68"/>
    </row>
    <row r="1044" spans="1:4" x14ac:dyDescent="0.25">
      <c r="A1044" s="68"/>
      <c r="C1044" s="68"/>
      <c r="D1044" s="68"/>
    </row>
    <row r="1045" spans="1:4" x14ac:dyDescent="0.25">
      <c r="A1045" s="68"/>
      <c r="C1045" s="68"/>
      <c r="D1045" s="68"/>
    </row>
    <row r="1046" spans="1:4" x14ac:dyDescent="0.25">
      <c r="A1046" s="68"/>
      <c r="C1046" s="68"/>
      <c r="D1046" s="68"/>
    </row>
    <row r="1047" spans="1:4" x14ac:dyDescent="0.25">
      <c r="A1047" s="68"/>
      <c r="C1047" s="68"/>
      <c r="D1047" s="68"/>
    </row>
    <row r="1048" spans="1:4" x14ac:dyDescent="0.25">
      <c r="A1048" s="68"/>
      <c r="C1048" s="68"/>
      <c r="D1048" s="68"/>
    </row>
    <row r="1049" spans="1:4" x14ac:dyDescent="0.25">
      <c r="A1049" s="68"/>
      <c r="C1049" s="68"/>
      <c r="D1049" s="68"/>
    </row>
    <row r="1050" spans="1:4" x14ac:dyDescent="0.25">
      <c r="A1050" s="68"/>
      <c r="C1050" s="68"/>
      <c r="D1050" s="68"/>
    </row>
    <row r="1051" spans="1:4" x14ac:dyDescent="0.25">
      <c r="A1051" s="68"/>
      <c r="C1051" s="68"/>
      <c r="D1051" s="68"/>
    </row>
    <row r="1052" spans="1:4" x14ac:dyDescent="0.25">
      <c r="A1052" s="68"/>
      <c r="C1052" s="68"/>
      <c r="D1052" s="68"/>
    </row>
    <row r="1053" spans="1:4" x14ac:dyDescent="0.25">
      <c r="A1053" s="68"/>
      <c r="C1053" s="68"/>
      <c r="D1053" s="68"/>
    </row>
    <row r="1054" spans="1:4" x14ac:dyDescent="0.25">
      <c r="A1054" s="68"/>
      <c r="C1054" s="68"/>
      <c r="D1054" s="68"/>
    </row>
    <row r="1055" spans="1:4" x14ac:dyDescent="0.25">
      <c r="A1055" s="68"/>
      <c r="C1055" s="68"/>
      <c r="D1055" s="68"/>
    </row>
    <row r="1056" spans="1:4" x14ac:dyDescent="0.25">
      <c r="A1056" s="68"/>
      <c r="C1056" s="68"/>
      <c r="D1056" s="68"/>
    </row>
    <row r="1057" spans="1:4" x14ac:dyDescent="0.25">
      <c r="A1057" s="68"/>
      <c r="C1057" s="68"/>
      <c r="D1057" s="68"/>
    </row>
    <row r="1058" spans="1:4" x14ac:dyDescent="0.25">
      <c r="A1058" s="68"/>
      <c r="C1058" s="68"/>
      <c r="D1058" s="68"/>
    </row>
    <row r="1059" spans="1:4" x14ac:dyDescent="0.25">
      <c r="A1059" s="68"/>
      <c r="C1059" s="68"/>
      <c r="D1059" s="68"/>
    </row>
    <row r="1060" spans="1:4" x14ac:dyDescent="0.25">
      <c r="A1060" s="68"/>
      <c r="C1060" s="68"/>
      <c r="D1060" s="68"/>
    </row>
    <row r="1061" spans="1:4" x14ac:dyDescent="0.25">
      <c r="A1061" s="68"/>
      <c r="C1061" s="68"/>
      <c r="D1061" s="68"/>
    </row>
    <row r="1062" spans="1:4" x14ac:dyDescent="0.25">
      <c r="A1062" s="68"/>
      <c r="C1062" s="68"/>
      <c r="D1062" s="68"/>
    </row>
    <row r="1063" spans="1:4" x14ac:dyDescent="0.25">
      <c r="A1063" s="68"/>
      <c r="C1063" s="68"/>
      <c r="D1063" s="68"/>
    </row>
    <row r="1064" spans="1:4" x14ac:dyDescent="0.25">
      <c r="A1064" s="68"/>
      <c r="C1064" s="68"/>
      <c r="D1064" s="68"/>
    </row>
    <row r="1065" spans="1:4" x14ac:dyDescent="0.25">
      <c r="A1065" s="68"/>
      <c r="C1065" s="68"/>
      <c r="D1065" s="68"/>
    </row>
    <row r="1066" spans="1:4" x14ac:dyDescent="0.25">
      <c r="A1066" s="68"/>
      <c r="C1066" s="68"/>
      <c r="D1066" s="68"/>
    </row>
    <row r="1067" spans="1:4" x14ac:dyDescent="0.25">
      <c r="A1067" s="68"/>
      <c r="C1067" s="68"/>
      <c r="D1067" s="68"/>
    </row>
    <row r="1068" spans="1:4" x14ac:dyDescent="0.25">
      <c r="A1068" s="68"/>
      <c r="C1068" s="68"/>
      <c r="D1068" s="68"/>
    </row>
    <row r="1069" spans="1:4" x14ac:dyDescent="0.25">
      <c r="A1069" s="68"/>
      <c r="C1069" s="68"/>
      <c r="D1069" s="68"/>
    </row>
    <row r="1070" spans="1:4" x14ac:dyDescent="0.25">
      <c r="A1070" s="68"/>
      <c r="C1070" s="68"/>
      <c r="D1070" s="68"/>
    </row>
    <row r="1071" spans="1:4" x14ac:dyDescent="0.25">
      <c r="A1071" s="68"/>
      <c r="C1071" s="68"/>
      <c r="D1071" s="68"/>
    </row>
    <row r="1072" spans="1:4" x14ac:dyDescent="0.25">
      <c r="A1072" s="68"/>
      <c r="C1072" s="68"/>
      <c r="D1072" s="68"/>
    </row>
    <row r="1073" spans="1:4" x14ac:dyDescent="0.25">
      <c r="A1073" s="68"/>
      <c r="C1073" s="68"/>
      <c r="D1073" s="68"/>
    </row>
    <row r="1074" spans="1:4" x14ac:dyDescent="0.25">
      <c r="A1074" s="68"/>
      <c r="C1074" s="68"/>
      <c r="D1074" s="68"/>
    </row>
    <row r="1075" spans="1:4" x14ac:dyDescent="0.25">
      <c r="A1075" s="68"/>
      <c r="C1075" s="68"/>
      <c r="D1075" s="68"/>
    </row>
    <row r="1076" spans="1:4" x14ac:dyDescent="0.25">
      <c r="A1076" s="68"/>
      <c r="C1076" s="68"/>
      <c r="D1076" s="68"/>
    </row>
    <row r="1077" spans="1:4" x14ac:dyDescent="0.25">
      <c r="A1077" s="68"/>
      <c r="C1077" s="68"/>
      <c r="D1077" s="68"/>
    </row>
    <row r="1078" spans="1:4" x14ac:dyDescent="0.25">
      <c r="A1078" s="68"/>
      <c r="C1078" s="68"/>
      <c r="D1078" s="68"/>
    </row>
    <row r="1079" spans="1:4" x14ac:dyDescent="0.25">
      <c r="A1079" s="68"/>
      <c r="C1079" s="68"/>
      <c r="D1079" s="68"/>
    </row>
    <row r="1080" spans="1:4" x14ac:dyDescent="0.25">
      <c r="A1080" s="68"/>
      <c r="C1080" s="68"/>
      <c r="D1080" s="68"/>
    </row>
    <row r="1081" spans="1:4" x14ac:dyDescent="0.25">
      <c r="A1081" s="68"/>
      <c r="C1081" s="68"/>
      <c r="D1081" s="68"/>
    </row>
    <row r="1082" spans="1:4" x14ac:dyDescent="0.25">
      <c r="A1082" s="68"/>
      <c r="C1082" s="68"/>
      <c r="D1082" s="68"/>
    </row>
    <row r="1083" spans="1:4" x14ac:dyDescent="0.25">
      <c r="A1083" s="68"/>
      <c r="C1083" s="68"/>
      <c r="D1083" s="68"/>
    </row>
    <row r="1084" spans="1:4" x14ac:dyDescent="0.25">
      <c r="A1084" s="68"/>
      <c r="C1084" s="68"/>
      <c r="D1084" s="68"/>
    </row>
    <row r="1085" spans="1:4" x14ac:dyDescent="0.25">
      <c r="A1085" s="68"/>
      <c r="C1085" s="68"/>
      <c r="D1085" s="68"/>
    </row>
    <row r="1086" spans="1:4" x14ac:dyDescent="0.25">
      <c r="A1086" s="68"/>
      <c r="C1086" s="68"/>
      <c r="D1086" s="68"/>
    </row>
    <row r="1087" spans="1:4" x14ac:dyDescent="0.25">
      <c r="A1087" s="68"/>
      <c r="C1087" s="68"/>
      <c r="D1087" s="68"/>
    </row>
    <row r="1088" spans="1:4" x14ac:dyDescent="0.25">
      <c r="A1088" s="68"/>
      <c r="C1088" s="68"/>
      <c r="D1088" s="68"/>
    </row>
    <row r="1089" spans="1:4" x14ac:dyDescent="0.25">
      <c r="A1089" s="68"/>
      <c r="C1089" s="68"/>
      <c r="D1089" s="68"/>
    </row>
    <row r="1090" spans="1:4" x14ac:dyDescent="0.25">
      <c r="A1090" s="68"/>
      <c r="C1090" s="68"/>
      <c r="D1090" s="68"/>
    </row>
    <row r="1091" spans="1:4" x14ac:dyDescent="0.25">
      <c r="A1091" s="68"/>
      <c r="C1091" s="68"/>
      <c r="D1091" s="68"/>
    </row>
    <row r="1092" spans="1:4" x14ac:dyDescent="0.25">
      <c r="A1092" s="68"/>
      <c r="C1092" s="68"/>
      <c r="D1092" s="68"/>
    </row>
    <row r="1093" spans="1:4" x14ac:dyDescent="0.25">
      <c r="A1093" s="68"/>
      <c r="C1093" s="68"/>
      <c r="D1093" s="68"/>
    </row>
    <row r="1094" spans="1:4" x14ac:dyDescent="0.25">
      <c r="A1094" s="68"/>
      <c r="C1094" s="68"/>
      <c r="D1094" s="68"/>
    </row>
    <row r="1095" spans="1:4" x14ac:dyDescent="0.25">
      <c r="A1095" s="68"/>
      <c r="C1095" s="68"/>
      <c r="D1095" s="68"/>
    </row>
    <row r="1096" spans="1:4" x14ac:dyDescent="0.25">
      <c r="A1096" s="68"/>
      <c r="C1096" s="68"/>
      <c r="D1096" s="68"/>
    </row>
    <row r="1097" spans="1:4" x14ac:dyDescent="0.25">
      <c r="A1097" s="68"/>
      <c r="C1097" s="68"/>
      <c r="D1097" s="68"/>
    </row>
    <row r="1098" spans="1:4" x14ac:dyDescent="0.25">
      <c r="A1098" s="68"/>
      <c r="C1098" s="68"/>
      <c r="D1098" s="68"/>
    </row>
    <row r="1099" spans="1:4" x14ac:dyDescent="0.25">
      <c r="A1099" s="68"/>
      <c r="C1099" s="68"/>
      <c r="D1099" s="68"/>
    </row>
    <row r="1100" spans="1:4" x14ac:dyDescent="0.25">
      <c r="A1100" s="68"/>
      <c r="C1100" s="68"/>
      <c r="D1100" s="68"/>
    </row>
    <row r="1101" spans="1:4" x14ac:dyDescent="0.25">
      <c r="A1101" s="68"/>
      <c r="C1101" s="68"/>
      <c r="D1101" s="68"/>
    </row>
    <row r="1102" spans="1:4" x14ac:dyDescent="0.25">
      <c r="A1102" s="68"/>
      <c r="C1102" s="68"/>
      <c r="D1102" s="68"/>
    </row>
    <row r="1103" spans="1:4" x14ac:dyDescent="0.25">
      <c r="A1103" s="68"/>
      <c r="C1103" s="68"/>
      <c r="D1103" s="68"/>
    </row>
    <row r="1104" spans="1:4" x14ac:dyDescent="0.25">
      <c r="A1104" s="68"/>
      <c r="C1104" s="68"/>
      <c r="D1104" s="68"/>
    </row>
    <row r="1105" spans="1:4" x14ac:dyDescent="0.25">
      <c r="A1105" s="68"/>
      <c r="C1105" s="68"/>
      <c r="D1105" s="68"/>
    </row>
    <row r="1106" spans="1:4" x14ac:dyDescent="0.25">
      <c r="A1106" s="68"/>
      <c r="C1106" s="68"/>
      <c r="D1106" s="68"/>
    </row>
    <row r="1107" spans="1:4" x14ac:dyDescent="0.25">
      <c r="A1107" s="68"/>
      <c r="C1107" s="68"/>
      <c r="D1107" s="68"/>
    </row>
    <row r="1108" spans="1:4" x14ac:dyDescent="0.25">
      <c r="A1108" s="68"/>
      <c r="C1108" s="68"/>
      <c r="D1108" s="68"/>
    </row>
    <row r="1109" spans="1:4" x14ac:dyDescent="0.25">
      <c r="A1109" s="68"/>
      <c r="C1109" s="68"/>
      <c r="D1109" s="68"/>
    </row>
    <row r="1110" spans="1:4" x14ac:dyDescent="0.25">
      <c r="A1110" s="68"/>
      <c r="C1110" s="68"/>
      <c r="D1110" s="68"/>
    </row>
    <row r="1111" spans="1:4" x14ac:dyDescent="0.25">
      <c r="A1111" s="68"/>
      <c r="C1111" s="68"/>
      <c r="D1111" s="68"/>
    </row>
    <row r="1112" spans="1:4" x14ac:dyDescent="0.25">
      <c r="A1112" s="68"/>
      <c r="C1112" s="68"/>
      <c r="D1112" s="68"/>
    </row>
    <row r="1113" spans="1:4" x14ac:dyDescent="0.25">
      <c r="A1113" s="68"/>
      <c r="C1113" s="68"/>
      <c r="D1113" s="68"/>
    </row>
    <row r="1114" spans="1:4" x14ac:dyDescent="0.25">
      <c r="A1114" s="68"/>
      <c r="C1114" s="68"/>
      <c r="D1114" s="68"/>
    </row>
    <row r="1115" spans="1:4" x14ac:dyDescent="0.25">
      <c r="A1115" s="68"/>
      <c r="C1115" s="68"/>
      <c r="D1115" s="68"/>
    </row>
    <row r="1116" spans="1:4" x14ac:dyDescent="0.25">
      <c r="A1116" s="68"/>
      <c r="C1116" s="68"/>
      <c r="D1116" s="68"/>
    </row>
    <row r="1117" spans="1:4" x14ac:dyDescent="0.25">
      <c r="A1117" s="68"/>
      <c r="C1117" s="68"/>
      <c r="D1117" s="68"/>
    </row>
    <row r="1118" spans="1:4" x14ac:dyDescent="0.25">
      <c r="A1118" s="68"/>
      <c r="C1118" s="68"/>
      <c r="D1118" s="68"/>
    </row>
    <row r="1119" spans="1:4" x14ac:dyDescent="0.25">
      <c r="A1119" s="68"/>
      <c r="C1119" s="68"/>
      <c r="D1119" s="68"/>
    </row>
    <row r="1120" spans="1:4" x14ac:dyDescent="0.25">
      <c r="A1120" s="68"/>
      <c r="C1120" s="68"/>
      <c r="D1120" s="68"/>
    </row>
    <row r="1121" spans="1:4" x14ac:dyDescent="0.25">
      <c r="A1121" s="68"/>
      <c r="C1121" s="68"/>
      <c r="D1121" s="68"/>
    </row>
    <row r="1122" spans="1:4" x14ac:dyDescent="0.25">
      <c r="A1122" s="68"/>
      <c r="C1122" s="68"/>
      <c r="D1122" s="68"/>
    </row>
    <row r="1123" spans="1:4" x14ac:dyDescent="0.25">
      <c r="A1123" s="68"/>
      <c r="C1123" s="68"/>
      <c r="D1123" s="68"/>
    </row>
    <row r="1124" spans="1:4" x14ac:dyDescent="0.25">
      <c r="A1124" s="68"/>
      <c r="C1124" s="68"/>
      <c r="D1124" s="68"/>
    </row>
    <row r="1125" spans="1:4" x14ac:dyDescent="0.25">
      <c r="A1125" s="68"/>
      <c r="C1125" s="68"/>
      <c r="D1125" s="68"/>
    </row>
    <row r="1126" spans="1:4" x14ac:dyDescent="0.25">
      <c r="A1126" s="68"/>
      <c r="C1126" s="68"/>
      <c r="D1126" s="68"/>
    </row>
    <row r="1127" spans="1:4" x14ac:dyDescent="0.25">
      <c r="A1127" s="68"/>
      <c r="C1127" s="68"/>
      <c r="D1127" s="68"/>
    </row>
    <row r="1128" spans="1:4" x14ac:dyDescent="0.25">
      <c r="A1128" s="68"/>
      <c r="C1128" s="68"/>
      <c r="D1128" s="68"/>
    </row>
    <row r="1129" spans="1:4" x14ac:dyDescent="0.25">
      <c r="A1129" s="68"/>
      <c r="C1129" s="68"/>
      <c r="D1129" s="68"/>
    </row>
    <row r="1130" spans="1:4" x14ac:dyDescent="0.25">
      <c r="A1130" s="68"/>
      <c r="C1130" s="68"/>
      <c r="D1130" s="68"/>
    </row>
    <row r="1131" spans="1:4" x14ac:dyDescent="0.25">
      <c r="A1131" s="68"/>
      <c r="C1131" s="68"/>
      <c r="D1131" s="68"/>
    </row>
    <row r="1132" spans="1:4" x14ac:dyDescent="0.25">
      <c r="A1132" s="68"/>
      <c r="C1132" s="68"/>
      <c r="D1132" s="68"/>
    </row>
    <row r="1133" spans="1:4" x14ac:dyDescent="0.25">
      <c r="A1133" s="68"/>
      <c r="C1133" s="68"/>
      <c r="D1133" s="68"/>
    </row>
    <row r="1134" spans="1:4" x14ac:dyDescent="0.25">
      <c r="A1134" s="68"/>
      <c r="C1134" s="68"/>
      <c r="D1134" s="68"/>
    </row>
    <row r="1135" spans="1:4" x14ac:dyDescent="0.25">
      <c r="A1135" s="68"/>
      <c r="C1135" s="68"/>
      <c r="D1135" s="68"/>
    </row>
    <row r="1136" spans="1:4" x14ac:dyDescent="0.25">
      <c r="A1136" s="68"/>
      <c r="C1136" s="68"/>
      <c r="D1136" s="68"/>
    </row>
    <row r="1137" spans="1:4" x14ac:dyDescent="0.25">
      <c r="A1137" s="68"/>
      <c r="C1137" s="68"/>
      <c r="D1137" s="68"/>
    </row>
    <row r="1138" spans="1:4" x14ac:dyDescent="0.25">
      <c r="A1138" s="68"/>
      <c r="C1138" s="68"/>
      <c r="D1138" s="68"/>
    </row>
    <row r="1139" spans="1:4" x14ac:dyDescent="0.25">
      <c r="A1139" s="68"/>
      <c r="C1139" s="68"/>
      <c r="D1139" s="68"/>
    </row>
    <row r="1140" spans="1:4" x14ac:dyDescent="0.25">
      <c r="A1140" s="68"/>
      <c r="C1140" s="68"/>
      <c r="D1140" s="68"/>
    </row>
    <row r="1141" spans="1:4" x14ac:dyDescent="0.25">
      <c r="A1141" s="68"/>
      <c r="C1141" s="68"/>
      <c r="D1141" s="68"/>
    </row>
    <row r="1142" spans="1:4" x14ac:dyDescent="0.25">
      <c r="A1142" s="68"/>
      <c r="C1142" s="68"/>
      <c r="D1142" s="68"/>
    </row>
    <row r="1143" spans="1:4" x14ac:dyDescent="0.25">
      <c r="A1143" s="68"/>
      <c r="C1143" s="68"/>
      <c r="D1143" s="68"/>
    </row>
    <row r="1144" spans="1:4" x14ac:dyDescent="0.25">
      <c r="A1144" s="68"/>
      <c r="C1144" s="68"/>
      <c r="D1144" s="68"/>
    </row>
    <row r="1145" spans="1:4" x14ac:dyDescent="0.25">
      <c r="A1145" s="68"/>
      <c r="C1145" s="68"/>
      <c r="D1145" s="68"/>
    </row>
    <row r="1146" spans="1:4" x14ac:dyDescent="0.25">
      <c r="A1146" s="68"/>
      <c r="C1146" s="68"/>
      <c r="D1146" s="68"/>
    </row>
    <row r="1147" spans="1:4" x14ac:dyDescent="0.25">
      <c r="A1147" s="68"/>
      <c r="C1147" s="68"/>
      <c r="D1147" s="68"/>
    </row>
    <row r="1148" spans="1:4" x14ac:dyDescent="0.25">
      <c r="A1148" s="68"/>
      <c r="C1148" s="68"/>
      <c r="D1148" s="68"/>
    </row>
    <row r="1149" spans="1:4" x14ac:dyDescent="0.25">
      <c r="A1149" s="68"/>
      <c r="C1149" s="68"/>
      <c r="D1149" s="68"/>
    </row>
    <row r="1150" spans="1:4" x14ac:dyDescent="0.25">
      <c r="A1150" s="68"/>
      <c r="C1150" s="68"/>
      <c r="D1150" s="68"/>
    </row>
    <row r="1151" spans="1:4" x14ac:dyDescent="0.25">
      <c r="A1151" s="68"/>
      <c r="C1151" s="68"/>
      <c r="D1151" s="68"/>
    </row>
    <row r="1152" spans="1:4" x14ac:dyDescent="0.25">
      <c r="A1152" s="68"/>
      <c r="C1152" s="68"/>
      <c r="D1152" s="68"/>
    </row>
    <row r="1153" spans="1:4" x14ac:dyDescent="0.25">
      <c r="A1153" s="68"/>
      <c r="C1153" s="68"/>
      <c r="D1153" s="68"/>
    </row>
    <row r="1154" spans="1:4" x14ac:dyDescent="0.25">
      <c r="A1154" s="68"/>
      <c r="C1154" s="68"/>
      <c r="D1154" s="68"/>
    </row>
    <row r="1155" spans="1:4" x14ac:dyDescent="0.25">
      <c r="A1155" s="68"/>
      <c r="C1155" s="68"/>
      <c r="D1155" s="68"/>
    </row>
    <row r="1156" spans="1:4" x14ac:dyDescent="0.25">
      <c r="A1156" s="68"/>
      <c r="C1156" s="68"/>
      <c r="D1156" s="68"/>
    </row>
    <row r="1157" spans="1:4" x14ac:dyDescent="0.25">
      <c r="A1157" s="68"/>
      <c r="C1157" s="68"/>
      <c r="D1157" s="68"/>
    </row>
    <row r="1158" spans="1:4" x14ac:dyDescent="0.25">
      <c r="A1158" s="68"/>
      <c r="C1158" s="68"/>
      <c r="D1158" s="68"/>
    </row>
    <row r="1159" spans="1:4" x14ac:dyDescent="0.25">
      <c r="A1159" s="68"/>
      <c r="C1159" s="68"/>
      <c r="D1159" s="68"/>
    </row>
    <row r="1160" spans="1:4" x14ac:dyDescent="0.25">
      <c r="A1160" s="68"/>
      <c r="C1160" s="68"/>
      <c r="D1160" s="68"/>
    </row>
    <row r="1161" spans="1:4" x14ac:dyDescent="0.25">
      <c r="A1161" s="68"/>
      <c r="C1161" s="68"/>
      <c r="D1161" s="68"/>
    </row>
    <row r="1162" spans="1:4" x14ac:dyDescent="0.25">
      <c r="A1162" s="68"/>
      <c r="C1162" s="68"/>
      <c r="D1162" s="68"/>
    </row>
    <row r="1163" spans="1:4" x14ac:dyDescent="0.25">
      <c r="A1163" s="68"/>
      <c r="C1163" s="68"/>
      <c r="D1163" s="68"/>
    </row>
    <row r="1164" spans="1:4" x14ac:dyDescent="0.25">
      <c r="A1164" s="68"/>
      <c r="C1164" s="68"/>
      <c r="D1164" s="68"/>
    </row>
    <row r="1165" spans="1:4" x14ac:dyDescent="0.25">
      <c r="A1165" s="68"/>
      <c r="C1165" s="68"/>
      <c r="D1165" s="68"/>
    </row>
    <row r="1166" spans="1:4" x14ac:dyDescent="0.25">
      <c r="A1166" s="68"/>
      <c r="C1166" s="68"/>
      <c r="D1166" s="68"/>
    </row>
    <row r="1167" spans="1:4" x14ac:dyDescent="0.25">
      <c r="A1167" s="68"/>
      <c r="C1167" s="68"/>
      <c r="D1167" s="68"/>
    </row>
    <row r="1168" spans="1:4" x14ac:dyDescent="0.25">
      <c r="A1168" s="68"/>
      <c r="C1168" s="68"/>
      <c r="D1168" s="68"/>
    </row>
    <row r="1169" spans="1:4" x14ac:dyDescent="0.25">
      <c r="A1169" s="68"/>
      <c r="C1169" s="68"/>
      <c r="D1169" s="68"/>
    </row>
    <row r="1170" spans="1:4" x14ac:dyDescent="0.25">
      <c r="A1170" s="68"/>
      <c r="C1170" s="68"/>
      <c r="D1170" s="68"/>
    </row>
    <row r="1171" spans="1:4" x14ac:dyDescent="0.25">
      <c r="A1171" s="68"/>
      <c r="C1171" s="68"/>
      <c r="D1171" s="68"/>
    </row>
    <row r="1172" spans="1:4" x14ac:dyDescent="0.25">
      <c r="A1172" s="68"/>
      <c r="C1172" s="68"/>
      <c r="D1172" s="68"/>
    </row>
    <row r="1173" spans="1:4" x14ac:dyDescent="0.25">
      <c r="A1173" s="68"/>
      <c r="C1173" s="68"/>
      <c r="D1173" s="68"/>
    </row>
    <row r="1174" spans="1:4" x14ac:dyDescent="0.25">
      <c r="A1174" s="68"/>
      <c r="C1174" s="68"/>
      <c r="D1174" s="68"/>
    </row>
    <row r="1175" spans="1:4" x14ac:dyDescent="0.25">
      <c r="A1175" s="68"/>
      <c r="C1175" s="68"/>
      <c r="D1175" s="68"/>
    </row>
    <row r="1176" spans="1:4" x14ac:dyDescent="0.25">
      <c r="A1176" s="68"/>
      <c r="C1176" s="68"/>
      <c r="D1176" s="68"/>
    </row>
    <row r="1177" spans="1:4" x14ac:dyDescent="0.25">
      <c r="A1177" s="68"/>
      <c r="C1177" s="68"/>
      <c r="D1177" s="68"/>
    </row>
    <row r="1178" spans="1:4" x14ac:dyDescent="0.25">
      <c r="A1178" s="68"/>
      <c r="C1178" s="68"/>
      <c r="D1178" s="68"/>
    </row>
    <row r="1179" spans="1:4" x14ac:dyDescent="0.25">
      <c r="A1179" s="68"/>
      <c r="C1179" s="68"/>
      <c r="D1179" s="68"/>
    </row>
    <row r="1180" spans="1:4" x14ac:dyDescent="0.25">
      <c r="A1180" s="68"/>
      <c r="C1180" s="68"/>
      <c r="D1180" s="68"/>
    </row>
    <row r="1181" spans="1:4" x14ac:dyDescent="0.25">
      <c r="A1181" s="68"/>
      <c r="C1181" s="68"/>
      <c r="D1181" s="68"/>
    </row>
    <row r="1182" spans="1:4" x14ac:dyDescent="0.25">
      <c r="A1182" s="68"/>
      <c r="C1182" s="68"/>
      <c r="D1182" s="68"/>
    </row>
    <row r="1183" spans="1:4" x14ac:dyDescent="0.25">
      <c r="A1183" s="68"/>
      <c r="C1183" s="68"/>
      <c r="D1183" s="68"/>
    </row>
    <row r="1184" spans="1:4" x14ac:dyDescent="0.25">
      <c r="A1184" s="68"/>
      <c r="C1184" s="68"/>
      <c r="D1184" s="68"/>
    </row>
    <row r="1185" spans="1:4" x14ac:dyDescent="0.25">
      <c r="A1185" s="68"/>
      <c r="C1185" s="68"/>
      <c r="D1185" s="68"/>
    </row>
    <row r="1186" spans="1:4" x14ac:dyDescent="0.25">
      <c r="A1186" s="68"/>
      <c r="C1186" s="68"/>
      <c r="D1186" s="68"/>
    </row>
    <row r="1187" spans="1:4" x14ac:dyDescent="0.25">
      <c r="A1187" s="68"/>
      <c r="C1187" s="68"/>
      <c r="D1187" s="68"/>
    </row>
    <row r="1188" spans="1:4" x14ac:dyDescent="0.25">
      <c r="A1188" s="68"/>
      <c r="C1188" s="68"/>
      <c r="D1188" s="68"/>
    </row>
    <row r="1189" spans="1:4" x14ac:dyDescent="0.25">
      <c r="A1189" s="68"/>
      <c r="C1189" s="68"/>
      <c r="D1189" s="68"/>
    </row>
    <row r="1190" spans="1:4" x14ac:dyDescent="0.25">
      <c r="A1190" s="68"/>
      <c r="C1190" s="68"/>
      <c r="D1190" s="68"/>
    </row>
    <row r="1191" spans="1:4" x14ac:dyDescent="0.25">
      <c r="A1191" s="68"/>
      <c r="C1191" s="68"/>
      <c r="D1191" s="68"/>
    </row>
    <row r="1192" spans="1:4" x14ac:dyDescent="0.25">
      <c r="A1192" s="68"/>
      <c r="C1192" s="68"/>
      <c r="D1192" s="68"/>
    </row>
    <row r="1193" spans="1:4" x14ac:dyDescent="0.25">
      <c r="A1193" s="68"/>
      <c r="C1193" s="68"/>
      <c r="D1193" s="68"/>
    </row>
    <row r="1194" spans="1:4" x14ac:dyDescent="0.25">
      <c r="A1194" s="68"/>
      <c r="C1194" s="68"/>
      <c r="D1194" s="68"/>
    </row>
    <row r="1195" spans="1:4" x14ac:dyDescent="0.25">
      <c r="A1195" s="68"/>
      <c r="C1195" s="68"/>
      <c r="D1195" s="68"/>
    </row>
    <row r="1196" spans="1:4" x14ac:dyDescent="0.25">
      <c r="A1196" s="68"/>
      <c r="C1196" s="68"/>
      <c r="D1196" s="68"/>
    </row>
    <row r="1197" spans="1:4" x14ac:dyDescent="0.25">
      <c r="A1197" s="68"/>
      <c r="C1197" s="68"/>
      <c r="D1197" s="68"/>
    </row>
    <row r="1198" spans="1:4" x14ac:dyDescent="0.25">
      <c r="A1198" s="68"/>
      <c r="C1198" s="68"/>
      <c r="D1198" s="68"/>
    </row>
    <row r="1199" spans="1:4" x14ac:dyDescent="0.25">
      <c r="A1199" s="68"/>
      <c r="C1199" s="68"/>
      <c r="D1199" s="68"/>
    </row>
    <row r="1200" spans="1:4" x14ac:dyDescent="0.25">
      <c r="A1200" s="68"/>
      <c r="C1200" s="68"/>
      <c r="D1200" s="68"/>
    </row>
    <row r="1201" spans="1:4" x14ac:dyDescent="0.25">
      <c r="A1201" s="68"/>
      <c r="C1201" s="68"/>
      <c r="D1201" s="68"/>
    </row>
    <row r="1202" spans="1:4" x14ac:dyDescent="0.25">
      <c r="A1202" s="68"/>
      <c r="C1202" s="68"/>
      <c r="D1202" s="68"/>
    </row>
    <row r="1203" spans="1:4" x14ac:dyDescent="0.25">
      <c r="A1203" s="68"/>
      <c r="C1203" s="68"/>
      <c r="D1203" s="68"/>
    </row>
    <row r="1204" spans="1:4" x14ac:dyDescent="0.25">
      <c r="A1204" s="68"/>
      <c r="C1204" s="68"/>
      <c r="D1204" s="68"/>
    </row>
    <row r="1205" spans="1:4" x14ac:dyDescent="0.25">
      <c r="A1205" s="68"/>
      <c r="C1205" s="68"/>
      <c r="D1205" s="68"/>
    </row>
    <row r="1206" spans="1:4" x14ac:dyDescent="0.25">
      <c r="A1206" s="68"/>
      <c r="C1206" s="68"/>
      <c r="D1206" s="68"/>
    </row>
    <row r="1207" spans="1:4" x14ac:dyDescent="0.25">
      <c r="A1207" s="68"/>
      <c r="C1207" s="68"/>
      <c r="D1207" s="68"/>
    </row>
    <row r="1208" spans="1:4" x14ac:dyDescent="0.25">
      <c r="A1208" s="68"/>
      <c r="C1208" s="68"/>
      <c r="D1208" s="68"/>
    </row>
    <row r="1209" spans="1:4" x14ac:dyDescent="0.25">
      <c r="A1209" s="68"/>
      <c r="C1209" s="68"/>
      <c r="D1209" s="68"/>
    </row>
    <row r="1210" spans="1:4" x14ac:dyDescent="0.25">
      <c r="A1210" s="68"/>
      <c r="C1210" s="68"/>
      <c r="D1210" s="68"/>
    </row>
    <row r="1211" spans="1:4" x14ac:dyDescent="0.25">
      <c r="A1211" s="68"/>
      <c r="C1211" s="68"/>
      <c r="D1211" s="68"/>
    </row>
    <row r="1212" spans="1:4" x14ac:dyDescent="0.25">
      <c r="A1212" s="68"/>
      <c r="C1212" s="68"/>
      <c r="D1212" s="68"/>
    </row>
    <row r="1213" spans="1:4" x14ac:dyDescent="0.25">
      <c r="A1213" s="68"/>
      <c r="C1213" s="68"/>
      <c r="D1213" s="68"/>
    </row>
    <row r="1214" spans="1:4" x14ac:dyDescent="0.25">
      <c r="A1214" s="68"/>
      <c r="C1214" s="68"/>
      <c r="D1214" s="68"/>
    </row>
    <row r="1215" spans="1:4" x14ac:dyDescent="0.25">
      <c r="A1215" s="68"/>
      <c r="C1215" s="68"/>
      <c r="D1215" s="68"/>
    </row>
    <row r="1216" spans="1:4" x14ac:dyDescent="0.25">
      <c r="A1216" s="68"/>
      <c r="C1216" s="68"/>
      <c r="D1216" s="68"/>
    </row>
    <row r="1217" spans="1:4" x14ac:dyDescent="0.25">
      <c r="A1217" s="68"/>
      <c r="C1217" s="68"/>
      <c r="D1217" s="68"/>
    </row>
    <row r="1218" spans="1:4" x14ac:dyDescent="0.25">
      <c r="A1218" s="68"/>
      <c r="C1218" s="68"/>
      <c r="D1218" s="68"/>
    </row>
    <row r="1219" spans="1:4" x14ac:dyDescent="0.25">
      <c r="A1219" s="68"/>
      <c r="C1219" s="68"/>
      <c r="D1219" s="68"/>
    </row>
    <row r="1220" spans="1:4" x14ac:dyDescent="0.25">
      <c r="A1220" s="68"/>
      <c r="C1220" s="68"/>
      <c r="D1220" s="68"/>
    </row>
    <row r="1221" spans="1:4" x14ac:dyDescent="0.25">
      <c r="A1221" s="68"/>
      <c r="C1221" s="68"/>
      <c r="D1221" s="68"/>
    </row>
    <row r="1222" spans="1:4" x14ac:dyDescent="0.25">
      <c r="A1222" s="68"/>
      <c r="C1222" s="68"/>
      <c r="D1222" s="68"/>
    </row>
    <row r="1223" spans="1:4" x14ac:dyDescent="0.25">
      <c r="A1223" s="68"/>
      <c r="C1223" s="68"/>
      <c r="D1223" s="68"/>
    </row>
    <row r="1224" spans="1:4" x14ac:dyDescent="0.25">
      <c r="A1224" s="68"/>
      <c r="C1224" s="68"/>
      <c r="D1224" s="68"/>
    </row>
    <row r="1225" spans="1:4" x14ac:dyDescent="0.25">
      <c r="A1225" s="68"/>
      <c r="C1225" s="68"/>
      <c r="D1225" s="68"/>
    </row>
    <row r="1226" spans="1:4" x14ac:dyDescent="0.25">
      <c r="A1226" s="68"/>
      <c r="C1226" s="68"/>
      <c r="D1226" s="68"/>
    </row>
    <row r="1227" spans="1:4" x14ac:dyDescent="0.25">
      <c r="A1227" s="68"/>
      <c r="C1227" s="68"/>
      <c r="D1227" s="68"/>
    </row>
    <row r="1228" spans="1:4" x14ac:dyDescent="0.25">
      <c r="A1228" s="68"/>
      <c r="C1228" s="68"/>
      <c r="D1228" s="68"/>
    </row>
    <row r="1229" spans="1:4" x14ac:dyDescent="0.25">
      <c r="A1229" s="68"/>
      <c r="C1229" s="68"/>
      <c r="D1229" s="68"/>
    </row>
    <row r="1230" spans="1:4" x14ac:dyDescent="0.25">
      <c r="A1230" s="68"/>
      <c r="C1230" s="68"/>
      <c r="D1230" s="68"/>
    </row>
    <row r="1231" spans="1:4" x14ac:dyDescent="0.25">
      <c r="A1231" s="68"/>
      <c r="C1231" s="68"/>
      <c r="D1231" s="68"/>
    </row>
    <row r="1232" spans="1:4" x14ac:dyDescent="0.25">
      <c r="A1232" s="68"/>
      <c r="C1232" s="68"/>
      <c r="D1232" s="68"/>
    </row>
    <row r="1233" spans="1:4" x14ac:dyDescent="0.25">
      <c r="A1233" s="68"/>
      <c r="C1233" s="68"/>
      <c r="D1233" s="68"/>
    </row>
    <row r="1234" spans="1:4" x14ac:dyDescent="0.25">
      <c r="A1234" s="68"/>
      <c r="C1234" s="68"/>
      <c r="D1234" s="68"/>
    </row>
    <row r="1235" spans="1:4" x14ac:dyDescent="0.25">
      <c r="A1235" s="68"/>
      <c r="C1235" s="68"/>
      <c r="D1235" s="68"/>
    </row>
    <row r="1236" spans="1:4" x14ac:dyDescent="0.25">
      <c r="A1236" s="68"/>
      <c r="C1236" s="68"/>
      <c r="D1236" s="68"/>
    </row>
    <row r="1237" spans="1:4" x14ac:dyDescent="0.25">
      <c r="A1237" s="68"/>
      <c r="C1237" s="68"/>
      <c r="D1237" s="68"/>
    </row>
    <row r="1238" spans="1:4" x14ac:dyDescent="0.25">
      <c r="A1238" s="68"/>
      <c r="C1238" s="68"/>
      <c r="D1238" s="68"/>
    </row>
    <row r="1239" spans="1:4" x14ac:dyDescent="0.25">
      <c r="A1239" s="68"/>
      <c r="C1239" s="68"/>
      <c r="D1239" s="68"/>
    </row>
    <row r="1240" spans="1:4" x14ac:dyDescent="0.25">
      <c r="A1240" s="68"/>
      <c r="C1240" s="68"/>
      <c r="D1240" s="68"/>
    </row>
    <row r="1241" spans="1:4" x14ac:dyDescent="0.25">
      <c r="A1241" s="68"/>
      <c r="C1241" s="68"/>
      <c r="D1241" s="68"/>
    </row>
    <row r="1242" spans="1:4" x14ac:dyDescent="0.25">
      <c r="A1242" s="68"/>
      <c r="C1242" s="68"/>
      <c r="D1242" s="68"/>
    </row>
    <row r="1243" spans="1:4" x14ac:dyDescent="0.25">
      <c r="A1243" s="68"/>
      <c r="C1243" s="68"/>
      <c r="D1243" s="68"/>
    </row>
    <row r="1244" spans="1:4" x14ac:dyDescent="0.25">
      <c r="A1244" s="68"/>
      <c r="C1244" s="68"/>
      <c r="D1244" s="68"/>
    </row>
    <row r="1245" spans="1:4" x14ac:dyDescent="0.25">
      <c r="A1245" s="68"/>
      <c r="C1245" s="68"/>
      <c r="D1245" s="68"/>
    </row>
    <row r="1246" spans="1:4" x14ac:dyDescent="0.25">
      <c r="A1246" s="68"/>
      <c r="C1246" s="68"/>
      <c r="D1246" s="68"/>
    </row>
    <row r="1247" spans="1:4" x14ac:dyDescent="0.25">
      <c r="A1247" s="68"/>
      <c r="C1247" s="68"/>
      <c r="D1247" s="68"/>
    </row>
    <row r="1248" spans="1:4" x14ac:dyDescent="0.25">
      <c r="A1248" s="68"/>
      <c r="C1248" s="68"/>
      <c r="D1248" s="68"/>
    </row>
    <row r="1249" spans="1:4" x14ac:dyDescent="0.25">
      <c r="A1249" s="68"/>
      <c r="C1249" s="68"/>
      <c r="D1249" s="68"/>
    </row>
    <row r="1250" spans="1:4" x14ac:dyDescent="0.25">
      <c r="A1250" s="68"/>
      <c r="C1250" s="68"/>
      <c r="D1250" s="68"/>
    </row>
    <row r="1251" spans="1:4" x14ac:dyDescent="0.25">
      <c r="A1251" s="68"/>
      <c r="C1251" s="68"/>
      <c r="D1251" s="68"/>
    </row>
    <row r="1252" spans="1:4" x14ac:dyDescent="0.25">
      <c r="A1252" s="68"/>
      <c r="C1252" s="68"/>
      <c r="D1252" s="68"/>
    </row>
    <row r="1253" spans="1:4" x14ac:dyDescent="0.25">
      <c r="A1253" s="68"/>
      <c r="C1253" s="68"/>
      <c r="D1253" s="68"/>
    </row>
    <row r="1254" spans="1:4" x14ac:dyDescent="0.25">
      <c r="A1254" s="68"/>
      <c r="C1254" s="68"/>
      <c r="D1254" s="68"/>
    </row>
    <row r="1255" spans="1:4" x14ac:dyDescent="0.25">
      <c r="A1255" s="68"/>
      <c r="C1255" s="68"/>
      <c r="D1255" s="68"/>
    </row>
    <row r="1256" spans="1:4" x14ac:dyDescent="0.25">
      <c r="A1256" s="68"/>
      <c r="C1256" s="68"/>
      <c r="D1256" s="68"/>
    </row>
    <row r="1257" spans="1:4" x14ac:dyDescent="0.25">
      <c r="A1257" s="68"/>
      <c r="C1257" s="68"/>
      <c r="D1257" s="68"/>
    </row>
    <row r="1258" spans="1:4" x14ac:dyDescent="0.25">
      <c r="A1258" s="68"/>
      <c r="C1258" s="68"/>
      <c r="D1258" s="68"/>
    </row>
    <row r="1259" spans="1:4" x14ac:dyDescent="0.25">
      <c r="A1259" s="68"/>
      <c r="C1259" s="68"/>
      <c r="D1259" s="68"/>
    </row>
    <row r="1260" spans="1:4" x14ac:dyDescent="0.25">
      <c r="A1260" s="68"/>
      <c r="C1260" s="68"/>
      <c r="D1260" s="68"/>
    </row>
    <row r="1261" spans="1:4" x14ac:dyDescent="0.25">
      <c r="A1261" s="68"/>
      <c r="C1261" s="68"/>
      <c r="D1261" s="68"/>
    </row>
    <row r="1262" spans="1:4" x14ac:dyDescent="0.25">
      <c r="A1262" s="68"/>
      <c r="C1262" s="68"/>
      <c r="D1262" s="68"/>
    </row>
    <row r="1263" spans="1:4" x14ac:dyDescent="0.25">
      <c r="A1263" s="68"/>
      <c r="C1263" s="68"/>
      <c r="D1263" s="68"/>
    </row>
    <row r="1264" spans="1:4" x14ac:dyDescent="0.25">
      <c r="A1264" s="68"/>
      <c r="C1264" s="68"/>
      <c r="D1264" s="68"/>
    </row>
    <row r="1265" spans="1:4" x14ac:dyDescent="0.25">
      <c r="A1265" s="68"/>
      <c r="C1265" s="68"/>
      <c r="D1265" s="68"/>
    </row>
    <row r="1266" spans="1:4" x14ac:dyDescent="0.25">
      <c r="A1266" s="68"/>
      <c r="C1266" s="68"/>
      <c r="D1266" s="68"/>
    </row>
  </sheetData>
  <mergeCells count="78">
    <mergeCell ref="A16:E16"/>
    <mergeCell ref="A17:E17"/>
    <mergeCell ref="C10:E10"/>
    <mergeCell ref="A11:E11"/>
    <mergeCell ref="A12:E12"/>
    <mergeCell ref="D13:E13"/>
    <mergeCell ref="C15:E15"/>
    <mergeCell ref="F1:G1"/>
    <mergeCell ref="A1:E1"/>
    <mergeCell ref="A2:E2"/>
    <mergeCell ref="A7:E7"/>
    <mergeCell ref="A3:B3"/>
    <mergeCell ref="C3:E6"/>
    <mergeCell ref="A6:B6"/>
    <mergeCell ref="C114:E114"/>
    <mergeCell ref="A115:E115"/>
    <mergeCell ref="A116:E116"/>
    <mergeCell ref="C72:E72"/>
    <mergeCell ref="A73:E73"/>
    <mergeCell ref="A74:E74"/>
    <mergeCell ref="C128:E128"/>
    <mergeCell ref="A129:B129"/>
    <mergeCell ref="C129:E132"/>
    <mergeCell ref="A130:B130"/>
    <mergeCell ref="A131:B131"/>
    <mergeCell ref="A132:B132"/>
    <mergeCell ref="A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D167:E167"/>
    <mergeCell ref="D168:E168"/>
    <mergeCell ref="D169:E169"/>
    <mergeCell ref="D170:E170"/>
    <mergeCell ref="D171:E171"/>
    <mergeCell ref="D172:E172"/>
    <mergeCell ref="D173:E173"/>
    <mergeCell ref="D174:E174"/>
    <mergeCell ref="D175:E175"/>
    <mergeCell ref="D176:E176"/>
    <mergeCell ref="D177:E177"/>
    <mergeCell ref="C184:E184"/>
    <mergeCell ref="D183:E183"/>
    <mergeCell ref="D178:E178"/>
    <mergeCell ref="D179:E179"/>
    <mergeCell ref="D180:E180"/>
    <mergeCell ref="D181:E181"/>
    <mergeCell ref="D182:E182"/>
  </mergeCells>
  <phoneticPr fontId="4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8"/>
  <sheetViews>
    <sheetView workbookViewId="0">
      <selection activeCell="E2" sqref="E2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15.75" thickBot="1" x14ac:dyDescent="0.3"/>
    <row r="2" spans="2:5" s="119" customFormat="1" ht="24.75" customHeight="1" thickBot="1" x14ac:dyDescent="0.3">
      <c r="B2" s="156">
        <v>330</v>
      </c>
      <c r="C2" s="130" t="s">
        <v>2404</v>
      </c>
      <c r="E2" s="13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330 78 89 117 267 408 584 606 842 934 963 989                                                        </v>
      </c>
    </row>
    <row r="3" spans="2:5" s="119" customFormat="1" ht="18.75" thickBot="1" x14ac:dyDescent="0.3">
      <c r="B3" s="156">
        <v>78</v>
      </c>
      <c r="C3" s="130" t="s">
        <v>2404</v>
      </c>
    </row>
    <row r="4" spans="2:5" s="119" customFormat="1" ht="18.75" thickBot="1" x14ac:dyDescent="0.3">
      <c r="B4" s="156">
        <v>89</v>
      </c>
      <c r="C4" s="130" t="s">
        <v>2404</v>
      </c>
    </row>
    <row r="5" spans="2:5" s="119" customFormat="1" ht="18.75" thickBot="1" x14ac:dyDescent="0.3">
      <c r="B5" s="156">
        <v>117</v>
      </c>
      <c r="C5" s="130" t="s">
        <v>2404</v>
      </c>
    </row>
    <row r="6" spans="2:5" s="119" customFormat="1" ht="18.75" thickBot="1" x14ac:dyDescent="0.3">
      <c r="B6" s="156">
        <v>267</v>
      </c>
      <c r="C6" s="130" t="s">
        <v>2404</v>
      </c>
    </row>
    <row r="7" spans="2:5" s="119" customFormat="1" ht="18.75" thickBot="1" x14ac:dyDescent="0.3">
      <c r="B7" s="156">
        <v>408</v>
      </c>
      <c r="C7" s="130" t="s">
        <v>2404</v>
      </c>
    </row>
    <row r="8" spans="2:5" s="119" customFormat="1" ht="18.75" thickBot="1" x14ac:dyDescent="0.3">
      <c r="B8" s="156">
        <v>584</v>
      </c>
      <c r="C8" s="130" t="s">
        <v>2404</v>
      </c>
    </row>
    <row r="9" spans="2:5" s="119" customFormat="1" ht="18.75" thickBot="1" x14ac:dyDescent="0.3">
      <c r="B9" s="156">
        <v>606</v>
      </c>
      <c r="C9" s="130" t="s">
        <v>2404</v>
      </c>
    </row>
    <row r="10" spans="2:5" s="119" customFormat="1" ht="18.75" thickBot="1" x14ac:dyDescent="0.3">
      <c r="B10" s="156">
        <v>842</v>
      </c>
      <c r="C10" s="130" t="s">
        <v>2404</v>
      </c>
    </row>
    <row r="11" spans="2:5" s="119" customFormat="1" ht="18.75" thickBot="1" x14ac:dyDescent="0.3">
      <c r="B11" s="156">
        <v>934</v>
      </c>
      <c r="C11" s="130" t="s">
        <v>2404</v>
      </c>
    </row>
    <row r="12" spans="2:5" s="119" customFormat="1" ht="18.75" thickBot="1" x14ac:dyDescent="0.3">
      <c r="B12" s="156">
        <v>963</v>
      </c>
      <c r="C12" s="130" t="s">
        <v>2404</v>
      </c>
    </row>
    <row r="13" spans="2:5" s="119" customFormat="1" ht="18.75" thickBot="1" x14ac:dyDescent="0.3">
      <c r="B13" s="156">
        <v>989</v>
      </c>
      <c r="C13" s="130" t="s">
        <v>2404</v>
      </c>
    </row>
    <row r="14" spans="2:5" s="119" customFormat="1" ht="18.75" thickBot="1" x14ac:dyDescent="0.3">
      <c r="B14" s="156"/>
      <c r="C14" s="130" t="s">
        <v>2404</v>
      </c>
    </row>
    <row r="15" spans="2:5" s="119" customFormat="1" ht="18.75" thickBot="1" x14ac:dyDescent="0.3">
      <c r="B15" s="156"/>
      <c r="C15" s="130" t="s">
        <v>2404</v>
      </c>
    </row>
    <row r="16" spans="2:5" s="119" customFormat="1" ht="18.75" thickBot="1" x14ac:dyDescent="0.3">
      <c r="B16" s="156"/>
      <c r="C16" s="130" t="s">
        <v>2404</v>
      </c>
    </row>
    <row r="17" spans="2:3" s="119" customFormat="1" ht="18.75" thickBot="1" x14ac:dyDescent="0.3">
      <c r="B17" s="156"/>
      <c r="C17" s="130" t="s">
        <v>2404</v>
      </c>
    </row>
    <row r="18" spans="2:3" s="119" customFormat="1" ht="18.75" thickBot="1" x14ac:dyDescent="0.3">
      <c r="B18" s="156"/>
      <c r="C18" s="130" t="s">
        <v>2404</v>
      </c>
    </row>
    <row r="19" spans="2:3" s="119" customFormat="1" ht="18.75" thickBot="1" x14ac:dyDescent="0.3">
      <c r="B19" s="156"/>
      <c r="C19" s="130" t="s">
        <v>2404</v>
      </c>
    </row>
    <row r="20" spans="2:3" s="119" customFormat="1" ht="18.75" thickBot="1" x14ac:dyDescent="0.3">
      <c r="B20" s="156"/>
      <c r="C20" s="130" t="s">
        <v>2404</v>
      </c>
    </row>
    <row r="21" spans="2:3" s="119" customFormat="1" ht="18.75" thickBot="1" x14ac:dyDescent="0.3">
      <c r="B21" s="156"/>
      <c r="C21" s="130" t="s">
        <v>2404</v>
      </c>
    </row>
    <row r="22" spans="2:3" s="119" customFormat="1" ht="18.75" thickBot="1" x14ac:dyDescent="0.3">
      <c r="B22" s="156"/>
      <c r="C22" s="130" t="s">
        <v>2404</v>
      </c>
    </row>
    <row r="23" spans="2:3" s="119" customFormat="1" ht="18.75" thickBot="1" x14ac:dyDescent="0.3">
      <c r="B23" s="156"/>
      <c r="C23" s="130" t="s">
        <v>2404</v>
      </c>
    </row>
    <row r="24" spans="2:3" s="119" customFormat="1" ht="18.75" thickBot="1" x14ac:dyDescent="0.3">
      <c r="B24" s="156"/>
      <c r="C24" s="130" t="s">
        <v>2404</v>
      </c>
    </row>
    <row r="25" spans="2:3" s="119" customFormat="1" ht="18.75" thickBot="1" x14ac:dyDescent="0.3">
      <c r="B25" s="156"/>
      <c r="C25" s="130" t="s">
        <v>2404</v>
      </c>
    </row>
    <row r="26" spans="2:3" s="119" customFormat="1" ht="18.75" thickBot="1" x14ac:dyDescent="0.3">
      <c r="B26" s="156"/>
      <c r="C26" s="130" t="s">
        <v>2404</v>
      </c>
    </row>
    <row r="27" spans="2:3" s="119" customFormat="1" ht="18.75" thickBot="1" x14ac:dyDescent="0.3">
      <c r="B27" s="156"/>
      <c r="C27" s="130" t="s">
        <v>2404</v>
      </c>
    </row>
    <row r="28" spans="2:3" s="119" customFormat="1" ht="18.75" thickBot="1" x14ac:dyDescent="0.3">
      <c r="B28" s="156"/>
      <c r="C28" s="130" t="s">
        <v>2404</v>
      </c>
    </row>
    <row r="29" spans="2:3" s="119" customFormat="1" ht="18.75" thickBot="1" x14ac:dyDescent="0.3">
      <c r="B29" s="156"/>
      <c r="C29" s="130" t="s">
        <v>2404</v>
      </c>
    </row>
    <row r="30" spans="2:3" s="119" customFormat="1" ht="18.75" thickBot="1" x14ac:dyDescent="0.3">
      <c r="B30" s="156"/>
      <c r="C30" s="130" t="s">
        <v>2404</v>
      </c>
    </row>
    <row r="31" spans="2:3" s="119" customFormat="1" ht="18.75" thickBot="1" x14ac:dyDescent="0.3">
      <c r="B31" s="156"/>
      <c r="C31" s="130" t="s">
        <v>2404</v>
      </c>
    </row>
    <row r="32" spans="2:3" s="119" customFormat="1" ht="18.75" thickBot="1" x14ac:dyDescent="0.3">
      <c r="B32" s="156"/>
      <c r="C32" s="130" t="s">
        <v>2404</v>
      </c>
    </row>
    <row r="33" spans="2:3" s="119" customFormat="1" ht="18.75" thickBot="1" x14ac:dyDescent="0.3">
      <c r="B33" s="156"/>
      <c r="C33" s="130" t="s">
        <v>2404</v>
      </c>
    </row>
    <row r="34" spans="2:3" s="119" customFormat="1" ht="18.75" thickBot="1" x14ac:dyDescent="0.3">
      <c r="B34" s="156"/>
      <c r="C34" s="130" t="s">
        <v>2404</v>
      </c>
    </row>
    <row r="35" spans="2:3" s="119" customFormat="1" ht="18.75" thickBot="1" x14ac:dyDescent="0.3">
      <c r="B35" s="156"/>
      <c r="C35" s="130" t="s">
        <v>2404</v>
      </c>
    </row>
    <row r="36" spans="2:3" s="119" customFormat="1" ht="18.75" thickBot="1" x14ac:dyDescent="0.3">
      <c r="B36" s="135"/>
      <c r="C36" s="130" t="s">
        <v>2404</v>
      </c>
    </row>
    <row r="37" spans="2:3" s="119" customFormat="1" ht="18.75" thickBot="1" x14ac:dyDescent="0.3">
      <c r="B37" s="135"/>
      <c r="C37" s="130" t="s">
        <v>2404</v>
      </c>
    </row>
    <row r="38" spans="2:3" s="119" customFormat="1" ht="18.75" thickBot="1" x14ac:dyDescent="0.3">
      <c r="B38" s="135"/>
      <c r="C38" s="130" t="s">
        <v>2404</v>
      </c>
    </row>
    <row r="39" spans="2:3" s="119" customFormat="1" ht="18.75" thickBot="1" x14ac:dyDescent="0.3">
      <c r="B39" s="135"/>
      <c r="C39" s="130" t="s">
        <v>2404</v>
      </c>
    </row>
    <row r="40" spans="2:3" s="119" customFormat="1" ht="18.75" thickBot="1" x14ac:dyDescent="0.3">
      <c r="B40" s="135"/>
      <c r="C40" s="130" t="s">
        <v>2404</v>
      </c>
    </row>
    <row r="41" spans="2:3" s="119" customFormat="1" ht="18.75" thickBot="1" x14ac:dyDescent="0.3">
      <c r="B41" s="135"/>
      <c r="C41" s="130" t="s">
        <v>2404</v>
      </c>
    </row>
    <row r="42" spans="2:3" s="119" customFormat="1" ht="18.75" thickBot="1" x14ac:dyDescent="0.3">
      <c r="B42" s="135"/>
      <c r="C42" s="130" t="s">
        <v>2404</v>
      </c>
    </row>
    <row r="43" spans="2:3" s="119" customFormat="1" ht="18.75" thickBot="1" x14ac:dyDescent="0.3">
      <c r="B43" s="135"/>
      <c r="C43" s="130" t="s">
        <v>2404</v>
      </c>
    </row>
    <row r="44" spans="2:3" s="119" customFormat="1" ht="18.75" thickBot="1" x14ac:dyDescent="0.3">
      <c r="B44" s="135"/>
      <c r="C44" s="130" t="s">
        <v>2404</v>
      </c>
    </row>
    <row r="45" spans="2:3" s="119" customFormat="1" ht="18.75" thickBot="1" x14ac:dyDescent="0.3">
      <c r="B45" s="135"/>
      <c r="C45" s="130" t="s">
        <v>2404</v>
      </c>
    </row>
    <row r="46" spans="2:3" s="119" customFormat="1" ht="18.75" thickBot="1" x14ac:dyDescent="0.3">
      <c r="B46" s="135"/>
      <c r="C46" s="130" t="s">
        <v>2404</v>
      </c>
    </row>
    <row r="47" spans="2:3" s="119" customFormat="1" ht="18.75" thickBot="1" x14ac:dyDescent="0.3">
      <c r="B47" s="135"/>
      <c r="C47" s="130" t="s">
        <v>2404</v>
      </c>
    </row>
    <row r="48" spans="2:3" s="119" customFormat="1" ht="18.75" thickBot="1" x14ac:dyDescent="0.3">
      <c r="B48" s="135"/>
      <c r="C48" s="130" t="s">
        <v>2404</v>
      </c>
    </row>
    <row r="49" spans="2:3" s="119" customFormat="1" ht="18.75" thickBot="1" x14ac:dyDescent="0.3">
      <c r="B49" s="135"/>
      <c r="C49" s="130" t="s">
        <v>2404</v>
      </c>
    </row>
    <row r="50" spans="2:3" s="119" customFormat="1" ht="18.75" thickBot="1" x14ac:dyDescent="0.3">
      <c r="B50" s="135"/>
      <c r="C50" s="130" t="s">
        <v>2404</v>
      </c>
    </row>
    <row r="51" spans="2:3" s="119" customFormat="1" ht="18.75" thickBot="1" x14ac:dyDescent="0.3">
      <c r="B51" s="135"/>
      <c r="C51" s="130" t="s">
        <v>2404</v>
      </c>
    </row>
    <row r="52" spans="2:3" s="119" customFormat="1" ht="18.75" thickBot="1" x14ac:dyDescent="0.3">
      <c r="B52" s="135"/>
      <c r="C52" s="130" t="s">
        <v>2404</v>
      </c>
    </row>
    <row r="53" spans="2:3" s="119" customFormat="1" ht="18.75" thickBot="1" x14ac:dyDescent="0.3">
      <c r="B53" s="135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6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5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.75" thickBot="1" x14ac:dyDescent="0.3">
      <c r="B67" s="126"/>
      <c r="C67" s="130" t="s">
        <v>2404</v>
      </c>
    </row>
    <row r="68" spans="2:3" s="119" customFormat="1" ht="18" x14ac:dyDescent="0.25">
      <c r="B68" s="126"/>
      <c r="C68" s="130" t="s">
        <v>2404</v>
      </c>
    </row>
  </sheetData>
  <conditionalFormatting sqref="B62:B68">
    <cfRule type="duplicateValues" dxfId="356" priority="2497"/>
  </conditionalFormatting>
  <conditionalFormatting sqref="B62:B68">
    <cfRule type="duplicateValues" dxfId="355" priority="2496"/>
  </conditionalFormatting>
  <conditionalFormatting sqref="B58:B61">
    <cfRule type="duplicateValues" dxfId="354" priority="2494"/>
  </conditionalFormatting>
  <conditionalFormatting sqref="B58:B61">
    <cfRule type="duplicateValues" dxfId="353" priority="2495"/>
  </conditionalFormatting>
  <conditionalFormatting sqref="B54:B57">
    <cfRule type="duplicateValues" dxfId="352" priority="2493"/>
  </conditionalFormatting>
  <conditionalFormatting sqref="B37:B47">
    <cfRule type="duplicateValues" dxfId="351" priority="1094"/>
  </conditionalFormatting>
  <conditionalFormatting sqref="B37:B47">
    <cfRule type="duplicateValues" dxfId="350" priority="1093"/>
  </conditionalFormatting>
  <conditionalFormatting sqref="B37:B47">
    <cfRule type="duplicateValues" dxfId="349" priority="1091"/>
    <cfRule type="duplicateValues" dxfId="348" priority="1092"/>
  </conditionalFormatting>
  <conditionalFormatting sqref="B37:B47">
    <cfRule type="duplicateValues" dxfId="347" priority="1088"/>
    <cfRule type="duplicateValues" dxfId="346" priority="1089"/>
    <cfRule type="duplicateValues" dxfId="345" priority="1090"/>
  </conditionalFormatting>
  <conditionalFormatting sqref="B37:B47">
    <cfRule type="duplicateValues" dxfId="344" priority="1085"/>
    <cfRule type="duplicateValues" dxfId="343" priority="1086"/>
    <cfRule type="duplicateValues" dxfId="342" priority="1087"/>
  </conditionalFormatting>
  <conditionalFormatting sqref="B37:B47">
    <cfRule type="duplicateValues" dxfId="341" priority="1083"/>
    <cfRule type="duplicateValues" dxfId="340" priority="1084"/>
  </conditionalFormatting>
  <conditionalFormatting sqref="B37:B47">
    <cfRule type="duplicateValues" dxfId="339" priority="1081"/>
    <cfRule type="duplicateValues" dxfId="338" priority="1082"/>
  </conditionalFormatting>
  <conditionalFormatting sqref="B37:B47">
    <cfRule type="duplicateValues" dxfId="337" priority="1080"/>
  </conditionalFormatting>
  <conditionalFormatting sqref="B37:B47">
    <cfRule type="duplicateValues" dxfId="336" priority="1078"/>
    <cfRule type="duplicateValues" dxfId="335" priority="1079"/>
  </conditionalFormatting>
  <conditionalFormatting sqref="B37:B47">
    <cfRule type="duplicateValues" dxfId="334" priority="1075"/>
    <cfRule type="duplicateValues" dxfId="333" priority="1076"/>
    <cfRule type="duplicateValues" dxfId="332" priority="1077"/>
  </conditionalFormatting>
  <conditionalFormatting sqref="B37:B47">
    <cfRule type="duplicateValues" dxfId="331" priority="1074"/>
  </conditionalFormatting>
  <conditionalFormatting sqref="B37:B47">
    <cfRule type="duplicateValues" dxfId="330" priority="1073"/>
  </conditionalFormatting>
  <conditionalFormatting sqref="B37:B47">
    <cfRule type="duplicateValues" dxfId="329" priority="1071"/>
    <cfRule type="duplicateValues" dxfId="328" priority="1072"/>
  </conditionalFormatting>
  <conditionalFormatting sqref="B37:B47">
    <cfRule type="duplicateValues" dxfId="327" priority="1068"/>
    <cfRule type="duplicateValues" dxfId="326" priority="1069"/>
    <cfRule type="duplicateValues" dxfId="325" priority="1070"/>
  </conditionalFormatting>
  <conditionalFormatting sqref="B37:B47">
    <cfRule type="duplicateValues" dxfId="324" priority="1066"/>
    <cfRule type="duplicateValues" dxfId="323" priority="1067"/>
  </conditionalFormatting>
  <conditionalFormatting sqref="B48:B53">
    <cfRule type="duplicateValues" dxfId="322" priority="1065"/>
  </conditionalFormatting>
  <conditionalFormatting sqref="B48:B53">
    <cfRule type="duplicateValues" dxfId="321" priority="1064"/>
  </conditionalFormatting>
  <conditionalFormatting sqref="B48:B53">
    <cfRule type="duplicateValues" dxfId="320" priority="1062"/>
    <cfRule type="duplicateValues" dxfId="319" priority="1063"/>
  </conditionalFormatting>
  <conditionalFormatting sqref="B48:B53">
    <cfRule type="duplicateValues" dxfId="318" priority="1059"/>
    <cfRule type="duplicateValues" dxfId="317" priority="1060"/>
    <cfRule type="duplicateValues" dxfId="316" priority="1061"/>
  </conditionalFormatting>
  <conditionalFormatting sqref="B48:B53">
    <cfRule type="duplicateValues" dxfId="315" priority="1056"/>
    <cfRule type="duplicateValues" dxfId="314" priority="1057"/>
    <cfRule type="duplicateValues" dxfId="313" priority="1058"/>
  </conditionalFormatting>
  <conditionalFormatting sqref="B48:B53">
    <cfRule type="duplicateValues" dxfId="312" priority="1054"/>
    <cfRule type="duplicateValues" dxfId="311" priority="1055"/>
  </conditionalFormatting>
  <conditionalFormatting sqref="B48:B53">
    <cfRule type="duplicateValues" dxfId="310" priority="1052"/>
    <cfRule type="duplicateValues" dxfId="309" priority="1053"/>
  </conditionalFormatting>
  <conditionalFormatting sqref="B48:B53">
    <cfRule type="duplicateValues" dxfId="308" priority="1051"/>
  </conditionalFormatting>
  <conditionalFormatting sqref="B48:B53">
    <cfRule type="duplicateValues" dxfId="307" priority="1049"/>
    <cfRule type="duplicateValues" dxfId="306" priority="1050"/>
  </conditionalFormatting>
  <conditionalFormatting sqref="B48:B53">
    <cfRule type="duplicateValues" dxfId="305" priority="1046"/>
    <cfRule type="duplicateValues" dxfId="304" priority="1047"/>
    <cfRule type="duplicateValues" dxfId="303" priority="1048"/>
  </conditionalFormatting>
  <conditionalFormatting sqref="B48:B53">
    <cfRule type="duplicateValues" dxfId="302" priority="1045"/>
  </conditionalFormatting>
  <conditionalFormatting sqref="B48:B53">
    <cfRule type="duplicateValues" dxfId="301" priority="1044"/>
  </conditionalFormatting>
  <conditionalFormatting sqref="B48:B53">
    <cfRule type="duplicateValues" dxfId="300" priority="1042"/>
    <cfRule type="duplicateValues" dxfId="299" priority="1043"/>
  </conditionalFormatting>
  <conditionalFormatting sqref="B48:B53">
    <cfRule type="duplicateValues" dxfId="298" priority="1039"/>
    <cfRule type="duplicateValues" dxfId="297" priority="1040"/>
    <cfRule type="duplicateValues" dxfId="296" priority="1041"/>
  </conditionalFormatting>
  <conditionalFormatting sqref="B48:B53">
    <cfRule type="duplicateValues" dxfId="295" priority="1037"/>
    <cfRule type="duplicateValues" dxfId="294" priority="1038"/>
  </conditionalFormatting>
  <conditionalFormatting sqref="B36">
    <cfRule type="duplicateValues" dxfId="293" priority="886"/>
    <cfRule type="duplicateValues" dxfId="292" priority="887"/>
    <cfRule type="duplicateValues" dxfId="291" priority="888"/>
    <cfRule type="duplicateValues" dxfId="290" priority="889"/>
  </conditionalFormatting>
  <conditionalFormatting sqref="B36">
    <cfRule type="duplicateValues" dxfId="289" priority="879"/>
  </conditionalFormatting>
  <conditionalFormatting sqref="B36">
    <cfRule type="duplicateValues" dxfId="288" priority="877"/>
    <cfRule type="duplicateValues" dxfId="287" priority="878"/>
  </conditionalFormatting>
  <conditionalFormatting sqref="B36">
    <cfRule type="duplicateValues" dxfId="286" priority="874"/>
    <cfRule type="duplicateValues" dxfId="285" priority="875"/>
    <cfRule type="duplicateValues" dxfId="284" priority="876"/>
  </conditionalFormatting>
  <conditionalFormatting sqref="B14:B35">
    <cfRule type="duplicateValues" dxfId="283" priority="172"/>
  </conditionalFormatting>
  <conditionalFormatting sqref="B14:B35">
    <cfRule type="duplicateValues" dxfId="282" priority="171"/>
  </conditionalFormatting>
  <conditionalFormatting sqref="B14:B35">
    <cfRule type="duplicateValues" dxfId="281" priority="169"/>
    <cfRule type="duplicateValues" dxfId="280" priority="170"/>
  </conditionalFormatting>
  <conditionalFormatting sqref="B14:B35">
    <cfRule type="duplicateValues" dxfId="279" priority="166"/>
    <cfRule type="duplicateValues" dxfId="278" priority="167"/>
    <cfRule type="duplicateValues" dxfId="277" priority="168"/>
  </conditionalFormatting>
  <conditionalFormatting sqref="B14:B35">
    <cfRule type="duplicateValues" dxfId="276" priority="163"/>
    <cfRule type="duplicateValues" dxfId="275" priority="164"/>
    <cfRule type="duplicateValues" dxfId="274" priority="165"/>
  </conditionalFormatting>
  <conditionalFormatting sqref="B14:B35">
    <cfRule type="duplicateValues" dxfId="273" priority="161"/>
    <cfRule type="duplicateValues" dxfId="272" priority="162"/>
  </conditionalFormatting>
  <conditionalFormatting sqref="B14:B35">
    <cfRule type="duplicateValues" dxfId="271" priority="157"/>
    <cfRule type="duplicateValues" dxfId="270" priority="158"/>
    <cfRule type="duplicateValues" dxfId="269" priority="159"/>
    <cfRule type="duplicateValues" dxfId="268" priority="160"/>
  </conditionalFormatting>
  <conditionalFormatting sqref="B14:B35">
    <cfRule type="duplicateValues" dxfId="267" priority="146"/>
  </conditionalFormatting>
  <conditionalFormatting sqref="B22:B23">
    <cfRule type="duplicateValues" dxfId="266" priority="145"/>
  </conditionalFormatting>
  <conditionalFormatting sqref="B22:B23">
    <cfRule type="duplicateValues" dxfId="265" priority="144"/>
  </conditionalFormatting>
  <conditionalFormatting sqref="B22:B23">
    <cfRule type="duplicateValues" dxfId="264" priority="142"/>
    <cfRule type="duplicateValues" dxfId="263" priority="143"/>
  </conditionalFormatting>
  <conditionalFormatting sqref="B22:B23">
    <cfRule type="duplicateValues" dxfId="262" priority="139"/>
    <cfRule type="duplicateValues" dxfId="261" priority="140"/>
    <cfRule type="duplicateValues" dxfId="260" priority="141"/>
  </conditionalFormatting>
  <conditionalFormatting sqref="B22:B23">
    <cfRule type="duplicateValues" dxfId="259" priority="136"/>
    <cfRule type="duplicateValues" dxfId="258" priority="137"/>
    <cfRule type="duplicateValues" dxfId="257" priority="138"/>
  </conditionalFormatting>
  <conditionalFormatting sqref="B22:B23">
    <cfRule type="duplicateValues" dxfId="256" priority="134"/>
    <cfRule type="duplicateValues" dxfId="255" priority="135"/>
  </conditionalFormatting>
  <conditionalFormatting sqref="B22:B23">
    <cfRule type="duplicateValues" dxfId="254" priority="130"/>
    <cfRule type="duplicateValues" dxfId="253" priority="131"/>
    <cfRule type="duplicateValues" dxfId="252" priority="132"/>
    <cfRule type="duplicateValues" dxfId="251" priority="133"/>
  </conditionalFormatting>
  <conditionalFormatting sqref="B22:B23">
    <cfRule type="duplicateValues" dxfId="250" priority="129"/>
  </conditionalFormatting>
  <conditionalFormatting sqref="B22:B23">
    <cfRule type="duplicateValues" dxfId="249" priority="127"/>
    <cfRule type="duplicateValues" dxfId="248" priority="128"/>
  </conditionalFormatting>
  <conditionalFormatting sqref="B22:B23">
    <cfRule type="duplicateValues" dxfId="247" priority="124"/>
    <cfRule type="duplicateValues" dxfId="246" priority="125"/>
    <cfRule type="duplicateValues" dxfId="245" priority="126"/>
  </conditionalFormatting>
  <conditionalFormatting sqref="B22:B23">
    <cfRule type="duplicateValues" dxfId="244" priority="120"/>
    <cfRule type="duplicateValues" dxfId="243" priority="121"/>
    <cfRule type="duplicateValues" dxfId="242" priority="122"/>
    <cfRule type="duplicateValues" dxfId="241" priority="123"/>
  </conditionalFormatting>
  <conditionalFormatting sqref="B22:B23">
    <cfRule type="duplicateValues" dxfId="240" priority="119"/>
  </conditionalFormatting>
  <conditionalFormatting sqref="B14:B28">
    <cfRule type="duplicateValues" dxfId="239" priority="118"/>
  </conditionalFormatting>
  <conditionalFormatting sqref="B14:B28">
    <cfRule type="duplicateValues" dxfId="238" priority="116"/>
    <cfRule type="duplicateValues" dxfId="237" priority="117"/>
  </conditionalFormatting>
  <conditionalFormatting sqref="B14:B28">
    <cfRule type="duplicateValues" dxfId="236" priority="113"/>
    <cfRule type="duplicateValues" dxfId="235" priority="114"/>
    <cfRule type="duplicateValues" dxfId="234" priority="115"/>
  </conditionalFormatting>
  <conditionalFormatting sqref="B14:B28">
    <cfRule type="duplicateValues" dxfId="233" priority="109"/>
    <cfRule type="duplicateValues" dxfId="232" priority="110"/>
    <cfRule type="duplicateValues" dxfId="231" priority="111"/>
    <cfRule type="duplicateValues" dxfId="230" priority="112"/>
  </conditionalFormatting>
  <conditionalFormatting sqref="B29:B34">
    <cfRule type="duplicateValues" dxfId="229" priority="108"/>
  </conditionalFormatting>
  <conditionalFormatting sqref="B29:B34">
    <cfRule type="duplicateValues" dxfId="228" priority="107"/>
  </conditionalFormatting>
  <conditionalFormatting sqref="B29:B34">
    <cfRule type="duplicateValues" dxfId="227" priority="105"/>
    <cfRule type="duplicateValues" dxfId="226" priority="106"/>
  </conditionalFormatting>
  <conditionalFormatting sqref="B29:B34">
    <cfRule type="duplicateValues" dxfId="225" priority="102"/>
    <cfRule type="duplicateValues" dxfId="224" priority="103"/>
    <cfRule type="duplicateValues" dxfId="223" priority="104"/>
  </conditionalFormatting>
  <conditionalFormatting sqref="B29:B34">
    <cfRule type="duplicateValues" dxfId="222" priority="99"/>
    <cfRule type="duplicateValues" dxfId="221" priority="100"/>
    <cfRule type="duplicateValues" dxfId="220" priority="101"/>
  </conditionalFormatting>
  <conditionalFormatting sqref="B29:B34">
    <cfRule type="duplicateValues" dxfId="219" priority="97"/>
    <cfRule type="duplicateValues" dxfId="218" priority="98"/>
  </conditionalFormatting>
  <conditionalFormatting sqref="B29:B34">
    <cfRule type="duplicateValues" dxfId="217" priority="93"/>
    <cfRule type="duplicateValues" dxfId="216" priority="94"/>
    <cfRule type="duplicateValues" dxfId="215" priority="95"/>
    <cfRule type="duplicateValues" dxfId="214" priority="96"/>
  </conditionalFormatting>
  <conditionalFormatting sqref="B29:B34">
    <cfRule type="duplicateValues" dxfId="213" priority="92"/>
  </conditionalFormatting>
  <conditionalFormatting sqref="B29:B34">
    <cfRule type="duplicateValues" dxfId="212" priority="91"/>
  </conditionalFormatting>
  <conditionalFormatting sqref="B29:B34">
    <cfRule type="duplicateValues" dxfId="211" priority="89"/>
    <cfRule type="duplicateValues" dxfId="210" priority="90"/>
  </conditionalFormatting>
  <conditionalFormatting sqref="B29:B34">
    <cfRule type="duplicateValues" dxfId="209" priority="86"/>
    <cfRule type="duplicateValues" dxfId="208" priority="87"/>
    <cfRule type="duplicateValues" dxfId="207" priority="88"/>
  </conditionalFormatting>
  <conditionalFormatting sqref="B29:B34">
    <cfRule type="duplicateValues" dxfId="206" priority="82"/>
    <cfRule type="duplicateValues" dxfId="205" priority="83"/>
    <cfRule type="duplicateValues" dxfId="204" priority="84"/>
    <cfRule type="duplicateValues" dxfId="203" priority="85"/>
  </conditionalFormatting>
  <conditionalFormatting sqref="B14:B35">
    <cfRule type="duplicateValues" dxfId="202" priority="81"/>
  </conditionalFormatting>
  <conditionalFormatting sqref="B14:B35">
    <cfRule type="duplicateValues" dxfId="201" priority="79"/>
    <cfRule type="duplicateValues" dxfId="200" priority="80"/>
  </conditionalFormatting>
  <conditionalFormatting sqref="B14:B35">
    <cfRule type="duplicateValues" dxfId="199" priority="76"/>
    <cfRule type="duplicateValues" dxfId="198" priority="77"/>
    <cfRule type="duplicateValues" dxfId="197" priority="78"/>
  </conditionalFormatting>
  <conditionalFormatting sqref="B14:B35">
    <cfRule type="duplicateValues" dxfId="196" priority="72"/>
    <cfRule type="duplicateValues" dxfId="195" priority="73"/>
    <cfRule type="duplicateValues" dxfId="194" priority="74"/>
    <cfRule type="duplicateValues" dxfId="193" priority="75"/>
  </conditionalFormatting>
  <conditionalFormatting sqref="B2:B13">
    <cfRule type="duplicateValues" dxfId="192" priority="27"/>
  </conditionalFormatting>
  <conditionalFormatting sqref="B2:B13">
    <cfRule type="duplicateValues" dxfId="191" priority="26"/>
  </conditionalFormatting>
  <conditionalFormatting sqref="B2:B13">
    <cfRule type="duplicateValues" dxfId="190" priority="24"/>
    <cfRule type="duplicateValues" dxfId="189" priority="25"/>
  </conditionalFormatting>
  <conditionalFormatting sqref="B2:B13">
    <cfRule type="duplicateValues" dxfId="188" priority="21"/>
    <cfRule type="duplicateValues" dxfId="187" priority="22"/>
    <cfRule type="duplicateValues" dxfId="186" priority="23"/>
  </conditionalFormatting>
  <conditionalFormatting sqref="B2:B13">
    <cfRule type="duplicateValues" dxfId="185" priority="18"/>
    <cfRule type="duplicateValues" dxfId="184" priority="19"/>
    <cfRule type="duplicateValues" dxfId="183" priority="20"/>
  </conditionalFormatting>
  <conditionalFormatting sqref="B2:B13">
    <cfRule type="duplicateValues" dxfId="182" priority="16"/>
    <cfRule type="duplicateValues" dxfId="181" priority="17"/>
  </conditionalFormatting>
  <conditionalFormatting sqref="B2:B13">
    <cfRule type="duplicateValues" dxfId="180" priority="12"/>
    <cfRule type="duplicateValues" dxfId="179" priority="13"/>
    <cfRule type="duplicateValues" dxfId="178" priority="14"/>
    <cfRule type="duplicateValues" dxfId="177" priority="15"/>
  </conditionalFormatting>
  <conditionalFormatting sqref="B2:B13">
    <cfRule type="duplicateValues" dxfId="176" priority="11"/>
  </conditionalFormatting>
  <conditionalFormatting sqref="B2:B13">
    <cfRule type="duplicateValues" dxfId="175" priority="10"/>
  </conditionalFormatting>
  <conditionalFormatting sqref="B2:B13">
    <cfRule type="duplicateValues" dxfId="174" priority="8"/>
    <cfRule type="duplicateValues" dxfId="173" priority="9"/>
  </conditionalFormatting>
  <conditionalFormatting sqref="B2:B13">
    <cfRule type="duplicateValues" dxfId="172" priority="5"/>
    <cfRule type="duplicateValues" dxfId="171" priority="6"/>
    <cfRule type="duplicateValues" dxfId="170" priority="7"/>
  </conditionalFormatting>
  <conditionalFormatting sqref="B2:B13">
    <cfRule type="duplicateValues" dxfId="169" priority="1"/>
    <cfRule type="duplicateValues" dxfId="168" priority="2"/>
    <cfRule type="duplicateValues" dxfId="167" priority="3"/>
    <cfRule type="duplicateValues" dxfId="166" priority="4"/>
  </conditionalFormatting>
  <conditionalFormatting sqref="B2:B13">
    <cfRule type="duplicateValues" dxfId="165" priority="44"/>
  </conditionalFormatting>
  <conditionalFormatting sqref="B2:B13">
    <cfRule type="duplicateValues" dxfId="164" priority="43"/>
  </conditionalFormatting>
  <conditionalFormatting sqref="B2:B13">
    <cfRule type="duplicateValues" dxfId="163" priority="41"/>
    <cfRule type="duplicateValues" dxfId="162" priority="42"/>
  </conditionalFormatting>
  <conditionalFormatting sqref="B2:B13">
    <cfRule type="duplicateValues" dxfId="161" priority="38"/>
    <cfRule type="duplicateValues" dxfId="160" priority="39"/>
    <cfRule type="duplicateValues" dxfId="159" priority="40"/>
  </conditionalFormatting>
  <conditionalFormatting sqref="B2:B13">
    <cfRule type="duplicateValues" dxfId="158" priority="35"/>
    <cfRule type="duplicateValues" dxfId="157" priority="36"/>
    <cfRule type="duplicateValues" dxfId="156" priority="37"/>
  </conditionalFormatting>
  <conditionalFormatting sqref="B2:B13">
    <cfRule type="duplicateValues" dxfId="155" priority="33"/>
    <cfRule type="duplicateValues" dxfId="154" priority="34"/>
  </conditionalFormatting>
  <conditionalFormatting sqref="B2:B13">
    <cfRule type="duplicateValues" dxfId="153" priority="29"/>
    <cfRule type="duplicateValues" dxfId="152" priority="30"/>
    <cfRule type="duplicateValues" dxfId="151" priority="31"/>
    <cfRule type="duplicateValues" dxfId="150" priority="32"/>
  </conditionalFormatting>
  <conditionalFormatting sqref="B2:B13">
    <cfRule type="duplicateValues" dxfId="149" priority="28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2616</v>
      </c>
      <c r="C844" s="38" t="s">
        <v>1271</v>
      </c>
    </row>
  </sheetData>
  <autoFilter ref="A1:C829">
    <sortState ref="A2:C843">
      <sortCondition sortBy="cellColor" ref="A1:A830" dxfId="726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48" priority="24"/>
  </conditionalFormatting>
  <conditionalFormatting sqref="A830">
    <cfRule type="duplicateValues" dxfId="147" priority="23"/>
  </conditionalFormatting>
  <conditionalFormatting sqref="A831">
    <cfRule type="duplicateValues" dxfId="146" priority="22"/>
  </conditionalFormatting>
  <conditionalFormatting sqref="A832">
    <cfRule type="duplicateValues" dxfId="145" priority="21"/>
  </conditionalFormatting>
  <conditionalFormatting sqref="A833">
    <cfRule type="duplicateValues" dxfId="144" priority="20"/>
  </conditionalFormatting>
  <conditionalFormatting sqref="A845:A1048576 A1:A833">
    <cfRule type="duplicateValues" dxfId="143" priority="19"/>
  </conditionalFormatting>
  <conditionalFormatting sqref="A834:A840">
    <cfRule type="duplicateValues" dxfId="142" priority="18"/>
  </conditionalFormatting>
  <conditionalFormatting sqref="A834:A840">
    <cfRule type="duplicateValues" dxfId="141" priority="17"/>
  </conditionalFormatting>
  <conditionalFormatting sqref="A845:A1048576 A1:A840">
    <cfRule type="duplicateValues" dxfId="140" priority="16"/>
  </conditionalFormatting>
  <conditionalFormatting sqref="A841">
    <cfRule type="duplicateValues" dxfId="139" priority="15"/>
  </conditionalFormatting>
  <conditionalFormatting sqref="A841">
    <cfRule type="duplicateValues" dxfId="138" priority="14"/>
  </conditionalFormatting>
  <conditionalFormatting sqref="A841">
    <cfRule type="duplicateValues" dxfId="137" priority="13"/>
  </conditionalFormatting>
  <conditionalFormatting sqref="A842">
    <cfRule type="duplicateValues" dxfId="136" priority="12"/>
  </conditionalFormatting>
  <conditionalFormatting sqref="A842">
    <cfRule type="duplicateValues" dxfId="135" priority="11"/>
  </conditionalFormatting>
  <conditionalFormatting sqref="A842">
    <cfRule type="duplicateValues" dxfId="134" priority="10"/>
  </conditionalFormatting>
  <conditionalFormatting sqref="A1:A842 A845:A1048576">
    <cfRule type="duplicateValues" dxfId="133" priority="9"/>
  </conditionalFormatting>
  <conditionalFormatting sqref="A843">
    <cfRule type="duplicateValues" dxfId="132" priority="8"/>
  </conditionalFormatting>
  <conditionalFormatting sqref="A843">
    <cfRule type="duplicateValues" dxfId="131" priority="7"/>
  </conditionalFormatting>
  <conditionalFormatting sqref="A843">
    <cfRule type="duplicateValues" dxfId="130" priority="6"/>
  </conditionalFormatting>
  <conditionalFormatting sqref="A843">
    <cfRule type="duplicateValues" dxfId="129" priority="5"/>
  </conditionalFormatting>
  <conditionalFormatting sqref="A844">
    <cfRule type="duplicateValues" dxfId="128" priority="4"/>
  </conditionalFormatting>
  <conditionalFormatting sqref="A844">
    <cfRule type="duplicateValues" dxfId="127" priority="3"/>
  </conditionalFormatting>
  <conditionalFormatting sqref="A844">
    <cfRule type="duplicateValues" dxfId="126" priority="2"/>
  </conditionalFormatting>
  <conditionalFormatting sqref="A844">
    <cfRule type="duplicateValues" dxfId="125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6" t="s">
        <v>2412</v>
      </c>
      <c r="B1" s="227"/>
      <c r="C1" s="227"/>
      <c r="D1" s="227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6" t="s">
        <v>2421</v>
      </c>
      <c r="B16" s="227"/>
      <c r="C16" s="227"/>
      <c r="D16" s="227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24" priority="26"/>
  </conditionalFormatting>
  <conditionalFormatting sqref="B5:B6">
    <cfRule type="duplicateValues" dxfId="123" priority="25"/>
  </conditionalFormatting>
  <conditionalFormatting sqref="A5:A6">
    <cfRule type="duplicateValues" dxfId="122" priority="23"/>
    <cfRule type="duplicateValues" dxfId="121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2021-10-03T03:42:00Z</dcterms:modified>
</cp:coreProperties>
</file>