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09\"/>
    </mc:Choice>
  </mc:AlternateContent>
  <xr:revisionPtr revIDLastSave="0" documentId="13_ncr:1_{F95EFD6C-BCD8-4C5D-A12D-84DA452CE5C0}" xr6:coauthVersionLast="46" xr6:coauthVersionMax="46" xr10:uidLastSave="{00000000-0000-0000-0000-000000000000}"/>
  <bookViews>
    <workbookView xWindow="-120" yWindow="-120" windowWidth="19440" windowHeight="1044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externalReferences>
    <externalReference r:id="rId23"/>
  </externalReference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REPORTE!$A$4:$Q$51</definedName>
    <definedName name="_xlnm._FilterDatabase" localSheetId="8" hidden="1">'Sin Efectivo'!$A$34:$E$41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" l="1"/>
  <c r="J45" i="1"/>
  <c r="I45" i="1"/>
  <c r="H45" i="1"/>
  <c r="G45" i="1"/>
  <c r="F45" i="1"/>
  <c r="A45" i="1"/>
  <c r="B23" i="16"/>
  <c r="C22" i="16"/>
  <c r="A22" i="16"/>
  <c r="B44" i="16"/>
  <c r="C43" i="16"/>
  <c r="A43" i="16"/>
  <c r="A30" i="16"/>
  <c r="C30" i="16"/>
  <c r="B74" i="16"/>
  <c r="C73" i="16"/>
  <c r="A73" i="16"/>
  <c r="C72" i="16"/>
  <c r="A72" i="16"/>
  <c r="C71" i="16"/>
  <c r="A71" i="16"/>
  <c r="C70" i="16"/>
  <c r="A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B31" i="16"/>
  <c r="C29" i="16"/>
  <c r="A29" i="16"/>
  <c r="C28" i="16"/>
  <c r="A28" i="16"/>
  <c r="C27" i="16"/>
  <c r="A27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47" i="16" l="1"/>
  <c r="F19" i="1" l="1"/>
  <c r="G19" i="1"/>
  <c r="H19" i="1"/>
  <c r="I19" i="1"/>
  <c r="J19" i="1"/>
  <c r="K19" i="1"/>
  <c r="F39" i="1"/>
  <c r="G39" i="1"/>
  <c r="H39" i="1"/>
  <c r="I39" i="1"/>
  <c r="J39" i="1"/>
  <c r="K39" i="1"/>
  <c r="F38" i="1"/>
  <c r="G38" i="1"/>
  <c r="H38" i="1"/>
  <c r="I38" i="1"/>
  <c r="J38" i="1"/>
  <c r="K38" i="1"/>
  <c r="F18" i="1"/>
  <c r="G18" i="1"/>
  <c r="H18" i="1"/>
  <c r="I18" i="1"/>
  <c r="J18" i="1"/>
  <c r="K1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30" i="1"/>
  <c r="G30" i="1"/>
  <c r="H30" i="1"/>
  <c r="I30" i="1"/>
  <c r="J30" i="1"/>
  <c r="K30" i="1"/>
  <c r="F29" i="1"/>
  <c r="G29" i="1"/>
  <c r="H29" i="1"/>
  <c r="I29" i="1"/>
  <c r="J29" i="1"/>
  <c r="K29" i="1"/>
  <c r="A19" i="1"/>
  <c r="A39" i="1"/>
  <c r="A38" i="1"/>
  <c r="A18" i="1"/>
  <c r="A37" i="1"/>
  <c r="A36" i="1"/>
  <c r="A35" i="1"/>
  <c r="A34" i="1"/>
  <c r="A33" i="1"/>
  <c r="A32" i="1"/>
  <c r="A31" i="1"/>
  <c r="A22" i="1"/>
  <c r="A21" i="1"/>
  <c r="A20" i="1"/>
  <c r="A30" i="1"/>
  <c r="A29" i="1"/>
  <c r="K47" i="1" l="1"/>
  <c r="K44" i="1"/>
  <c r="K68" i="1"/>
  <c r="K67" i="1"/>
  <c r="K28" i="1"/>
  <c r="K27" i="1"/>
  <c r="K26" i="1"/>
  <c r="K17" i="1"/>
  <c r="K16" i="1"/>
  <c r="K52" i="1"/>
  <c r="K51" i="1"/>
  <c r="K48" i="1"/>
  <c r="K15" i="1"/>
  <c r="K14" i="1"/>
  <c r="K13" i="1"/>
  <c r="J47" i="1"/>
  <c r="J44" i="1"/>
  <c r="J68" i="1"/>
  <c r="J67" i="1"/>
  <c r="J28" i="1"/>
  <c r="J27" i="1"/>
  <c r="J26" i="1"/>
  <c r="J17" i="1"/>
  <c r="J16" i="1"/>
  <c r="J52" i="1"/>
  <c r="J51" i="1"/>
  <c r="J48" i="1"/>
  <c r="J15" i="1"/>
  <c r="J14" i="1"/>
  <c r="J13" i="1"/>
  <c r="I47" i="1"/>
  <c r="I44" i="1"/>
  <c r="I68" i="1"/>
  <c r="I67" i="1"/>
  <c r="I28" i="1"/>
  <c r="I27" i="1"/>
  <c r="I26" i="1"/>
  <c r="I17" i="1"/>
  <c r="I16" i="1"/>
  <c r="I52" i="1"/>
  <c r="I51" i="1"/>
  <c r="I48" i="1"/>
  <c r="I15" i="1"/>
  <c r="I14" i="1"/>
  <c r="I13" i="1"/>
  <c r="H47" i="1"/>
  <c r="H44" i="1"/>
  <c r="H68" i="1"/>
  <c r="H67" i="1"/>
  <c r="H28" i="1"/>
  <c r="H27" i="1"/>
  <c r="H26" i="1"/>
  <c r="H17" i="1"/>
  <c r="H16" i="1"/>
  <c r="H52" i="1"/>
  <c r="H51" i="1"/>
  <c r="H48" i="1"/>
  <c r="H15" i="1"/>
  <c r="H14" i="1"/>
  <c r="H13" i="1"/>
  <c r="G47" i="1"/>
  <c r="G44" i="1"/>
  <c r="G68" i="1"/>
  <c r="G67" i="1"/>
  <c r="G28" i="1"/>
  <c r="G27" i="1"/>
  <c r="G26" i="1"/>
  <c r="G17" i="1"/>
  <c r="G16" i="1"/>
  <c r="G52" i="1"/>
  <c r="G51" i="1"/>
  <c r="G48" i="1"/>
  <c r="G15" i="1"/>
  <c r="G14" i="1"/>
  <c r="G13" i="1"/>
  <c r="F47" i="1"/>
  <c r="F44" i="1"/>
  <c r="F68" i="1"/>
  <c r="F67" i="1"/>
  <c r="F28" i="1"/>
  <c r="F27" i="1"/>
  <c r="F26" i="1"/>
  <c r="F17" i="1"/>
  <c r="F16" i="1"/>
  <c r="F52" i="1"/>
  <c r="F51" i="1"/>
  <c r="F48" i="1"/>
  <c r="F15" i="1"/>
  <c r="F14" i="1"/>
  <c r="F13" i="1"/>
  <c r="A47" i="1"/>
  <c r="A44" i="1"/>
  <c r="A68" i="1"/>
  <c r="A67" i="1"/>
  <c r="A28" i="1"/>
  <c r="A27" i="1"/>
  <c r="A26" i="1"/>
  <c r="A17" i="1"/>
  <c r="A16" i="1"/>
  <c r="A52" i="1"/>
  <c r="A51" i="1"/>
  <c r="A48" i="1"/>
  <c r="A15" i="1"/>
  <c r="A14" i="1"/>
  <c r="A13" i="1"/>
  <c r="H1" i="16" l="1"/>
  <c r="A50" i="1"/>
  <c r="A59" i="1"/>
  <c r="A55" i="1"/>
  <c r="A12" i="1"/>
  <c r="A11" i="1"/>
  <c r="A25" i="1"/>
  <c r="A24" i="1"/>
  <c r="A66" i="1"/>
  <c r="F50" i="1"/>
  <c r="G50" i="1"/>
  <c r="H50" i="1"/>
  <c r="I50" i="1"/>
  <c r="J50" i="1"/>
  <c r="K50" i="1"/>
  <c r="F59" i="1"/>
  <c r="G59" i="1"/>
  <c r="H59" i="1"/>
  <c r="I59" i="1"/>
  <c r="J59" i="1"/>
  <c r="K59" i="1"/>
  <c r="F55" i="1"/>
  <c r="G55" i="1"/>
  <c r="H55" i="1"/>
  <c r="I55" i="1"/>
  <c r="J55" i="1"/>
  <c r="K55" i="1"/>
  <c r="F12" i="1"/>
  <c r="G12" i="1"/>
  <c r="H12" i="1"/>
  <c r="I12" i="1"/>
  <c r="J12" i="1"/>
  <c r="K12" i="1"/>
  <c r="F11" i="1"/>
  <c r="G11" i="1"/>
  <c r="H11" i="1"/>
  <c r="I11" i="1"/>
  <c r="J11" i="1"/>
  <c r="K11" i="1"/>
  <c r="F25" i="1"/>
  <c r="G25" i="1"/>
  <c r="H25" i="1"/>
  <c r="I25" i="1"/>
  <c r="J25" i="1"/>
  <c r="K25" i="1"/>
  <c r="F24" i="1"/>
  <c r="G24" i="1"/>
  <c r="H24" i="1"/>
  <c r="I24" i="1"/>
  <c r="J24" i="1"/>
  <c r="K24" i="1"/>
  <c r="F66" i="1"/>
  <c r="G66" i="1"/>
  <c r="H66" i="1"/>
  <c r="I66" i="1"/>
  <c r="J66" i="1"/>
  <c r="K66" i="1"/>
  <c r="A8" i="1" l="1"/>
  <c r="F8" i="1"/>
  <c r="G8" i="1"/>
  <c r="H8" i="1"/>
  <c r="I8" i="1"/>
  <c r="J8" i="1"/>
  <c r="K8" i="1"/>
  <c r="A63" i="1"/>
  <c r="F63" i="1"/>
  <c r="G63" i="1"/>
  <c r="H63" i="1"/>
  <c r="I63" i="1"/>
  <c r="J63" i="1"/>
  <c r="K63" i="1"/>
  <c r="A62" i="1"/>
  <c r="F62" i="1"/>
  <c r="G62" i="1"/>
  <c r="H62" i="1"/>
  <c r="I62" i="1"/>
  <c r="J62" i="1"/>
  <c r="K62" i="1"/>
  <c r="A53" i="1"/>
  <c r="F53" i="1"/>
  <c r="G53" i="1"/>
  <c r="H53" i="1"/>
  <c r="I53" i="1"/>
  <c r="J53" i="1"/>
  <c r="K53" i="1"/>
  <c r="A49" i="1"/>
  <c r="F49" i="1"/>
  <c r="G49" i="1"/>
  <c r="H49" i="1"/>
  <c r="I49" i="1"/>
  <c r="J49" i="1"/>
  <c r="K49" i="1"/>
  <c r="A58" i="1"/>
  <c r="F58" i="1"/>
  <c r="G58" i="1"/>
  <c r="H58" i="1"/>
  <c r="I58" i="1"/>
  <c r="J58" i="1"/>
  <c r="K58" i="1"/>
  <c r="A57" i="1"/>
  <c r="F57" i="1"/>
  <c r="G57" i="1"/>
  <c r="H57" i="1"/>
  <c r="I57" i="1"/>
  <c r="J57" i="1"/>
  <c r="K57" i="1"/>
  <c r="A10" i="1"/>
  <c r="F10" i="1"/>
  <c r="G10" i="1"/>
  <c r="H10" i="1"/>
  <c r="I10" i="1"/>
  <c r="J10" i="1"/>
  <c r="K10" i="1"/>
  <c r="A9" i="1"/>
  <c r="F9" i="1"/>
  <c r="G9" i="1"/>
  <c r="H9" i="1"/>
  <c r="I9" i="1"/>
  <c r="J9" i="1"/>
  <c r="K9" i="1"/>
  <c r="A65" i="1"/>
  <c r="F65" i="1"/>
  <c r="G65" i="1"/>
  <c r="H65" i="1"/>
  <c r="I65" i="1"/>
  <c r="J65" i="1"/>
  <c r="K65" i="1"/>
  <c r="A64" i="1"/>
  <c r="F64" i="1"/>
  <c r="G64" i="1"/>
  <c r="H64" i="1"/>
  <c r="I64" i="1"/>
  <c r="J64" i="1"/>
  <c r="K64" i="1"/>
  <c r="A23" i="1"/>
  <c r="F23" i="1"/>
  <c r="G23" i="1"/>
  <c r="H23" i="1"/>
  <c r="I23" i="1"/>
  <c r="J23" i="1"/>
  <c r="K23" i="1"/>
  <c r="A7" i="1"/>
  <c r="F7" i="1"/>
  <c r="G7" i="1"/>
  <c r="H7" i="1"/>
  <c r="I7" i="1"/>
  <c r="J7" i="1"/>
  <c r="K7" i="1"/>
  <c r="A46" i="1"/>
  <c r="F46" i="1"/>
  <c r="G46" i="1"/>
  <c r="H46" i="1"/>
  <c r="I46" i="1"/>
  <c r="J46" i="1"/>
  <c r="K46" i="1"/>
  <c r="A61" i="1"/>
  <c r="F61" i="1"/>
  <c r="G61" i="1"/>
  <c r="H61" i="1"/>
  <c r="I61" i="1"/>
  <c r="J61" i="1"/>
  <c r="K61" i="1"/>
  <c r="F56" i="1" l="1"/>
  <c r="G56" i="1"/>
  <c r="H56" i="1"/>
  <c r="I56" i="1"/>
  <c r="J56" i="1"/>
  <c r="K56" i="1"/>
  <c r="A56" i="1"/>
  <c r="K4" i="16" l="1"/>
  <c r="K54" i="1" l="1"/>
  <c r="K6" i="1"/>
  <c r="J54" i="1"/>
  <c r="J6" i="1"/>
  <c r="I54" i="1"/>
  <c r="I6" i="1"/>
  <c r="H54" i="1"/>
  <c r="H6" i="1"/>
  <c r="G54" i="1"/>
  <c r="G6" i="1"/>
  <c r="F54" i="1"/>
  <c r="F6" i="1"/>
  <c r="A54" i="1"/>
  <c r="A6" i="1"/>
  <c r="A43" i="1" l="1"/>
  <c r="F43" i="1"/>
  <c r="G43" i="1"/>
  <c r="H43" i="1"/>
  <c r="I43" i="1"/>
  <c r="J43" i="1"/>
  <c r="K43" i="1"/>
  <c r="A42" i="1"/>
  <c r="F42" i="1"/>
  <c r="G42" i="1"/>
  <c r="H42" i="1"/>
  <c r="I42" i="1"/>
  <c r="J42" i="1"/>
  <c r="K42" i="1"/>
  <c r="A41" i="1"/>
  <c r="F41" i="1"/>
  <c r="G41" i="1"/>
  <c r="H41" i="1"/>
  <c r="I41" i="1"/>
  <c r="J41" i="1"/>
  <c r="K41" i="1"/>
  <c r="A40" i="1"/>
  <c r="F40" i="1"/>
  <c r="G40" i="1"/>
  <c r="H40" i="1"/>
  <c r="I40" i="1"/>
  <c r="J40" i="1"/>
  <c r="K40" i="1"/>
  <c r="A5" i="1"/>
  <c r="F5" i="1"/>
  <c r="G5" i="1"/>
  <c r="H5" i="1"/>
  <c r="I5" i="1"/>
  <c r="J5" i="1"/>
  <c r="K5" i="1"/>
  <c r="A60" i="1" l="1"/>
  <c r="F60" i="1"/>
  <c r="G60" i="1"/>
  <c r="H60" i="1"/>
  <c r="I60" i="1"/>
  <c r="J60" i="1"/>
  <c r="K60" i="1"/>
  <c r="E1" i="32" l="1"/>
  <c r="I2" i="16" l="1"/>
  <c r="F10" i="3" l="1"/>
  <c r="F11" i="3"/>
  <c r="F12" i="3"/>
  <c r="G10" i="3"/>
  <c r="H10" i="3"/>
  <c r="I10" i="3"/>
  <c r="J10" i="3"/>
  <c r="G11" i="3"/>
  <c r="H11" i="3"/>
  <c r="I11" i="3"/>
  <c r="J11" i="3"/>
  <c r="G12" i="3"/>
  <c r="H12" i="3"/>
  <c r="I12" i="3"/>
  <c r="J12" i="3"/>
  <c r="A10" i="3"/>
  <c r="A11" i="3"/>
  <c r="A12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3" i="16" l="1"/>
  <c r="I4" i="16"/>
  <c r="G7" i="16"/>
  <c r="J1" i="16"/>
  <c r="I7" i="16"/>
  <c r="I6" i="16"/>
  <c r="I1" i="16"/>
  <c r="I5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<sst xmlns="http://schemas.openxmlformats.org/spreadsheetml/2006/main" count="13669" uniqueCount="2682">
  <si>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</si>
  <si>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</si>
  <si>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</si>
  <si>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</si>
  <si>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</si>
  <si>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</si>
  <si>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</si>
  <si>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</si>
  <si>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</si>
  <si>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</si>
  <si>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</si>
  <si>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</si>
  <si>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</si>
  <si>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</si>
  <si>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</si>
  <si>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</si>
  <si>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</si>
  <si>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</si>
  <si>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</si>
  <si>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</si>
  <si>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</si>
  <si>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</si>
  <si>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</si>
  <si>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</si>
  <si>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</si>
  <si>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</si>
  <si>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</si>
  <si>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</si>
  <si>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</si>
  <si>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</si>
  <si>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</si>
  <si>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</si>
  <si>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</si>
  <si>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</si>
  <si>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</si>
  <si>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</si>
  <si>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</si>
  <si>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</si>
  <si>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</si>
  <si>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</si>
  <si>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</si>
  <si>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</si>
  <si>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</si>
  <si>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</si>
  <si>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</si>
  <si>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</si>
  <si>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</si>
  <si>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</si>
  <si>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</si>
  <si>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</si>
  <si>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</si>
  <si>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</si>
  <si>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</si>
  <si>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</si>
  <si>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</si>
  <si>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</si>
  <si>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</si>
  <si>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</si>
  <si>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</si>
  <si>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</si>
  <si>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</si>
  <si>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</si>
  <si>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</si>
  <si>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</si>
  <si>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</si>
  <si>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</si>
  <si>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</si>
  <si>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</si>
  <si>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</si>
  <si>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</si>
  <si>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</si>
  <si>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</si>
  <si>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</si>
  <si>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</si>
  <si>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</si>
  <si>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</si>
  <si>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</si>
  <si>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</si>
  <si>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</si>
  <si>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</si>
  <si>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</si>
  <si>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</si>
  <si>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</si>
  <si>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</si>
  <si>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</si>
  <si>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</si>
  <si>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</si>
  <si>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</si>
  <si>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</si>
  <si>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</si>
  <si>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</si>
  <si>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</si>
  <si>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</si>
  <si>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</si>
  <si>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</si>
  <si>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</si>
  <si>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</si>
  <si>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</si>
  <si>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</si>
  <si>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</si>
  <si>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</si>
  <si>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</si>
  <si>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</si>
  <si>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</si>
  <si>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</si>
  <si>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</si>
  <si>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</si>
  <si>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</si>
  <si>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</si>
  <si>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</si>
  <si>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</si>
  <si>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</si>
  <si>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</si>
  <si>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</si>
  <si>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</si>
  <si>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</si>
  <si>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</si>
  <si>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</si>
  <si>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</si>
  <si>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</si>
  <si>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</si>
  <si>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</si>
  <si>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</si>
  <si>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</si>
  <si>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</si>
  <si>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</si>
  <si>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</si>
  <si>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</si>
  <si>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</si>
  <si>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</si>
  <si>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</si>
  <si>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</si>
  <si>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</si>
  <si>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</si>
  <si>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</si>
  <si>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</si>
  <si>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</si>
  <si>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</si>
  <si>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</si>
  <si>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</si>
  <si>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</si>
  <si>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</si>
  <si>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</si>
  <si>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</si>
  <si>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</si>
  <si>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</si>
  <si>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</si>
  <si>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</si>
  <si>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</si>
  <si>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</si>
  <si>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</si>
  <si>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</si>
  <si>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</si>
  <si>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</si>
  <si>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</si>
  <si>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</si>
  <si>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</si>
  <si>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</si>
  <si>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</si>
  <si>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</si>
  <si>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</si>
  <si>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</si>
  <si>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</si>
  <si>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</si>
  <si>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</si>
  <si>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</si>
  <si>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</si>
  <si>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</si>
  <si>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</si>
  <si>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</si>
  <si>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</si>
  <si>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</si>
  <si>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</si>
  <si>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</si>
  <si>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</si>
  <si>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</si>
  <si>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</si>
  <si>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</si>
  <si>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</si>
  <si>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</si>
  <si>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</si>
  <si>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</si>
  <si>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</si>
  <si>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</si>
  <si>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</si>
  <si>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</si>
  <si>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</si>
  <si>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</si>
  <si>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</si>
  <si>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</si>
  <si>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</si>
  <si>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</si>
  <si>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</si>
  <si>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</si>
  <si>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</si>
  <si>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</si>
  <si>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</si>
  <si>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</si>
  <si>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</si>
  <si>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</si>
  <si>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</si>
  <si>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</si>
  <si>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</si>
  <si>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</si>
  <si>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</si>
  <si>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</si>
  <si>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</si>
  <si>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</si>
  <si>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</si>
  <si>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</si>
  <si>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</si>
  <si>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</si>
  <si>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</si>
  <si>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</si>
  <si>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</si>
  <si>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</si>
  <si>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</si>
  <si>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</si>
  <si>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</si>
  <si>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</si>
  <si>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</si>
  <si>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</si>
  <si>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</si>
  <si>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</si>
  <si>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</si>
  <si>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</si>
  <si>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</si>
  <si>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</si>
  <si>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</si>
  <si>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</si>
  <si>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</si>
  <si>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</si>
  <si>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</si>
  <si>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</si>
  <si>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</si>
  <si>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</si>
  <si>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</si>
  <si>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</si>
  <si>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</si>
  <si>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</si>
  <si>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</si>
  <si>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</si>
  <si>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</si>
  <si>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</si>
  <si>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</si>
  <si>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</si>
  <si>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</si>
  <si>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</si>
  <si>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</si>
  <si>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</si>
  <si>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</si>
  <si>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</si>
  <si>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</si>
  <si>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</si>
  <si>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</si>
  <si>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</si>
  <si>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</si>
  <si>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</si>
  <si>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</si>
  <si>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</si>
  <si>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</si>
  <si>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</si>
  <si>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</si>
  <si>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</si>
  <si>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</si>
  <si>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</si>
  <si>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</si>
  <si>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</si>
  <si>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</si>
  <si>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</si>
  <si>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</si>
  <si>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</si>
  <si>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</si>
  <si>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</si>
  <si>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</si>
  <si>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</si>
  <si>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</si>
  <si>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</si>
  <si>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</si>
  <si>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</si>
  <si>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</si>
  <si>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</si>
  <si>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</si>
  <si>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</si>
  <si>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</si>
  <si>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</si>
  <si>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</si>
  <si>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</si>
  <si>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</si>
  <si>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</si>
  <si>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</si>
  <si>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</si>
  <si>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</si>
  <si>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</si>
  <si>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</si>
  <si>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</si>
  <si>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</si>
  <si>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</si>
  <si>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</si>
  <si>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</si>
  <si>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</si>
  <si>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</si>
  <si>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</si>
  <si>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</si>
  <si>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</si>
  <si>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</si>
  <si>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</si>
  <si>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</si>
  <si>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</si>
  <si>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</si>
  <si>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</si>
  <si>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</si>
  <si>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</si>
  <si>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</si>
  <si>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</si>
  <si>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</si>
  <si>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</si>
  <si>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</si>
  <si>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</si>
  <si>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</si>
  <si>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</si>
  <si>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</si>
  <si>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</si>
  <si>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</si>
  <si>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</si>
  <si>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</si>
  <si>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</si>
  <si>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</si>
  <si>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</si>
  <si>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</si>
  <si>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</si>
  <si>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</si>
  <si>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</si>
  <si>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</si>
  <si>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</si>
  <si>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</si>
  <si>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</si>
  <si>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</si>
  <si>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</si>
  <si>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</si>
  <si>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</si>
  <si>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</si>
  <si>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</si>
  <si>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</si>
  <si>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</si>
  <si>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</si>
  <si>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</si>
  <si>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</si>
  <si>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</si>
  <si>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</si>
  <si>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</si>
  <si>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</si>
  <si>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</si>
  <si>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</si>
  <si>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</si>
  <si>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</si>
  <si>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</si>
  <si>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</si>
  <si>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</si>
  <si>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</si>
  <si>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</si>
  <si>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</si>
  <si>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</si>
  <si>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</si>
  <si>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</si>
  <si>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</si>
  <si>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</si>
  <si>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</si>
  <si>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</si>
  <si>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</si>
  <si>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</si>
  <si>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</si>
  <si>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</si>
  <si>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</si>
  <si>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</si>
  <si>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</si>
  <si>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</si>
  <si>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</si>
  <si>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</si>
  <si>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</si>
  <si>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</si>
  <si>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</si>
  <si>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</si>
  <si>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</si>
  <si>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</si>
  <si>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</si>
  <si>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</si>
  <si>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</si>
  <si>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</si>
  <si>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</si>
  <si>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</si>
  <si>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</si>
  <si>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</si>
  <si>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</si>
  <si>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</si>
  <si>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</si>
  <si>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</si>
  <si>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</si>
  <si>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</si>
  <si>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</si>
  <si>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</si>
  <si>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</si>
  <si>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</si>
  <si>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</si>
  <si>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</si>
  <si>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</si>
  <si>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</si>
  <si>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</si>
  <si>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</si>
  <si>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</si>
  <si>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</si>
  <si>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</si>
  <si>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</si>
  <si>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</si>
  <si>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</si>
  <si>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</si>
  <si>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</si>
  <si>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</si>
  <si>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</si>
  <si>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</si>
  <si>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</si>
  <si>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</si>
  <si>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</si>
  <si>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</si>
  <si>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</si>
  <si>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</si>
  <si>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</si>
  <si>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</si>
  <si>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</si>
  <si>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</si>
  <si>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</si>
  <si>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</si>
  <si>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</si>
  <si>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</si>
  <si>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</si>
  <si>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</si>
  <si>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</si>
  <si>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</si>
  <si>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</si>
  <si>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</si>
  <si>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</si>
  <si>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</si>
  <si>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</si>
  <si>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</si>
  <si>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</si>
  <si>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</si>
  <si>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</si>
  <si>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</si>
  <si>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</si>
  <si>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</si>
  <si>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</si>
  <si>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</si>
  <si>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</si>
  <si>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</si>
  <si>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</si>
  <si>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</si>
  <si>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</si>
  <si>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</si>
  <si>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</si>
  <si>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</si>
  <si>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</si>
  <si>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</si>
  <si>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</si>
  <si>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</si>
  <si>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</si>
  <si>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</si>
  <si>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</si>
  <si>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</si>
  <si>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</si>
  <si>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</si>
  <si>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</si>
  <si>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</si>
  <si>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</si>
  <si>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</si>
  <si>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</si>
  <si>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</si>
  <si>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</si>
  <si>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</si>
  <si>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</si>
  <si>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</si>
  <si>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</si>
  <si>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</si>
  <si>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</si>
  <si>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</si>
  <si>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</si>
  <si>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</si>
  <si>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</si>
  <si>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</si>
  <si>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</si>
  <si>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</si>
  <si>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</si>
  <si>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</si>
  <si>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</si>
  <si>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</si>
  <si>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</si>
  <si>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</si>
  <si>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</si>
  <si>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</si>
  <si>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</si>
  <si>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</si>
  <si>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</si>
  <si>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</si>
  <si>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</si>
  <si>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</si>
  <si>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</si>
  <si>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</si>
  <si>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</si>
  <si>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</si>
  <si>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</si>
  <si>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</si>
  <si>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</si>
  <si>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</si>
  <si>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</si>
  <si>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</si>
  <si>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</si>
  <si>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</si>
  <si>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</si>
  <si>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</si>
  <si>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</si>
  <si>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</si>
  <si>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</si>
  <si>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</si>
  <si>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</si>
  <si>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</si>
  <si>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</si>
  <si>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</si>
  <si>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</si>
  <si>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</si>
  <si>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</si>
  <si>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</si>
  <si>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</si>
  <si>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</si>
  <si>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</si>
  <si>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</si>
  <si>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</si>
  <si>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</si>
  <si>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</si>
  <si>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</si>
  <si>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</si>
  <si>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</si>
  <si>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</si>
  <si>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</si>
  <si>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</si>
  <si>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</si>
  <si>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</si>
  <si>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</si>
  <si>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</si>
  <si>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</si>
  <si>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</si>
  <si>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</si>
  <si>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</si>
  <si>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</si>
  <si>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</si>
  <si>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</si>
  <si>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</si>
  <si>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</si>
  <si>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</si>
  <si>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</si>
  <si>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</si>
  <si>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</si>
  <si>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</si>
  <si>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</si>
  <si>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</si>
  <si>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</si>
  <si>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</si>
  <si>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</si>
  <si>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</si>
  <si>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</si>
  <si>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</si>
  <si>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</si>
  <si>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</si>
  <si>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</si>
  <si>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</si>
  <si>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</si>
  <si>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</si>
  <si>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</si>
  <si>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</si>
  <si>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</si>
  <si>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</si>
  <si>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</si>
  <si>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</si>
  <si>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</si>
  <si>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</si>
  <si>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</si>
  <si>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</si>
  <si>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</si>
  <si>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</si>
  <si>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</si>
  <si>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</si>
  <si>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</si>
  <si>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</si>
  <si>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</si>
  <si>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</si>
  <si>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</si>
  <si>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</si>
  <si>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</si>
  <si>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</si>
  <si>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</si>
  <si>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</si>
  <si>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</si>
  <si>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</si>
  <si>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</si>
  <si>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</si>
  <si>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</si>
  <si>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</si>
  <si>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</si>
  <si>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</si>
  <si>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</si>
  <si>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</si>
  <si>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</si>
  <si>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</si>
  <si>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</si>
  <si>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</si>
  <si>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</si>
  <si>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</si>
  <si>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</si>
  <si>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</si>
  <si>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</si>
  <si>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</si>
  <si>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</si>
  <si>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</si>
  <si>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</si>
  <si>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</si>
  <si>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</si>
  <si>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</si>
  <si>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</si>
  <si>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</si>
  <si>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</si>
  <si>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</si>
  <si>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</si>
  <si>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</si>
  <si>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</si>
  <si>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</si>
  <si>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</si>
  <si>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</si>
  <si>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</si>
  <si>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</si>
  <si>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</si>
  <si>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</si>
  <si>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</si>
  <si>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</si>
  <si>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</si>
  <si>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</si>
  <si>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</si>
  <si>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</si>
  <si>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</si>
  <si>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</si>
  <si>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</si>
  <si>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</si>
  <si>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</si>
  <si>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</si>
  <si>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</si>
  <si>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</si>
  <si>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</si>
  <si>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</si>
  <si>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</si>
  <si>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</si>
  <si>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</si>
  <si>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</si>
  <si>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</si>
  <si>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</si>
  <si>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</si>
  <si>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</si>
  <si>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</si>
  <si>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</si>
  <si>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</si>
  <si>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</si>
  <si>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</si>
  <si>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</si>
  <si>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</si>
  <si>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</si>
  <si>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</si>
  <si>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</si>
  <si>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</si>
  <si>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</si>
  <si>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</si>
  <si>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</si>
  <si>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</si>
  <si>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</si>
  <si>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</si>
  <si>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</si>
  <si>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</si>
  <si>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</si>
  <si>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</si>
  <si>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</si>
  <si>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</si>
  <si>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</si>
  <si>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</si>
  <si>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</si>
  <si>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</si>
  <si>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</si>
  <si>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</si>
  <si>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</si>
  <si>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</si>
  <si>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</si>
  <si>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</si>
  <si>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</si>
  <si>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</si>
  <si>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</si>
  <si>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</si>
  <si>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</si>
  <si>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</si>
  <si>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</si>
  <si>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</si>
  <si>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</si>
  <si>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</si>
  <si>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</si>
  <si>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</si>
  <si>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</si>
  <si>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</si>
  <si>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</si>
  <si>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</si>
  <si>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</si>
  <si>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</si>
  <si>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</si>
  <si>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</si>
  <si>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</si>
  <si>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</si>
  <si>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</si>
  <si>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</si>
  <si>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</si>
  <si>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</si>
  <si>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</si>
  <si>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</si>
  <si>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</si>
  <si>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</si>
  <si>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</si>
  <si>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</si>
  <si>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</si>
  <si>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</si>
  <si>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</si>
  <si>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</si>
  <si>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</si>
  <si>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</si>
  <si>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</si>
  <si>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</si>
  <si>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</si>
  <si>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</si>
  <si>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</si>
  <si>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</si>
  <si>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</si>
  <si>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</si>
  <si>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</si>
  <si>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</si>
  <si>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</si>
  <si>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</si>
  <si>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</si>
  <si>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</si>
  <si>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</si>
  <si>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</si>
  <si>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</si>
  <si>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</si>
  <si>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</si>
  <si>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</si>
  <si>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</si>
  <si>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</si>
  <si>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</si>
  <si>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</si>
  <si>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</si>
  <si>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</si>
  <si>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</si>
  <si>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</si>
  <si>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</si>
  <si>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</si>
  <si>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</si>
  <si>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</si>
  <si>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</si>
  <si>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</si>
  <si>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</si>
  <si>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</si>
  <si>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</si>
  <si>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</si>
  <si>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</si>
  <si>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</si>
  <si>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</si>
  <si>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</si>
  <si>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</si>
  <si>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</si>
  <si>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</si>
  <si>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</si>
  <si>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</si>
  <si>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</si>
  <si>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</si>
  <si>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</si>
  <si>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</si>
  <si>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</si>
  <si>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</si>
  <si>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</si>
  <si>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</si>
  <si>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</si>
  <si>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</si>
  <si>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</si>
  <si>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</si>
  <si>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</si>
  <si>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</si>
  <si>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</si>
  <si>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</si>
  <si>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</si>
  <si>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</si>
  <si>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</si>
  <si>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</si>
  <si>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</si>
  <si>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</si>
  <si>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</si>
  <si>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</si>
  <si>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</si>
  <si>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</si>
  <si>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</si>
  <si>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</si>
  <si>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</si>
  <si>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</si>
  <si>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</si>
  <si>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</si>
  <si>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</si>
  <si>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</si>
  <si>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</si>
  <si>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</si>
  <si>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</si>
  <si>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</si>
  <si>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</si>
  <si>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</si>
  <si>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</si>
  <si>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</si>
  <si>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</si>
  <si>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</si>
  <si>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</si>
  <si>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</si>
  <si>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</si>
  <si>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</si>
  <si>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</si>
  <si>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</si>
  <si>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</si>
  <si>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</si>
  <si>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</si>
  <si>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</si>
  <si>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</si>
  <si>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</si>
  <si>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</si>
  <si>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</si>
  <si>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</si>
  <si>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</si>
  <si>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</si>
  <si>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</si>
  <si>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</si>
  <si>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</si>
  <si>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</si>
  <si>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</si>
  <si>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</si>
  <si>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</si>
  <si>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</si>
  <si>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</si>
  <si>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</si>
  <si>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</si>
  <si>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</si>
  <si>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</si>
  <si>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</si>
  <si>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</si>
  <si>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</si>
  <si>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</si>
  <si>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</si>
  <si>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</si>
  <si>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</si>
  <si>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</si>
  <si>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</si>
  <si>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</si>
  <si>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</si>
  <si>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</si>
  <si>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</si>
  <si>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</si>
  <si>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</si>
  <si>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</si>
  <si>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</si>
  <si>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</si>
  <si>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</si>
  <si>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</si>
  <si>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</si>
  <si>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</si>
  <si>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</si>
  <si>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</si>
  <si>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</si>
  <si>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</si>
  <si>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</si>
  <si>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</si>
  <si>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</si>
  <si>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</si>
  <si>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</si>
  <si>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</si>
  <si>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</si>
  <si>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</si>
  <si>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</si>
  <si>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</si>
  <si>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</si>
  <si>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</si>
  <si>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</si>
  <si>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</si>
  <si>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</si>
  <si>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</si>
  <si>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</si>
  <si>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</si>
  <si>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</si>
  <si>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</si>
  <si>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</si>
  <si>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</si>
  <si>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</si>
  <si>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</si>
  <si>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</si>
  <si>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</si>
  <si>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</si>
  <si>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</si>
  <si>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</si>
  <si>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</si>
  <si>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</si>
  <si>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</si>
  <si>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</si>
  <si>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</si>
  <si>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</si>
  <si>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</si>
  <si>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</si>
  <si>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</si>
  <si>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</si>
  <si>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</si>
  <si>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</si>
  <si>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</si>
  <si>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</si>
  <si>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</si>
  <si>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</si>
  <si>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</si>
  <si>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</si>
  <si>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</si>
  <si>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</si>
  <si>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</si>
  <si>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</si>
  <si>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</si>
  <si>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</si>
  <si>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</si>
  <si>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</si>
  <si>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</si>
  <si>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</si>
  <si>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</si>
  <si>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</si>
  <si>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</si>
  <si>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</si>
  <si>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</si>
  <si>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</si>
  <si>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</si>
  <si>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</si>
  <si>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</si>
  <si>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</si>
  <si>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</si>
  <si>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</si>
  <si>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</si>
  <si>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</si>
  <si>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</si>
  <si>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</si>
  <si>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</si>
  <si>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</si>
  <si>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</si>
  <si>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</si>
  <si>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</si>
  <si>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</si>
  <si>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</si>
  <si>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</si>
  <si>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</si>
  <si>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</si>
  <si>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</si>
  <si>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</si>
  <si>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</si>
  <si>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</si>
  <si>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</si>
  <si>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</si>
  <si>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</si>
  <si>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</si>
  <si>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</si>
  <si>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</si>
  <si>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</si>
  <si>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</si>
  <si>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</si>
  <si>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</si>
  <si>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</si>
  <si>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</si>
  <si>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</si>
  <si>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</si>
  <si>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</si>
  <si>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</si>
  <si>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</si>
  <si>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</si>
  <si>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</si>
  <si>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</si>
  <si>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</si>
  <si>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</si>
  <si>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</si>
  <si>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</si>
  <si>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</si>
  <si>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</si>
  <si>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</si>
  <si>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</si>
  <si>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</si>
  <si>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</si>
  <si>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</si>
  <si>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</si>
  <si>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</si>
  <si>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</si>
  <si>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</si>
  <si>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</si>
  <si>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</si>
  <si>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</si>
  <si>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</si>
  <si>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</si>
  <si>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</si>
  <si>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</si>
  <si>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</si>
  <si>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</si>
  <si>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</si>
  <si>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</si>
  <si>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</si>
  <si>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</si>
  <si>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</si>
  <si>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</si>
  <si>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</si>
  <si>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</si>
  <si>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</si>
  <si>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</si>
  <si>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</si>
  <si>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</si>
  <si>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</si>
  <si>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</si>
  <si>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</si>
  <si>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</si>
  <si>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</si>
  <si>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</si>
  <si>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</si>
  <si>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</si>
  <si>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</si>
  <si>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</si>
  <si>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</si>
  <si>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</si>
  <si>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</si>
  <si>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</si>
  <si>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</si>
  <si>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</si>
  <si>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</si>
  <si>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</si>
  <si>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</si>
  <si>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</si>
  <si>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</si>
  <si>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</si>
  <si>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</si>
  <si>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</si>
  <si>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</si>
  <si>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</si>
  <si>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</si>
  <si>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</si>
  <si>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</si>
  <si>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</si>
  <si>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</si>
  <si>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</si>
  <si>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</si>
  <si>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</si>
  <si>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</si>
  <si>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</si>
  <si>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</si>
  <si>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</si>
  <si>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</si>
  <si>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</si>
  <si>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</si>
  <si>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</si>
  <si>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</si>
  <si>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</si>
  <si>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</si>
  <si>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</si>
  <si>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</si>
  <si>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</si>
  <si>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</si>
  <si>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</si>
  <si>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</si>
  <si>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</si>
  <si>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</si>
  <si>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</si>
  <si>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</si>
  <si>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</si>
  <si>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</si>
  <si>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</si>
  <si>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</si>
  <si>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</si>
  <si>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</si>
  <si>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</si>
  <si>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</si>
  <si>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</si>
  <si>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</si>
  <si>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</si>
  <si>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</si>
  <si>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</si>
  <si>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</si>
  <si>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</si>
  <si>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</si>
  <si>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</si>
  <si>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</si>
  <si>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</si>
  <si>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</si>
  <si>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</si>
  <si>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</si>
  <si>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</si>
  <si>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</si>
  <si>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</si>
  <si>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</si>
  <si>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</si>
  <si>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</si>
  <si>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</si>
  <si>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</si>
  <si>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</si>
  <si>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</si>
  <si>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</si>
  <si>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</si>
  <si>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</si>
  <si>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</si>
  <si>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</si>
  <si>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</si>
  <si>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</si>
  <si>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</si>
  <si>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</si>
  <si>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</si>
  <si>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</si>
  <si>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</si>
  <si>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</si>
  <si>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</si>
  <si>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</si>
  <si>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</si>
  <si>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</si>
  <si>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</si>
  <si>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</si>
  <si>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</si>
  <si>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</si>
  <si>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</si>
  <si>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</si>
  <si>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</si>
  <si>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</si>
  <si>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</si>
  <si>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</si>
  <si>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</si>
  <si>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</si>
  <si>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</si>
  <si>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</si>
  <si>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</si>
  <si>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</si>
  <si>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</si>
  <si>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</si>
  <si>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</si>
  <si>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</si>
  <si>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</si>
  <si>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</si>
  <si>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</si>
  <si>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</si>
  <si>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</si>
  <si>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</si>
  <si>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</si>
  <si>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</si>
  <si>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</si>
  <si>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</si>
  <si>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</si>
  <si>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</si>
  <si>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</si>
  <si>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</si>
  <si>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</si>
  <si>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</si>
  <si>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</si>
  <si>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</si>
  <si>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</si>
  <si>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</si>
  <si>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</si>
  <si>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</si>
  <si>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</si>
  <si>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</si>
  <si>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</si>
  <si>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</si>
  <si>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</si>
  <si>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</si>
  <si>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</si>
  <si>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</si>
  <si>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</si>
  <si>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</si>
  <si>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</si>
  <si>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</si>
  <si>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</si>
  <si>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</si>
  <si>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</si>
  <si>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</si>
  <si>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</si>
  <si>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</si>
  <si>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</si>
  <si>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</si>
  <si>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</si>
  <si>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</si>
  <si>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</si>
  <si>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</si>
  <si>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</si>
  <si>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</si>
  <si>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</si>
  <si>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</si>
  <si>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</si>
  <si>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</si>
  <si>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</si>
  <si>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</si>
  <si>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</si>
  <si>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</si>
  <si>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</si>
  <si>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</si>
  <si>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</si>
  <si>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</si>
  <si>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</si>
  <si>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</si>
  <si>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</si>
  <si>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</si>
  <si>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</si>
  <si>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</si>
  <si>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</si>
  <si>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</si>
  <si>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</si>
  <si>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</si>
  <si>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</si>
  <si>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</si>
  <si>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</si>
  <si>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</si>
  <si>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</si>
  <si>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</si>
  <si>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</si>
  <si>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</si>
  <si>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</si>
  <si>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</si>
  <si>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</si>
  <si>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</si>
  <si>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</si>
  <si>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</si>
  <si>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</si>
  <si>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</si>
  <si>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</si>
  <si>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</si>
  <si>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</si>
  <si>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</si>
  <si>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</si>
  <si>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</si>
  <si>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</si>
  <si>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</si>
  <si>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</si>
  <si>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</si>
  <si>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</si>
  <si>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</si>
  <si>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</si>
  <si>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</si>
  <si>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</si>
  <si>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</si>
  <si>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</si>
  <si>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</si>
  <si>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</si>
  <si>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</si>
  <si>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</si>
  <si>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</si>
  <si>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</si>
  <si>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</si>
  <si>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</si>
  <si>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</si>
  <si>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</si>
  <si>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</si>
  <si>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</si>
  <si>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</si>
  <si>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</si>
  <si>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</si>
  <si>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</si>
  <si>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</si>
  <si>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</si>
  <si>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</si>
  <si>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</si>
  <si>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</si>
  <si>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</si>
  <si>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</si>
  <si>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</si>
  <si>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</si>
  <si>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</si>
  <si>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</si>
  <si>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</si>
  <si>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</si>
  <si>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</si>
  <si>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</si>
  <si>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</si>
  <si>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</si>
  <si>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</si>
  <si>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</si>
  <si>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</si>
  <si>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</si>
  <si>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</si>
  <si>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</si>
  <si>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</si>
  <si>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</si>
  <si>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</si>
  <si>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</si>
  <si>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</si>
  <si>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</si>
  <si>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</si>
  <si>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</si>
  <si>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</si>
  <si>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</si>
  <si>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</si>
  <si>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</si>
  <si>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</si>
  <si>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</si>
  <si>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</si>
  <si>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</si>
  <si>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</si>
  <si>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</si>
  <si>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</si>
  <si>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</si>
  <si>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</si>
  <si>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</si>
  <si>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</si>
  <si>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</si>
  <si>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</si>
  <si>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</si>
  <si>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</si>
  <si>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</si>
  <si>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</si>
  <si>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</si>
  <si>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</si>
  <si>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</si>
  <si>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</si>
  <si>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</si>
  <si>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</si>
  <si>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</si>
  <si>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</si>
  <si>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</si>
  <si>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</si>
  <si>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</si>
  <si>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</si>
  <si>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</si>
  <si>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</si>
  <si>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</si>
  <si>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</si>
  <si>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</si>
  <si>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</si>
  <si>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</si>
  <si>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</si>
  <si>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</si>
  <si>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</si>
  <si>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</si>
  <si>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</si>
  <si>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</si>
  <si>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</si>
  <si>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</si>
  <si>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</si>
  <si>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</si>
  <si>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</si>
  <si>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</si>
  <si>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</si>
  <si>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</si>
  <si>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</si>
  <si>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</si>
  <si>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</si>
  <si>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</si>
  <si>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</si>
  <si>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</si>
  <si>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</si>
  <si>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</si>
  <si>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</si>
  <si>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</si>
  <si>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</si>
  <si>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</si>
  <si>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</si>
  <si>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</si>
  <si>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</si>
  <si>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</si>
  <si>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</si>
  <si>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</si>
  <si>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</si>
  <si>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</si>
  <si>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</si>
  <si>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</si>
  <si>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</si>
  <si>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</si>
  <si>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</si>
  <si>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</si>
  <si>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</si>
  <si>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</si>
  <si>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</si>
  <si>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</si>
  <si>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</si>
  <si>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</si>
  <si>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</si>
  <si>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</si>
  <si>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</si>
  <si>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</si>
  <si>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</si>
  <si>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</si>
  <si>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</si>
  <si>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</si>
  <si>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</si>
  <si>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</si>
  <si>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</si>
  <si>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</si>
  <si>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</si>
  <si>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</si>
  <si>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</si>
  <si>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</si>
  <si>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</si>
  <si>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</si>
  <si>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</si>
  <si>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</si>
  <si>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</si>
  <si>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</si>
  <si>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</si>
  <si>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</si>
  <si>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</si>
  <si>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</si>
  <si>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</si>
  <si>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</si>
  <si>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</si>
  <si>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</si>
  <si>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</si>
  <si>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</si>
  <si>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</si>
  <si>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</si>
  <si>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</si>
  <si>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</si>
  <si>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</si>
  <si>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</si>
  <si>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</si>
  <si>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</si>
  <si>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</si>
  <si>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</si>
  <si>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</si>
  <si>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</si>
  <si>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</si>
  <si>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</si>
  <si>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</si>
  <si>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</si>
  <si>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</si>
  <si>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</si>
  <si>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</si>
  <si>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</si>
  <si>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</si>
  <si>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</si>
  <si>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</si>
  <si>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</si>
  <si>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</si>
  <si>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</si>
  <si>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</si>
  <si>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</si>
  <si>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</si>
  <si>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</si>
  <si>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</si>
  <si>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</si>
  <si>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</si>
  <si>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</si>
  <si>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</si>
  <si>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</si>
  <si>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</si>
  <si>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</si>
  <si>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</si>
  <si>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</si>
  <si>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</si>
  <si>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</si>
  <si>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</si>
  <si>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</si>
  <si>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</si>
  <si>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</si>
  <si>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</si>
  <si>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</si>
  <si>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</si>
  <si>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</si>
  <si>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</si>
  <si>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</si>
  <si>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</si>
  <si>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</si>
  <si>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</si>
  <si>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</si>
  <si>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</si>
  <si>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</si>
  <si>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</si>
  <si>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</si>
  <si>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</si>
  <si>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</si>
  <si>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</si>
  <si>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</si>
  <si>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</si>
  <si>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</si>
  <si>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</si>
  <si>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</si>
  <si>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</si>
  <si>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</si>
  <si>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</si>
  <si>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</si>
  <si>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</si>
  <si>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</si>
  <si>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</si>
  <si>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</si>
  <si>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</si>
  <si>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</si>
  <si>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</si>
  <si>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</si>
  <si>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</si>
  <si>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</si>
  <si>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</si>
  <si>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</si>
  <si>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</si>
  <si>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</si>
  <si>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</si>
  <si>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</si>
  <si>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</si>
  <si>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</si>
  <si>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</si>
  <si>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</si>
  <si>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</si>
  <si>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</si>
  <si>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</si>
  <si>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</si>
  <si>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</si>
  <si>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</si>
  <si>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</si>
  <si>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</si>
  <si>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</si>
  <si>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</si>
  <si>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</si>
  <si>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</si>
  <si>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</si>
  <si>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</si>
  <si>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</si>
  <si>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</si>
  <si>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</si>
  <si>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</si>
  <si>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</si>
  <si>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</si>
  <si>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</si>
  <si>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</si>
  <si>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</si>
  <si>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</si>
  <si>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</si>
  <si>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</si>
  <si>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</si>
  <si>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</si>
  <si>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</si>
  <si>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</si>
  <si>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</si>
  <si>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</si>
  <si>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</si>
  <si>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</si>
  <si>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</si>
  <si>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</si>
  <si>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</si>
  <si>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</si>
  <si>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</si>
  <si>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</si>
  <si>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</si>
  <si>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</si>
  <si>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</si>
  <si>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</si>
  <si>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</si>
  <si>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</si>
  <si>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</si>
  <si>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</si>
  <si>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</si>
  <si>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</si>
  <si>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</si>
  <si>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</si>
  <si>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</si>
  <si>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</si>
  <si>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</si>
  <si>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</si>
  <si>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</si>
  <si>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</si>
  <si>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</si>
  <si>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</si>
  <si>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</si>
  <si>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</si>
  <si>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</si>
  <si>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</si>
  <si>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</si>
  <si>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</si>
  <si>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</si>
  <si>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</si>
  <si>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</si>
  <si>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</si>
  <si>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</si>
  <si>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</si>
  <si>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</si>
  <si>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</si>
  <si>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</si>
  <si>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</si>
  <si>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</si>
  <si>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</si>
  <si>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</si>
  <si>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</si>
  <si>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</si>
  <si>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</si>
  <si>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</si>
  <si>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</si>
  <si>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</si>
  <si>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</si>
  <si>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</si>
  <si>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</si>
  <si>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</si>
  <si>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</si>
  <si>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</si>
  <si>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</si>
  <si>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</si>
  <si>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</si>
  <si>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</si>
  <si>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</si>
  <si>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</si>
  <si>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</si>
  <si>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</si>
  <si>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</si>
  <si>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</si>
  <si>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</si>
  <si>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</si>
  <si>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</si>
  <si>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</si>
  <si>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</si>
  <si>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</si>
  <si>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</si>
  <si>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</si>
  <si>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</si>
  <si>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</si>
  <si>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</si>
  <si>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</si>
  <si>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</si>
  <si>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</si>
  <si>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</si>
  <si>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</si>
  <si>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</si>
  <si>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</si>
  <si>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</si>
  <si>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</si>
  <si>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</si>
  <si>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</si>
  <si>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</si>
  <si>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</si>
  <si>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</si>
  <si>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</si>
  <si>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</si>
  <si>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</si>
  <si>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</si>
  <si>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</si>
  <si>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</si>
  <si>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</si>
  <si>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</si>
  <si>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</si>
  <si>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</si>
  <si>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</si>
  <si>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</si>
  <si>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</si>
  <si>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</si>
  <si>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</si>
  <si>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</si>
  <si>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</si>
  <si>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</si>
  <si>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</si>
  <si>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</si>
  <si>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</si>
  <si>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</si>
  <si>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</si>
  <si>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</si>
  <si>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</si>
  <si>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</si>
  <si>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</si>
  <si>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</si>
  <si>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</si>
  <si>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</si>
  <si>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</si>
  <si>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</si>
  <si>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</si>
  <si>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</si>
  <si>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</si>
  <si>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</si>
  <si>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</si>
  <si>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</si>
  <si>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</si>
  <si>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</si>
  <si>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</si>
  <si>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</si>
  <si>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</si>
  <si>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</si>
  <si>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</si>
  <si>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</si>
  <si>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</si>
  <si>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</si>
  <si>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</si>
  <si>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</si>
  <si>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</si>
  <si>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</si>
  <si>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</si>
  <si>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</si>
  <si>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</si>
  <si>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</si>
  <si>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</si>
  <si>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</si>
  <si>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</si>
  <si>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</si>
  <si>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</si>
  <si>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</si>
  <si>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</si>
  <si>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</si>
  <si>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</si>
  <si>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</si>
  <si>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</si>
  <si>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</si>
  <si>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</si>
  <si>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</si>
  <si>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</si>
  <si>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</si>
  <si>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</si>
  <si>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</si>
  <si>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</si>
  <si>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</si>
  <si>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</si>
  <si>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</si>
  <si>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</si>
  <si>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</si>
  <si>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</si>
  <si>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</si>
  <si>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</si>
  <si>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</si>
  <si>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</si>
  <si>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</si>
  <si>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</si>
  <si>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</si>
  <si>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</si>
  <si>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</si>
  <si>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</si>
  <si>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</si>
  <si>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</si>
  <si>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</si>
  <si>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</si>
  <si>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</si>
  <si>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</si>
  <si>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</si>
  <si>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</si>
  <si>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</si>
  <si>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</si>
  <si>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</si>
  <si>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</si>
  <si>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</si>
  <si>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</si>
  <si>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</si>
  <si>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</si>
  <si>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</si>
  <si>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</si>
  <si>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</si>
  <si>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</si>
  <si>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</si>
  <si>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</si>
  <si>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</si>
  <si>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</si>
  <si>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</si>
  <si>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</si>
  <si>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</si>
  <si>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</si>
  <si>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</si>
  <si>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</si>
  <si>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</si>
  <si>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</si>
  <si>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</si>
  <si>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</si>
  <si>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</si>
  <si>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</si>
  <si>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</si>
  <si>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</si>
  <si>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</si>
  <si>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</si>
  <si>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</si>
  <si>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</si>
  <si>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</si>
  <si>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</si>
  <si>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</si>
  <si>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</si>
  <si>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</si>
  <si>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</si>
  <si>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</si>
  <si>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</si>
  <si>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</si>
  <si>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</si>
  <si>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</si>
  <si>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</si>
  <si>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</si>
  <si>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</si>
  <si>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</si>
  <si>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</si>
  <si>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</si>
  <si>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</si>
  <si>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</si>
  <si>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</si>
  <si>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</si>
  <si>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</si>
  <si>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</si>
  <si>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</si>
  <si>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</si>
  <si>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</si>
  <si>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</si>
  <si>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</si>
  <si>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</si>
  <si>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</si>
  <si>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</si>
  <si>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</si>
  <si>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</si>
  <si>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</si>
  <si>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</si>
  <si>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</si>
  <si>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</si>
  <si>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</si>
  <si>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</si>
  <si>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</si>
  <si>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</si>
  <si>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</si>
  <si>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</si>
  <si>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</si>
  <si>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</si>
  <si>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</si>
  <si>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</si>
  <si>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</si>
  <si>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</si>
  <si>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</si>
  <si>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</si>
  <si>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</si>
  <si>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</si>
  <si>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</si>
  <si>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</si>
  <si>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</si>
  <si>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</si>
  <si>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</si>
  <si>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</si>
  <si>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</si>
  <si>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</si>
  <si>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</si>
  <si>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</si>
  <si>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</si>
  <si>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</si>
  <si>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</si>
  <si>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</si>
  <si>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</si>
  <si>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</si>
  <si>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</si>
  <si>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</si>
  <si>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</si>
  <si>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</si>
  <si>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</si>
  <si>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</si>
  <si>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</si>
  <si>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</si>
  <si>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</si>
  <si>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</si>
  <si>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</si>
  <si>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</si>
  <si>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</si>
  <si>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</si>
  <si>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</si>
  <si>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</si>
  <si>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</si>
  <si>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</si>
  <si>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</si>
  <si>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</si>
  <si>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</si>
  <si>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</si>
  <si>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</si>
  <si>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</si>
  <si>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</si>
  <si>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</si>
  <si>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</si>
  <si>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</si>
  <si>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</si>
  <si>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</si>
  <si>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</si>
  <si>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</si>
  <si>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</si>
  <si>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</si>
  <si>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</si>
  <si>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</si>
  <si>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</si>
  <si>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</si>
  <si>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</si>
  <si>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</si>
  <si>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</si>
  <si>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</si>
  <si>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</si>
  <si>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</si>
  <si>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</si>
  <si>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</si>
  <si>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</si>
  <si>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</si>
  <si>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</si>
  <si>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</si>
  <si>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</si>
  <si>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</si>
  <si>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</si>
  <si>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</si>
  <si>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</si>
  <si>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</si>
  <si>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</si>
  <si>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</si>
  <si>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</si>
  <si>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</si>
  <si>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</si>
  <si>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</si>
  <si>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</si>
  <si>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</si>
  <si>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</si>
  <si>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</si>
  <si>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</si>
  <si>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</si>
  <si>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</si>
  <si>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</si>
  <si>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</si>
  <si>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</si>
  <si>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</si>
  <si>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</si>
  <si>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</si>
  <si>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</si>
  <si>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</si>
  <si>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</si>
  <si>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</si>
  <si>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</si>
  <si>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</si>
  <si>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</si>
  <si>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</si>
  <si>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</si>
  <si>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</si>
  <si>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</si>
  <si>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</si>
  <si>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</si>
  <si>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</si>
  <si>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</si>
  <si>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</si>
  <si>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</si>
  <si>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</si>
  <si>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</si>
  <si>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</si>
  <si>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</si>
  <si>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</si>
  <si>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</si>
  <si>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</si>
  <si>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</si>
  <si>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</si>
  <si>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</si>
  <si>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</si>
  <si>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</si>
  <si>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</si>
  <si>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</si>
  <si>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</si>
  <si>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</si>
  <si>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</si>
  <si>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</si>
  <si>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</si>
  <si>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</si>
  <si>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</si>
  <si>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</si>
  <si>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</si>
  <si>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</si>
  <si>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</si>
  <si>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</si>
  <si>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</si>
  <si>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</si>
  <si>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</si>
  <si>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</si>
  <si>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</si>
  <si>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</si>
  <si>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</si>
  <si>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</si>
  <si>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</si>
  <si>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</si>
  <si>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</si>
  <si>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</si>
  <si>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</si>
  <si>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</si>
  <si>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</si>
  <si>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</si>
  <si>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</si>
  <si>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</si>
  <si>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</si>
  <si>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</si>
  <si>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</si>
  <si>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</si>
  <si>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</si>
  <si>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</si>
  <si>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</si>
  <si>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</si>
  <si>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</si>
  <si>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</si>
  <si>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</si>
  <si>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</si>
  <si>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</si>
  <si>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</si>
  <si>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</si>
  <si>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</si>
  <si>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</si>
  <si>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</si>
  <si>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</si>
  <si>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</si>
  <si>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</si>
  <si>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</si>
  <si>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</si>
  <si>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</si>
  <si>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</si>
  <si>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</si>
  <si>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</si>
  <si>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</si>
  <si>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</si>
  <si>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</si>
  <si>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</si>
  <si>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</si>
  <si>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</si>
  <si>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</si>
  <si>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</si>
  <si>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</si>
  <si>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</si>
  <si>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</si>
  <si>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</si>
  <si>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</si>
  <si>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</si>
  <si>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</si>
  <si>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</si>
  <si>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</si>
  <si>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</si>
  <si>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</si>
  <si>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</si>
  <si>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</si>
  <si>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</si>
  <si>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</si>
  <si>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</si>
  <si>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</si>
  <si>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</si>
  <si>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</si>
  <si>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</si>
  <si>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</si>
  <si>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</si>
  <si>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</si>
  <si>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</si>
  <si>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</si>
  <si>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</si>
  <si>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</si>
  <si>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</si>
  <si>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</si>
  <si>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</si>
  <si>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</si>
  <si>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</si>
  <si>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</si>
  <si>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</si>
  <si>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</si>
  <si>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</si>
  <si>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</si>
  <si>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</si>
  <si>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</si>
  <si>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</si>
  <si>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</si>
  <si>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</si>
  <si>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</si>
  <si>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</si>
  <si>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</si>
  <si>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</si>
  <si>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</si>
  <si>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</si>
  <si>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</si>
  <si>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</si>
  <si>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</si>
  <si>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</si>
  <si>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</si>
  <si>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</si>
  <si>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</si>
  <si>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</si>
  <si>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</si>
  <si>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</si>
  <si>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</si>
  <si>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</si>
  <si>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</si>
  <si>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</si>
  <si>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</si>
  <si>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</si>
  <si>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</si>
  <si>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</si>
  <si>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</si>
  <si>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</si>
  <si>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</si>
  <si>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</si>
  <si>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</si>
  <si>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</si>
  <si>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</si>
  <si>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</si>
  <si>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</si>
  <si>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</si>
  <si>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</si>
  <si>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</si>
  <si>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</si>
  <si>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</si>
  <si>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</si>
  <si>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</si>
  <si>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</si>
  <si>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</si>
  <si>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</si>
  <si>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</si>
  <si>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</si>
  <si>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</si>
  <si>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</si>
  <si>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</si>
  <si>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</si>
  <si>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</si>
  <si>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</si>
  <si>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</si>
  <si>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</si>
  <si>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</si>
  <si>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</si>
  <si>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</si>
  <si>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</si>
  <si>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</si>
  <si>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</si>
  <si>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</si>
  <si>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</si>
  <si>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</si>
  <si>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</si>
  <si>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</si>
  <si>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</si>
  <si>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</si>
  <si>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</si>
  <si>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</si>
  <si>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</si>
  <si>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</si>
  <si>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</si>
  <si>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</si>
  <si>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</si>
  <si>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</si>
  <si>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</si>
  <si>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</si>
  <si>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</si>
  <si>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</si>
  <si>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</si>
  <si>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</si>
  <si>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</si>
  <si>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</si>
  <si>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</si>
  <si>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</si>
  <si>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</si>
  <si>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</si>
  <si>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</si>
  <si>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</si>
  <si>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</si>
  <si>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</si>
  <si>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</si>
  <si>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</si>
  <si>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</si>
  <si>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</si>
  <si>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</si>
  <si>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</si>
  <si>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</si>
  <si>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</si>
  <si>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</si>
  <si>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</si>
  <si>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</si>
  <si>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</si>
  <si>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</si>
  <si>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</si>
  <si>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</si>
  <si>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</si>
  <si>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</si>
  <si>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</si>
  <si>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</si>
  <si>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</si>
  <si>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</si>
  <si>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</si>
  <si>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</si>
  <si>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</si>
  <si>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</si>
  <si>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</si>
  <si>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</si>
  <si>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</si>
  <si>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</si>
  <si>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</si>
  <si>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</si>
  <si>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</si>
  <si>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</si>
  <si>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</si>
  <si>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</si>
  <si>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</si>
  <si>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</si>
  <si>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</si>
  <si>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</si>
  <si>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</si>
  <si>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</si>
  <si>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</si>
  <si>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</si>
  <si>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</si>
  <si>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</si>
  <si>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</si>
  <si>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</si>
  <si>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</si>
  <si>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</si>
  <si>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</si>
  <si>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</si>
  <si>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</si>
  <si>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</si>
  <si>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</si>
  <si>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</si>
  <si>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</si>
  <si>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</si>
  <si>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</si>
  <si>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</si>
  <si>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</si>
  <si>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</si>
  <si>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</si>
  <si>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</si>
  <si>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</si>
  <si>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</si>
  <si>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</si>
  <si>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</si>
  <si>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</si>
  <si>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</si>
  <si>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</si>
  <si>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</si>
  <si>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</si>
  <si>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</si>
  <si>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</si>
  <si>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</si>
  <si>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</si>
  <si>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</si>
  <si>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</si>
  <si>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</si>
  <si>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</si>
  <si>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</si>
  <si>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</si>
  <si>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</si>
  <si>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</si>
  <si>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</si>
  <si>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</si>
  <si>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</si>
  <si>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</si>
  <si>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</si>
  <si>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</si>
  <si>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</si>
  <si>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</si>
  <si>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</si>
  <si>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</si>
  <si>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</si>
  <si>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</si>
  <si>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</si>
  <si>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</si>
  <si>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</si>
  <si>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</si>
  <si>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</si>
  <si>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</si>
  <si>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</si>
  <si>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</si>
  <si>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</si>
  <si>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</si>
  <si>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</si>
  <si>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</si>
  <si>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</si>
  <si>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</si>
  <si>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</si>
  <si>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</si>
  <si>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</si>
  <si>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</si>
  <si>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</si>
  <si>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</si>
  <si>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</si>
  <si>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</si>
  <si>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</si>
  <si>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</si>
  <si>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</si>
  <si>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</si>
  <si>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</si>
  <si>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</si>
  <si>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</si>
  <si>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</si>
  <si>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</si>
  <si>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</si>
  <si>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</si>
  <si>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</si>
  <si>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</si>
  <si>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</si>
  <si>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</si>
  <si>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</si>
  <si>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</si>
  <si>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</si>
  <si>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</si>
  <si>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</si>
  <si>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</si>
  <si>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</si>
  <si>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</si>
  <si>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</si>
  <si>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</si>
  <si>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</si>
  <si>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</si>
  <si>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</si>
  <si>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</si>
  <si>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</si>
  <si>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</si>
  <si>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</si>
  <si>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</si>
  <si>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</si>
  <si>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</si>
  <si>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</si>
  <si>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</si>
  <si>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</si>
  <si>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</si>
  <si>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</si>
  <si>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</si>
  <si>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</si>
  <si>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</si>
  <si>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</si>
  <si>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</si>
  <si>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</si>
  <si>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</si>
  <si>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</si>
  <si>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</si>
  <si>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</si>
  <si>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</si>
  <si>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</si>
  <si>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</si>
  <si>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</si>
  <si>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</si>
  <si>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</si>
  <si>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</si>
  <si>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</si>
  <si>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</si>
  <si>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</si>
  <si>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</si>
  <si>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</si>
  <si>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</si>
  <si>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</si>
  <si>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</si>
  <si>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</si>
  <si>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</si>
  <si>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</si>
  <si>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</si>
  <si>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</si>
  <si>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</si>
  <si>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</si>
  <si>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</si>
  <si>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</si>
  <si>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</si>
  <si>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</si>
  <si>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</si>
  <si>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</si>
  <si>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</si>
  <si>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</si>
  <si>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</si>
  <si>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</si>
  <si>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</si>
  <si>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</si>
  <si>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</si>
  <si>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</si>
  <si>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</si>
  <si>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</si>
  <si>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</si>
  <si>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</si>
  <si>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</si>
  <si>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</si>
  <si>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</si>
  <si>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</si>
  <si>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</si>
  <si>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</si>
  <si>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</si>
  <si>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</si>
  <si>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</si>
  <si>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</si>
  <si>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</si>
  <si>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</si>
  <si>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</si>
  <si>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</si>
  <si>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</si>
  <si>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</si>
  <si>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</si>
  <si>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</si>
  <si>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</si>
  <si>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</si>
  <si>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</si>
  <si>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</si>
  <si>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</si>
  <si>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</si>
  <si>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</si>
  <si>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</si>
  <si>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</si>
  <si>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</si>
  <si>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</si>
  <si>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</si>
  <si>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</si>
  <si>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</si>
  <si>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</si>
  <si>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</si>
  <si>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</si>
  <si>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</si>
  <si>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</si>
  <si>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</si>
  <si>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</si>
  <si>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</si>
  <si>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</si>
  <si>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</si>
  <si>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</si>
  <si>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</si>
  <si>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</si>
  <si>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</si>
  <si>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</si>
  <si>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</si>
  <si>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</si>
  <si>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</si>
  <si>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</si>
  <si>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</si>
  <si>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</si>
  <si>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</si>
  <si>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</si>
  <si>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</si>
  <si>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</si>
  <si>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</si>
  <si>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</si>
  <si>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</si>
  <si>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</si>
  <si>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</si>
  <si>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</si>
  <si>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</si>
  <si>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</si>
  <si>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</si>
  <si>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</si>
  <si>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</si>
  <si>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</si>
  <si>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</si>
  <si>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</si>
  <si>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</si>
  <si>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</si>
  <si>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</si>
  <si>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</si>
  <si>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</si>
  <si>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</si>
  <si>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</si>
  <si>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</si>
  <si>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</si>
  <si>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</si>
  <si>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</si>
  <si>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</si>
  <si>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</si>
  <si>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</si>
  <si>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</si>
  <si>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</si>
  <si>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</si>
  <si>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</si>
  <si>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</si>
  <si>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</si>
  <si>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</si>
  <si>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</si>
  <si>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</si>
  <si>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</si>
  <si>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</si>
  <si>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</si>
  <si>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</si>
  <si>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</si>
  <si>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</si>
  <si>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</si>
  <si>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</si>
  <si>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</si>
  <si>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</si>
  <si>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</si>
  <si>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</si>
  <si>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</si>
  <si>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</si>
  <si>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</si>
  <si>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</si>
  <si>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</si>
  <si>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</si>
  <si>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</si>
  <si>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</si>
  <si>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</si>
  <si>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</si>
  <si>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</si>
  <si>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</si>
  <si>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</si>
  <si>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</si>
  <si>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</si>
  <si>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</si>
  <si>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</si>
  <si>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</si>
  <si>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</si>
  <si>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</si>
  <si>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</si>
  <si>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</si>
  <si>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</si>
  <si>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</si>
  <si>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</si>
  <si>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</si>
  <si>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</si>
  <si>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</si>
  <si>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</si>
  <si>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</si>
  <si>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</si>
  <si>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</si>
  <si>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</si>
  <si>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</si>
  <si>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</si>
  <si>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</si>
  <si>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</si>
  <si>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</si>
  <si>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</si>
  <si>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</si>
  <si>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</si>
  <si>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</si>
  <si>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</si>
  <si>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</si>
  <si>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</si>
  <si>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</si>
  <si>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</si>
  <si>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</si>
  <si>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</si>
  <si>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</si>
  <si>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</si>
  <si>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</si>
  <si>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</si>
  <si>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</si>
  <si>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</si>
  <si>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</si>
  <si>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</si>
  <si>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</si>
  <si>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</si>
  <si>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</si>
  <si>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</si>
  <si>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</si>
  <si>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</si>
  <si>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</si>
  <si>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</si>
  <si>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</si>
  <si>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</si>
  <si>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</si>
  <si>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</si>
  <si>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</si>
  <si>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</si>
  <si>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</si>
  <si>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</si>
  <si>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</si>
  <si>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</si>
  <si>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</si>
  <si>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</si>
  <si>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</si>
  <si>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</si>
  <si>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</si>
  <si>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</si>
  <si>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</si>
  <si>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</si>
  <si>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</si>
  <si>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</si>
  <si>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</si>
  <si>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</si>
  <si>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</si>
  <si>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</si>
  <si>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</si>
  <si>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</si>
  <si>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</si>
  <si>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</si>
  <si>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</si>
  <si>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</si>
  <si>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</si>
  <si>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</si>
  <si>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</si>
  <si>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</si>
  <si>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</si>
  <si>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</si>
  <si>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</si>
  <si>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</si>
  <si>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</si>
  <si>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</si>
  <si>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</si>
  <si>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</si>
  <si>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</si>
  <si>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</si>
  <si>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</si>
  <si>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</si>
  <si>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</si>
  <si>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</si>
  <si>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</si>
  <si>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</si>
  <si>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</si>
  <si>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</si>
  <si>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</si>
  <si>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</si>
  <si>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</si>
  <si>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</si>
  <si>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</si>
  <si>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</si>
  <si>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</si>
  <si>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</si>
  <si>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</si>
  <si>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</si>
  <si>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</si>
  <si>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</si>
  <si>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</si>
  <si>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</si>
  <si>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</si>
  <si>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</si>
  <si>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</si>
  <si>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</si>
  <si>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</si>
  <si>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</si>
  <si>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</si>
  <si>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</si>
  <si>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</si>
  <si>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</si>
  <si>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</si>
  <si>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</si>
  <si>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</si>
  <si>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</si>
  <si>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</si>
  <si>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</si>
  <si>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</si>
  <si>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</si>
  <si>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</si>
  <si>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</si>
  <si>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</si>
  <si>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</si>
  <si>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</si>
  <si>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</si>
  <si>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</si>
  <si>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</si>
  <si>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3335989446</t>
  </si>
  <si>
    <t>3335989430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</si>
  <si>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</si>
  <si>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</si>
  <si>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</si>
  <si>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</si>
  <si>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</si>
  <si>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COMUNICACION</t>
  </si>
  <si>
    <t>GAVETA DE DEPOSITO LLENA</t>
  </si>
  <si>
    <t>Hold</t>
  </si>
  <si>
    <t>Morales Payano, Wilfredy Leandro</t>
  </si>
  <si>
    <t>DRBR863</t>
  </si>
  <si>
    <t xml:space="preserve">Sin Efectivo </t>
  </si>
  <si>
    <t>REINICIO FALLIDO POR LECTOR</t>
  </si>
  <si>
    <t>Gavetas Rechazo/Deposito  Atendido</t>
  </si>
  <si>
    <t>Solucionado</t>
  </si>
  <si>
    <t>ReservaC Norte</t>
  </si>
  <si>
    <t xml:space="preserve">Brioso Luciano, Cristino </t>
  </si>
  <si>
    <t>Gavetas Vacias/Gavetas Fallando</t>
  </si>
  <si>
    <t>Abastecido</t>
  </si>
  <si>
    <t>2 Gavetas Vacías + 1 Fallando</t>
  </si>
  <si>
    <t xml:space="preserve"> ATM S/M Nacional Plaza Central</t>
  </si>
  <si>
    <t>INHIBIDO</t>
  </si>
  <si>
    <t>3336019384 </t>
  </si>
  <si>
    <t>3336019422 </t>
  </si>
  <si>
    <t>3336019793</t>
  </si>
  <si>
    <t>Moreta, Christian Aury</t>
  </si>
  <si>
    <t>3336019782</t>
  </si>
  <si>
    <t>3336019773</t>
  </si>
  <si>
    <t>3336019750</t>
  </si>
  <si>
    <t>3336019749</t>
  </si>
  <si>
    <t>3336019705</t>
  </si>
  <si>
    <t>3336019701</t>
  </si>
  <si>
    <t>3336019501</t>
  </si>
  <si>
    <t>`</t>
  </si>
  <si>
    <t>REINICIO FALLIDO</t>
  </si>
  <si>
    <t>3336019828</t>
  </si>
  <si>
    <t>GAVETA RECHAZO LLENA</t>
  </si>
  <si>
    <t>3336019827</t>
  </si>
  <si>
    <t>3336019826</t>
  </si>
  <si>
    <t>3336019825</t>
  </si>
  <si>
    <t>3336019824</t>
  </si>
  <si>
    <t>3336019823</t>
  </si>
  <si>
    <t>3336019821</t>
  </si>
  <si>
    <t>3336019811</t>
  </si>
  <si>
    <t>3336019810</t>
  </si>
  <si>
    <t>3336019801</t>
  </si>
  <si>
    <t>3336019800</t>
  </si>
  <si>
    <t>3336019799</t>
  </si>
  <si>
    <t>GAVETAS DE RECHAZO LLENA</t>
  </si>
  <si>
    <t>3336019798</t>
  </si>
  <si>
    <t>3336019797</t>
  </si>
  <si>
    <t>3336019796</t>
  </si>
  <si>
    <t>3336019852</t>
  </si>
  <si>
    <t>3336019851</t>
  </si>
  <si>
    <t>3336019850</t>
  </si>
  <si>
    <t>3336019849</t>
  </si>
  <si>
    <t>3336019847</t>
  </si>
  <si>
    <t>3336019846</t>
  </si>
  <si>
    <t>3336019845</t>
  </si>
  <si>
    <t>3336019844</t>
  </si>
  <si>
    <t>3336019842</t>
  </si>
  <si>
    <t>3336019840</t>
  </si>
  <si>
    <t>3336019839</t>
  </si>
  <si>
    <t>3336019838</t>
  </si>
  <si>
    <t>3336019837</t>
  </si>
  <si>
    <t>3336019836</t>
  </si>
  <si>
    <t>3336019833</t>
  </si>
  <si>
    <t>3336019831</t>
  </si>
  <si>
    <t>ERROR DE PRINTER</t>
  </si>
  <si>
    <t>3336019854 </t>
  </si>
  <si>
    <t>09 Septiembre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</si>
</sst>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37BD47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69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2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54" xfId="0" applyFont="1" applyFill="1" applyBorder="1" applyAlignment="1">
      <alignment horizontal="center" vertical="center" wrapText="1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22" fontId="33" fillId="5" borderId="59" xfId="0" applyNumberFormat="1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55" fillId="5" borderId="59" xfId="0" applyFont="1" applyFill="1" applyBorder="1" applyAlignment="1">
      <alignment horizontal="center" vertical="center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1" fillId="39" borderId="68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4" fillId="5" borderId="59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center" vertical="center" wrapText="1"/>
    </xf>
    <xf numFmtId="0" fontId="30" fillId="40" borderId="62" xfId="0" applyFont="1" applyFill="1" applyBorder="1" applyAlignment="1">
      <alignment horizontal="center" vertical="center" wrapText="1"/>
    </xf>
    <xf numFmtId="0" fontId="11" fillId="5" borderId="36" xfId="0" applyFont="1" applyFill="1" applyBorder="1" applyAlignment="1">
      <alignment horizontal="center" vertical="center" wrapText="1"/>
    </xf>
    <xf numFmtId="0" fontId="11" fillId="5" borderId="59" xfId="0" applyNumberFormat="1" applyFont="1" applyFill="1" applyBorder="1" applyAlignment="1">
      <alignment horizontal="center" vertical="center"/>
    </xf>
    <xf numFmtId="0" fontId="41" fillId="44" borderId="64" xfId="0" applyFont="1" applyFill="1" applyBorder="1" applyAlignment="1">
      <alignment horizontal="center" vertical="center" wrapText="1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40" fillId="43" borderId="59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6694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D000000}"/>
    <cellStyle name="60% - Accent2" xfId="28" builtinId="36" customBuiltin="1"/>
    <cellStyle name="60% - Accent2 2" xfId="1163" xr:uid="{00000000-0005-0000-0000-00000F000000}"/>
    <cellStyle name="60% - Accent3" xfId="32" builtinId="40" customBuiltin="1"/>
    <cellStyle name="60% - Accent3 2" xfId="1164" xr:uid="{00000000-0005-0000-0000-000011000000}"/>
    <cellStyle name="60% - Accent4" xfId="36" builtinId="44" customBuiltin="1"/>
    <cellStyle name="60% - Accent4 2" xfId="1165" xr:uid="{00000000-0005-0000-0000-000013000000}"/>
    <cellStyle name="60% - Accent5" xfId="40" builtinId="48" customBuiltin="1"/>
    <cellStyle name="60% - Accent5 2" xfId="1166" xr:uid="{00000000-0005-0000-0000-000015000000}"/>
    <cellStyle name="60% - Accent6" xfId="44" builtinId="52" customBuiltin="1"/>
    <cellStyle name="60% - Accent6 2" xfId="1167" xr:uid="{00000000-0005-0000-0000-000017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20000000}"/>
    <cellStyle name="Cambios de Turno 2" xfId="146" xr:uid="{00000000-0005-0000-0000-000021000000}"/>
    <cellStyle name="Cambios de Turno 2 2" xfId="238" xr:uid="{00000000-0005-0000-0000-000022000000}"/>
    <cellStyle name="Cambios de Turno 2 2 2" xfId="514" xr:uid="{00000000-0005-0000-0000-000023000000}"/>
    <cellStyle name="Cambios de Turno 2 2 2 2" xfId="1066" xr:uid="{00000000-0005-0000-0000-000024000000}"/>
    <cellStyle name="Cambios de Turno 2 2 2 2 2" xfId="2179" xr:uid="{00000000-0005-0000-0000-000025000000}"/>
    <cellStyle name="Cambios de Turno 2 2 2 2 2 2" xfId="4390" xr:uid="{00000000-0005-0000-0000-000026000000}"/>
    <cellStyle name="Cambios de Turno 2 2 2 2 2 3" xfId="6600" xr:uid="{00000000-0005-0000-0000-000027000000}"/>
    <cellStyle name="Cambios de Turno 2 2 2 2 3" xfId="3285" xr:uid="{00000000-0005-0000-0000-000028000000}"/>
    <cellStyle name="Cambios de Turno 2 2 2 2 4" xfId="5495" xr:uid="{00000000-0005-0000-0000-000029000000}"/>
    <cellStyle name="Cambios de Turno 2 2 2 3" xfId="1627" xr:uid="{00000000-0005-0000-0000-00002A000000}"/>
    <cellStyle name="Cambios de Turno 2 2 2 3 2" xfId="3838" xr:uid="{00000000-0005-0000-0000-00002B000000}"/>
    <cellStyle name="Cambios de Turno 2 2 2 3 3" xfId="6048" xr:uid="{00000000-0005-0000-0000-00002C000000}"/>
    <cellStyle name="Cambios de Turno 2 2 2 4" xfId="2733" xr:uid="{00000000-0005-0000-0000-00002D000000}"/>
    <cellStyle name="Cambios de Turno 2 2 2 5" xfId="4943" xr:uid="{00000000-0005-0000-0000-00002E000000}"/>
    <cellStyle name="Cambios de Turno 2 2 3" xfId="790" xr:uid="{00000000-0005-0000-0000-00002F000000}"/>
    <cellStyle name="Cambios de Turno 2 2 3 2" xfId="1903" xr:uid="{00000000-0005-0000-0000-000030000000}"/>
    <cellStyle name="Cambios de Turno 2 2 3 2 2" xfId="4114" xr:uid="{00000000-0005-0000-0000-000031000000}"/>
    <cellStyle name="Cambios de Turno 2 2 3 2 3" xfId="6324" xr:uid="{00000000-0005-0000-0000-000032000000}"/>
    <cellStyle name="Cambios de Turno 2 2 3 3" xfId="3009" xr:uid="{00000000-0005-0000-0000-000033000000}"/>
    <cellStyle name="Cambios de Turno 2 2 3 4" xfId="5219" xr:uid="{00000000-0005-0000-0000-000034000000}"/>
    <cellStyle name="Cambios de Turno 2 2 4" xfId="1351" xr:uid="{00000000-0005-0000-0000-000035000000}"/>
    <cellStyle name="Cambios de Turno 2 2 4 2" xfId="3562" xr:uid="{00000000-0005-0000-0000-000036000000}"/>
    <cellStyle name="Cambios de Turno 2 2 4 3" xfId="5772" xr:uid="{00000000-0005-0000-0000-000037000000}"/>
    <cellStyle name="Cambios de Turno 2 2 5" xfId="2457" xr:uid="{00000000-0005-0000-0000-000038000000}"/>
    <cellStyle name="Cambios de Turno 2 2 6" xfId="4667" xr:uid="{00000000-0005-0000-0000-000039000000}"/>
    <cellStyle name="Cambios de Turno 2 3" xfId="330" xr:uid="{00000000-0005-0000-0000-00003A000000}"/>
    <cellStyle name="Cambios de Turno 2 3 2" xfId="606" xr:uid="{00000000-0005-0000-0000-00003B000000}"/>
    <cellStyle name="Cambios de Turno 2 3 2 2" xfId="1158" xr:uid="{00000000-0005-0000-0000-00003C000000}"/>
    <cellStyle name="Cambios de Turno 2 3 2 2 2" xfId="2271" xr:uid="{00000000-0005-0000-0000-00003D000000}"/>
    <cellStyle name="Cambios de Turno 2 3 2 2 2 2" xfId="4482" xr:uid="{00000000-0005-0000-0000-00003E000000}"/>
    <cellStyle name="Cambios de Turno 2 3 2 2 2 3" xfId="6692" xr:uid="{00000000-0005-0000-0000-00003F000000}"/>
    <cellStyle name="Cambios de Turno 2 3 2 2 3" xfId="3377" xr:uid="{00000000-0005-0000-0000-000040000000}"/>
    <cellStyle name="Cambios de Turno 2 3 2 2 4" xfId="5587" xr:uid="{00000000-0005-0000-0000-000041000000}"/>
    <cellStyle name="Cambios de Turno 2 3 2 3" xfId="1719" xr:uid="{00000000-0005-0000-0000-000042000000}"/>
    <cellStyle name="Cambios de Turno 2 3 2 3 2" xfId="3930" xr:uid="{00000000-0005-0000-0000-000043000000}"/>
    <cellStyle name="Cambios de Turno 2 3 2 3 3" xfId="6140" xr:uid="{00000000-0005-0000-0000-000044000000}"/>
    <cellStyle name="Cambios de Turno 2 3 2 4" xfId="2825" xr:uid="{00000000-0005-0000-0000-000045000000}"/>
    <cellStyle name="Cambios de Turno 2 3 2 5" xfId="5035" xr:uid="{00000000-0005-0000-0000-000046000000}"/>
    <cellStyle name="Cambios de Turno 2 3 3" xfId="882" xr:uid="{00000000-0005-0000-0000-000047000000}"/>
    <cellStyle name="Cambios de Turno 2 3 3 2" xfId="1995" xr:uid="{00000000-0005-0000-0000-000048000000}"/>
    <cellStyle name="Cambios de Turno 2 3 3 2 2" xfId="4206" xr:uid="{00000000-0005-0000-0000-000049000000}"/>
    <cellStyle name="Cambios de Turno 2 3 3 2 3" xfId="6416" xr:uid="{00000000-0005-0000-0000-00004A000000}"/>
    <cellStyle name="Cambios de Turno 2 3 3 3" xfId="3101" xr:uid="{00000000-0005-0000-0000-00004B000000}"/>
    <cellStyle name="Cambios de Turno 2 3 3 4" xfId="5311" xr:uid="{00000000-0005-0000-0000-00004C000000}"/>
    <cellStyle name="Cambios de Turno 2 3 4" xfId="1443" xr:uid="{00000000-0005-0000-0000-00004D000000}"/>
    <cellStyle name="Cambios de Turno 2 3 4 2" xfId="3654" xr:uid="{00000000-0005-0000-0000-00004E000000}"/>
    <cellStyle name="Cambios de Turno 2 3 4 3" xfId="5864" xr:uid="{00000000-0005-0000-0000-00004F000000}"/>
    <cellStyle name="Cambios de Turno 2 3 5" xfId="2549" xr:uid="{00000000-0005-0000-0000-000050000000}"/>
    <cellStyle name="Cambios de Turno 2 3 6" xfId="4759" xr:uid="{00000000-0005-0000-0000-000051000000}"/>
    <cellStyle name="Cambios de Turno 2 4" xfId="422" xr:uid="{00000000-0005-0000-0000-000052000000}"/>
    <cellStyle name="Cambios de Turno 2 4 2" xfId="974" xr:uid="{00000000-0005-0000-0000-000053000000}"/>
    <cellStyle name="Cambios de Turno 2 4 2 2" xfId="2087" xr:uid="{00000000-0005-0000-0000-000054000000}"/>
    <cellStyle name="Cambios de Turno 2 4 2 2 2" xfId="4298" xr:uid="{00000000-0005-0000-0000-000055000000}"/>
    <cellStyle name="Cambios de Turno 2 4 2 2 3" xfId="6508" xr:uid="{00000000-0005-0000-0000-000056000000}"/>
    <cellStyle name="Cambios de Turno 2 4 2 3" xfId="3193" xr:uid="{00000000-0005-0000-0000-000057000000}"/>
    <cellStyle name="Cambios de Turno 2 4 2 4" xfId="5403" xr:uid="{00000000-0005-0000-0000-000058000000}"/>
    <cellStyle name="Cambios de Turno 2 4 3" xfId="1535" xr:uid="{00000000-0005-0000-0000-000059000000}"/>
    <cellStyle name="Cambios de Turno 2 4 3 2" xfId="3746" xr:uid="{00000000-0005-0000-0000-00005A000000}"/>
    <cellStyle name="Cambios de Turno 2 4 3 3" xfId="5956" xr:uid="{00000000-0005-0000-0000-00005B000000}"/>
    <cellStyle name="Cambios de Turno 2 4 4" xfId="2641" xr:uid="{00000000-0005-0000-0000-00005C000000}"/>
    <cellStyle name="Cambios de Turno 2 4 5" xfId="4851" xr:uid="{00000000-0005-0000-0000-00005D000000}"/>
    <cellStyle name="Cambios de Turno 2 5" xfId="698" xr:uid="{00000000-0005-0000-0000-00005E000000}"/>
    <cellStyle name="Cambios de Turno 2 5 2" xfId="1811" xr:uid="{00000000-0005-0000-0000-00005F000000}"/>
    <cellStyle name="Cambios de Turno 2 5 2 2" xfId="4022" xr:uid="{00000000-0005-0000-0000-000060000000}"/>
    <cellStyle name="Cambios de Turno 2 5 2 3" xfId="6232" xr:uid="{00000000-0005-0000-0000-000061000000}"/>
    <cellStyle name="Cambios de Turno 2 5 3" xfId="2917" xr:uid="{00000000-0005-0000-0000-000062000000}"/>
    <cellStyle name="Cambios de Turno 2 5 4" xfId="5127" xr:uid="{00000000-0005-0000-0000-000063000000}"/>
    <cellStyle name="Cambios de Turno 2 6" xfId="1259" xr:uid="{00000000-0005-0000-0000-000064000000}"/>
    <cellStyle name="Cambios de Turno 2 6 2" xfId="3470" xr:uid="{00000000-0005-0000-0000-000065000000}"/>
    <cellStyle name="Cambios de Turno 2 6 3" xfId="5680" xr:uid="{00000000-0005-0000-0000-000066000000}"/>
    <cellStyle name="Cambios de Turno 2 7" xfId="2365" xr:uid="{00000000-0005-0000-0000-000067000000}"/>
    <cellStyle name="Cambios de Turno 2 8" xfId="4575" xr:uid="{00000000-0005-0000-0000-000068000000}"/>
    <cellStyle name="Cambios de Turno 3" xfId="192" xr:uid="{00000000-0005-0000-0000-000069000000}"/>
    <cellStyle name="Cambios de Turno 3 2" xfId="468" xr:uid="{00000000-0005-0000-0000-00006A000000}"/>
    <cellStyle name="Cambios de Turno 3 2 2" xfId="1020" xr:uid="{00000000-0005-0000-0000-00006B000000}"/>
    <cellStyle name="Cambios de Turno 3 2 2 2" xfId="2133" xr:uid="{00000000-0005-0000-0000-00006C000000}"/>
    <cellStyle name="Cambios de Turno 3 2 2 2 2" xfId="4344" xr:uid="{00000000-0005-0000-0000-00006D000000}"/>
    <cellStyle name="Cambios de Turno 3 2 2 2 3" xfId="6554" xr:uid="{00000000-0005-0000-0000-00006E000000}"/>
    <cellStyle name="Cambios de Turno 3 2 2 3" xfId="3239" xr:uid="{00000000-0005-0000-0000-00006F000000}"/>
    <cellStyle name="Cambios de Turno 3 2 2 4" xfId="5449" xr:uid="{00000000-0005-0000-0000-000070000000}"/>
    <cellStyle name="Cambios de Turno 3 2 3" xfId="1581" xr:uid="{00000000-0005-0000-0000-000071000000}"/>
    <cellStyle name="Cambios de Turno 3 2 3 2" xfId="3792" xr:uid="{00000000-0005-0000-0000-000072000000}"/>
    <cellStyle name="Cambios de Turno 3 2 3 3" xfId="6002" xr:uid="{00000000-0005-0000-0000-000073000000}"/>
    <cellStyle name="Cambios de Turno 3 2 4" xfId="2687" xr:uid="{00000000-0005-0000-0000-000074000000}"/>
    <cellStyle name="Cambios de Turno 3 2 5" xfId="4897" xr:uid="{00000000-0005-0000-0000-000075000000}"/>
    <cellStyle name="Cambios de Turno 3 3" xfId="744" xr:uid="{00000000-0005-0000-0000-000076000000}"/>
    <cellStyle name="Cambios de Turno 3 3 2" xfId="1857" xr:uid="{00000000-0005-0000-0000-000077000000}"/>
    <cellStyle name="Cambios de Turno 3 3 2 2" xfId="4068" xr:uid="{00000000-0005-0000-0000-000078000000}"/>
    <cellStyle name="Cambios de Turno 3 3 2 3" xfId="6278" xr:uid="{00000000-0005-0000-0000-000079000000}"/>
    <cellStyle name="Cambios de Turno 3 3 3" xfId="2963" xr:uid="{00000000-0005-0000-0000-00007A000000}"/>
    <cellStyle name="Cambios de Turno 3 3 4" xfId="5173" xr:uid="{00000000-0005-0000-0000-00007B000000}"/>
    <cellStyle name="Cambios de Turno 3 4" xfId="1305" xr:uid="{00000000-0005-0000-0000-00007C000000}"/>
    <cellStyle name="Cambios de Turno 3 4 2" xfId="3516" xr:uid="{00000000-0005-0000-0000-00007D000000}"/>
    <cellStyle name="Cambios de Turno 3 4 3" xfId="5726" xr:uid="{00000000-0005-0000-0000-00007E000000}"/>
    <cellStyle name="Cambios de Turno 3 5" xfId="2411" xr:uid="{00000000-0005-0000-0000-00007F000000}"/>
    <cellStyle name="Cambios de Turno 3 6" xfId="4621" xr:uid="{00000000-0005-0000-0000-000080000000}"/>
    <cellStyle name="Cambios de Turno 4" xfId="284" xr:uid="{00000000-0005-0000-0000-000081000000}"/>
    <cellStyle name="Cambios de Turno 4 2" xfId="560" xr:uid="{00000000-0005-0000-0000-000082000000}"/>
    <cellStyle name="Cambios de Turno 4 2 2" xfId="1112" xr:uid="{00000000-0005-0000-0000-000083000000}"/>
    <cellStyle name="Cambios de Turno 4 2 2 2" xfId="2225" xr:uid="{00000000-0005-0000-0000-000084000000}"/>
    <cellStyle name="Cambios de Turno 4 2 2 2 2" xfId="4436" xr:uid="{00000000-0005-0000-0000-000085000000}"/>
    <cellStyle name="Cambios de Turno 4 2 2 2 3" xfId="6646" xr:uid="{00000000-0005-0000-0000-000086000000}"/>
    <cellStyle name="Cambios de Turno 4 2 2 3" xfId="3331" xr:uid="{00000000-0005-0000-0000-000087000000}"/>
    <cellStyle name="Cambios de Turno 4 2 2 4" xfId="5541" xr:uid="{00000000-0005-0000-0000-000088000000}"/>
    <cellStyle name="Cambios de Turno 4 2 3" xfId="1673" xr:uid="{00000000-0005-0000-0000-000089000000}"/>
    <cellStyle name="Cambios de Turno 4 2 3 2" xfId="3884" xr:uid="{00000000-0005-0000-0000-00008A000000}"/>
    <cellStyle name="Cambios de Turno 4 2 3 3" xfId="6094" xr:uid="{00000000-0005-0000-0000-00008B000000}"/>
    <cellStyle name="Cambios de Turno 4 2 4" xfId="2779" xr:uid="{00000000-0005-0000-0000-00008C000000}"/>
    <cellStyle name="Cambios de Turno 4 2 5" xfId="4989" xr:uid="{00000000-0005-0000-0000-00008D000000}"/>
    <cellStyle name="Cambios de Turno 4 3" xfId="836" xr:uid="{00000000-0005-0000-0000-00008E000000}"/>
    <cellStyle name="Cambios de Turno 4 3 2" xfId="1949" xr:uid="{00000000-0005-0000-0000-00008F000000}"/>
    <cellStyle name="Cambios de Turno 4 3 2 2" xfId="4160" xr:uid="{00000000-0005-0000-0000-000090000000}"/>
    <cellStyle name="Cambios de Turno 4 3 2 3" xfId="6370" xr:uid="{00000000-0005-0000-0000-000091000000}"/>
    <cellStyle name="Cambios de Turno 4 3 3" xfId="3055" xr:uid="{00000000-0005-0000-0000-000092000000}"/>
    <cellStyle name="Cambios de Turno 4 3 4" xfId="5265" xr:uid="{00000000-0005-0000-0000-000093000000}"/>
    <cellStyle name="Cambios de Turno 4 4" xfId="1397" xr:uid="{00000000-0005-0000-0000-000094000000}"/>
    <cellStyle name="Cambios de Turno 4 4 2" xfId="3608" xr:uid="{00000000-0005-0000-0000-000095000000}"/>
    <cellStyle name="Cambios de Turno 4 4 3" xfId="5818" xr:uid="{00000000-0005-0000-0000-000096000000}"/>
    <cellStyle name="Cambios de Turno 4 5" xfId="2503" xr:uid="{00000000-0005-0000-0000-000097000000}"/>
    <cellStyle name="Cambios de Turno 4 6" xfId="4713" xr:uid="{00000000-0005-0000-0000-000098000000}"/>
    <cellStyle name="Cambios de Turno 5" xfId="376" xr:uid="{00000000-0005-0000-0000-000099000000}"/>
    <cellStyle name="Cambios de Turno 5 2" xfId="928" xr:uid="{00000000-0005-0000-0000-00009A000000}"/>
    <cellStyle name="Cambios de Turno 5 2 2" xfId="2041" xr:uid="{00000000-0005-0000-0000-00009B000000}"/>
    <cellStyle name="Cambios de Turno 5 2 2 2" xfId="4252" xr:uid="{00000000-0005-0000-0000-00009C000000}"/>
    <cellStyle name="Cambios de Turno 5 2 2 3" xfId="6462" xr:uid="{00000000-0005-0000-0000-00009D000000}"/>
    <cellStyle name="Cambios de Turno 5 2 3" xfId="3147" xr:uid="{00000000-0005-0000-0000-00009E000000}"/>
    <cellStyle name="Cambios de Turno 5 2 4" xfId="5357" xr:uid="{00000000-0005-0000-0000-00009F000000}"/>
    <cellStyle name="Cambios de Turno 5 3" xfId="1489" xr:uid="{00000000-0005-0000-0000-0000A0000000}"/>
    <cellStyle name="Cambios de Turno 5 3 2" xfId="3700" xr:uid="{00000000-0005-0000-0000-0000A1000000}"/>
    <cellStyle name="Cambios de Turno 5 3 3" xfId="5910" xr:uid="{00000000-0005-0000-0000-0000A2000000}"/>
    <cellStyle name="Cambios de Turno 5 4" xfId="2595" xr:uid="{00000000-0005-0000-0000-0000A3000000}"/>
    <cellStyle name="Cambios de Turno 5 5" xfId="4805" xr:uid="{00000000-0005-0000-0000-0000A4000000}"/>
    <cellStyle name="Cambios de Turno 6" xfId="652" xr:uid="{00000000-0005-0000-0000-0000A5000000}"/>
    <cellStyle name="Cambios de Turno 6 2" xfId="1765" xr:uid="{00000000-0005-0000-0000-0000A6000000}"/>
    <cellStyle name="Cambios de Turno 6 2 2" xfId="3976" xr:uid="{00000000-0005-0000-0000-0000A7000000}"/>
    <cellStyle name="Cambios de Turno 6 2 3" xfId="6186" xr:uid="{00000000-0005-0000-0000-0000A8000000}"/>
    <cellStyle name="Cambios de Turno 6 3" xfId="2871" xr:uid="{00000000-0005-0000-0000-0000A9000000}"/>
    <cellStyle name="Cambios de Turno 6 4" xfId="5081" xr:uid="{00000000-0005-0000-0000-0000AA000000}"/>
    <cellStyle name="Cambios de Turno 7" xfId="1213" xr:uid="{00000000-0005-0000-0000-0000AB000000}"/>
    <cellStyle name="Cambios de Turno 7 2" xfId="3424" xr:uid="{00000000-0005-0000-0000-0000AC000000}"/>
    <cellStyle name="Cambios de Turno 7 3" xfId="5634" xr:uid="{00000000-0005-0000-0000-0000AD000000}"/>
    <cellStyle name="Cambios de Turno 8" xfId="2319" xr:uid="{00000000-0005-0000-0000-0000AE000000}"/>
    <cellStyle name="Cambios de Turno 9" xfId="4529" xr:uid="{00000000-0005-0000-0000-0000AF000000}"/>
    <cellStyle name="CambioTurno" xfId="95" xr:uid="{00000000-0005-0000-0000-0000B0000000}"/>
    <cellStyle name="CambioTurno 2" xfId="141" xr:uid="{00000000-0005-0000-0000-0000B1000000}"/>
    <cellStyle name="CambioTurno 2 2" xfId="233" xr:uid="{00000000-0005-0000-0000-0000B2000000}"/>
    <cellStyle name="CambioTurno 2 2 2" xfId="509" xr:uid="{00000000-0005-0000-0000-0000B3000000}"/>
    <cellStyle name="CambioTurno 2 2 2 2" xfId="1061" xr:uid="{00000000-0005-0000-0000-0000B4000000}"/>
    <cellStyle name="CambioTurno 2 2 2 2 2" xfId="2174" xr:uid="{00000000-0005-0000-0000-0000B5000000}"/>
    <cellStyle name="CambioTurno 2 2 2 2 2 2" xfId="4385" xr:uid="{00000000-0005-0000-0000-0000B6000000}"/>
    <cellStyle name="CambioTurno 2 2 2 2 2 3" xfId="6595" xr:uid="{00000000-0005-0000-0000-0000B7000000}"/>
    <cellStyle name="CambioTurno 2 2 2 2 3" xfId="3280" xr:uid="{00000000-0005-0000-0000-0000B8000000}"/>
    <cellStyle name="CambioTurno 2 2 2 2 4" xfId="5490" xr:uid="{00000000-0005-0000-0000-0000B9000000}"/>
    <cellStyle name="CambioTurno 2 2 2 3" xfId="1622" xr:uid="{00000000-0005-0000-0000-0000BA000000}"/>
    <cellStyle name="CambioTurno 2 2 2 3 2" xfId="3833" xr:uid="{00000000-0005-0000-0000-0000BB000000}"/>
    <cellStyle name="CambioTurno 2 2 2 3 3" xfId="6043" xr:uid="{00000000-0005-0000-0000-0000BC000000}"/>
    <cellStyle name="CambioTurno 2 2 2 4" xfId="2728" xr:uid="{00000000-0005-0000-0000-0000BD000000}"/>
    <cellStyle name="CambioTurno 2 2 2 5" xfId="4938" xr:uid="{00000000-0005-0000-0000-0000BE000000}"/>
    <cellStyle name="CambioTurno 2 2 3" xfId="785" xr:uid="{00000000-0005-0000-0000-0000BF000000}"/>
    <cellStyle name="CambioTurno 2 2 3 2" xfId="1898" xr:uid="{00000000-0005-0000-0000-0000C0000000}"/>
    <cellStyle name="CambioTurno 2 2 3 2 2" xfId="4109" xr:uid="{00000000-0005-0000-0000-0000C1000000}"/>
    <cellStyle name="CambioTurno 2 2 3 2 3" xfId="6319" xr:uid="{00000000-0005-0000-0000-0000C2000000}"/>
    <cellStyle name="CambioTurno 2 2 3 3" xfId="3004" xr:uid="{00000000-0005-0000-0000-0000C3000000}"/>
    <cellStyle name="CambioTurno 2 2 3 4" xfId="5214" xr:uid="{00000000-0005-0000-0000-0000C4000000}"/>
    <cellStyle name="CambioTurno 2 2 4" xfId="1346" xr:uid="{00000000-0005-0000-0000-0000C5000000}"/>
    <cellStyle name="CambioTurno 2 2 4 2" xfId="3557" xr:uid="{00000000-0005-0000-0000-0000C6000000}"/>
    <cellStyle name="CambioTurno 2 2 4 3" xfId="5767" xr:uid="{00000000-0005-0000-0000-0000C7000000}"/>
    <cellStyle name="CambioTurno 2 2 5" xfId="2452" xr:uid="{00000000-0005-0000-0000-0000C8000000}"/>
    <cellStyle name="CambioTurno 2 2 6" xfId="4662" xr:uid="{00000000-0005-0000-0000-0000C9000000}"/>
    <cellStyle name="CambioTurno 2 3" xfId="325" xr:uid="{00000000-0005-0000-0000-0000CA000000}"/>
    <cellStyle name="CambioTurno 2 3 2" xfId="601" xr:uid="{00000000-0005-0000-0000-0000CB000000}"/>
    <cellStyle name="CambioTurno 2 3 2 2" xfId="1153" xr:uid="{00000000-0005-0000-0000-0000CC000000}"/>
    <cellStyle name="CambioTurno 2 3 2 2 2" xfId="2266" xr:uid="{00000000-0005-0000-0000-0000CD000000}"/>
    <cellStyle name="CambioTurno 2 3 2 2 2 2" xfId="4477" xr:uid="{00000000-0005-0000-0000-0000CE000000}"/>
    <cellStyle name="CambioTurno 2 3 2 2 2 3" xfId="6687" xr:uid="{00000000-0005-0000-0000-0000CF000000}"/>
    <cellStyle name="CambioTurno 2 3 2 2 3" xfId="3372" xr:uid="{00000000-0005-0000-0000-0000D0000000}"/>
    <cellStyle name="CambioTurno 2 3 2 2 4" xfId="5582" xr:uid="{00000000-0005-0000-0000-0000D1000000}"/>
    <cellStyle name="CambioTurno 2 3 2 3" xfId="1714" xr:uid="{00000000-0005-0000-0000-0000D2000000}"/>
    <cellStyle name="CambioTurno 2 3 2 3 2" xfId="3925" xr:uid="{00000000-0005-0000-0000-0000D3000000}"/>
    <cellStyle name="CambioTurno 2 3 2 3 3" xfId="6135" xr:uid="{00000000-0005-0000-0000-0000D4000000}"/>
    <cellStyle name="CambioTurno 2 3 2 4" xfId="2820" xr:uid="{00000000-0005-0000-0000-0000D5000000}"/>
    <cellStyle name="CambioTurno 2 3 2 5" xfId="5030" xr:uid="{00000000-0005-0000-0000-0000D6000000}"/>
    <cellStyle name="CambioTurno 2 3 3" xfId="877" xr:uid="{00000000-0005-0000-0000-0000D7000000}"/>
    <cellStyle name="CambioTurno 2 3 3 2" xfId="1990" xr:uid="{00000000-0005-0000-0000-0000D8000000}"/>
    <cellStyle name="CambioTurno 2 3 3 2 2" xfId="4201" xr:uid="{00000000-0005-0000-0000-0000D9000000}"/>
    <cellStyle name="CambioTurno 2 3 3 2 3" xfId="6411" xr:uid="{00000000-0005-0000-0000-0000DA000000}"/>
    <cellStyle name="CambioTurno 2 3 3 3" xfId="3096" xr:uid="{00000000-0005-0000-0000-0000DB000000}"/>
    <cellStyle name="CambioTurno 2 3 3 4" xfId="5306" xr:uid="{00000000-0005-0000-0000-0000DC000000}"/>
    <cellStyle name="CambioTurno 2 3 4" xfId="1438" xr:uid="{00000000-0005-0000-0000-0000DD000000}"/>
    <cellStyle name="CambioTurno 2 3 4 2" xfId="3649" xr:uid="{00000000-0005-0000-0000-0000DE000000}"/>
    <cellStyle name="CambioTurno 2 3 4 3" xfId="5859" xr:uid="{00000000-0005-0000-0000-0000DF000000}"/>
    <cellStyle name="CambioTurno 2 3 5" xfId="2544" xr:uid="{00000000-0005-0000-0000-0000E0000000}"/>
    <cellStyle name="CambioTurno 2 3 6" xfId="4754" xr:uid="{00000000-0005-0000-0000-0000E1000000}"/>
    <cellStyle name="CambioTurno 2 4" xfId="417" xr:uid="{00000000-0005-0000-0000-0000E2000000}"/>
    <cellStyle name="CambioTurno 2 4 2" xfId="969" xr:uid="{00000000-0005-0000-0000-0000E3000000}"/>
    <cellStyle name="CambioTurno 2 4 2 2" xfId="2082" xr:uid="{00000000-0005-0000-0000-0000E4000000}"/>
    <cellStyle name="CambioTurno 2 4 2 2 2" xfId="4293" xr:uid="{00000000-0005-0000-0000-0000E5000000}"/>
    <cellStyle name="CambioTurno 2 4 2 2 3" xfId="6503" xr:uid="{00000000-0005-0000-0000-0000E6000000}"/>
    <cellStyle name="CambioTurno 2 4 2 3" xfId="3188" xr:uid="{00000000-0005-0000-0000-0000E7000000}"/>
    <cellStyle name="CambioTurno 2 4 2 4" xfId="5398" xr:uid="{00000000-0005-0000-0000-0000E8000000}"/>
    <cellStyle name="CambioTurno 2 4 3" xfId="1530" xr:uid="{00000000-0005-0000-0000-0000E9000000}"/>
    <cellStyle name="CambioTurno 2 4 3 2" xfId="3741" xr:uid="{00000000-0005-0000-0000-0000EA000000}"/>
    <cellStyle name="CambioTurno 2 4 3 3" xfId="5951" xr:uid="{00000000-0005-0000-0000-0000EB000000}"/>
    <cellStyle name="CambioTurno 2 4 4" xfId="2636" xr:uid="{00000000-0005-0000-0000-0000EC000000}"/>
    <cellStyle name="CambioTurno 2 4 5" xfId="4846" xr:uid="{00000000-0005-0000-0000-0000ED000000}"/>
    <cellStyle name="CambioTurno 2 5" xfId="693" xr:uid="{00000000-0005-0000-0000-0000EE000000}"/>
    <cellStyle name="CambioTurno 2 5 2" xfId="1806" xr:uid="{00000000-0005-0000-0000-0000EF000000}"/>
    <cellStyle name="CambioTurno 2 5 2 2" xfId="4017" xr:uid="{00000000-0005-0000-0000-0000F0000000}"/>
    <cellStyle name="CambioTurno 2 5 2 3" xfId="6227" xr:uid="{00000000-0005-0000-0000-0000F1000000}"/>
    <cellStyle name="CambioTurno 2 5 3" xfId="2912" xr:uid="{00000000-0005-0000-0000-0000F2000000}"/>
    <cellStyle name="CambioTurno 2 5 4" xfId="5122" xr:uid="{00000000-0005-0000-0000-0000F3000000}"/>
    <cellStyle name="CambioTurno 2 6" xfId="1254" xr:uid="{00000000-0005-0000-0000-0000F4000000}"/>
    <cellStyle name="CambioTurno 2 6 2" xfId="3465" xr:uid="{00000000-0005-0000-0000-0000F5000000}"/>
    <cellStyle name="CambioTurno 2 6 3" xfId="5675" xr:uid="{00000000-0005-0000-0000-0000F6000000}"/>
    <cellStyle name="CambioTurno 2 7" xfId="2360" xr:uid="{00000000-0005-0000-0000-0000F7000000}"/>
    <cellStyle name="CambioTurno 2 8" xfId="4570" xr:uid="{00000000-0005-0000-0000-0000F8000000}"/>
    <cellStyle name="CambioTurno 3" xfId="187" xr:uid="{00000000-0005-0000-0000-0000F9000000}"/>
    <cellStyle name="CambioTurno 3 2" xfId="463" xr:uid="{00000000-0005-0000-0000-0000FA000000}"/>
    <cellStyle name="CambioTurno 3 2 2" xfId="1015" xr:uid="{00000000-0005-0000-0000-0000FB000000}"/>
    <cellStyle name="CambioTurno 3 2 2 2" xfId="2128" xr:uid="{00000000-0005-0000-0000-0000FC000000}"/>
    <cellStyle name="CambioTurno 3 2 2 2 2" xfId="4339" xr:uid="{00000000-0005-0000-0000-0000FD000000}"/>
    <cellStyle name="CambioTurno 3 2 2 2 3" xfId="6549" xr:uid="{00000000-0005-0000-0000-0000FE000000}"/>
    <cellStyle name="CambioTurno 3 2 2 3" xfId="3234" xr:uid="{00000000-0005-0000-0000-0000FF000000}"/>
    <cellStyle name="CambioTurno 3 2 2 4" xfId="5444" xr:uid="{00000000-0005-0000-0000-000000010000}"/>
    <cellStyle name="CambioTurno 3 2 3" xfId="1576" xr:uid="{00000000-0005-0000-0000-000001010000}"/>
    <cellStyle name="CambioTurno 3 2 3 2" xfId="3787" xr:uid="{00000000-0005-0000-0000-000002010000}"/>
    <cellStyle name="CambioTurno 3 2 3 3" xfId="5997" xr:uid="{00000000-0005-0000-0000-000003010000}"/>
    <cellStyle name="CambioTurno 3 2 4" xfId="2682" xr:uid="{00000000-0005-0000-0000-000004010000}"/>
    <cellStyle name="CambioTurno 3 2 5" xfId="4892" xr:uid="{00000000-0005-0000-0000-000005010000}"/>
    <cellStyle name="CambioTurno 3 3" xfId="739" xr:uid="{00000000-0005-0000-0000-000006010000}"/>
    <cellStyle name="CambioTurno 3 3 2" xfId="1852" xr:uid="{00000000-0005-0000-0000-000007010000}"/>
    <cellStyle name="CambioTurno 3 3 2 2" xfId="4063" xr:uid="{00000000-0005-0000-0000-000008010000}"/>
    <cellStyle name="CambioTurno 3 3 2 3" xfId="6273" xr:uid="{00000000-0005-0000-0000-000009010000}"/>
    <cellStyle name="CambioTurno 3 3 3" xfId="2958" xr:uid="{00000000-0005-0000-0000-00000A010000}"/>
    <cellStyle name="CambioTurno 3 3 4" xfId="5168" xr:uid="{00000000-0005-0000-0000-00000B010000}"/>
    <cellStyle name="CambioTurno 3 4" xfId="1300" xr:uid="{00000000-0005-0000-0000-00000C010000}"/>
    <cellStyle name="CambioTurno 3 4 2" xfId="3511" xr:uid="{00000000-0005-0000-0000-00000D010000}"/>
    <cellStyle name="CambioTurno 3 4 3" xfId="5721" xr:uid="{00000000-0005-0000-0000-00000E010000}"/>
    <cellStyle name="CambioTurno 3 5" xfId="2406" xr:uid="{00000000-0005-0000-0000-00000F010000}"/>
    <cellStyle name="CambioTurno 3 6" xfId="4616" xr:uid="{00000000-0005-0000-0000-000010010000}"/>
    <cellStyle name="CambioTurno 4" xfId="279" xr:uid="{00000000-0005-0000-0000-000011010000}"/>
    <cellStyle name="CambioTurno 4 2" xfId="555" xr:uid="{00000000-0005-0000-0000-000012010000}"/>
    <cellStyle name="CambioTurno 4 2 2" xfId="1107" xr:uid="{00000000-0005-0000-0000-000013010000}"/>
    <cellStyle name="CambioTurno 4 2 2 2" xfId="2220" xr:uid="{00000000-0005-0000-0000-000014010000}"/>
    <cellStyle name="CambioTurno 4 2 2 2 2" xfId="4431" xr:uid="{00000000-0005-0000-0000-000015010000}"/>
    <cellStyle name="CambioTurno 4 2 2 2 3" xfId="6641" xr:uid="{00000000-0005-0000-0000-000016010000}"/>
    <cellStyle name="CambioTurno 4 2 2 3" xfId="3326" xr:uid="{00000000-0005-0000-0000-000017010000}"/>
    <cellStyle name="CambioTurno 4 2 2 4" xfId="5536" xr:uid="{00000000-0005-0000-0000-000018010000}"/>
    <cellStyle name="CambioTurno 4 2 3" xfId="1668" xr:uid="{00000000-0005-0000-0000-000019010000}"/>
    <cellStyle name="CambioTurno 4 2 3 2" xfId="3879" xr:uid="{00000000-0005-0000-0000-00001A010000}"/>
    <cellStyle name="CambioTurno 4 2 3 3" xfId="6089" xr:uid="{00000000-0005-0000-0000-00001B010000}"/>
    <cellStyle name="CambioTurno 4 2 4" xfId="2774" xr:uid="{00000000-0005-0000-0000-00001C010000}"/>
    <cellStyle name="CambioTurno 4 2 5" xfId="4984" xr:uid="{00000000-0005-0000-0000-00001D010000}"/>
    <cellStyle name="CambioTurno 4 3" xfId="831" xr:uid="{00000000-0005-0000-0000-00001E010000}"/>
    <cellStyle name="CambioTurno 4 3 2" xfId="1944" xr:uid="{00000000-0005-0000-0000-00001F010000}"/>
    <cellStyle name="CambioTurno 4 3 2 2" xfId="4155" xr:uid="{00000000-0005-0000-0000-000020010000}"/>
    <cellStyle name="CambioTurno 4 3 2 3" xfId="6365" xr:uid="{00000000-0005-0000-0000-000021010000}"/>
    <cellStyle name="CambioTurno 4 3 3" xfId="3050" xr:uid="{00000000-0005-0000-0000-000022010000}"/>
    <cellStyle name="CambioTurno 4 3 4" xfId="5260" xr:uid="{00000000-0005-0000-0000-000023010000}"/>
    <cellStyle name="CambioTurno 4 4" xfId="1392" xr:uid="{00000000-0005-0000-0000-000024010000}"/>
    <cellStyle name="CambioTurno 4 4 2" xfId="3603" xr:uid="{00000000-0005-0000-0000-000025010000}"/>
    <cellStyle name="CambioTurno 4 4 3" xfId="5813" xr:uid="{00000000-0005-0000-0000-000026010000}"/>
    <cellStyle name="CambioTurno 4 5" xfId="2498" xr:uid="{00000000-0005-0000-0000-000027010000}"/>
    <cellStyle name="CambioTurno 4 6" xfId="4708" xr:uid="{00000000-0005-0000-0000-000028010000}"/>
    <cellStyle name="CambioTurno 5" xfId="371" xr:uid="{00000000-0005-0000-0000-000029010000}"/>
    <cellStyle name="CambioTurno 5 2" xfId="923" xr:uid="{00000000-0005-0000-0000-00002A010000}"/>
    <cellStyle name="CambioTurno 5 2 2" xfId="2036" xr:uid="{00000000-0005-0000-0000-00002B010000}"/>
    <cellStyle name="CambioTurno 5 2 2 2" xfId="4247" xr:uid="{00000000-0005-0000-0000-00002C010000}"/>
    <cellStyle name="CambioTurno 5 2 2 3" xfId="6457" xr:uid="{00000000-0005-0000-0000-00002D010000}"/>
    <cellStyle name="CambioTurno 5 2 3" xfId="3142" xr:uid="{00000000-0005-0000-0000-00002E010000}"/>
    <cellStyle name="CambioTurno 5 2 4" xfId="5352" xr:uid="{00000000-0005-0000-0000-00002F010000}"/>
    <cellStyle name="CambioTurno 5 3" xfId="1484" xr:uid="{00000000-0005-0000-0000-000030010000}"/>
    <cellStyle name="CambioTurno 5 3 2" xfId="3695" xr:uid="{00000000-0005-0000-0000-000031010000}"/>
    <cellStyle name="CambioTurno 5 3 3" xfId="5905" xr:uid="{00000000-0005-0000-0000-000032010000}"/>
    <cellStyle name="CambioTurno 5 4" xfId="2590" xr:uid="{00000000-0005-0000-0000-000033010000}"/>
    <cellStyle name="CambioTurno 5 5" xfId="4800" xr:uid="{00000000-0005-0000-0000-000034010000}"/>
    <cellStyle name="CambioTurno 6" xfId="647" xr:uid="{00000000-0005-0000-0000-000035010000}"/>
    <cellStyle name="CambioTurno 6 2" xfId="1760" xr:uid="{00000000-0005-0000-0000-000036010000}"/>
    <cellStyle name="CambioTurno 6 2 2" xfId="3971" xr:uid="{00000000-0005-0000-0000-000037010000}"/>
    <cellStyle name="CambioTurno 6 2 3" xfId="6181" xr:uid="{00000000-0005-0000-0000-000038010000}"/>
    <cellStyle name="CambioTurno 6 3" xfId="2866" xr:uid="{00000000-0005-0000-0000-000039010000}"/>
    <cellStyle name="CambioTurno 6 4" xfId="5076" xr:uid="{00000000-0005-0000-0000-00003A010000}"/>
    <cellStyle name="CambioTurno 7" xfId="1208" xr:uid="{00000000-0005-0000-0000-00003B010000}"/>
    <cellStyle name="CambioTurno 7 2" xfId="3419" xr:uid="{00000000-0005-0000-0000-00003C010000}"/>
    <cellStyle name="CambioTurno 7 3" xfId="5629" xr:uid="{00000000-0005-0000-0000-00003D010000}"/>
    <cellStyle name="CambioTurno 8" xfId="2314" xr:uid="{00000000-0005-0000-0000-00003E010000}"/>
    <cellStyle name="CambioTurno 9" xfId="4524" xr:uid="{00000000-0005-0000-0000-00003F010000}"/>
    <cellStyle name="Check Cell" xfId="16" builtinId="23" customBuiltin="1"/>
    <cellStyle name="Comma" xfId="1" builtinId="3"/>
    <cellStyle name="Comma 4 5" xfId="3" xr:uid="{00000000-0005-0000-0000-000042010000}"/>
    <cellStyle name="Excel Built-in Bad" xfId="53" xr:uid="{00000000-0005-0000-0000-000043010000}"/>
    <cellStyle name="Excel Built-in Good" xfId="54" xr:uid="{00000000-0005-0000-0000-000044010000}"/>
    <cellStyle name="Excel Built-in Normal" xfId="52" xr:uid="{00000000-0005-0000-0000-000045010000}"/>
    <cellStyle name="Excel Built-in Normal 1" xfId="55" xr:uid="{00000000-0005-0000-0000-000046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4D010000}"/>
    <cellStyle name="Hyperlink 10" xfId="147" xr:uid="{00000000-0005-0000-0000-00004E010000}"/>
    <cellStyle name="Hyperlink 10 2" xfId="423" xr:uid="{00000000-0005-0000-0000-00004F010000}"/>
    <cellStyle name="Hyperlink 10 2 2" xfId="975" xr:uid="{00000000-0005-0000-0000-000050010000}"/>
    <cellStyle name="Hyperlink 10 2 2 2" xfId="2088" xr:uid="{00000000-0005-0000-0000-000051010000}"/>
    <cellStyle name="Hyperlink 10 2 2 2 2" xfId="4299" xr:uid="{00000000-0005-0000-0000-000052010000}"/>
    <cellStyle name="Hyperlink 10 2 2 2 3" xfId="6509" xr:uid="{00000000-0005-0000-0000-000053010000}"/>
    <cellStyle name="Hyperlink 10 2 2 3" xfId="3194" xr:uid="{00000000-0005-0000-0000-000054010000}"/>
    <cellStyle name="Hyperlink 10 2 2 4" xfId="5404" xr:uid="{00000000-0005-0000-0000-000055010000}"/>
    <cellStyle name="Hyperlink 10 2 3" xfId="1536" xr:uid="{00000000-0005-0000-0000-000056010000}"/>
    <cellStyle name="Hyperlink 10 2 3 2" xfId="3747" xr:uid="{00000000-0005-0000-0000-000057010000}"/>
    <cellStyle name="Hyperlink 10 2 3 3" xfId="5957" xr:uid="{00000000-0005-0000-0000-000058010000}"/>
    <cellStyle name="Hyperlink 10 2 4" xfId="2642" xr:uid="{00000000-0005-0000-0000-000059010000}"/>
    <cellStyle name="Hyperlink 10 2 5" xfId="4852" xr:uid="{00000000-0005-0000-0000-00005A010000}"/>
    <cellStyle name="Hyperlink 10 3" xfId="699" xr:uid="{00000000-0005-0000-0000-00005B010000}"/>
    <cellStyle name="Hyperlink 10 3 2" xfId="1812" xr:uid="{00000000-0005-0000-0000-00005C010000}"/>
    <cellStyle name="Hyperlink 10 3 2 2" xfId="4023" xr:uid="{00000000-0005-0000-0000-00005D010000}"/>
    <cellStyle name="Hyperlink 10 3 2 3" xfId="6233" xr:uid="{00000000-0005-0000-0000-00005E010000}"/>
    <cellStyle name="Hyperlink 10 3 3" xfId="2918" xr:uid="{00000000-0005-0000-0000-00005F010000}"/>
    <cellStyle name="Hyperlink 10 3 4" xfId="5128" xr:uid="{00000000-0005-0000-0000-000060010000}"/>
    <cellStyle name="Hyperlink 10 4" xfId="1260" xr:uid="{00000000-0005-0000-0000-000061010000}"/>
    <cellStyle name="Hyperlink 10 4 2" xfId="3471" xr:uid="{00000000-0005-0000-0000-000062010000}"/>
    <cellStyle name="Hyperlink 10 4 3" xfId="5681" xr:uid="{00000000-0005-0000-0000-000063010000}"/>
    <cellStyle name="Hyperlink 10 5" xfId="2366" xr:uid="{00000000-0005-0000-0000-000064010000}"/>
    <cellStyle name="Hyperlink 10 6" xfId="4576" xr:uid="{00000000-0005-0000-0000-000065010000}"/>
    <cellStyle name="Hyperlink 11" xfId="239" xr:uid="{00000000-0005-0000-0000-000066010000}"/>
    <cellStyle name="Hyperlink 11 2" xfId="515" xr:uid="{00000000-0005-0000-0000-000067010000}"/>
    <cellStyle name="Hyperlink 11 2 2" xfId="1067" xr:uid="{00000000-0005-0000-0000-000068010000}"/>
    <cellStyle name="Hyperlink 11 2 2 2" xfId="2180" xr:uid="{00000000-0005-0000-0000-000069010000}"/>
    <cellStyle name="Hyperlink 11 2 2 2 2" xfId="4391" xr:uid="{00000000-0005-0000-0000-00006A010000}"/>
    <cellStyle name="Hyperlink 11 2 2 2 3" xfId="6601" xr:uid="{00000000-0005-0000-0000-00006B010000}"/>
    <cellStyle name="Hyperlink 11 2 2 3" xfId="3286" xr:uid="{00000000-0005-0000-0000-00006C010000}"/>
    <cellStyle name="Hyperlink 11 2 2 4" xfId="5496" xr:uid="{00000000-0005-0000-0000-00006D010000}"/>
    <cellStyle name="Hyperlink 11 2 3" xfId="1628" xr:uid="{00000000-0005-0000-0000-00006E010000}"/>
    <cellStyle name="Hyperlink 11 2 3 2" xfId="3839" xr:uid="{00000000-0005-0000-0000-00006F010000}"/>
    <cellStyle name="Hyperlink 11 2 3 3" xfId="6049" xr:uid="{00000000-0005-0000-0000-000070010000}"/>
    <cellStyle name="Hyperlink 11 2 4" xfId="2734" xr:uid="{00000000-0005-0000-0000-000071010000}"/>
    <cellStyle name="Hyperlink 11 2 5" xfId="4944" xr:uid="{00000000-0005-0000-0000-000072010000}"/>
    <cellStyle name="Hyperlink 11 3" xfId="791" xr:uid="{00000000-0005-0000-0000-000073010000}"/>
    <cellStyle name="Hyperlink 11 3 2" xfId="1904" xr:uid="{00000000-0005-0000-0000-000074010000}"/>
    <cellStyle name="Hyperlink 11 3 2 2" xfId="4115" xr:uid="{00000000-0005-0000-0000-000075010000}"/>
    <cellStyle name="Hyperlink 11 3 2 3" xfId="6325" xr:uid="{00000000-0005-0000-0000-000076010000}"/>
    <cellStyle name="Hyperlink 11 3 3" xfId="3010" xr:uid="{00000000-0005-0000-0000-000077010000}"/>
    <cellStyle name="Hyperlink 11 3 4" xfId="5220" xr:uid="{00000000-0005-0000-0000-000078010000}"/>
    <cellStyle name="Hyperlink 11 4" xfId="1352" xr:uid="{00000000-0005-0000-0000-000079010000}"/>
    <cellStyle name="Hyperlink 11 4 2" xfId="3563" xr:uid="{00000000-0005-0000-0000-00007A010000}"/>
    <cellStyle name="Hyperlink 11 4 3" xfId="5773" xr:uid="{00000000-0005-0000-0000-00007B010000}"/>
    <cellStyle name="Hyperlink 11 5" xfId="2458" xr:uid="{00000000-0005-0000-0000-00007C010000}"/>
    <cellStyle name="Hyperlink 11 6" xfId="4668" xr:uid="{00000000-0005-0000-0000-00007D010000}"/>
    <cellStyle name="Hyperlink 12" xfId="331" xr:uid="{00000000-0005-0000-0000-00007E010000}"/>
    <cellStyle name="Hyperlink 12 2" xfId="883" xr:uid="{00000000-0005-0000-0000-00007F010000}"/>
    <cellStyle name="Hyperlink 12 2 2" xfId="1996" xr:uid="{00000000-0005-0000-0000-000080010000}"/>
    <cellStyle name="Hyperlink 12 2 2 2" xfId="4207" xr:uid="{00000000-0005-0000-0000-000081010000}"/>
    <cellStyle name="Hyperlink 12 2 2 3" xfId="6417" xr:uid="{00000000-0005-0000-0000-000082010000}"/>
    <cellStyle name="Hyperlink 12 2 3" xfId="3102" xr:uid="{00000000-0005-0000-0000-000083010000}"/>
    <cellStyle name="Hyperlink 12 2 4" xfId="5312" xr:uid="{00000000-0005-0000-0000-000084010000}"/>
    <cellStyle name="Hyperlink 12 3" xfId="1444" xr:uid="{00000000-0005-0000-0000-000085010000}"/>
    <cellStyle name="Hyperlink 12 3 2" xfId="3655" xr:uid="{00000000-0005-0000-0000-000086010000}"/>
    <cellStyle name="Hyperlink 12 3 3" xfId="5865" xr:uid="{00000000-0005-0000-0000-000087010000}"/>
    <cellStyle name="Hyperlink 12 4" xfId="2550" xr:uid="{00000000-0005-0000-0000-000088010000}"/>
    <cellStyle name="Hyperlink 12 5" xfId="4760" xr:uid="{00000000-0005-0000-0000-000089010000}"/>
    <cellStyle name="Hyperlink 13" xfId="607" xr:uid="{00000000-0005-0000-0000-00008A010000}"/>
    <cellStyle name="Hyperlink 13 2" xfId="1720" xr:uid="{00000000-0005-0000-0000-00008B010000}"/>
    <cellStyle name="Hyperlink 13 2 2" xfId="3931" xr:uid="{00000000-0005-0000-0000-00008C010000}"/>
    <cellStyle name="Hyperlink 13 2 3" xfId="6141" xr:uid="{00000000-0005-0000-0000-00008D010000}"/>
    <cellStyle name="Hyperlink 13 3" xfId="2826" xr:uid="{00000000-0005-0000-0000-00008E010000}"/>
    <cellStyle name="Hyperlink 13 4" xfId="5036" xr:uid="{00000000-0005-0000-0000-00008F010000}"/>
    <cellStyle name="Hyperlink 14" xfId="1159" xr:uid="{00000000-0005-0000-0000-000090010000}"/>
    <cellStyle name="Hyperlink 14 2" xfId="2272" xr:uid="{00000000-0005-0000-0000-000091010000}"/>
    <cellStyle name="Hyperlink 14 2 2" xfId="4483" xr:uid="{00000000-0005-0000-0000-000092010000}"/>
    <cellStyle name="Hyperlink 14 2 3" xfId="6693" xr:uid="{00000000-0005-0000-0000-000093010000}"/>
    <cellStyle name="Hyperlink 14 3" xfId="3378" xr:uid="{00000000-0005-0000-0000-000094010000}"/>
    <cellStyle name="Hyperlink 14 4" xfId="5588" xr:uid="{00000000-0005-0000-0000-000095010000}"/>
    <cellStyle name="Hyperlink 15" xfId="1168" xr:uid="{00000000-0005-0000-0000-000096010000}"/>
    <cellStyle name="Hyperlink 15 2" xfId="3379" xr:uid="{00000000-0005-0000-0000-000097010000}"/>
    <cellStyle name="Hyperlink 15 3" xfId="5589" xr:uid="{00000000-0005-0000-0000-000098010000}"/>
    <cellStyle name="Hyperlink 16" xfId="2274" xr:uid="{00000000-0005-0000-0000-000099010000}"/>
    <cellStyle name="Hyperlink 17" xfId="4484" xr:uid="{00000000-0005-0000-0000-00009A010000}"/>
    <cellStyle name="Hyperlink 2" xfId="49" xr:uid="{00000000-0005-0000-0000-00009B010000}"/>
    <cellStyle name="Hyperlink 2 10" xfId="332" xr:uid="{00000000-0005-0000-0000-00009C010000}"/>
    <cellStyle name="Hyperlink 2 10 2" xfId="884" xr:uid="{00000000-0005-0000-0000-00009D010000}"/>
    <cellStyle name="Hyperlink 2 10 2 2" xfId="1997" xr:uid="{00000000-0005-0000-0000-00009E010000}"/>
    <cellStyle name="Hyperlink 2 10 2 2 2" xfId="4208" xr:uid="{00000000-0005-0000-0000-00009F010000}"/>
    <cellStyle name="Hyperlink 2 10 2 2 3" xfId="6418" xr:uid="{00000000-0005-0000-0000-0000A0010000}"/>
    <cellStyle name="Hyperlink 2 10 2 3" xfId="3103" xr:uid="{00000000-0005-0000-0000-0000A1010000}"/>
    <cellStyle name="Hyperlink 2 10 2 4" xfId="5313" xr:uid="{00000000-0005-0000-0000-0000A2010000}"/>
    <cellStyle name="Hyperlink 2 10 3" xfId="1445" xr:uid="{00000000-0005-0000-0000-0000A3010000}"/>
    <cellStyle name="Hyperlink 2 10 3 2" xfId="3656" xr:uid="{00000000-0005-0000-0000-0000A4010000}"/>
    <cellStyle name="Hyperlink 2 10 3 3" xfId="5866" xr:uid="{00000000-0005-0000-0000-0000A5010000}"/>
    <cellStyle name="Hyperlink 2 10 4" xfId="2551" xr:uid="{00000000-0005-0000-0000-0000A6010000}"/>
    <cellStyle name="Hyperlink 2 10 5" xfId="4761" xr:uid="{00000000-0005-0000-0000-0000A7010000}"/>
    <cellStyle name="Hyperlink 2 11" xfId="608" xr:uid="{00000000-0005-0000-0000-0000A8010000}"/>
    <cellStyle name="Hyperlink 2 11 2" xfId="1721" xr:uid="{00000000-0005-0000-0000-0000A9010000}"/>
    <cellStyle name="Hyperlink 2 11 2 2" xfId="3932" xr:uid="{00000000-0005-0000-0000-0000AA010000}"/>
    <cellStyle name="Hyperlink 2 11 2 3" xfId="6142" xr:uid="{00000000-0005-0000-0000-0000AB010000}"/>
    <cellStyle name="Hyperlink 2 11 3" xfId="2827" xr:uid="{00000000-0005-0000-0000-0000AC010000}"/>
    <cellStyle name="Hyperlink 2 11 4" xfId="5037" xr:uid="{00000000-0005-0000-0000-0000AD010000}"/>
    <cellStyle name="Hyperlink 2 12" xfId="1169" xr:uid="{00000000-0005-0000-0000-0000AE010000}"/>
    <cellStyle name="Hyperlink 2 12 2" xfId="3380" xr:uid="{00000000-0005-0000-0000-0000AF010000}"/>
    <cellStyle name="Hyperlink 2 12 3" xfId="5590" xr:uid="{00000000-0005-0000-0000-0000B0010000}"/>
    <cellStyle name="Hyperlink 2 13" xfId="2275" xr:uid="{00000000-0005-0000-0000-0000B1010000}"/>
    <cellStyle name="Hyperlink 2 14" xfId="4485" xr:uid="{00000000-0005-0000-0000-0000B2010000}"/>
    <cellStyle name="Hyperlink 2 2" xfId="51" xr:uid="{00000000-0005-0000-0000-0000B3010000}"/>
    <cellStyle name="Hyperlink 2 2 10" xfId="610" xr:uid="{00000000-0005-0000-0000-0000B4010000}"/>
    <cellStyle name="Hyperlink 2 2 10 2" xfId="1723" xr:uid="{00000000-0005-0000-0000-0000B5010000}"/>
    <cellStyle name="Hyperlink 2 2 10 2 2" xfId="3934" xr:uid="{00000000-0005-0000-0000-0000B6010000}"/>
    <cellStyle name="Hyperlink 2 2 10 2 3" xfId="6144" xr:uid="{00000000-0005-0000-0000-0000B7010000}"/>
    <cellStyle name="Hyperlink 2 2 10 3" xfId="2829" xr:uid="{00000000-0005-0000-0000-0000B8010000}"/>
    <cellStyle name="Hyperlink 2 2 10 4" xfId="5039" xr:uid="{00000000-0005-0000-0000-0000B9010000}"/>
    <cellStyle name="Hyperlink 2 2 11" xfId="1171" xr:uid="{00000000-0005-0000-0000-0000BA010000}"/>
    <cellStyle name="Hyperlink 2 2 11 2" xfId="3382" xr:uid="{00000000-0005-0000-0000-0000BB010000}"/>
    <cellStyle name="Hyperlink 2 2 11 3" xfId="5592" xr:uid="{00000000-0005-0000-0000-0000BC010000}"/>
    <cellStyle name="Hyperlink 2 2 12" xfId="2277" xr:uid="{00000000-0005-0000-0000-0000BD010000}"/>
    <cellStyle name="Hyperlink 2 2 13" xfId="4487" xr:uid="{00000000-0005-0000-0000-0000BE010000}"/>
    <cellStyle name="Hyperlink 2 2 2" xfId="62" xr:uid="{00000000-0005-0000-0000-0000BF010000}"/>
    <cellStyle name="Hyperlink 2 2 2 10" xfId="2282" xr:uid="{00000000-0005-0000-0000-0000C0010000}"/>
    <cellStyle name="Hyperlink 2 2 2 11" xfId="4492" xr:uid="{00000000-0005-0000-0000-0000C1010000}"/>
    <cellStyle name="Hyperlink 2 2 2 2" xfId="73" xr:uid="{00000000-0005-0000-0000-0000C2010000}"/>
    <cellStyle name="Hyperlink 2 2 2 2 10" xfId="4502" xr:uid="{00000000-0005-0000-0000-0000C3010000}"/>
    <cellStyle name="Hyperlink 2 2 2 2 2" xfId="93" xr:uid="{00000000-0005-0000-0000-0000C4010000}"/>
    <cellStyle name="Hyperlink 2 2 2 2 2 2" xfId="139" xr:uid="{00000000-0005-0000-0000-0000C5010000}"/>
    <cellStyle name="Hyperlink 2 2 2 2 2 2 2" xfId="231" xr:uid="{00000000-0005-0000-0000-0000C6010000}"/>
    <cellStyle name="Hyperlink 2 2 2 2 2 2 2 2" xfId="507" xr:uid="{00000000-0005-0000-0000-0000C7010000}"/>
    <cellStyle name="Hyperlink 2 2 2 2 2 2 2 2 2" xfId="1059" xr:uid="{00000000-0005-0000-0000-0000C8010000}"/>
    <cellStyle name="Hyperlink 2 2 2 2 2 2 2 2 2 2" xfId="2172" xr:uid="{00000000-0005-0000-0000-0000C9010000}"/>
    <cellStyle name="Hyperlink 2 2 2 2 2 2 2 2 2 2 2" xfId="4383" xr:uid="{00000000-0005-0000-0000-0000CA010000}"/>
    <cellStyle name="Hyperlink 2 2 2 2 2 2 2 2 2 2 3" xfId="6593" xr:uid="{00000000-0005-0000-0000-0000CB010000}"/>
    <cellStyle name="Hyperlink 2 2 2 2 2 2 2 2 2 3" xfId="3278" xr:uid="{00000000-0005-0000-0000-0000CC010000}"/>
    <cellStyle name="Hyperlink 2 2 2 2 2 2 2 2 2 4" xfId="5488" xr:uid="{00000000-0005-0000-0000-0000CD010000}"/>
    <cellStyle name="Hyperlink 2 2 2 2 2 2 2 2 3" xfId="1620" xr:uid="{00000000-0005-0000-0000-0000CE010000}"/>
    <cellStyle name="Hyperlink 2 2 2 2 2 2 2 2 3 2" xfId="3831" xr:uid="{00000000-0005-0000-0000-0000CF010000}"/>
    <cellStyle name="Hyperlink 2 2 2 2 2 2 2 2 3 3" xfId="6041" xr:uid="{00000000-0005-0000-0000-0000D0010000}"/>
    <cellStyle name="Hyperlink 2 2 2 2 2 2 2 2 4" xfId="2726" xr:uid="{00000000-0005-0000-0000-0000D1010000}"/>
    <cellStyle name="Hyperlink 2 2 2 2 2 2 2 2 5" xfId="4936" xr:uid="{00000000-0005-0000-0000-0000D2010000}"/>
    <cellStyle name="Hyperlink 2 2 2 2 2 2 2 3" xfId="783" xr:uid="{00000000-0005-0000-0000-0000D3010000}"/>
    <cellStyle name="Hyperlink 2 2 2 2 2 2 2 3 2" xfId="1896" xr:uid="{00000000-0005-0000-0000-0000D4010000}"/>
    <cellStyle name="Hyperlink 2 2 2 2 2 2 2 3 2 2" xfId="4107" xr:uid="{00000000-0005-0000-0000-0000D5010000}"/>
    <cellStyle name="Hyperlink 2 2 2 2 2 2 2 3 2 3" xfId="6317" xr:uid="{00000000-0005-0000-0000-0000D6010000}"/>
    <cellStyle name="Hyperlink 2 2 2 2 2 2 2 3 3" xfId="3002" xr:uid="{00000000-0005-0000-0000-0000D7010000}"/>
    <cellStyle name="Hyperlink 2 2 2 2 2 2 2 3 4" xfId="5212" xr:uid="{00000000-0005-0000-0000-0000D8010000}"/>
    <cellStyle name="Hyperlink 2 2 2 2 2 2 2 4" xfId="1344" xr:uid="{00000000-0005-0000-0000-0000D9010000}"/>
    <cellStyle name="Hyperlink 2 2 2 2 2 2 2 4 2" xfId="3555" xr:uid="{00000000-0005-0000-0000-0000DA010000}"/>
    <cellStyle name="Hyperlink 2 2 2 2 2 2 2 4 3" xfId="5765" xr:uid="{00000000-0005-0000-0000-0000DB010000}"/>
    <cellStyle name="Hyperlink 2 2 2 2 2 2 2 5" xfId="2450" xr:uid="{00000000-0005-0000-0000-0000DC010000}"/>
    <cellStyle name="Hyperlink 2 2 2 2 2 2 2 6" xfId="4660" xr:uid="{00000000-0005-0000-0000-0000DD010000}"/>
    <cellStyle name="Hyperlink 2 2 2 2 2 2 3" xfId="323" xr:uid="{00000000-0005-0000-0000-0000DE010000}"/>
    <cellStyle name="Hyperlink 2 2 2 2 2 2 3 2" xfId="599" xr:uid="{00000000-0005-0000-0000-0000DF010000}"/>
    <cellStyle name="Hyperlink 2 2 2 2 2 2 3 2 2" xfId="1151" xr:uid="{00000000-0005-0000-0000-0000E0010000}"/>
    <cellStyle name="Hyperlink 2 2 2 2 2 2 3 2 2 2" xfId="2264" xr:uid="{00000000-0005-0000-0000-0000E1010000}"/>
    <cellStyle name="Hyperlink 2 2 2 2 2 2 3 2 2 2 2" xfId="4475" xr:uid="{00000000-0005-0000-0000-0000E2010000}"/>
    <cellStyle name="Hyperlink 2 2 2 2 2 2 3 2 2 2 3" xfId="6685" xr:uid="{00000000-0005-0000-0000-0000E3010000}"/>
    <cellStyle name="Hyperlink 2 2 2 2 2 2 3 2 2 3" xfId="3370" xr:uid="{00000000-0005-0000-0000-0000E4010000}"/>
    <cellStyle name="Hyperlink 2 2 2 2 2 2 3 2 2 4" xfId="5580" xr:uid="{00000000-0005-0000-0000-0000E5010000}"/>
    <cellStyle name="Hyperlink 2 2 2 2 2 2 3 2 3" xfId="1712" xr:uid="{00000000-0005-0000-0000-0000E6010000}"/>
    <cellStyle name="Hyperlink 2 2 2 2 2 2 3 2 3 2" xfId="3923" xr:uid="{00000000-0005-0000-0000-0000E7010000}"/>
    <cellStyle name="Hyperlink 2 2 2 2 2 2 3 2 3 3" xfId="6133" xr:uid="{00000000-0005-0000-0000-0000E8010000}"/>
    <cellStyle name="Hyperlink 2 2 2 2 2 2 3 2 4" xfId="2818" xr:uid="{00000000-0005-0000-0000-0000E9010000}"/>
    <cellStyle name="Hyperlink 2 2 2 2 2 2 3 2 5" xfId="5028" xr:uid="{00000000-0005-0000-0000-0000EA010000}"/>
    <cellStyle name="Hyperlink 2 2 2 2 2 2 3 3" xfId="875" xr:uid="{00000000-0005-0000-0000-0000EB010000}"/>
    <cellStyle name="Hyperlink 2 2 2 2 2 2 3 3 2" xfId="1988" xr:uid="{00000000-0005-0000-0000-0000EC010000}"/>
    <cellStyle name="Hyperlink 2 2 2 2 2 2 3 3 2 2" xfId="4199" xr:uid="{00000000-0005-0000-0000-0000ED010000}"/>
    <cellStyle name="Hyperlink 2 2 2 2 2 2 3 3 2 3" xfId="6409" xr:uid="{00000000-0005-0000-0000-0000EE010000}"/>
    <cellStyle name="Hyperlink 2 2 2 2 2 2 3 3 3" xfId="3094" xr:uid="{00000000-0005-0000-0000-0000EF010000}"/>
    <cellStyle name="Hyperlink 2 2 2 2 2 2 3 3 4" xfId="5304" xr:uid="{00000000-0005-0000-0000-0000F0010000}"/>
    <cellStyle name="Hyperlink 2 2 2 2 2 2 3 4" xfId="1436" xr:uid="{00000000-0005-0000-0000-0000F1010000}"/>
    <cellStyle name="Hyperlink 2 2 2 2 2 2 3 4 2" xfId="3647" xr:uid="{00000000-0005-0000-0000-0000F2010000}"/>
    <cellStyle name="Hyperlink 2 2 2 2 2 2 3 4 3" xfId="5857" xr:uid="{00000000-0005-0000-0000-0000F3010000}"/>
    <cellStyle name="Hyperlink 2 2 2 2 2 2 3 5" xfId="2542" xr:uid="{00000000-0005-0000-0000-0000F4010000}"/>
    <cellStyle name="Hyperlink 2 2 2 2 2 2 3 6" xfId="4752" xr:uid="{00000000-0005-0000-0000-0000F5010000}"/>
    <cellStyle name="Hyperlink 2 2 2 2 2 2 4" xfId="415" xr:uid="{00000000-0005-0000-0000-0000F6010000}"/>
    <cellStyle name="Hyperlink 2 2 2 2 2 2 4 2" xfId="967" xr:uid="{00000000-0005-0000-0000-0000F7010000}"/>
    <cellStyle name="Hyperlink 2 2 2 2 2 2 4 2 2" xfId="2080" xr:uid="{00000000-0005-0000-0000-0000F8010000}"/>
    <cellStyle name="Hyperlink 2 2 2 2 2 2 4 2 2 2" xfId="4291" xr:uid="{00000000-0005-0000-0000-0000F9010000}"/>
    <cellStyle name="Hyperlink 2 2 2 2 2 2 4 2 2 3" xfId="6501" xr:uid="{00000000-0005-0000-0000-0000FA010000}"/>
    <cellStyle name="Hyperlink 2 2 2 2 2 2 4 2 3" xfId="3186" xr:uid="{00000000-0005-0000-0000-0000FB010000}"/>
    <cellStyle name="Hyperlink 2 2 2 2 2 2 4 2 4" xfId="5396" xr:uid="{00000000-0005-0000-0000-0000FC010000}"/>
    <cellStyle name="Hyperlink 2 2 2 2 2 2 4 3" xfId="1528" xr:uid="{00000000-0005-0000-0000-0000FD010000}"/>
    <cellStyle name="Hyperlink 2 2 2 2 2 2 4 3 2" xfId="3739" xr:uid="{00000000-0005-0000-0000-0000FE010000}"/>
    <cellStyle name="Hyperlink 2 2 2 2 2 2 4 3 3" xfId="5949" xr:uid="{00000000-0005-0000-0000-0000FF010000}"/>
    <cellStyle name="Hyperlink 2 2 2 2 2 2 4 4" xfId="2634" xr:uid="{00000000-0005-0000-0000-000000020000}"/>
    <cellStyle name="Hyperlink 2 2 2 2 2 2 4 5" xfId="4844" xr:uid="{00000000-0005-0000-0000-000001020000}"/>
    <cellStyle name="Hyperlink 2 2 2 2 2 2 5" xfId="691" xr:uid="{00000000-0005-0000-0000-000002020000}"/>
    <cellStyle name="Hyperlink 2 2 2 2 2 2 5 2" xfId="1804" xr:uid="{00000000-0005-0000-0000-000003020000}"/>
    <cellStyle name="Hyperlink 2 2 2 2 2 2 5 2 2" xfId="4015" xr:uid="{00000000-0005-0000-0000-000004020000}"/>
    <cellStyle name="Hyperlink 2 2 2 2 2 2 5 2 3" xfId="6225" xr:uid="{00000000-0005-0000-0000-000005020000}"/>
    <cellStyle name="Hyperlink 2 2 2 2 2 2 5 3" xfId="2910" xr:uid="{00000000-0005-0000-0000-000006020000}"/>
    <cellStyle name="Hyperlink 2 2 2 2 2 2 5 4" xfId="5120" xr:uid="{00000000-0005-0000-0000-000007020000}"/>
    <cellStyle name="Hyperlink 2 2 2 2 2 2 6" xfId="1252" xr:uid="{00000000-0005-0000-0000-000008020000}"/>
    <cellStyle name="Hyperlink 2 2 2 2 2 2 6 2" xfId="3463" xr:uid="{00000000-0005-0000-0000-000009020000}"/>
    <cellStyle name="Hyperlink 2 2 2 2 2 2 6 3" xfId="5673" xr:uid="{00000000-0005-0000-0000-00000A020000}"/>
    <cellStyle name="Hyperlink 2 2 2 2 2 2 7" xfId="2358" xr:uid="{00000000-0005-0000-0000-00000B020000}"/>
    <cellStyle name="Hyperlink 2 2 2 2 2 2 8" xfId="4568" xr:uid="{00000000-0005-0000-0000-00000C020000}"/>
    <cellStyle name="Hyperlink 2 2 2 2 2 3" xfId="185" xr:uid="{00000000-0005-0000-0000-00000D020000}"/>
    <cellStyle name="Hyperlink 2 2 2 2 2 3 2" xfId="461" xr:uid="{00000000-0005-0000-0000-00000E020000}"/>
    <cellStyle name="Hyperlink 2 2 2 2 2 3 2 2" xfId="1013" xr:uid="{00000000-0005-0000-0000-00000F020000}"/>
    <cellStyle name="Hyperlink 2 2 2 2 2 3 2 2 2" xfId="2126" xr:uid="{00000000-0005-0000-0000-000010020000}"/>
    <cellStyle name="Hyperlink 2 2 2 2 2 3 2 2 2 2" xfId="4337" xr:uid="{00000000-0005-0000-0000-000011020000}"/>
    <cellStyle name="Hyperlink 2 2 2 2 2 3 2 2 2 3" xfId="6547" xr:uid="{00000000-0005-0000-0000-000012020000}"/>
    <cellStyle name="Hyperlink 2 2 2 2 2 3 2 2 3" xfId="3232" xr:uid="{00000000-0005-0000-0000-000013020000}"/>
    <cellStyle name="Hyperlink 2 2 2 2 2 3 2 2 4" xfId="5442" xr:uid="{00000000-0005-0000-0000-000014020000}"/>
    <cellStyle name="Hyperlink 2 2 2 2 2 3 2 3" xfId="1574" xr:uid="{00000000-0005-0000-0000-000015020000}"/>
    <cellStyle name="Hyperlink 2 2 2 2 2 3 2 3 2" xfId="3785" xr:uid="{00000000-0005-0000-0000-000016020000}"/>
    <cellStyle name="Hyperlink 2 2 2 2 2 3 2 3 3" xfId="5995" xr:uid="{00000000-0005-0000-0000-000017020000}"/>
    <cellStyle name="Hyperlink 2 2 2 2 2 3 2 4" xfId="2680" xr:uid="{00000000-0005-0000-0000-000018020000}"/>
    <cellStyle name="Hyperlink 2 2 2 2 2 3 2 5" xfId="4890" xr:uid="{00000000-0005-0000-0000-000019020000}"/>
    <cellStyle name="Hyperlink 2 2 2 2 2 3 3" xfId="737" xr:uid="{00000000-0005-0000-0000-00001A020000}"/>
    <cellStyle name="Hyperlink 2 2 2 2 2 3 3 2" xfId="1850" xr:uid="{00000000-0005-0000-0000-00001B020000}"/>
    <cellStyle name="Hyperlink 2 2 2 2 2 3 3 2 2" xfId="4061" xr:uid="{00000000-0005-0000-0000-00001C020000}"/>
    <cellStyle name="Hyperlink 2 2 2 2 2 3 3 2 3" xfId="6271" xr:uid="{00000000-0005-0000-0000-00001D020000}"/>
    <cellStyle name="Hyperlink 2 2 2 2 2 3 3 3" xfId="2956" xr:uid="{00000000-0005-0000-0000-00001E020000}"/>
    <cellStyle name="Hyperlink 2 2 2 2 2 3 3 4" xfId="5166" xr:uid="{00000000-0005-0000-0000-00001F020000}"/>
    <cellStyle name="Hyperlink 2 2 2 2 2 3 4" xfId="1298" xr:uid="{00000000-0005-0000-0000-000020020000}"/>
    <cellStyle name="Hyperlink 2 2 2 2 2 3 4 2" xfId="3509" xr:uid="{00000000-0005-0000-0000-000021020000}"/>
    <cellStyle name="Hyperlink 2 2 2 2 2 3 4 3" xfId="5719" xr:uid="{00000000-0005-0000-0000-000022020000}"/>
    <cellStyle name="Hyperlink 2 2 2 2 2 3 5" xfId="2404" xr:uid="{00000000-0005-0000-0000-000023020000}"/>
    <cellStyle name="Hyperlink 2 2 2 2 2 3 6" xfId="4614" xr:uid="{00000000-0005-0000-0000-000024020000}"/>
    <cellStyle name="Hyperlink 2 2 2 2 2 4" xfId="277" xr:uid="{00000000-0005-0000-0000-000025020000}"/>
    <cellStyle name="Hyperlink 2 2 2 2 2 4 2" xfId="553" xr:uid="{00000000-0005-0000-0000-000026020000}"/>
    <cellStyle name="Hyperlink 2 2 2 2 2 4 2 2" xfId="1105" xr:uid="{00000000-0005-0000-0000-000027020000}"/>
    <cellStyle name="Hyperlink 2 2 2 2 2 4 2 2 2" xfId="2218" xr:uid="{00000000-0005-0000-0000-000028020000}"/>
    <cellStyle name="Hyperlink 2 2 2 2 2 4 2 2 2 2" xfId="4429" xr:uid="{00000000-0005-0000-0000-000029020000}"/>
    <cellStyle name="Hyperlink 2 2 2 2 2 4 2 2 2 3" xfId="6639" xr:uid="{00000000-0005-0000-0000-00002A020000}"/>
    <cellStyle name="Hyperlink 2 2 2 2 2 4 2 2 3" xfId="3324" xr:uid="{00000000-0005-0000-0000-00002B020000}"/>
    <cellStyle name="Hyperlink 2 2 2 2 2 4 2 2 4" xfId="5534" xr:uid="{00000000-0005-0000-0000-00002C020000}"/>
    <cellStyle name="Hyperlink 2 2 2 2 2 4 2 3" xfId="1666" xr:uid="{00000000-0005-0000-0000-00002D020000}"/>
    <cellStyle name="Hyperlink 2 2 2 2 2 4 2 3 2" xfId="3877" xr:uid="{00000000-0005-0000-0000-00002E020000}"/>
    <cellStyle name="Hyperlink 2 2 2 2 2 4 2 3 3" xfId="6087" xr:uid="{00000000-0005-0000-0000-00002F020000}"/>
    <cellStyle name="Hyperlink 2 2 2 2 2 4 2 4" xfId="2772" xr:uid="{00000000-0005-0000-0000-000030020000}"/>
    <cellStyle name="Hyperlink 2 2 2 2 2 4 2 5" xfId="4982" xr:uid="{00000000-0005-0000-0000-000031020000}"/>
    <cellStyle name="Hyperlink 2 2 2 2 2 4 3" xfId="829" xr:uid="{00000000-0005-0000-0000-000032020000}"/>
    <cellStyle name="Hyperlink 2 2 2 2 2 4 3 2" xfId="1942" xr:uid="{00000000-0005-0000-0000-000033020000}"/>
    <cellStyle name="Hyperlink 2 2 2 2 2 4 3 2 2" xfId="4153" xr:uid="{00000000-0005-0000-0000-000034020000}"/>
    <cellStyle name="Hyperlink 2 2 2 2 2 4 3 2 3" xfId="6363" xr:uid="{00000000-0005-0000-0000-000035020000}"/>
    <cellStyle name="Hyperlink 2 2 2 2 2 4 3 3" xfId="3048" xr:uid="{00000000-0005-0000-0000-000036020000}"/>
    <cellStyle name="Hyperlink 2 2 2 2 2 4 3 4" xfId="5258" xr:uid="{00000000-0005-0000-0000-000037020000}"/>
    <cellStyle name="Hyperlink 2 2 2 2 2 4 4" xfId="1390" xr:uid="{00000000-0005-0000-0000-000038020000}"/>
    <cellStyle name="Hyperlink 2 2 2 2 2 4 4 2" xfId="3601" xr:uid="{00000000-0005-0000-0000-000039020000}"/>
    <cellStyle name="Hyperlink 2 2 2 2 2 4 4 3" xfId="5811" xr:uid="{00000000-0005-0000-0000-00003A020000}"/>
    <cellStyle name="Hyperlink 2 2 2 2 2 4 5" xfId="2496" xr:uid="{00000000-0005-0000-0000-00003B020000}"/>
    <cellStyle name="Hyperlink 2 2 2 2 2 4 6" xfId="4706" xr:uid="{00000000-0005-0000-0000-00003C020000}"/>
    <cellStyle name="Hyperlink 2 2 2 2 2 5" xfId="369" xr:uid="{00000000-0005-0000-0000-00003D020000}"/>
    <cellStyle name="Hyperlink 2 2 2 2 2 5 2" xfId="921" xr:uid="{00000000-0005-0000-0000-00003E020000}"/>
    <cellStyle name="Hyperlink 2 2 2 2 2 5 2 2" xfId="2034" xr:uid="{00000000-0005-0000-0000-00003F020000}"/>
    <cellStyle name="Hyperlink 2 2 2 2 2 5 2 2 2" xfId="4245" xr:uid="{00000000-0005-0000-0000-000040020000}"/>
    <cellStyle name="Hyperlink 2 2 2 2 2 5 2 2 3" xfId="6455" xr:uid="{00000000-0005-0000-0000-000041020000}"/>
    <cellStyle name="Hyperlink 2 2 2 2 2 5 2 3" xfId="3140" xr:uid="{00000000-0005-0000-0000-000042020000}"/>
    <cellStyle name="Hyperlink 2 2 2 2 2 5 2 4" xfId="5350" xr:uid="{00000000-0005-0000-0000-000043020000}"/>
    <cellStyle name="Hyperlink 2 2 2 2 2 5 3" xfId="1482" xr:uid="{00000000-0005-0000-0000-000044020000}"/>
    <cellStyle name="Hyperlink 2 2 2 2 2 5 3 2" xfId="3693" xr:uid="{00000000-0005-0000-0000-000045020000}"/>
    <cellStyle name="Hyperlink 2 2 2 2 2 5 3 3" xfId="5903" xr:uid="{00000000-0005-0000-0000-000046020000}"/>
    <cellStyle name="Hyperlink 2 2 2 2 2 5 4" xfId="2588" xr:uid="{00000000-0005-0000-0000-000047020000}"/>
    <cellStyle name="Hyperlink 2 2 2 2 2 5 5" xfId="4798" xr:uid="{00000000-0005-0000-0000-000048020000}"/>
    <cellStyle name="Hyperlink 2 2 2 2 2 6" xfId="645" xr:uid="{00000000-0005-0000-0000-000049020000}"/>
    <cellStyle name="Hyperlink 2 2 2 2 2 6 2" xfId="1758" xr:uid="{00000000-0005-0000-0000-00004A020000}"/>
    <cellStyle name="Hyperlink 2 2 2 2 2 6 2 2" xfId="3969" xr:uid="{00000000-0005-0000-0000-00004B020000}"/>
    <cellStyle name="Hyperlink 2 2 2 2 2 6 2 3" xfId="6179" xr:uid="{00000000-0005-0000-0000-00004C020000}"/>
    <cellStyle name="Hyperlink 2 2 2 2 2 6 3" xfId="2864" xr:uid="{00000000-0005-0000-0000-00004D020000}"/>
    <cellStyle name="Hyperlink 2 2 2 2 2 6 4" xfId="5074" xr:uid="{00000000-0005-0000-0000-00004E020000}"/>
    <cellStyle name="Hyperlink 2 2 2 2 2 7" xfId="1206" xr:uid="{00000000-0005-0000-0000-00004F020000}"/>
    <cellStyle name="Hyperlink 2 2 2 2 2 7 2" xfId="3417" xr:uid="{00000000-0005-0000-0000-000050020000}"/>
    <cellStyle name="Hyperlink 2 2 2 2 2 7 3" xfId="5627" xr:uid="{00000000-0005-0000-0000-000051020000}"/>
    <cellStyle name="Hyperlink 2 2 2 2 2 8" xfId="2312" xr:uid="{00000000-0005-0000-0000-000052020000}"/>
    <cellStyle name="Hyperlink 2 2 2 2 2 9" xfId="4522" xr:uid="{00000000-0005-0000-0000-000053020000}"/>
    <cellStyle name="Hyperlink 2 2 2 2 3" xfId="119" xr:uid="{00000000-0005-0000-0000-000054020000}"/>
    <cellStyle name="Hyperlink 2 2 2 2 3 2" xfId="211" xr:uid="{00000000-0005-0000-0000-000055020000}"/>
    <cellStyle name="Hyperlink 2 2 2 2 3 2 2" xfId="487" xr:uid="{00000000-0005-0000-0000-000056020000}"/>
    <cellStyle name="Hyperlink 2 2 2 2 3 2 2 2" xfId="1039" xr:uid="{00000000-0005-0000-0000-000057020000}"/>
    <cellStyle name="Hyperlink 2 2 2 2 3 2 2 2 2" xfId="2152" xr:uid="{00000000-0005-0000-0000-000058020000}"/>
    <cellStyle name="Hyperlink 2 2 2 2 3 2 2 2 2 2" xfId="4363" xr:uid="{00000000-0005-0000-0000-000059020000}"/>
    <cellStyle name="Hyperlink 2 2 2 2 3 2 2 2 2 3" xfId="6573" xr:uid="{00000000-0005-0000-0000-00005A020000}"/>
    <cellStyle name="Hyperlink 2 2 2 2 3 2 2 2 3" xfId="3258" xr:uid="{00000000-0005-0000-0000-00005B020000}"/>
    <cellStyle name="Hyperlink 2 2 2 2 3 2 2 2 4" xfId="5468" xr:uid="{00000000-0005-0000-0000-00005C020000}"/>
    <cellStyle name="Hyperlink 2 2 2 2 3 2 2 3" xfId="1600" xr:uid="{00000000-0005-0000-0000-00005D020000}"/>
    <cellStyle name="Hyperlink 2 2 2 2 3 2 2 3 2" xfId="3811" xr:uid="{00000000-0005-0000-0000-00005E020000}"/>
    <cellStyle name="Hyperlink 2 2 2 2 3 2 2 3 3" xfId="6021" xr:uid="{00000000-0005-0000-0000-00005F020000}"/>
    <cellStyle name="Hyperlink 2 2 2 2 3 2 2 4" xfId="2706" xr:uid="{00000000-0005-0000-0000-000060020000}"/>
    <cellStyle name="Hyperlink 2 2 2 2 3 2 2 5" xfId="4916" xr:uid="{00000000-0005-0000-0000-000061020000}"/>
    <cellStyle name="Hyperlink 2 2 2 2 3 2 3" xfId="763" xr:uid="{00000000-0005-0000-0000-000062020000}"/>
    <cellStyle name="Hyperlink 2 2 2 2 3 2 3 2" xfId="1876" xr:uid="{00000000-0005-0000-0000-000063020000}"/>
    <cellStyle name="Hyperlink 2 2 2 2 3 2 3 2 2" xfId="4087" xr:uid="{00000000-0005-0000-0000-000064020000}"/>
    <cellStyle name="Hyperlink 2 2 2 2 3 2 3 2 3" xfId="6297" xr:uid="{00000000-0005-0000-0000-000065020000}"/>
    <cellStyle name="Hyperlink 2 2 2 2 3 2 3 3" xfId="2982" xr:uid="{00000000-0005-0000-0000-000066020000}"/>
    <cellStyle name="Hyperlink 2 2 2 2 3 2 3 4" xfId="5192" xr:uid="{00000000-0005-0000-0000-000067020000}"/>
    <cellStyle name="Hyperlink 2 2 2 2 3 2 4" xfId="1324" xr:uid="{00000000-0005-0000-0000-000068020000}"/>
    <cellStyle name="Hyperlink 2 2 2 2 3 2 4 2" xfId="3535" xr:uid="{00000000-0005-0000-0000-000069020000}"/>
    <cellStyle name="Hyperlink 2 2 2 2 3 2 4 3" xfId="5745" xr:uid="{00000000-0005-0000-0000-00006A020000}"/>
    <cellStyle name="Hyperlink 2 2 2 2 3 2 5" xfId="2430" xr:uid="{00000000-0005-0000-0000-00006B020000}"/>
    <cellStyle name="Hyperlink 2 2 2 2 3 2 6" xfId="4640" xr:uid="{00000000-0005-0000-0000-00006C020000}"/>
    <cellStyle name="Hyperlink 2 2 2 2 3 3" xfId="303" xr:uid="{00000000-0005-0000-0000-00006D020000}"/>
    <cellStyle name="Hyperlink 2 2 2 2 3 3 2" xfId="579" xr:uid="{00000000-0005-0000-0000-00006E020000}"/>
    <cellStyle name="Hyperlink 2 2 2 2 3 3 2 2" xfId="1131" xr:uid="{00000000-0005-0000-0000-00006F020000}"/>
    <cellStyle name="Hyperlink 2 2 2 2 3 3 2 2 2" xfId="2244" xr:uid="{00000000-0005-0000-0000-000070020000}"/>
    <cellStyle name="Hyperlink 2 2 2 2 3 3 2 2 2 2" xfId="4455" xr:uid="{00000000-0005-0000-0000-000071020000}"/>
    <cellStyle name="Hyperlink 2 2 2 2 3 3 2 2 2 3" xfId="6665" xr:uid="{00000000-0005-0000-0000-000072020000}"/>
    <cellStyle name="Hyperlink 2 2 2 2 3 3 2 2 3" xfId="3350" xr:uid="{00000000-0005-0000-0000-000073020000}"/>
    <cellStyle name="Hyperlink 2 2 2 2 3 3 2 2 4" xfId="5560" xr:uid="{00000000-0005-0000-0000-000074020000}"/>
    <cellStyle name="Hyperlink 2 2 2 2 3 3 2 3" xfId="1692" xr:uid="{00000000-0005-0000-0000-000075020000}"/>
    <cellStyle name="Hyperlink 2 2 2 2 3 3 2 3 2" xfId="3903" xr:uid="{00000000-0005-0000-0000-000076020000}"/>
    <cellStyle name="Hyperlink 2 2 2 2 3 3 2 3 3" xfId="6113" xr:uid="{00000000-0005-0000-0000-000077020000}"/>
    <cellStyle name="Hyperlink 2 2 2 2 3 3 2 4" xfId="2798" xr:uid="{00000000-0005-0000-0000-000078020000}"/>
    <cellStyle name="Hyperlink 2 2 2 2 3 3 2 5" xfId="5008" xr:uid="{00000000-0005-0000-0000-000079020000}"/>
    <cellStyle name="Hyperlink 2 2 2 2 3 3 3" xfId="855" xr:uid="{00000000-0005-0000-0000-00007A020000}"/>
    <cellStyle name="Hyperlink 2 2 2 2 3 3 3 2" xfId="1968" xr:uid="{00000000-0005-0000-0000-00007B020000}"/>
    <cellStyle name="Hyperlink 2 2 2 2 3 3 3 2 2" xfId="4179" xr:uid="{00000000-0005-0000-0000-00007C020000}"/>
    <cellStyle name="Hyperlink 2 2 2 2 3 3 3 2 3" xfId="6389" xr:uid="{00000000-0005-0000-0000-00007D020000}"/>
    <cellStyle name="Hyperlink 2 2 2 2 3 3 3 3" xfId="3074" xr:uid="{00000000-0005-0000-0000-00007E020000}"/>
    <cellStyle name="Hyperlink 2 2 2 2 3 3 3 4" xfId="5284" xr:uid="{00000000-0005-0000-0000-00007F020000}"/>
    <cellStyle name="Hyperlink 2 2 2 2 3 3 4" xfId="1416" xr:uid="{00000000-0005-0000-0000-000080020000}"/>
    <cellStyle name="Hyperlink 2 2 2 2 3 3 4 2" xfId="3627" xr:uid="{00000000-0005-0000-0000-000081020000}"/>
    <cellStyle name="Hyperlink 2 2 2 2 3 3 4 3" xfId="5837" xr:uid="{00000000-0005-0000-0000-000082020000}"/>
    <cellStyle name="Hyperlink 2 2 2 2 3 3 5" xfId="2522" xr:uid="{00000000-0005-0000-0000-000083020000}"/>
    <cellStyle name="Hyperlink 2 2 2 2 3 3 6" xfId="4732" xr:uid="{00000000-0005-0000-0000-000084020000}"/>
    <cellStyle name="Hyperlink 2 2 2 2 3 4" xfId="395" xr:uid="{00000000-0005-0000-0000-000085020000}"/>
    <cellStyle name="Hyperlink 2 2 2 2 3 4 2" xfId="947" xr:uid="{00000000-0005-0000-0000-000086020000}"/>
    <cellStyle name="Hyperlink 2 2 2 2 3 4 2 2" xfId="2060" xr:uid="{00000000-0005-0000-0000-000087020000}"/>
    <cellStyle name="Hyperlink 2 2 2 2 3 4 2 2 2" xfId="4271" xr:uid="{00000000-0005-0000-0000-000088020000}"/>
    <cellStyle name="Hyperlink 2 2 2 2 3 4 2 2 3" xfId="6481" xr:uid="{00000000-0005-0000-0000-000089020000}"/>
    <cellStyle name="Hyperlink 2 2 2 2 3 4 2 3" xfId="3166" xr:uid="{00000000-0005-0000-0000-00008A020000}"/>
    <cellStyle name="Hyperlink 2 2 2 2 3 4 2 4" xfId="5376" xr:uid="{00000000-0005-0000-0000-00008B020000}"/>
    <cellStyle name="Hyperlink 2 2 2 2 3 4 3" xfId="1508" xr:uid="{00000000-0005-0000-0000-00008C020000}"/>
    <cellStyle name="Hyperlink 2 2 2 2 3 4 3 2" xfId="3719" xr:uid="{00000000-0005-0000-0000-00008D020000}"/>
    <cellStyle name="Hyperlink 2 2 2 2 3 4 3 3" xfId="5929" xr:uid="{00000000-0005-0000-0000-00008E020000}"/>
    <cellStyle name="Hyperlink 2 2 2 2 3 4 4" xfId="2614" xr:uid="{00000000-0005-0000-0000-00008F020000}"/>
    <cellStyle name="Hyperlink 2 2 2 2 3 4 5" xfId="4824" xr:uid="{00000000-0005-0000-0000-000090020000}"/>
    <cellStyle name="Hyperlink 2 2 2 2 3 5" xfId="671" xr:uid="{00000000-0005-0000-0000-000091020000}"/>
    <cellStyle name="Hyperlink 2 2 2 2 3 5 2" xfId="1784" xr:uid="{00000000-0005-0000-0000-000092020000}"/>
    <cellStyle name="Hyperlink 2 2 2 2 3 5 2 2" xfId="3995" xr:uid="{00000000-0005-0000-0000-000093020000}"/>
    <cellStyle name="Hyperlink 2 2 2 2 3 5 2 3" xfId="6205" xr:uid="{00000000-0005-0000-0000-000094020000}"/>
    <cellStyle name="Hyperlink 2 2 2 2 3 5 3" xfId="2890" xr:uid="{00000000-0005-0000-0000-000095020000}"/>
    <cellStyle name="Hyperlink 2 2 2 2 3 5 4" xfId="5100" xr:uid="{00000000-0005-0000-0000-000096020000}"/>
    <cellStyle name="Hyperlink 2 2 2 2 3 6" xfId="1232" xr:uid="{00000000-0005-0000-0000-000097020000}"/>
    <cellStyle name="Hyperlink 2 2 2 2 3 6 2" xfId="3443" xr:uid="{00000000-0005-0000-0000-000098020000}"/>
    <cellStyle name="Hyperlink 2 2 2 2 3 6 3" xfId="5653" xr:uid="{00000000-0005-0000-0000-000099020000}"/>
    <cellStyle name="Hyperlink 2 2 2 2 3 7" xfId="2338" xr:uid="{00000000-0005-0000-0000-00009A020000}"/>
    <cellStyle name="Hyperlink 2 2 2 2 3 8" xfId="4548" xr:uid="{00000000-0005-0000-0000-00009B020000}"/>
    <cellStyle name="Hyperlink 2 2 2 2 4" xfId="165" xr:uid="{00000000-0005-0000-0000-00009C020000}"/>
    <cellStyle name="Hyperlink 2 2 2 2 4 2" xfId="441" xr:uid="{00000000-0005-0000-0000-00009D020000}"/>
    <cellStyle name="Hyperlink 2 2 2 2 4 2 2" xfId="993" xr:uid="{00000000-0005-0000-0000-00009E020000}"/>
    <cellStyle name="Hyperlink 2 2 2 2 4 2 2 2" xfId="2106" xr:uid="{00000000-0005-0000-0000-00009F020000}"/>
    <cellStyle name="Hyperlink 2 2 2 2 4 2 2 2 2" xfId="4317" xr:uid="{00000000-0005-0000-0000-0000A0020000}"/>
    <cellStyle name="Hyperlink 2 2 2 2 4 2 2 2 3" xfId="6527" xr:uid="{00000000-0005-0000-0000-0000A1020000}"/>
    <cellStyle name="Hyperlink 2 2 2 2 4 2 2 3" xfId="3212" xr:uid="{00000000-0005-0000-0000-0000A2020000}"/>
    <cellStyle name="Hyperlink 2 2 2 2 4 2 2 4" xfId="5422" xr:uid="{00000000-0005-0000-0000-0000A3020000}"/>
    <cellStyle name="Hyperlink 2 2 2 2 4 2 3" xfId="1554" xr:uid="{00000000-0005-0000-0000-0000A4020000}"/>
    <cellStyle name="Hyperlink 2 2 2 2 4 2 3 2" xfId="3765" xr:uid="{00000000-0005-0000-0000-0000A5020000}"/>
    <cellStyle name="Hyperlink 2 2 2 2 4 2 3 3" xfId="5975" xr:uid="{00000000-0005-0000-0000-0000A6020000}"/>
    <cellStyle name="Hyperlink 2 2 2 2 4 2 4" xfId="2660" xr:uid="{00000000-0005-0000-0000-0000A7020000}"/>
    <cellStyle name="Hyperlink 2 2 2 2 4 2 5" xfId="4870" xr:uid="{00000000-0005-0000-0000-0000A8020000}"/>
    <cellStyle name="Hyperlink 2 2 2 2 4 3" xfId="717" xr:uid="{00000000-0005-0000-0000-0000A9020000}"/>
    <cellStyle name="Hyperlink 2 2 2 2 4 3 2" xfId="1830" xr:uid="{00000000-0005-0000-0000-0000AA020000}"/>
    <cellStyle name="Hyperlink 2 2 2 2 4 3 2 2" xfId="4041" xr:uid="{00000000-0005-0000-0000-0000AB020000}"/>
    <cellStyle name="Hyperlink 2 2 2 2 4 3 2 3" xfId="6251" xr:uid="{00000000-0005-0000-0000-0000AC020000}"/>
    <cellStyle name="Hyperlink 2 2 2 2 4 3 3" xfId="2936" xr:uid="{00000000-0005-0000-0000-0000AD020000}"/>
    <cellStyle name="Hyperlink 2 2 2 2 4 3 4" xfId="5146" xr:uid="{00000000-0005-0000-0000-0000AE020000}"/>
    <cellStyle name="Hyperlink 2 2 2 2 4 4" xfId="1278" xr:uid="{00000000-0005-0000-0000-0000AF020000}"/>
    <cellStyle name="Hyperlink 2 2 2 2 4 4 2" xfId="3489" xr:uid="{00000000-0005-0000-0000-0000B0020000}"/>
    <cellStyle name="Hyperlink 2 2 2 2 4 4 3" xfId="5699" xr:uid="{00000000-0005-0000-0000-0000B1020000}"/>
    <cellStyle name="Hyperlink 2 2 2 2 4 5" xfId="2384" xr:uid="{00000000-0005-0000-0000-0000B2020000}"/>
    <cellStyle name="Hyperlink 2 2 2 2 4 6" xfId="4594" xr:uid="{00000000-0005-0000-0000-0000B3020000}"/>
    <cellStyle name="Hyperlink 2 2 2 2 5" xfId="257" xr:uid="{00000000-0005-0000-0000-0000B4020000}"/>
    <cellStyle name="Hyperlink 2 2 2 2 5 2" xfId="533" xr:uid="{00000000-0005-0000-0000-0000B5020000}"/>
    <cellStyle name="Hyperlink 2 2 2 2 5 2 2" xfId="1085" xr:uid="{00000000-0005-0000-0000-0000B6020000}"/>
    <cellStyle name="Hyperlink 2 2 2 2 5 2 2 2" xfId="2198" xr:uid="{00000000-0005-0000-0000-0000B7020000}"/>
    <cellStyle name="Hyperlink 2 2 2 2 5 2 2 2 2" xfId="4409" xr:uid="{00000000-0005-0000-0000-0000B8020000}"/>
    <cellStyle name="Hyperlink 2 2 2 2 5 2 2 2 3" xfId="6619" xr:uid="{00000000-0005-0000-0000-0000B9020000}"/>
    <cellStyle name="Hyperlink 2 2 2 2 5 2 2 3" xfId="3304" xr:uid="{00000000-0005-0000-0000-0000BA020000}"/>
    <cellStyle name="Hyperlink 2 2 2 2 5 2 2 4" xfId="5514" xr:uid="{00000000-0005-0000-0000-0000BB020000}"/>
    <cellStyle name="Hyperlink 2 2 2 2 5 2 3" xfId="1646" xr:uid="{00000000-0005-0000-0000-0000BC020000}"/>
    <cellStyle name="Hyperlink 2 2 2 2 5 2 3 2" xfId="3857" xr:uid="{00000000-0005-0000-0000-0000BD020000}"/>
    <cellStyle name="Hyperlink 2 2 2 2 5 2 3 3" xfId="6067" xr:uid="{00000000-0005-0000-0000-0000BE020000}"/>
    <cellStyle name="Hyperlink 2 2 2 2 5 2 4" xfId="2752" xr:uid="{00000000-0005-0000-0000-0000BF020000}"/>
    <cellStyle name="Hyperlink 2 2 2 2 5 2 5" xfId="4962" xr:uid="{00000000-0005-0000-0000-0000C0020000}"/>
    <cellStyle name="Hyperlink 2 2 2 2 5 3" xfId="809" xr:uid="{00000000-0005-0000-0000-0000C1020000}"/>
    <cellStyle name="Hyperlink 2 2 2 2 5 3 2" xfId="1922" xr:uid="{00000000-0005-0000-0000-0000C2020000}"/>
    <cellStyle name="Hyperlink 2 2 2 2 5 3 2 2" xfId="4133" xr:uid="{00000000-0005-0000-0000-0000C3020000}"/>
    <cellStyle name="Hyperlink 2 2 2 2 5 3 2 3" xfId="6343" xr:uid="{00000000-0005-0000-0000-0000C4020000}"/>
    <cellStyle name="Hyperlink 2 2 2 2 5 3 3" xfId="3028" xr:uid="{00000000-0005-0000-0000-0000C5020000}"/>
    <cellStyle name="Hyperlink 2 2 2 2 5 3 4" xfId="5238" xr:uid="{00000000-0005-0000-0000-0000C6020000}"/>
    <cellStyle name="Hyperlink 2 2 2 2 5 4" xfId="1370" xr:uid="{00000000-0005-0000-0000-0000C7020000}"/>
    <cellStyle name="Hyperlink 2 2 2 2 5 4 2" xfId="3581" xr:uid="{00000000-0005-0000-0000-0000C8020000}"/>
    <cellStyle name="Hyperlink 2 2 2 2 5 4 3" xfId="5791" xr:uid="{00000000-0005-0000-0000-0000C9020000}"/>
    <cellStyle name="Hyperlink 2 2 2 2 5 5" xfId="2476" xr:uid="{00000000-0005-0000-0000-0000CA020000}"/>
    <cellStyle name="Hyperlink 2 2 2 2 5 6" xfId="4686" xr:uid="{00000000-0005-0000-0000-0000CB020000}"/>
    <cellStyle name="Hyperlink 2 2 2 2 6" xfId="349" xr:uid="{00000000-0005-0000-0000-0000CC020000}"/>
    <cellStyle name="Hyperlink 2 2 2 2 6 2" xfId="901" xr:uid="{00000000-0005-0000-0000-0000CD020000}"/>
    <cellStyle name="Hyperlink 2 2 2 2 6 2 2" xfId="2014" xr:uid="{00000000-0005-0000-0000-0000CE020000}"/>
    <cellStyle name="Hyperlink 2 2 2 2 6 2 2 2" xfId="4225" xr:uid="{00000000-0005-0000-0000-0000CF020000}"/>
    <cellStyle name="Hyperlink 2 2 2 2 6 2 2 3" xfId="6435" xr:uid="{00000000-0005-0000-0000-0000D0020000}"/>
    <cellStyle name="Hyperlink 2 2 2 2 6 2 3" xfId="3120" xr:uid="{00000000-0005-0000-0000-0000D1020000}"/>
    <cellStyle name="Hyperlink 2 2 2 2 6 2 4" xfId="5330" xr:uid="{00000000-0005-0000-0000-0000D2020000}"/>
    <cellStyle name="Hyperlink 2 2 2 2 6 3" xfId="1462" xr:uid="{00000000-0005-0000-0000-0000D3020000}"/>
    <cellStyle name="Hyperlink 2 2 2 2 6 3 2" xfId="3673" xr:uid="{00000000-0005-0000-0000-0000D4020000}"/>
    <cellStyle name="Hyperlink 2 2 2 2 6 3 3" xfId="5883" xr:uid="{00000000-0005-0000-0000-0000D5020000}"/>
    <cellStyle name="Hyperlink 2 2 2 2 6 4" xfId="2568" xr:uid="{00000000-0005-0000-0000-0000D6020000}"/>
    <cellStyle name="Hyperlink 2 2 2 2 6 5" xfId="4778" xr:uid="{00000000-0005-0000-0000-0000D7020000}"/>
    <cellStyle name="Hyperlink 2 2 2 2 7" xfId="625" xr:uid="{00000000-0005-0000-0000-0000D8020000}"/>
    <cellStyle name="Hyperlink 2 2 2 2 7 2" xfId="1738" xr:uid="{00000000-0005-0000-0000-0000D9020000}"/>
    <cellStyle name="Hyperlink 2 2 2 2 7 2 2" xfId="3949" xr:uid="{00000000-0005-0000-0000-0000DA020000}"/>
    <cellStyle name="Hyperlink 2 2 2 2 7 2 3" xfId="6159" xr:uid="{00000000-0005-0000-0000-0000DB020000}"/>
    <cellStyle name="Hyperlink 2 2 2 2 7 3" xfId="2844" xr:uid="{00000000-0005-0000-0000-0000DC020000}"/>
    <cellStyle name="Hyperlink 2 2 2 2 7 4" xfId="5054" xr:uid="{00000000-0005-0000-0000-0000DD020000}"/>
    <cellStyle name="Hyperlink 2 2 2 2 8" xfId="1186" xr:uid="{00000000-0005-0000-0000-0000DE020000}"/>
    <cellStyle name="Hyperlink 2 2 2 2 8 2" xfId="3397" xr:uid="{00000000-0005-0000-0000-0000DF020000}"/>
    <cellStyle name="Hyperlink 2 2 2 2 8 3" xfId="5607" xr:uid="{00000000-0005-0000-0000-0000E0020000}"/>
    <cellStyle name="Hyperlink 2 2 2 2 9" xfId="2292" xr:uid="{00000000-0005-0000-0000-0000E1020000}"/>
    <cellStyle name="Hyperlink 2 2 2 3" xfId="83" xr:uid="{00000000-0005-0000-0000-0000E2020000}"/>
    <cellStyle name="Hyperlink 2 2 2 3 2" xfId="129" xr:uid="{00000000-0005-0000-0000-0000E3020000}"/>
    <cellStyle name="Hyperlink 2 2 2 3 2 2" xfId="221" xr:uid="{00000000-0005-0000-0000-0000E4020000}"/>
    <cellStyle name="Hyperlink 2 2 2 3 2 2 2" xfId="497" xr:uid="{00000000-0005-0000-0000-0000E5020000}"/>
    <cellStyle name="Hyperlink 2 2 2 3 2 2 2 2" xfId="1049" xr:uid="{00000000-0005-0000-0000-0000E6020000}"/>
    <cellStyle name="Hyperlink 2 2 2 3 2 2 2 2 2" xfId="2162" xr:uid="{00000000-0005-0000-0000-0000E7020000}"/>
    <cellStyle name="Hyperlink 2 2 2 3 2 2 2 2 2 2" xfId="4373" xr:uid="{00000000-0005-0000-0000-0000E8020000}"/>
    <cellStyle name="Hyperlink 2 2 2 3 2 2 2 2 2 3" xfId="6583" xr:uid="{00000000-0005-0000-0000-0000E9020000}"/>
    <cellStyle name="Hyperlink 2 2 2 3 2 2 2 2 3" xfId="3268" xr:uid="{00000000-0005-0000-0000-0000EA020000}"/>
    <cellStyle name="Hyperlink 2 2 2 3 2 2 2 2 4" xfId="5478" xr:uid="{00000000-0005-0000-0000-0000EB020000}"/>
    <cellStyle name="Hyperlink 2 2 2 3 2 2 2 3" xfId="1610" xr:uid="{00000000-0005-0000-0000-0000EC020000}"/>
    <cellStyle name="Hyperlink 2 2 2 3 2 2 2 3 2" xfId="3821" xr:uid="{00000000-0005-0000-0000-0000ED020000}"/>
    <cellStyle name="Hyperlink 2 2 2 3 2 2 2 3 3" xfId="6031" xr:uid="{00000000-0005-0000-0000-0000EE020000}"/>
    <cellStyle name="Hyperlink 2 2 2 3 2 2 2 4" xfId="2716" xr:uid="{00000000-0005-0000-0000-0000EF020000}"/>
    <cellStyle name="Hyperlink 2 2 2 3 2 2 2 5" xfId="4926" xr:uid="{00000000-0005-0000-0000-0000F0020000}"/>
    <cellStyle name="Hyperlink 2 2 2 3 2 2 3" xfId="773" xr:uid="{00000000-0005-0000-0000-0000F1020000}"/>
    <cellStyle name="Hyperlink 2 2 2 3 2 2 3 2" xfId="1886" xr:uid="{00000000-0005-0000-0000-0000F2020000}"/>
    <cellStyle name="Hyperlink 2 2 2 3 2 2 3 2 2" xfId="4097" xr:uid="{00000000-0005-0000-0000-0000F3020000}"/>
    <cellStyle name="Hyperlink 2 2 2 3 2 2 3 2 3" xfId="6307" xr:uid="{00000000-0005-0000-0000-0000F4020000}"/>
    <cellStyle name="Hyperlink 2 2 2 3 2 2 3 3" xfId="2992" xr:uid="{00000000-0005-0000-0000-0000F5020000}"/>
    <cellStyle name="Hyperlink 2 2 2 3 2 2 3 4" xfId="5202" xr:uid="{00000000-0005-0000-0000-0000F6020000}"/>
    <cellStyle name="Hyperlink 2 2 2 3 2 2 4" xfId="1334" xr:uid="{00000000-0005-0000-0000-0000F7020000}"/>
    <cellStyle name="Hyperlink 2 2 2 3 2 2 4 2" xfId="3545" xr:uid="{00000000-0005-0000-0000-0000F8020000}"/>
    <cellStyle name="Hyperlink 2 2 2 3 2 2 4 3" xfId="5755" xr:uid="{00000000-0005-0000-0000-0000F9020000}"/>
    <cellStyle name="Hyperlink 2 2 2 3 2 2 5" xfId="2440" xr:uid="{00000000-0005-0000-0000-0000FA020000}"/>
    <cellStyle name="Hyperlink 2 2 2 3 2 2 6" xfId="4650" xr:uid="{00000000-0005-0000-0000-0000FB020000}"/>
    <cellStyle name="Hyperlink 2 2 2 3 2 3" xfId="313" xr:uid="{00000000-0005-0000-0000-0000FC020000}"/>
    <cellStyle name="Hyperlink 2 2 2 3 2 3 2" xfId="589" xr:uid="{00000000-0005-0000-0000-0000FD020000}"/>
    <cellStyle name="Hyperlink 2 2 2 3 2 3 2 2" xfId="1141" xr:uid="{00000000-0005-0000-0000-0000FE020000}"/>
    <cellStyle name="Hyperlink 2 2 2 3 2 3 2 2 2" xfId="2254" xr:uid="{00000000-0005-0000-0000-0000FF020000}"/>
    <cellStyle name="Hyperlink 2 2 2 3 2 3 2 2 2 2" xfId="4465" xr:uid="{00000000-0005-0000-0000-000000030000}"/>
    <cellStyle name="Hyperlink 2 2 2 3 2 3 2 2 2 3" xfId="6675" xr:uid="{00000000-0005-0000-0000-000001030000}"/>
    <cellStyle name="Hyperlink 2 2 2 3 2 3 2 2 3" xfId="3360" xr:uid="{00000000-0005-0000-0000-000002030000}"/>
    <cellStyle name="Hyperlink 2 2 2 3 2 3 2 2 4" xfId="5570" xr:uid="{00000000-0005-0000-0000-000003030000}"/>
    <cellStyle name="Hyperlink 2 2 2 3 2 3 2 3" xfId="1702" xr:uid="{00000000-0005-0000-0000-000004030000}"/>
    <cellStyle name="Hyperlink 2 2 2 3 2 3 2 3 2" xfId="3913" xr:uid="{00000000-0005-0000-0000-000005030000}"/>
    <cellStyle name="Hyperlink 2 2 2 3 2 3 2 3 3" xfId="6123" xr:uid="{00000000-0005-0000-0000-000006030000}"/>
    <cellStyle name="Hyperlink 2 2 2 3 2 3 2 4" xfId="2808" xr:uid="{00000000-0005-0000-0000-000007030000}"/>
    <cellStyle name="Hyperlink 2 2 2 3 2 3 2 5" xfId="5018" xr:uid="{00000000-0005-0000-0000-000008030000}"/>
    <cellStyle name="Hyperlink 2 2 2 3 2 3 3" xfId="865" xr:uid="{00000000-0005-0000-0000-000009030000}"/>
    <cellStyle name="Hyperlink 2 2 2 3 2 3 3 2" xfId="1978" xr:uid="{00000000-0005-0000-0000-00000A030000}"/>
    <cellStyle name="Hyperlink 2 2 2 3 2 3 3 2 2" xfId="4189" xr:uid="{00000000-0005-0000-0000-00000B030000}"/>
    <cellStyle name="Hyperlink 2 2 2 3 2 3 3 2 3" xfId="6399" xr:uid="{00000000-0005-0000-0000-00000C030000}"/>
    <cellStyle name="Hyperlink 2 2 2 3 2 3 3 3" xfId="3084" xr:uid="{00000000-0005-0000-0000-00000D030000}"/>
    <cellStyle name="Hyperlink 2 2 2 3 2 3 3 4" xfId="5294" xr:uid="{00000000-0005-0000-0000-00000E030000}"/>
    <cellStyle name="Hyperlink 2 2 2 3 2 3 4" xfId="1426" xr:uid="{00000000-0005-0000-0000-00000F030000}"/>
    <cellStyle name="Hyperlink 2 2 2 3 2 3 4 2" xfId="3637" xr:uid="{00000000-0005-0000-0000-000010030000}"/>
    <cellStyle name="Hyperlink 2 2 2 3 2 3 4 3" xfId="5847" xr:uid="{00000000-0005-0000-0000-000011030000}"/>
    <cellStyle name="Hyperlink 2 2 2 3 2 3 5" xfId="2532" xr:uid="{00000000-0005-0000-0000-000012030000}"/>
    <cellStyle name="Hyperlink 2 2 2 3 2 3 6" xfId="4742" xr:uid="{00000000-0005-0000-0000-000013030000}"/>
    <cellStyle name="Hyperlink 2 2 2 3 2 4" xfId="405" xr:uid="{00000000-0005-0000-0000-000014030000}"/>
    <cellStyle name="Hyperlink 2 2 2 3 2 4 2" xfId="957" xr:uid="{00000000-0005-0000-0000-000015030000}"/>
    <cellStyle name="Hyperlink 2 2 2 3 2 4 2 2" xfId="2070" xr:uid="{00000000-0005-0000-0000-000016030000}"/>
    <cellStyle name="Hyperlink 2 2 2 3 2 4 2 2 2" xfId="4281" xr:uid="{00000000-0005-0000-0000-000017030000}"/>
    <cellStyle name="Hyperlink 2 2 2 3 2 4 2 2 3" xfId="6491" xr:uid="{00000000-0005-0000-0000-000018030000}"/>
    <cellStyle name="Hyperlink 2 2 2 3 2 4 2 3" xfId="3176" xr:uid="{00000000-0005-0000-0000-000019030000}"/>
    <cellStyle name="Hyperlink 2 2 2 3 2 4 2 4" xfId="5386" xr:uid="{00000000-0005-0000-0000-00001A030000}"/>
    <cellStyle name="Hyperlink 2 2 2 3 2 4 3" xfId="1518" xr:uid="{00000000-0005-0000-0000-00001B030000}"/>
    <cellStyle name="Hyperlink 2 2 2 3 2 4 3 2" xfId="3729" xr:uid="{00000000-0005-0000-0000-00001C030000}"/>
    <cellStyle name="Hyperlink 2 2 2 3 2 4 3 3" xfId="5939" xr:uid="{00000000-0005-0000-0000-00001D030000}"/>
    <cellStyle name="Hyperlink 2 2 2 3 2 4 4" xfId="2624" xr:uid="{00000000-0005-0000-0000-00001E030000}"/>
    <cellStyle name="Hyperlink 2 2 2 3 2 4 5" xfId="4834" xr:uid="{00000000-0005-0000-0000-00001F030000}"/>
    <cellStyle name="Hyperlink 2 2 2 3 2 5" xfId="681" xr:uid="{00000000-0005-0000-0000-000020030000}"/>
    <cellStyle name="Hyperlink 2 2 2 3 2 5 2" xfId="1794" xr:uid="{00000000-0005-0000-0000-000021030000}"/>
    <cellStyle name="Hyperlink 2 2 2 3 2 5 2 2" xfId="4005" xr:uid="{00000000-0005-0000-0000-000022030000}"/>
    <cellStyle name="Hyperlink 2 2 2 3 2 5 2 3" xfId="6215" xr:uid="{00000000-0005-0000-0000-000023030000}"/>
    <cellStyle name="Hyperlink 2 2 2 3 2 5 3" xfId="2900" xr:uid="{00000000-0005-0000-0000-000024030000}"/>
    <cellStyle name="Hyperlink 2 2 2 3 2 5 4" xfId="5110" xr:uid="{00000000-0005-0000-0000-000025030000}"/>
    <cellStyle name="Hyperlink 2 2 2 3 2 6" xfId="1242" xr:uid="{00000000-0005-0000-0000-000026030000}"/>
    <cellStyle name="Hyperlink 2 2 2 3 2 6 2" xfId="3453" xr:uid="{00000000-0005-0000-0000-000027030000}"/>
    <cellStyle name="Hyperlink 2 2 2 3 2 6 3" xfId="5663" xr:uid="{00000000-0005-0000-0000-000028030000}"/>
    <cellStyle name="Hyperlink 2 2 2 3 2 7" xfId="2348" xr:uid="{00000000-0005-0000-0000-000029030000}"/>
    <cellStyle name="Hyperlink 2 2 2 3 2 8" xfId="4558" xr:uid="{00000000-0005-0000-0000-00002A030000}"/>
    <cellStyle name="Hyperlink 2 2 2 3 3" xfId="175" xr:uid="{00000000-0005-0000-0000-00002B030000}"/>
    <cellStyle name="Hyperlink 2 2 2 3 3 2" xfId="451" xr:uid="{00000000-0005-0000-0000-00002C030000}"/>
    <cellStyle name="Hyperlink 2 2 2 3 3 2 2" xfId="1003" xr:uid="{00000000-0005-0000-0000-00002D030000}"/>
    <cellStyle name="Hyperlink 2 2 2 3 3 2 2 2" xfId="2116" xr:uid="{00000000-0005-0000-0000-00002E030000}"/>
    <cellStyle name="Hyperlink 2 2 2 3 3 2 2 2 2" xfId="4327" xr:uid="{00000000-0005-0000-0000-00002F030000}"/>
    <cellStyle name="Hyperlink 2 2 2 3 3 2 2 2 3" xfId="6537" xr:uid="{00000000-0005-0000-0000-000030030000}"/>
    <cellStyle name="Hyperlink 2 2 2 3 3 2 2 3" xfId="3222" xr:uid="{00000000-0005-0000-0000-000031030000}"/>
    <cellStyle name="Hyperlink 2 2 2 3 3 2 2 4" xfId="5432" xr:uid="{00000000-0005-0000-0000-000032030000}"/>
    <cellStyle name="Hyperlink 2 2 2 3 3 2 3" xfId="1564" xr:uid="{00000000-0005-0000-0000-000033030000}"/>
    <cellStyle name="Hyperlink 2 2 2 3 3 2 3 2" xfId="3775" xr:uid="{00000000-0005-0000-0000-000034030000}"/>
    <cellStyle name="Hyperlink 2 2 2 3 3 2 3 3" xfId="5985" xr:uid="{00000000-0005-0000-0000-000035030000}"/>
    <cellStyle name="Hyperlink 2 2 2 3 3 2 4" xfId="2670" xr:uid="{00000000-0005-0000-0000-000036030000}"/>
    <cellStyle name="Hyperlink 2 2 2 3 3 2 5" xfId="4880" xr:uid="{00000000-0005-0000-0000-000037030000}"/>
    <cellStyle name="Hyperlink 2 2 2 3 3 3" xfId="727" xr:uid="{00000000-0005-0000-0000-000038030000}"/>
    <cellStyle name="Hyperlink 2 2 2 3 3 3 2" xfId="1840" xr:uid="{00000000-0005-0000-0000-000039030000}"/>
    <cellStyle name="Hyperlink 2 2 2 3 3 3 2 2" xfId="4051" xr:uid="{00000000-0005-0000-0000-00003A030000}"/>
    <cellStyle name="Hyperlink 2 2 2 3 3 3 2 3" xfId="6261" xr:uid="{00000000-0005-0000-0000-00003B030000}"/>
    <cellStyle name="Hyperlink 2 2 2 3 3 3 3" xfId="2946" xr:uid="{00000000-0005-0000-0000-00003C030000}"/>
    <cellStyle name="Hyperlink 2 2 2 3 3 3 4" xfId="5156" xr:uid="{00000000-0005-0000-0000-00003D030000}"/>
    <cellStyle name="Hyperlink 2 2 2 3 3 4" xfId="1288" xr:uid="{00000000-0005-0000-0000-00003E030000}"/>
    <cellStyle name="Hyperlink 2 2 2 3 3 4 2" xfId="3499" xr:uid="{00000000-0005-0000-0000-00003F030000}"/>
    <cellStyle name="Hyperlink 2 2 2 3 3 4 3" xfId="5709" xr:uid="{00000000-0005-0000-0000-000040030000}"/>
    <cellStyle name="Hyperlink 2 2 2 3 3 5" xfId="2394" xr:uid="{00000000-0005-0000-0000-000041030000}"/>
    <cellStyle name="Hyperlink 2 2 2 3 3 6" xfId="4604" xr:uid="{00000000-0005-0000-0000-000042030000}"/>
    <cellStyle name="Hyperlink 2 2 2 3 4" xfId="267" xr:uid="{00000000-0005-0000-0000-000043030000}"/>
    <cellStyle name="Hyperlink 2 2 2 3 4 2" xfId="543" xr:uid="{00000000-0005-0000-0000-000044030000}"/>
    <cellStyle name="Hyperlink 2 2 2 3 4 2 2" xfId="1095" xr:uid="{00000000-0005-0000-0000-000045030000}"/>
    <cellStyle name="Hyperlink 2 2 2 3 4 2 2 2" xfId="2208" xr:uid="{00000000-0005-0000-0000-000046030000}"/>
    <cellStyle name="Hyperlink 2 2 2 3 4 2 2 2 2" xfId="4419" xr:uid="{00000000-0005-0000-0000-000047030000}"/>
    <cellStyle name="Hyperlink 2 2 2 3 4 2 2 2 3" xfId="6629" xr:uid="{00000000-0005-0000-0000-000048030000}"/>
    <cellStyle name="Hyperlink 2 2 2 3 4 2 2 3" xfId="3314" xr:uid="{00000000-0005-0000-0000-000049030000}"/>
    <cellStyle name="Hyperlink 2 2 2 3 4 2 2 4" xfId="5524" xr:uid="{00000000-0005-0000-0000-00004A030000}"/>
    <cellStyle name="Hyperlink 2 2 2 3 4 2 3" xfId="1656" xr:uid="{00000000-0005-0000-0000-00004B030000}"/>
    <cellStyle name="Hyperlink 2 2 2 3 4 2 3 2" xfId="3867" xr:uid="{00000000-0005-0000-0000-00004C030000}"/>
    <cellStyle name="Hyperlink 2 2 2 3 4 2 3 3" xfId="6077" xr:uid="{00000000-0005-0000-0000-00004D030000}"/>
    <cellStyle name="Hyperlink 2 2 2 3 4 2 4" xfId="2762" xr:uid="{00000000-0005-0000-0000-00004E030000}"/>
    <cellStyle name="Hyperlink 2 2 2 3 4 2 5" xfId="4972" xr:uid="{00000000-0005-0000-0000-00004F030000}"/>
    <cellStyle name="Hyperlink 2 2 2 3 4 3" xfId="819" xr:uid="{00000000-0005-0000-0000-000050030000}"/>
    <cellStyle name="Hyperlink 2 2 2 3 4 3 2" xfId="1932" xr:uid="{00000000-0005-0000-0000-000051030000}"/>
    <cellStyle name="Hyperlink 2 2 2 3 4 3 2 2" xfId="4143" xr:uid="{00000000-0005-0000-0000-000052030000}"/>
    <cellStyle name="Hyperlink 2 2 2 3 4 3 2 3" xfId="6353" xr:uid="{00000000-0005-0000-0000-000053030000}"/>
    <cellStyle name="Hyperlink 2 2 2 3 4 3 3" xfId="3038" xr:uid="{00000000-0005-0000-0000-000054030000}"/>
    <cellStyle name="Hyperlink 2 2 2 3 4 3 4" xfId="5248" xr:uid="{00000000-0005-0000-0000-000055030000}"/>
    <cellStyle name="Hyperlink 2 2 2 3 4 4" xfId="1380" xr:uid="{00000000-0005-0000-0000-000056030000}"/>
    <cellStyle name="Hyperlink 2 2 2 3 4 4 2" xfId="3591" xr:uid="{00000000-0005-0000-0000-000057030000}"/>
    <cellStyle name="Hyperlink 2 2 2 3 4 4 3" xfId="5801" xr:uid="{00000000-0005-0000-0000-000058030000}"/>
    <cellStyle name="Hyperlink 2 2 2 3 4 5" xfId="2486" xr:uid="{00000000-0005-0000-0000-000059030000}"/>
    <cellStyle name="Hyperlink 2 2 2 3 4 6" xfId="4696" xr:uid="{00000000-0005-0000-0000-00005A030000}"/>
    <cellStyle name="Hyperlink 2 2 2 3 5" xfId="359" xr:uid="{00000000-0005-0000-0000-00005B030000}"/>
    <cellStyle name="Hyperlink 2 2 2 3 5 2" xfId="911" xr:uid="{00000000-0005-0000-0000-00005C030000}"/>
    <cellStyle name="Hyperlink 2 2 2 3 5 2 2" xfId="2024" xr:uid="{00000000-0005-0000-0000-00005D030000}"/>
    <cellStyle name="Hyperlink 2 2 2 3 5 2 2 2" xfId="4235" xr:uid="{00000000-0005-0000-0000-00005E030000}"/>
    <cellStyle name="Hyperlink 2 2 2 3 5 2 2 3" xfId="6445" xr:uid="{00000000-0005-0000-0000-00005F030000}"/>
    <cellStyle name="Hyperlink 2 2 2 3 5 2 3" xfId="3130" xr:uid="{00000000-0005-0000-0000-000060030000}"/>
    <cellStyle name="Hyperlink 2 2 2 3 5 2 4" xfId="5340" xr:uid="{00000000-0005-0000-0000-000061030000}"/>
    <cellStyle name="Hyperlink 2 2 2 3 5 3" xfId="1472" xr:uid="{00000000-0005-0000-0000-000062030000}"/>
    <cellStyle name="Hyperlink 2 2 2 3 5 3 2" xfId="3683" xr:uid="{00000000-0005-0000-0000-000063030000}"/>
    <cellStyle name="Hyperlink 2 2 2 3 5 3 3" xfId="5893" xr:uid="{00000000-0005-0000-0000-000064030000}"/>
    <cellStyle name="Hyperlink 2 2 2 3 5 4" xfId="2578" xr:uid="{00000000-0005-0000-0000-000065030000}"/>
    <cellStyle name="Hyperlink 2 2 2 3 5 5" xfId="4788" xr:uid="{00000000-0005-0000-0000-000066030000}"/>
    <cellStyle name="Hyperlink 2 2 2 3 6" xfId="635" xr:uid="{00000000-0005-0000-0000-000067030000}"/>
    <cellStyle name="Hyperlink 2 2 2 3 6 2" xfId="1748" xr:uid="{00000000-0005-0000-0000-000068030000}"/>
    <cellStyle name="Hyperlink 2 2 2 3 6 2 2" xfId="3959" xr:uid="{00000000-0005-0000-0000-000069030000}"/>
    <cellStyle name="Hyperlink 2 2 2 3 6 2 3" xfId="6169" xr:uid="{00000000-0005-0000-0000-00006A030000}"/>
    <cellStyle name="Hyperlink 2 2 2 3 6 3" xfId="2854" xr:uid="{00000000-0005-0000-0000-00006B030000}"/>
    <cellStyle name="Hyperlink 2 2 2 3 6 4" xfId="5064" xr:uid="{00000000-0005-0000-0000-00006C030000}"/>
    <cellStyle name="Hyperlink 2 2 2 3 7" xfId="1196" xr:uid="{00000000-0005-0000-0000-00006D030000}"/>
    <cellStyle name="Hyperlink 2 2 2 3 7 2" xfId="3407" xr:uid="{00000000-0005-0000-0000-00006E030000}"/>
    <cellStyle name="Hyperlink 2 2 2 3 7 3" xfId="5617" xr:uid="{00000000-0005-0000-0000-00006F030000}"/>
    <cellStyle name="Hyperlink 2 2 2 3 8" xfId="2302" xr:uid="{00000000-0005-0000-0000-000070030000}"/>
    <cellStyle name="Hyperlink 2 2 2 3 9" xfId="4512" xr:uid="{00000000-0005-0000-0000-000071030000}"/>
    <cellStyle name="Hyperlink 2 2 2 4" xfId="109" xr:uid="{00000000-0005-0000-0000-000072030000}"/>
    <cellStyle name="Hyperlink 2 2 2 4 2" xfId="201" xr:uid="{00000000-0005-0000-0000-000073030000}"/>
    <cellStyle name="Hyperlink 2 2 2 4 2 2" xfId="477" xr:uid="{00000000-0005-0000-0000-000074030000}"/>
    <cellStyle name="Hyperlink 2 2 2 4 2 2 2" xfId="1029" xr:uid="{00000000-0005-0000-0000-000075030000}"/>
    <cellStyle name="Hyperlink 2 2 2 4 2 2 2 2" xfId="2142" xr:uid="{00000000-0005-0000-0000-000076030000}"/>
    <cellStyle name="Hyperlink 2 2 2 4 2 2 2 2 2" xfId="4353" xr:uid="{00000000-0005-0000-0000-000077030000}"/>
    <cellStyle name="Hyperlink 2 2 2 4 2 2 2 2 3" xfId="6563" xr:uid="{00000000-0005-0000-0000-000078030000}"/>
    <cellStyle name="Hyperlink 2 2 2 4 2 2 2 3" xfId="3248" xr:uid="{00000000-0005-0000-0000-000079030000}"/>
    <cellStyle name="Hyperlink 2 2 2 4 2 2 2 4" xfId="5458" xr:uid="{00000000-0005-0000-0000-00007A030000}"/>
    <cellStyle name="Hyperlink 2 2 2 4 2 2 3" xfId="1590" xr:uid="{00000000-0005-0000-0000-00007B030000}"/>
    <cellStyle name="Hyperlink 2 2 2 4 2 2 3 2" xfId="3801" xr:uid="{00000000-0005-0000-0000-00007C030000}"/>
    <cellStyle name="Hyperlink 2 2 2 4 2 2 3 3" xfId="6011" xr:uid="{00000000-0005-0000-0000-00007D030000}"/>
    <cellStyle name="Hyperlink 2 2 2 4 2 2 4" xfId="2696" xr:uid="{00000000-0005-0000-0000-00007E030000}"/>
    <cellStyle name="Hyperlink 2 2 2 4 2 2 5" xfId="4906" xr:uid="{00000000-0005-0000-0000-00007F030000}"/>
    <cellStyle name="Hyperlink 2 2 2 4 2 3" xfId="753" xr:uid="{00000000-0005-0000-0000-000080030000}"/>
    <cellStyle name="Hyperlink 2 2 2 4 2 3 2" xfId="1866" xr:uid="{00000000-0005-0000-0000-000081030000}"/>
    <cellStyle name="Hyperlink 2 2 2 4 2 3 2 2" xfId="4077" xr:uid="{00000000-0005-0000-0000-000082030000}"/>
    <cellStyle name="Hyperlink 2 2 2 4 2 3 2 3" xfId="6287" xr:uid="{00000000-0005-0000-0000-000083030000}"/>
    <cellStyle name="Hyperlink 2 2 2 4 2 3 3" xfId="2972" xr:uid="{00000000-0005-0000-0000-000084030000}"/>
    <cellStyle name="Hyperlink 2 2 2 4 2 3 4" xfId="5182" xr:uid="{00000000-0005-0000-0000-000085030000}"/>
    <cellStyle name="Hyperlink 2 2 2 4 2 4" xfId="1314" xr:uid="{00000000-0005-0000-0000-000086030000}"/>
    <cellStyle name="Hyperlink 2 2 2 4 2 4 2" xfId="3525" xr:uid="{00000000-0005-0000-0000-000087030000}"/>
    <cellStyle name="Hyperlink 2 2 2 4 2 4 3" xfId="5735" xr:uid="{00000000-0005-0000-0000-000088030000}"/>
    <cellStyle name="Hyperlink 2 2 2 4 2 5" xfId="2420" xr:uid="{00000000-0005-0000-0000-000089030000}"/>
    <cellStyle name="Hyperlink 2 2 2 4 2 6" xfId="4630" xr:uid="{00000000-0005-0000-0000-00008A030000}"/>
    <cellStyle name="Hyperlink 2 2 2 4 3" xfId="293" xr:uid="{00000000-0005-0000-0000-00008B030000}"/>
    <cellStyle name="Hyperlink 2 2 2 4 3 2" xfId="569" xr:uid="{00000000-0005-0000-0000-00008C030000}"/>
    <cellStyle name="Hyperlink 2 2 2 4 3 2 2" xfId="1121" xr:uid="{00000000-0005-0000-0000-00008D030000}"/>
    <cellStyle name="Hyperlink 2 2 2 4 3 2 2 2" xfId="2234" xr:uid="{00000000-0005-0000-0000-00008E030000}"/>
    <cellStyle name="Hyperlink 2 2 2 4 3 2 2 2 2" xfId="4445" xr:uid="{00000000-0005-0000-0000-00008F030000}"/>
    <cellStyle name="Hyperlink 2 2 2 4 3 2 2 2 3" xfId="6655" xr:uid="{00000000-0005-0000-0000-000090030000}"/>
    <cellStyle name="Hyperlink 2 2 2 4 3 2 2 3" xfId="3340" xr:uid="{00000000-0005-0000-0000-000091030000}"/>
    <cellStyle name="Hyperlink 2 2 2 4 3 2 2 4" xfId="5550" xr:uid="{00000000-0005-0000-0000-000092030000}"/>
    <cellStyle name="Hyperlink 2 2 2 4 3 2 3" xfId="1682" xr:uid="{00000000-0005-0000-0000-000093030000}"/>
    <cellStyle name="Hyperlink 2 2 2 4 3 2 3 2" xfId="3893" xr:uid="{00000000-0005-0000-0000-000094030000}"/>
    <cellStyle name="Hyperlink 2 2 2 4 3 2 3 3" xfId="6103" xr:uid="{00000000-0005-0000-0000-000095030000}"/>
    <cellStyle name="Hyperlink 2 2 2 4 3 2 4" xfId="2788" xr:uid="{00000000-0005-0000-0000-000096030000}"/>
    <cellStyle name="Hyperlink 2 2 2 4 3 2 5" xfId="4998" xr:uid="{00000000-0005-0000-0000-000097030000}"/>
    <cellStyle name="Hyperlink 2 2 2 4 3 3" xfId="845" xr:uid="{00000000-0005-0000-0000-000098030000}"/>
    <cellStyle name="Hyperlink 2 2 2 4 3 3 2" xfId="1958" xr:uid="{00000000-0005-0000-0000-000099030000}"/>
    <cellStyle name="Hyperlink 2 2 2 4 3 3 2 2" xfId="4169" xr:uid="{00000000-0005-0000-0000-00009A030000}"/>
    <cellStyle name="Hyperlink 2 2 2 4 3 3 2 3" xfId="6379" xr:uid="{00000000-0005-0000-0000-00009B030000}"/>
    <cellStyle name="Hyperlink 2 2 2 4 3 3 3" xfId="3064" xr:uid="{00000000-0005-0000-0000-00009C030000}"/>
    <cellStyle name="Hyperlink 2 2 2 4 3 3 4" xfId="5274" xr:uid="{00000000-0005-0000-0000-00009D030000}"/>
    <cellStyle name="Hyperlink 2 2 2 4 3 4" xfId="1406" xr:uid="{00000000-0005-0000-0000-00009E030000}"/>
    <cellStyle name="Hyperlink 2 2 2 4 3 4 2" xfId="3617" xr:uid="{00000000-0005-0000-0000-00009F030000}"/>
    <cellStyle name="Hyperlink 2 2 2 4 3 4 3" xfId="5827" xr:uid="{00000000-0005-0000-0000-0000A0030000}"/>
    <cellStyle name="Hyperlink 2 2 2 4 3 5" xfId="2512" xr:uid="{00000000-0005-0000-0000-0000A1030000}"/>
    <cellStyle name="Hyperlink 2 2 2 4 3 6" xfId="4722" xr:uid="{00000000-0005-0000-0000-0000A2030000}"/>
    <cellStyle name="Hyperlink 2 2 2 4 4" xfId="385" xr:uid="{00000000-0005-0000-0000-0000A3030000}"/>
    <cellStyle name="Hyperlink 2 2 2 4 4 2" xfId="937" xr:uid="{00000000-0005-0000-0000-0000A4030000}"/>
    <cellStyle name="Hyperlink 2 2 2 4 4 2 2" xfId="2050" xr:uid="{00000000-0005-0000-0000-0000A5030000}"/>
    <cellStyle name="Hyperlink 2 2 2 4 4 2 2 2" xfId="4261" xr:uid="{00000000-0005-0000-0000-0000A6030000}"/>
    <cellStyle name="Hyperlink 2 2 2 4 4 2 2 3" xfId="6471" xr:uid="{00000000-0005-0000-0000-0000A7030000}"/>
    <cellStyle name="Hyperlink 2 2 2 4 4 2 3" xfId="3156" xr:uid="{00000000-0005-0000-0000-0000A8030000}"/>
    <cellStyle name="Hyperlink 2 2 2 4 4 2 4" xfId="5366" xr:uid="{00000000-0005-0000-0000-0000A9030000}"/>
    <cellStyle name="Hyperlink 2 2 2 4 4 3" xfId="1498" xr:uid="{00000000-0005-0000-0000-0000AA030000}"/>
    <cellStyle name="Hyperlink 2 2 2 4 4 3 2" xfId="3709" xr:uid="{00000000-0005-0000-0000-0000AB030000}"/>
    <cellStyle name="Hyperlink 2 2 2 4 4 3 3" xfId="5919" xr:uid="{00000000-0005-0000-0000-0000AC030000}"/>
    <cellStyle name="Hyperlink 2 2 2 4 4 4" xfId="2604" xr:uid="{00000000-0005-0000-0000-0000AD030000}"/>
    <cellStyle name="Hyperlink 2 2 2 4 4 5" xfId="4814" xr:uid="{00000000-0005-0000-0000-0000AE030000}"/>
    <cellStyle name="Hyperlink 2 2 2 4 5" xfId="661" xr:uid="{00000000-0005-0000-0000-0000AF030000}"/>
    <cellStyle name="Hyperlink 2 2 2 4 5 2" xfId="1774" xr:uid="{00000000-0005-0000-0000-0000B0030000}"/>
    <cellStyle name="Hyperlink 2 2 2 4 5 2 2" xfId="3985" xr:uid="{00000000-0005-0000-0000-0000B1030000}"/>
    <cellStyle name="Hyperlink 2 2 2 4 5 2 3" xfId="6195" xr:uid="{00000000-0005-0000-0000-0000B2030000}"/>
    <cellStyle name="Hyperlink 2 2 2 4 5 3" xfId="2880" xr:uid="{00000000-0005-0000-0000-0000B3030000}"/>
    <cellStyle name="Hyperlink 2 2 2 4 5 4" xfId="5090" xr:uid="{00000000-0005-0000-0000-0000B4030000}"/>
    <cellStyle name="Hyperlink 2 2 2 4 6" xfId="1222" xr:uid="{00000000-0005-0000-0000-0000B5030000}"/>
    <cellStyle name="Hyperlink 2 2 2 4 6 2" xfId="3433" xr:uid="{00000000-0005-0000-0000-0000B6030000}"/>
    <cellStyle name="Hyperlink 2 2 2 4 6 3" xfId="5643" xr:uid="{00000000-0005-0000-0000-0000B7030000}"/>
    <cellStyle name="Hyperlink 2 2 2 4 7" xfId="2328" xr:uid="{00000000-0005-0000-0000-0000B8030000}"/>
    <cellStyle name="Hyperlink 2 2 2 4 8" xfId="4538" xr:uid="{00000000-0005-0000-0000-0000B9030000}"/>
    <cellStyle name="Hyperlink 2 2 2 5" xfId="155" xr:uid="{00000000-0005-0000-0000-0000BA030000}"/>
    <cellStyle name="Hyperlink 2 2 2 5 2" xfId="431" xr:uid="{00000000-0005-0000-0000-0000BB030000}"/>
    <cellStyle name="Hyperlink 2 2 2 5 2 2" xfId="983" xr:uid="{00000000-0005-0000-0000-0000BC030000}"/>
    <cellStyle name="Hyperlink 2 2 2 5 2 2 2" xfId="2096" xr:uid="{00000000-0005-0000-0000-0000BD030000}"/>
    <cellStyle name="Hyperlink 2 2 2 5 2 2 2 2" xfId="4307" xr:uid="{00000000-0005-0000-0000-0000BE030000}"/>
    <cellStyle name="Hyperlink 2 2 2 5 2 2 2 3" xfId="6517" xr:uid="{00000000-0005-0000-0000-0000BF030000}"/>
    <cellStyle name="Hyperlink 2 2 2 5 2 2 3" xfId="3202" xr:uid="{00000000-0005-0000-0000-0000C0030000}"/>
    <cellStyle name="Hyperlink 2 2 2 5 2 2 4" xfId="5412" xr:uid="{00000000-0005-0000-0000-0000C1030000}"/>
    <cellStyle name="Hyperlink 2 2 2 5 2 3" xfId="1544" xr:uid="{00000000-0005-0000-0000-0000C2030000}"/>
    <cellStyle name="Hyperlink 2 2 2 5 2 3 2" xfId="3755" xr:uid="{00000000-0005-0000-0000-0000C3030000}"/>
    <cellStyle name="Hyperlink 2 2 2 5 2 3 3" xfId="5965" xr:uid="{00000000-0005-0000-0000-0000C4030000}"/>
    <cellStyle name="Hyperlink 2 2 2 5 2 4" xfId="2650" xr:uid="{00000000-0005-0000-0000-0000C5030000}"/>
    <cellStyle name="Hyperlink 2 2 2 5 2 5" xfId="4860" xr:uid="{00000000-0005-0000-0000-0000C6030000}"/>
    <cellStyle name="Hyperlink 2 2 2 5 3" xfId="707" xr:uid="{00000000-0005-0000-0000-0000C7030000}"/>
    <cellStyle name="Hyperlink 2 2 2 5 3 2" xfId="1820" xr:uid="{00000000-0005-0000-0000-0000C8030000}"/>
    <cellStyle name="Hyperlink 2 2 2 5 3 2 2" xfId="4031" xr:uid="{00000000-0005-0000-0000-0000C9030000}"/>
    <cellStyle name="Hyperlink 2 2 2 5 3 2 3" xfId="6241" xr:uid="{00000000-0005-0000-0000-0000CA030000}"/>
    <cellStyle name="Hyperlink 2 2 2 5 3 3" xfId="2926" xr:uid="{00000000-0005-0000-0000-0000CB030000}"/>
    <cellStyle name="Hyperlink 2 2 2 5 3 4" xfId="5136" xr:uid="{00000000-0005-0000-0000-0000CC030000}"/>
    <cellStyle name="Hyperlink 2 2 2 5 4" xfId="1268" xr:uid="{00000000-0005-0000-0000-0000CD030000}"/>
    <cellStyle name="Hyperlink 2 2 2 5 4 2" xfId="3479" xr:uid="{00000000-0005-0000-0000-0000CE030000}"/>
    <cellStyle name="Hyperlink 2 2 2 5 4 3" xfId="5689" xr:uid="{00000000-0005-0000-0000-0000CF030000}"/>
    <cellStyle name="Hyperlink 2 2 2 5 5" xfId="2374" xr:uid="{00000000-0005-0000-0000-0000D0030000}"/>
    <cellStyle name="Hyperlink 2 2 2 5 6" xfId="4584" xr:uid="{00000000-0005-0000-0000-0000D1030000}"/>
    <cellStyle name="Hyperlink 2 2 2 6" xfId="247" xr:uid="{00000000-0005-0000-0000-0000D2030000}"/>
    <cellStyle name="Hyperlink 2 2 2 6 2" xfId="523" xr:uid="{00000000-0005-0000-0000-0000D3030000}"/>
    <cellStyle name="Hyperlink 2 2 2 6 2 2" xfId="1075" xr:uid="{00000000-0005-0000-0000-0000D4030000}"/>
    <cellStyle name="Hyperlink 2 2 2 6 2 2 2" xfId="2188" xr:uid="{00000000-0005-0000-0000-0000D5030000}"/>
    <cellStyle name="Hyperlink 2 2 2 6 2 2 2 2" xfId="4399" xr:uid="{00000000-0005-0000-0000-0000D6030000}"/>
    <cellStyle name="Hyperlink 2 2 2 6 2 2 2 3" xfId="6609" xr:uid="{00000000-0005-0000-0000-0000D7030000}"/>
    <cellStyle name="Hyperlink 2 2 2 6 2 2 3" xfId="3294" xr:uid="{00000000-0005-0000-0000-0000D8030000}"/>
    <cellStyle name="Hyperlink 2 2 2 6 2 2 4" xfId="5504" xr:uid="{00000000-0005-0000-0000-0000D9030000}"/>
    <cellStyle name="Hyperlink 2 2 2 6 2 3" xfId="1636" xr:uid="{00000000-0005-0000-0000-0000DA030000}"/>
    <cellStyle name="Hyperlink 2 2 2 6 2 3 2" xfId="3847" xr:uid="{00000000-0005-0000-0000-0000DB030000}"/>
    <cellStyle name="Hyperlink 2 2 2 6 2 3 3" xfId="6057" xr:uid="{00000000-0005-0000-0000-0000DC030000}"/>
    <cellStyle name="Hyperlink 2 2 2 6 2 4" xfId="2742" xr:uid="{00000000-0005-0000-0000-0000DD030000}"/>
    <cellStyle name="Hyperlink 2 2 2 6 2 5" xfId="4952" xr:uid="{00000000-0005-0000-0000-0000DE030000}"/>
    <cellStyle name="Hyperlink 2 2 2 6 3" xfId="799" xr:uid="{00000000-0005-0000-0000-0000DF030000}"/>
    <cellStyle name="Hyperlink 2 2 2 6 3 2" xfId="1912" xr:uid="{00000000-0005-0000-0000-0000E0030000}"/>
    <cellStyle name="Hyperlink 2 2 2 6 3 2 2" xfId="4123" xr:uid="{00000000-0005-0000-0000-0000E1030000}"/>
    <cellStyle name="Hyperlink 2 2 2 6 3 2 3" xfId="6333" xr:uid="{00000000-0005-0000-0000-0000E2030000}"/>
    <cellStyle name="Hyperlink 2 2 2 6 3 3" xfId="3018" xr:uid="{00000000-0005-0000-0000-0000E3030000}"/>
    <cellStyle name="Hyperlink 2 2 2 6 3 4" xfId="5228" xr:uid="{00000000-0005-0000-0000-0000E4030000}"/>
    <cellStyle name="Hyperlink 2 2 2 6 4" xfId="1360" xr:uid="{00000000-0005-0000-0000-0000E5030000}"/>
    <cellStyle name="Hyperlink 2 2 2 6 4 2" xfId="3571" xr:uid="{00000000-0005-0000-0000-0000E6030000}"/>
    <cellStyle name="Hyperlink 2 2 2 6 4 3" xfId="5781" xr:uid="{00000000-0005-0000-0000-0000E7030000}"/>
    <cellStyle name="Hyperlink 2 2 2 6 5" xfId="2466" xr:uid="{00000000-0005-0000-0000-0000E8030000}"/>
    <cellStyle name="Hyperlink 2 2 2 6 6" xfId="4676" xr:uid="{00000000-0005-0000-0000-0000E9030000}"/>
    <cellStyle name="Hyperlink 2 2 2 7" xfId="339" xr:uid="{00000000-0005-0000-0000-0000EA030000}"/>
    <cellStyle name="Hyperlink 2 2 2 7 2" xfId="891" xr:uid="{00000000-0005-0000-0000-0000EB030000}"/>
    <cellStyle name="Hyperlink 2 2 2 7 2 2" xfId="2004" xr:uid="{00000000-0005-0000-0000-0000EC030000}"/>
    <cellStyle name="Hyperlink 2 2 2 7 2 2 2" xfId="4215" xr:uid="{00000000-0005-0000-0000-0000ED030000}"/>
    <cellStyle name="Hyperlink 2 2 2 7 2 2 3" xfId="6425" xr:uid="{00000000-0005-0000-0000-0000EE030000}"/>
    <cellStyle name="Hyperlink 2 2 2 7 2 3" xfId="3110" xr:uid="{00000000-0005-0000-0000-0000EF030000}"/>
    <cellStyle name="Hyperlink 2 2 2 7 2 4" xfId="5320" xr:uid="{00000000-0005-0000-0000-0000F0030000}"/>
    <cellStyle name="Hyperlink 2 2 2 7 3" xfId="1452" xr:uid="{00000000-0005-0000-0000-0000F1030000}"/>
    <cellStyle name="Hyperlink 2 2 2 7 3 2" xfId="3663" xr:uid="{00000000-0005-0000-0000-0000F2030000}"/>
    <cellStyle name="Hyperlink 2 2 2 7 3 3" xfId="5873" xr:uid="{00000000-0005-0000-0000-0000F3030000}"/>
    <cellStyle name="Hyperlink 2 2 2 7 4" xfId="2558" xr:uid="{00000000-0005-0000-0000-0000F4030000}"/>
    <cellStyle name="Hyperlink 2 2 2 7 5" xfId="4768" xr:uid="{00000000-0005-0000-0000-0000F5030000}"/>
    <cellStyle name="Hyperlink 2 2 2 8" xfId="615" xr:uid="{00000000-0005-0000-0000-0000F6030000}"/>
    <cellStyle name="Hyperlink 2 2 2 8 2" xfId="1728" xr:uid="{00000000-0005-0000-0000-0000F7030000}"/>
    <cellStyle name="Hyperlink 2 2 2 8 2 2" xfId="3939" xr:uid="{00000000-0005-0000-0000-0000F8030000}"/>
    <cellStyle name="Hyperlink 2 2 2 8 2 3" xfId="6149" xr:uid="{00000000-0005-0000-0000-0000F9030000}"/>
    <cellStyle name="Hyperlink 2 2 2 8 3" xfId="2834" xr:uid="{00000000-0005-0000-0000-0000FA030000}"/>
    <cellStyle name="Hyperlink 2 2 2 8 4" xfId="5044" xr:uid="{00000000-0005-0000-0000-0000FB030000}"/>
    <cellStyle name="Hyperlink 2 2 2 9" xfId="1176" xr:uid="{00000000-0005-0000-0000-0000FC030000}"/>
    <cellStyle name="Hyperlink 2 2 2 9 2" xfId="3387" xr:uid="{00000000-0005-0000-0000-0000FD030000}"/>
    <cellStyle name="Hyperlink 2 2 2 9 3" xfId="5597" xr:uid="{00000000-0005-0000-0000-0000FE030000}"/>
    <cellStyle name="Hyperlink 2 2 3" xfId="68" xr:uid="{00000000-0005-0000-0000-0000FF030000}"/>
    <cellStyle name="Hyperlink 2 2 3 10" xfId="4497" xr:uid="{00000000-0005-0000-0000-000000040000}"/>
    <cellStyle name="Hyperlink 2 2 3 2" xfId="88" xr:uid="{00000000-0005-0000-0000-000001040000}"/>
    <cellStyle name="Hyperlink 2 2 3 2 2" xfId="134" xr:uid="{00000000-0005-0000-0000-000002040000}"/>
    <cellStyle name="Hyperlink 2 2 3 2 2 2" xfId="226" xr:uid="{00000000-0005-0000-0000-000003040000}"/>
    <cellStyle name="Hyperlink 2 2 3 2 2 2 2" xfId="502" xr:uid="{00000000-0005-0000-0000-000004040000}"/>
    <cellStyle name="Hyperlink 2 2 3 2 2 2 2 2" xfId="1054" xr:uid="{00000000-0005-0000-0000-000005040000}"/>
    <cellStyle name="Hyperlink 2 2 3 2 2 2 2 2 2" xfId="2167" xr:uid="{00000000-0005-0000-0000-000006040000}"/>
    <cellStyle name="Hyperlink 2 2 3 2 2 2 2 2 2 2" xfId="4378" xr:uid="{00000000-0005-0000-0000-000007040000}"/>
    <cellStyle name="Hyperlink 2 2 3 2 2 2 2 2 2 3" xfId="6588" xr:uid="{00000000-0005-0000-0000-000008040000}"/>
    <cellStyle name="Hyperlink 2 2 3 2 2 2 2 2 3" xfId="3273" xr:uid="{00000000-0005-0000-0000-000009040000}"/>
    <cellStyle name="Hyperlink 2 2 3 2 2 2 2 2 4" xfId="5483" xr:uid="{00000000-0005-0000-0000-00000A040000}"/>
    <cellStyle name="Hyperlink 2 2 3 2 2 2 2 3" xfId="1615" xr:uid="{00000000-0005-0000-0000-00000B040000}"/>
    <cellStyle name="Hyperlink 2 2 3 2 2 2 2 3 2" xfId="3826" xr:uid="{00000000-0005-0000-0000-00000C040000}"/>
    <cellStyle name="Hyperlink 2 2 3 2 2 2 2 3 3" xfId="6036" xr:uid="{00000000-0005-0000-0000-00000D040000}"/>
    <cellStyle name="Hyperlink 2 2 3 2 2 2 2 4" xfId="2721" xr:uid="{00000000-0005-0000-0000-00000E040000}"/>
    <cellStyle name="Hyperlink 2 2 3 2 2 2 2 5" xfId="4931" xr:uid="{00000000-0005-0000-0000-00000F040000}"/>
    <cellStyle name="Hyperlink 2 2 3 2 2 2 3" xfId="778" xr:uid="{00000000-0005-0000-0000-000010040000}"/>
    <cellStyle name="Hyperlink 2 2 3 2 2 2 3 2" xfId="1891" xr:uid="{00000000-0005-0000-0000-000011040000}"/>
    <cellStyle name="Hyperlink 2 2 3 2 2 2 3 2 2" xfId="4102" xr:uid="{00000000-0005-0000-0000-000012040000}"/>
    <cellStyle name="Hyperlink 2 2 3 2 2 2 3 2 3" xfId="6312" xr:uid="{00000000-0005-0000-0000-000013040000}"/>
    <cellStyle name="Hyperlink 2 2 3 2 2 2 3 3" xfId="2997" xr:uid="{00000000-0005-0000-0000-000014040000}"/>
    <cellStyle name="Hyperlink 2 2 3 2 2 2 3 4" xfId="5207" xr:uid="{00000000-0005-0000-0000-000015040000}"/>
    <cellStyle name="Hyperlink 2 2 3 2 2 2 4" xfId="1339" xr:uid="{00000000-0005-0000-0000-000016040000}"/>
    <cellStyle name="Hyperlink 2 2 3 2 2 2 4 2" xfId="3550" xr:uid="{00000000-0005-0000-0000-000017040000}"/>
    <cellStyle name="Hyperlink 2 2 3 2 2 2 4 3" xfId="5760" xr:uid="{00000000-0005-0000-0000-000018040000}"/>
    <cellStyle name="Hyperlink 2 2 3 2 2 2 5" xfId="2445" xr:uid="{00000000-0005-0000-0000-000019040000}"/>
    <cellStyle name="Hyperlink 2 2 3 2 2 2 6" xfId="4655" xr:uid="{00000000-0005-0000-0000-00001A040000}"/>
    <cellStyle name="Hyperlink 2 2 3 2 2 3" xfId="318" xr:uid="{00000000-0005-0000-0000-00001B040000}"/>
    <cellStyle name="Hyperlink 2 2 3 2 2 3 2" xfId="594" xr:uid="{00000000-0005-0000-0000-00001C040000}"/>
    <cellStyle name="Hyperlink 2 2 3 2 2 3 2 2" xfId="1146" xr:uid="{00000000-0005-0000-0000-00001D040000}"/>
    <cellStyle name="Hyperlink 2 2 3 2 2 3 2 2 2" xfId="2259" xr:uid="{00000000-0005-0000-0000-00001E040000}"/>
    <cellStyle name="Hyperlink 2 2 3 2 2 3 2 2 2 2" xfId="4470" xr:uid="{00000000-0005-0000-0000-00001F040000}"/>
    <cellStyle name="Hyperlink 2 2 3 2 2 3 2 2 2 3" xfId="6680" xr:uid="{00000000-0005-0000-0000-000020040000}"/>
    <cellStyle name="Hyperlink 2 2 3 2 2 3 2 2 3" xfId="3365" xr:uid="{00000000-0005-0000-0000-000021040000}"/>
    <cellStyle name="Hyperlink 2 2 3 2 2 3 2 2 4" xfId="5575" xr:uid="{00000000-0005-0000-0000-000022040000}"/>
    <cellStyle name="Hyperlink 2 2 3 2 2 3 2 3" xfId="1707" xr:uid="{00000000-0005-0000-0000-000023040000}"/>
    <cellStyle name="Hyperlink 2 2 3 2 2 3 2 3 2" xfId="3918" xr:uid="{00000000-0005-0000-0000-000024040000}"/>
    <cellStyle name="Hyperlink 2 2 3 2 2 3 2 3 3" xfId="6128" xr:uid="{00000000-0005-0000-0000-000025040000}"/>
    <cellStyle name="Hyperlink 2 2 3 2 2 3 2 4" xfId="2813" xr:uid="{00000000-0005-0000-0000-000026040000}"/>
    <cellStyle name="Hyperlink 2 2 3 2 2 3 2 5" xfId="5023" xr:uid="{00000000-0005-0000-0000-000027040000}"/>
    <cellStyle name="Hyperlink 2 2 3 2 2 3 3" xfId="870" xr:uid="{00000000-0005-0000-0000-000028040000}"/>
    <cellStyle name="Hyperlink 2 2 3 2 2 3 3 2" xfId="1983" xr:uid="{00000000-0005-0000-0000-000029040000}"/>
    <cellStyle name="Hyperlink 2 2 3 2 2 3 3 2 2" xfId="4194" xr:uid="{00000000-0005-0000-0000-00002A040000}"/>
    <cellStyle name="Hyperlink 2 2 3 2 2 3 3 2 3" xfId="6404" xr:uid="{00000000-0005-0000-0000-00002B040000}"/>
    <cellStyle name="Hyperlink 2 2 3 2 2 3 3 3" xfId="3089" xr:uid="{00000000-0005-0000-0000-00002C040000}"/>
    <cellStyle name="Hyperlink 2 2 3 2 2 3 3 4" xfId="5299" xr:uid="{00000000-0005-0000-0000-00002D040000}"/>
    <cellStyle name="Hyperlink 2 2 3 2 2 3 4" xfId="1431" xr:uid="{00000000-0005-0000-0000-00002E040000}"/>
    <cellStyle name="Hyperlink 2 2 3 2 2 3 4 2" xfId="3642" xr:uid="{00000000-0005-0000-0000-00002F040000}"/>
    <cellStyle name="Hyperlink 2 2 3 2 2 3 4 3" xfId="5852" xr:uid="{00000000-0005-0000-0000-000030040000}"/>
    <cellStyle name="Hyperlink 2 2 3 2 2 3 5" xfId="2537" xr:uid="{00000000-0005-0000-0000-000031040000}"/>
    <cellStyle name="Hyperlink 2 2 3 2 2 3 6" xfId="4747" xr:uid="{00000000-0005-0000-0000-000032040000}"/>
    <cellStyle name="Hyperlink 2 2 3 2 2 4" xfId="410" xr:uid="{00000000-0005-0000-0000-000033040000}"/>
    <cellStyle name="Hyperlink 2 2 3 2 2 4 2" xfId="962" xr:uid="{00000000-0005-0000-0000-000034040000}"/>
    <cellStyle name="Hyperlink 2 2 3 2 2 4 2 2" xfId="2075" xr:uid="{00000000-0005-0000-0000-000035040000}"/>
    <cellStyle name="Hyperlink 2 2 3 2 2 4 2 2 2" xfId="4286" xr:uid="{00000000-0005-0000-0000-000036040000}"/>
    <cellStyle name="Hyperlink 2 2 3 2 2 4 2 2 3" xfId="6496" xr:uid="{00000000-0005-0000-0000-000037040000}"/>
    <cellStyle name="Hyperlink 2 2 3 2 2 4 2 3" xfId="3181" xr:uid="{00000000-0005-0000-0000-000038040000}"/>
    <cellStyle name="Hyperlink 2 2 3 2 2 4 2 4" xfId="5391" xr:uid="{00000000-0005-0000-0000-000039040000}"/>
    <cellStyle name="Hyperlink 2 2 3 2 2 4 3" xfId="1523" xr:uid="{00000000-0005-0000-0000-00003A040000}"/>
    <cellStyle name="Hyperlink 2 2 3 2 2 4 3 2" xfId="3734" xr:uid="{00000000-0005-0000-0000-00003B040000}"/>
    <cellStyle name="Hyperlink 2 2 3 2 2 4 3 3" xfId="5944" xr:uid="{00000000-0005-0000-0000-00003C040000}"/>
    <cellStyle name="Hyperlink 2 2 3 2 2 4 4" xfId="2629" xr:uid="{00000000-0005-0000-0000-00003D040000}"/>
    <cellStyle name="Hyperlink 2 2 3 2 2 4 5" xfId="4839" xr:uid="{00000000-0005-0000-0000-00003E040000}"/>
    <cellStyle name="Hyperlink 2 2 3 2 2 5" xfId="686" xr:uid="{00000000-0005-0000-0000-00003F040000}"/>
    <cellStyle name="Hyperlink 2 2 3 2 2 5 2" xfId="1799" xr:uid="{00000000-0005-0000-0000-000040040000}"/>
    <cellStyle name="Hyperlink 2 2 3 2 2 5 2 2" xfId="4010" xr:uid="{00000000-0005-0000-0000-000041040000}"/>
    <cellStyle name="Hyperlink 2 2 3 2 2 5 2 3" xfId="6220" xr:uid="{00000000-0005-0000-0000-000042040000}"/>
    <cellStyle name="Hyperlink 2 2 3 2 2 5 3" xfId="2905" xr:uid="{00000000-0005-0000-0000-000043040000}"/>
    <cellStyle name="Hyperlink 2 2 3 2 2 5 4" xfId="5115" xr:uid="{00000000-0005-0000-0000-000044040000}"/>
    <cellStyle name="Hyperlink 2 2 3 2 2 6" xfId="1247" xr:uid="{00000000-0005-0000-0000-000045040000}"/>
    <cellStyle name="Hyperlink 2 2 3 2 2 6 2" xfId="3458" xr:uid="{00000000-0005-0000-0000-000046040000}"/>
    <cellStyle name="Hyperlink 2 2 3 2 2 6 3" xfId="5668" xr:uid="{00000000-0005-0000-0000-000047040000}"/>
    <cellStyle name="Hyperlink 2 2 3 2 2 7" xfId="2353" xr:uid="{00000000-0005-0000-0000-000048040000}"/>
    <cellStyle name="Hyperlink 2 2 3 2 2 8" xfId="4563" xr:uid="{00000000-0005-0000-0000-000049040000}"/>
    <cellStyle name="Hyperlink 2 2 3 2 3" xfId="180" xr:uid="{00000000-0005-0000-0000-00004A040000}"/>
    <cellStyle name="Hyperlink 2 2 3 2 3 2" xfId="456" xr:uid="{00000000-0005-0000-0000-00004B040000}"/>
    <cellStyle name="Hyperlink 2 2 3 2 3 2 2" xfId="1008" xr:uid="{00000000-0005-0000-0000-00004C040000}"/>
    <cellStyle name="Hyperlink 2 2 3 2 3 2 2 2" xfId="2121" xr:uid="{00000000-0005-0000-0000-00004D040000}"/>
    <cellStyle name="Hyperlink 2 2 3 2 3 2 2 2 2" xfId="4332" xr:uid="{00000000-0005-0000-0000-00004E040000}"/>
    <cellStyle name="Hyperlink 2 2 3 2 3 2 2 2 3" xfId="6542" xr:uid="{00000000-0005-0000-0000-00004F040000}"/>
    <cellStyle name="Hyperlink 2 2 3 2 3 2 2 3" xfId="3227" xr:uid="{00000000-0005-0000-0000-000050040000}"/>
    <cellStyle name="Hyperlink 2 2 3 2 3 2 2 4" xfId="5437" xr:uid="{00000000-0005-0000-0000-000051040000}"/>
    <cellStyle name="Hyperlink 2 2 3 2 3 2 3" xfId="1569" xr:uid="{00000000-0005-0000-0000-000052040000}"/>
    <cellStyle name="Hyperlink 2 2 3 2 3 2 3 2" xfId="3780" xr:uid="{00000000-0005-0000-0000-000053040000}"/>
    <cellStyle name="Hyperlink 2 2 3 2 3 2 3 3" xfId="5990" xr:uid="{00000000-0005-0000-0000-000054040000}"/>
    <cellStyle name="Hyperlink 2 2 3 2 3 2 4" xfId="2675" xr:uid="{00000000-0005-0000-0000-000055040000}"/>
    <cellStyle name="Hyperlink 2 2 3 2 3 2 5" xfId="4885" xr:uid="{00000000-0005-0000-0000-000056040000}"/>
    <cellStyle name="Hyperlink 2 2 3 2 3 3" xfId="732" xr:uid="{00000000-0005-0000-0000-000057040000}"/>
    <cellStyle name="Hyperlink 2 2 3 2 3 3 2" xfId="1845" xr:uid="{00000000-0005-0000-0000-000058040000}"/>
    <cellStyle name="Hyperlink 2 2 3 2 3 3 2 2" xfId="4056" xr:uid="{00000000-0005-0000-0000-000059040000}"/>
    <cellStyle name="Hyperlink 2 2 3 2 3 3 2 3" xfId="6266" xr:uid="{00000000-0005-0000-0000-00005A040000}"/>
    <cellStyle name="Hyperlink 2 2 3 2 3 3 3" xfId="2951" xr:uid="{00000000-0005-0000-0000-00005B040000}"/>
    <cellStyle name="Hyperlink 2 2 3 2 3 3 4" xfId="5161" xr:uid="{00000000-0005-0000-0000-00005C040000}"/>
    <cellStyle name="Hyperlink 2 2 3 2 3 4" xfId="1293" xr:uid="{00000000-0005-0000-0000-00005D040000}"/>
    <cellStyle name="Hyperlink 2 2 3 2 3 4 2" xfId="3504" xr:uid="{00000000-0005-0000-0000-00005E040000}"/>
    <cellStyle name="Hyperlink 2 2 3 2 3 4 3" xfId="5714" xr:uid="{00000000-0005-0000-0000-00005F040000}"/>
    <cellStyle name="Hyperlink 2 2 3 2 3 5" xfId="2399" xr:uid="{00000000-0005-0000-0000-000060040000}"/>
    <cellStyle name="Hyperlink 2 2 3 2 3 6" xfId="4609" xr:uid="{00000000-0005-0000-0000-000061040000}"/>
    <cellStyle name="Hyperlink 2 2 3 2 4" xfId="272" xr:uid="{00000000-0005-0000-0000-000062040000}"/>
    <cellStyle name="Hyperlink 2 2 3 2 4 2" xfId="548" xr:uid="{00000000-0005-0000-0000-000063040000}"/>
    <cellStyle name="Hyperlink 2 2 3 2 4 2 2" xfId="1100" xr:uid="{00000000-0005-0000-0000-000064040000}"/>
    <cellStyle name="Hyperlink 2 2 3 2 4 2 2 2" xfId="2213" xr:uid="{00000000-0005-0000-0000-000065040000}"/>
    <cellStyle name="Hyperlink 2 2 3 2 4 2 2 2 2" xfId="4424" xr:uid="{00000000-0005-0000-0000-000066040000}"/>
    <cellStyle name="Hyperlink 2 2 3 2 4 2 2 2 3" xfId="6634" xr:uid="{00000000-0005-0000-0000-000067040000}"/>
    <cellStyle name="Hyperlink 2 2 3 2 4 2 2 3" xfId="3319" xr:uid="{00000000-0005-0000-0000-000068040000}"/>
    <cellStyle name="Hyperlink 2 2 3 2 4 2 2 4" xfId="5529" xr:uid="{00000000-0005-0000-0000-000069040000}"/>
    <cellStyle name="Hyperlink 2 2 3 2 4 2 3" xfId="1661" xr:uid="{00000000-0005-0000-0000-00006A040000}"/>
    <cellStyle name="Hyperlink 2 2 3 2 4 2 3 2" xfId="3872" xr:uid="{00000000-0005-0000-0000-00006B040000}"/>
    <cellStyle name="Hyperlink 2 2 3 2 4 2 3 3" xfId="6082" xr:uid="{00000000-0005-0000-0000-00006C040000}"/>
    <cellStyle name="Hyperlink 2 2 3 2 4 2 4" xfId="2767" xr:uid="{00000000-0005-0000-0000-00006D040000}"/>
    <cellStyle name="Hyperlink 2 2 3 2 4 2 5" xfId="4977" xr:uid="{00000000-0005-0000-0000-00006E040000}"/>
    <cellStyle name="Hyperlink 2 2 3 2 4 3" xfId="824" xr:uid="{00000000-0005-0000-0000-00006F040000}"/>
    <cellStyle name="Hyperlink 2 2 3 2 4 3 2" xfId="1937" xr:uid="{00000000-0005-0000-0000-000070040000}"/>
    <cellStyle name="Hyperlink 2 2 3 2 4 3 2 2" xfId="4148" xr:uid="{00000000-0005-0000-0000-000071040000}"/>
    <cellStyle name="Hyperlink 2 2 3 2 4 3 2 3" xfId="6358" xr:uid="{00000000-0005-0000-0000-000072040000}"/>
    <cellStyle name="Hyperlink 2 2 3 2 4 3 3" xfId="3043" xr:uid="{00000000-0005-0000-0000-000073040000}"/>
    <cellStyle name="Hyperlink 2 2 3 2 4 3 4" xfId="5253" xr:uid="{00000000-0005-0000-0000-000074040000}"/>
    <cellStyle name="Hyperlink 2 2 3 2 4 4" xfId="1385" xr:uid="{00000000-0005-0000-0000-000075040000}"/>
    <cellStyle name="Hyperlink 2 2 3 2 4 4 2" xfId="3596" xr:uid="{00000000-0005-0000-0000-000076040000}"/>
    <cellStyle name="Hyperlink 2 2 3 2 4 4 3" xfId="5806" xr:uid="{00000000-0005-0000-0000-000077040000}"/>
    <cellStyle name="Hyperlink 2 2 3 2 4 5" xfId="2491" xr:uid="{00000000-0005-0000-0000-000078040000}"/>
    <cellStyle name="Hyperlink 2 2 3 2 4 6" xfId="4701" xr:uid="{00000000-0005-0000-0000-000079040000}"/>
    <cellStyle name="Hyperlink 2 2 3 2 5" xfId="364" xr:uid="{00000000-0005-0000-0000-00007A040000}"/>
    <cellStyle name="Hyperlink 2 2 3 2 5 2" xfId="916" xr:uid="{00000000-0005-0000-0000-00007B040000}"/>
    <cellStyle name="Hyperlink 2 2 3 2 5 2 2" xfId="2029" xr:uid="{00000000-0005-0000-0000-00007C040000}"/>
    <cellStyle name="Hyperlink 2 2 3 2 5 2 2 2" xfId="4240" xr:uid="{00000000-0005-0000-0000-00007D040000}"/>
    <cellStyle name="Hyperlink 2 2 3 2 5 2 2 3" xfId="6450" xr:uid="{00000000-0005-0000-0000-00007E040000}"/>
    <cellStyle name="Hyperlink 2 2 3 2 5 2 3" xfId="3135" xr:uid="{00000000-0005-0000-0000-00007F040000}"/>
    <cellStyle name="Hyperlink 2 2 3 2 5 2 4" xfId="5345" xr:uid="{00000000-0005-0000-0000-000080040000}"/>
    <cellStyle name="Hyperlink 2 2 3 2 5 3" xfId="1477" xr:uid="{00000000-0005-0000-0000-000081040000}"/>
    <cellStyle name="Hyperlink 2 2 3 2 5 3 2" xfId="3688" xr:uid="{00000000-0005-0000-0000-000082040000}"/>
    <cellStyle name="Hyperlink 2 2 3 2 5 3 3" xfId="5898" xr:uid="{00000000-0005-0000-0000-000083040000}"/>
    <cellStyle name="Hyperlink 2 2 3 2 5 4" xfId="2583" xr:uid="{00000000-0005-0000-0000-000084040000}"/>
    <cellStyle name="Hyperlink 2 2 3 2 5 5" xfId="4793" xr:uid="{00000000-0005-0000-0000-000085040000}"/>
    <cellStyle name="Hyperlink 2 2 3 2 6" xfId="640" xr:uid="{00000000-0005-0000-0000-000086040000}"/>
    <cellStyle name="Hyperlink 2 2 3 2 6 2" xfId="1753" xr:uid="{00000000-0005-0000-0000-000087040000}"/>
    <cellStyle name="Hyperlink 2 2 3 2 6 2 2" xfId="3964" xr:uid="{00000000-0005-0000-0000-000088040000}"/>
    <cellStyle name="Hyperlink 2 2 3 2 6 2 3" xfId="6174" xr:uid="{00000000-0005-0000-0000-000089040000}"/>
    <cellStyle name="Hyperlink 2 2 3 2 6 3" xfId="2859" xr:uid="{00000000-0005-0000-0000-00008A040000}"/>
    <cellStyle name="Hyperlink 2 2 3 2 6 4" xfId="5069" xr:uid="{00000000-0005-0000-0000-00008B040000}"/>
    <cellStyle name="Hyperlink 2 2 3 2 7" xfId="1201" xr:uid="{00000000-0005-0000-0000-00008C040000}"/>
    <cellStyle name="Hyperlink 2 2 3 2 7 2" xfId="3412" xr:uid="{00000000-0005-0000-0000-00008D040000}"/>
    <cellStyle name="Hyperlink 2 2 3 2 7 3" xfId="5622" xr:uid="{00000000-0005-0000-0000-00008E040000}"/>
    <cellStyle name="Hyperlink 2 2 3 2 8" xfId="2307" xr:uid="{00000000-0005-0000-0000-00008F040000}"/>
    <cellStyle name="Hyperlink 2 2 3 2 9" xfId="4517" xr:uid="{00000000-0005-0000-0000-000090040000}"/>
    <cellStyle name="Hyperlink 2 2 3 3" xfId="114" xr:uid="{00000000-0005-0000-0000-000091040000}"/>
    <cellStyle name="Hyperlink 2 2 3 3 2" xfId="206" xr:uid="{00000000-0005-0000-0000-000092040000}"/>
    <cellStyle name="Hyperlink 2 2 3 3 2 2" xfId="482" xr:uid="{00000000-0005-0000-0000-000093040000}"/>
    <cellStyle name="Hyperlink 2 2 3 3 2 2 2" xfId="1034" xr:uid="{00000000-0005-0000-0000-000094040000}"/>
    <cellStyle name="Hyperlink 2 2 3 3 2 2 2 2" xfId="2147" xr:uid="{00000000-0005-0000-0000-000095040000}"/>
    <cellStyle name="Hyperlink 2 2 3 3 2 2 2 2 2" xfId="4358" xr:uid="{00000000-0005-0000-0000-000096040000}"/>
    <cellStyle name="Hyperlink 2 2 3 3 2 2 2 2 3" xfId="6568" xr:uid="{00000000-0005-0000-0000-000097040000}"/>
    <cellStyle name="Hyperlink 2 2 3 3 2 2 2 3" xfId="3253" xr:uid="{00000000-0005-0000-0000-000098040000}"/>
    <cellStyle name="Hyperlink 2 2 3 3 2 2 2 4" xfId="5463" xr:uid="{00000000-0005-0000-0000-000099040000}"/>
    <cellStyle name="Hyperlink 2 2 3 3 2 2 3" xfId="1595" xr:uid="{00000000-0005-0000-0000-00009A040000}"/>
    <cellStyle name="Hyperlink 2 2 3 3 2 2 3 2" xfId="3806" xr:uid="{00000000-0005-0000-0000-00009B040000}"/>
    <cellStyle name="Hyperlink 2 2 3 3 2 2 3 3" xfId="6016" xr:uid="{00000000-0005-0000-0000-00009C040000}"/>
    <cellStyle name="Hyperlink 2 2 3 3 2 2 4" xfId="2701" xr:uid="{00000000-0005-0000-0000-00009D040000}"/>
    <cellStyle name="Hyperlink 2 2 3 3 2 2 5" xfId="4911" xr:uid="{00000000-0005-0000-0000-00009E040000}"/>
    <cellStyle name="Hyperlink 2 2 3 3 2 3" xfId="758" xr:uid="{00000000-0005-0000-0000-00009F040000}"/>
    <cellStyle name="Hyperlink 2 2 3 3 2 3 2" xfId="1871" xr:uid="{00000000-0005-0000-0000-0000A0040000}"/>
    <cellStyle name="Hyperlink 2 2 3 3 2 3 2 2" xfId="4082" xr:uid="{00000000-0005-0000-0000-0000A1040000}"/>
    <cellStyle name="Hyperlink 2 2 3 3 2 3 2 3" xfId="6292" xr:uid="{00000000-0005-0000-0000-0000A2040000}"/>
    <cellStyle name="Hyperlink 2 2 3 3 2 3 3" xfId="2977" xr:uid="{00000000-0005-0000-0000-0000A3040000}"/>
    <cellStyle name="Hyperlink 2 2 3 3 2 3 4" xfId="5187" xr:uid="{00000000-0005-0000-0000-0000A4040000}"/>
    <cellStyle name="Hyperlink 2 2 3 3 2 4" xfId="1319" xr:uid="{00000000-0005-0000-0000-0000A5040000}"/>
    <cellStyle name="Hyperlink 2 2 3 3 2 4 2" xfId="3530" xr:uid="{00000000-0005-0000-0000-0000A6040000}"/>
    <cellStyle name="Hyperlink 2 2 3 3 2 4 3" xfId="5740" xr:uid="{00000000-0005-0000-0000-0000A7040000}"/>
    <cellStyle name="Hyperlink 2 2 3 3 2 5" xfId="2425" xr:uid="{00000000-0005-0000-0000-0000A8040000}"/>
    <cellStyle name="Hyperlink 2 2 3 3 2 6" xfId="4635" xr:uid="{00000000-0005-0000-0000-0000A9040000}"/>
    <cellStyle name="Hyperlink 2 2 3 3 3" xfId="298" xr:uid="{00000000-0005-0000-0000-0000AA040000}"/>
    <cellStyle name="Hyperlink 2 2 3 3 3 2" xfId="574" xr:uid="{00000000-0005-0000-0000-0000AB040000}"/>
    <cellStyle name="Hyperlink 2 2 3 3 3 2 2" xfId="1126" xr:uid="{00000000-0005-0000-0000-0000AC040000}"/>
    <cellStyle name="Hyperlink 2 2 3 3 3 2 2 2" xfId="2239" xr:uid="{00000000-0005-0000-0000-0000AD040000}"/>
    <cellStyle name="Hyperlink 2 2 3 3 3 2 2 2 2" xfId="4450" xr:uid="{00000000-0005-0000-0000-0000AE040000}"/>
    <cellStyle name="Hyperlink 2 2 3 3 3 2 2 2 3" xfId="6660" xr:uid="{00000000-0005-0000-0000-0000AF040000}"/>
    <cellStyle name="Hyperlink 2 2 3 3 3 2 2 3" xfId="3345" xr:uid="{00000000-0005-0000-0000-0000B0040000}"/>
    <cellStyle name="Hyperlink 2 2 3 3 3 2 2 4" xfId="5555" xr:uid="{00000000-0005-0000-0000-0000B1040000}"/>
    <cellStyle name="Hyperlink 2 2 3 3 3 2 3" xfId="1687" xr:uid="{00000000-0005-0000-0000-0000B2040000}"/>
    <cellStyle name="Hyperlink 2 2 3 3 3 2 3 2" xfId="3898" xr:uid="{00000000-0005-0000-0000-0000B3040000}"/>
    <cellStyle name="Hyperlink 2 2 3 3 3 2 3 3" xfId="6108" xr:uid="{00000000-0005-0000-0000-0000B4040000}"/>
    <cellStyle name="Hyperlink 2 2 3 3 3 2 4" xfId="2793" xr:uid="{00000000-0005-0000-0000-0000B5040000}"/>
    <cellStyle name="Hyperlink 2 2 3 3 3 2 5" xfId="5003" xr:uid="{00000000-0005-0000-0000-0000B6040000}"/>
    <cellStyle name="Hyperlink 2 2 3 3 3 3" xfId="850" xr:uid="{00000000-0005-0000-0000-0000B7040000}"/>
    <cellStyle name="Hyperlink 2 2 3 3 3 3 2" xfId="1963" xr:uid="{00000000-0005-0000-0000-0000B8040000}"/>
    <cellStyle name="Hyperlink 2 2 3 3 3 3 2 2" xfId="4174" xr:uid="{00000000-0005-0000-0000-0000B9040000}"/>
    <cellStyle name="Hyperlink 2 2 3 3 3 3 2 3" xfId="6384" xr:uid="{00000000-0005-0000-0000-0000BA040000}"/>
    <cellStyle name="Hyperlink 2 2 3 3 3 3 3" xfId="3069" xr:uid="{00000000-0005-0000-0000-0000BB040000}"/>
    <cellStyle name="Hyperlink 2 2 3 3 3 3 4" xfId="5279" xr:uid="{00000000-0005-0000-0000-0000BC040000}"/>
    <cellStyle name="Hyperlink 2 2 3 3 3 4" xfId="1411" xr:uid="{00000000-0005-0000-0000-0000BD040000}"/>
    <cellStyle name="Hyperlink 2 2 3 3 3 4 2" xfId="3622" xr:uid="{00000000-0005-0000-0000-0000BE040000}"/>
    <cellStyle name="Hyperlink 2 2 3 3 3 4 3" xfId="5832" xr:uid="{00000000-0005-0000-0000-0000BF040000}"/>
    <cellStyle name="Hyperlink 2 2 3 3 3 5" xfId="2517" xr:uid="{00000000-0005-0000-0000-0000C0040000}"/>
    <cellStyle name="Hyperlink 2 2 3 3 3 6" xfId="4727" xr:uid="{00000000-0005-0000-0000-0000C1040000}"/>
    <cellStyle name="Hyperlink 2 2 3 3 4" xfId="390" xr:uid="{00000000-0005-0000-0000-0000C2040000}"/>
    <cellStyle name="Hyperlink 2 2 3 3 4 2" xfId="942" xr:uid="{00000000-0005-0000-0000-0000C3040000}"/>
    <cellStyle name="Hyperlink 2 2 3 3 4 2 2" xfId="2055" xr:uid="{00000000-0005-0000-0000-0000C4040000}"/>
    <cellStyle name="Hyperlink 2 2 3 3 4 2 2 2" xfId="4266" xr:uid="{00000000-0005-0000-0000-0000C5040000}"/>
    <cellStyle name="Hyperlink 2 2 3 3 4 2 2 3" xfId="6476" xr:uid="{00000000-0005-0000-0000-0000C6040000}"/>
    <cellStyle name="Hyperlink 2 2 3 3 4 2 3" xfId="3161" xr:uid="{00000000-0005-0000-0000-0000C7040000}"/>
    <cellStyle name="Hyperlink 2 2 3 3 4 2 4" xfId="5371" xr:uid="{00000000-0005-0000-0000-0000C8040000}"/>
    <cellStyle name="Hyperlink 2 2 3 3 4 3" xfId="1503" xr:uid="{00000000-0005-0000-0000-0000C9040000}"/>
    <cellStyle name="Hyperlink 2 2 3 3 4 3 2" xfId="3714" xr:uid="{00000000-0005-0000-0000-0000CA040000}"/>
    <cellStyle name="Hyperlink 2 2 3 3 4 3 3" xfId="5924" xr:uid="{00000000-0005-0000-0000-0000CB040000}"/>
    <cellStyle name="Hyperlink 2 2 3 3 4 4" xfId="2609" xr:uid="{00000000-0005-0000-0000-0000CC040000}"/>
    <cellStyle name="Hyperlink 2 2 3 3 4 5" xfId="4819" xr:uid="{00000000-0005-0000-0000-0000CD040000}"/>
    <cellStyle name="Hyperlink 2 2 3 3 5" xfId="666" xr:uid="{00000000-0005-0000-0000-0000CE040000}"/>
    <cellStyle name="Hyperlink 2 2 3 3 5 2" xfId="1779" xr:uid="{00000000-0005-0000-0000-0000CF040000}"/>
    <cellStyle name="Hyperlink 2 2 3 3 5 2 2" xfId="3990" xr:uid="{00000000-0005-0000-0000-0000D0040000}"/>
    <cellStyle name="Hyperlink 2 2 3 3 5 2 3" xfId="6200" xr:uid="{00000000-0005-0000-0000-0000D1040000}"/>
    <cellStyle name="Hyperlink 2 2 3 3 5 3" xfId="2885" xr:uid="{00000000-0005-0000-0000-0000D2040000}"/>
    <cellStyle name="Hyperlink 2 2 3 3 5 4" xfId="5095" xr:uid="{00000000-0005-0000-0000-0000D3040000}"/>
    <cellStyle name="Hyperlink 2 2 3 3 6" xfId="1227" xr:uid="{00000000-0005-0000-0000-0000D4040000}"/>
    <cellStyle name="Hyperlink 2 2 3 3 6 2" xfId="3438" xr:uid="{00000000-0005-0000-0000-0000D5040000}"/>
    <cellStyle name="Hyperlink 2 2 3 3 6 3" xfId="5648" xr:uid="{00000000-0005-0000-0000-0000D6040000}"/>
    <cellStyle name="Hyperlink 2 2 3 3 7" xfId="2333" xr:uid="{00000000-0005-0000-0000-0000D7040000}"/>
    <cellStyle name="Hyperlink 2 2 3 3 8" xfId="4543" xr:uid="{00000000-0005-0000-0000-0000D8040000}"/>
    <cellStyle name="Hyperlink 2 2 3 4" xfId="160" xr:uid="{00000000-0005-0000-0000-0000D9040000}"/>
    <cellStyle name="Hyperlink 2 2 3 4 2" xfId="436" xr:uid="{00000000-0005-0000-0000-0000DA040000}"/>
    <cellStyle name="Hyperlink 2 2 3 4 2 2" xfId="988" xr:uid="{00000000-0005-0000-0000-0000DB040000}"/>
    <cellStyle name="Hyperlink 2 2 3 4 2 2 2" xfId="2101" xr:uid="{00000000-0005-0000-0000-0000DC040000}"/>
    <cellStyle name="Hyperlink 2 2 3 4 2 2 2 2" xfId="4312" xr:uid="{00000000-0005-0000-0000-0000DD040000}"/>
    <cellStyle name="Hyperlink 2 2 3 4 2 2 2 3" xfId="6522" xr:uid="{00000000-0005-0000-0000-0000DE040000}"/>
    <cellStyle name="Hyperlink 2 2 3 4 2 2 3" xfId="3207" xr:uid="{00000000-0005-0000-0000-0000DF040000}"/>
    <cellStyle name="Hyperlink 2 2 3 4 2 2 4" xfId="5417" xr:uid="{00000000-0005-0000-0000-0000E0040000}"/>
    <cellStyle name="Hyperlink 2 2 3 4 2 3" xfId="1549" xr:uid="{00000000-0005-0000-0000-0000E1040000}"/>
    <cellStyle name="Hyperlink 2 2 3 4 2 3 2" xfId="3760" xr:uid="{00000000-0005-0000-0000-0000E2040000}"/>
    <cellStyle name="Hyperlink 2 2 3 4 2 3 3" xfId="5970" xr:uid="{00000000-0005-0000-0000-0000E3040000}"/>
    <cellStyle name="Hyperlink 2 2 3 4 2 4" xfId="2655" xr:uid="{00000000-0005-0000-0000-0000E4040000}"/>
    <cellStyle name="Hyperlink 2 2 3 4 2 5" xfId="4865" xr:uid="{00000000-0005-0000-0000-0000E5040000}"/>
    <cellStyle name="Hyperlink 2 2 3 4 3" xfId="712" xr:uid="{00000000-0005-0000-0000-0000E6040000}"/>
    <cellStyle name="Hyperlink 2 2 3 4 3 2" xfId="1825" xr:uid="{00000000-0005-0000-0000-0000E7040000}"/>
    <cellStyle name="Hyperlink 2 2 3 4 3 2 2" xfId="4036" xr:uid="{00000000-0005-0000-0000-0000E8040000}"/>
    <cellStyle name="Hyperlink 2 2 3 4 3 2 3" xfId="6246" xr:uid="{00000000-0005-0000-0000-0000E9040000}"/>
    <cellStyle name="Hyperlink 2 2 3 4 3 3" xfId="2931" xr:uid="{00000000-0005-0000-0000-0000EA040000}"/>
    <cellStyle name="Hyperlink 2 2 3 4 3 4" xfId="5141" xr:uid="{00000000-0005-0000-0000-0000EB040000}"/>
    <cellStyle name="Hyperlink 2 2 3 4 4" xfId="1273" xr:uid="{00000000-0005-0000-0000-0000EC040000}"/>
    <cellStyle name="Hyperlink 2 2 3 4 4 2" xfId="3484" xr:uid="{00000000-0005-0000-0000-0000ED040000}"/>
    <cellStyle name="Hyperlink 2 2 3 4 4 3" xfId="5694" xr:uid="{00000000-0005-0000-0000-0000EE040000}"/>
    <cellStyle name="Hyperlink 2 2 3 4 5" xfId="2379" xr:uid="{00000000-0005-0000-0000-0000EF040000}"/>
    <cellStyle name="Hyperlink 2 2 3 4 6" xfId="4589" xr:uid="{00000000-0005-0000-0000-0000F0040000}"/>
    <cellStyle name="Hyperlink 2 2 3 5" xfId="252" xr:uid="{00000000-0005-0000-0000-0000F1040000}"/>
    <cellStyle name="Hyperlink 2 2 3 5 2" xfId="528" xr:uid="{00000000-0005-0000-0000-0000F2040000}"/>
    <cellStyle name="Hyperlink 2 2 3 5 2 2" xfId="1080" xr:uid="{00000000-0005-0000-0000-0000F3040000}"/>
    <cellStyle name="Hyperlink 2 2 3 5 2 2 2" xfId="2193" xr:uid="{00000000-0005-0000-0000-0000F4040000}"/>
    <cellStyle name="Hyperlink 2 2 3 5 2 2 2 2" xfId="4404" xr:uid="{00000000-0005-0000-0000-0000F5040000}"/>
    <cellStyle name="Hyperlink 2 2 3 5 2 2 2 3" xfId="6614" xr:uid="{00000000-0005-0000-0000-0000F6040000}"/>
    <cellStyle name="Hyperlink 2 2 3 5 2 2 3" xfId="3299" xr:uid="{00000000-0005-0000-0000-0000F7040000}"/>
    <cellStyle name="Hyperlink 2 2 3 5 2 2 4" xfId="5509" xr:uid="{00000000-0005-0000-0000-0000F8040000}"/>
    <cellStyle name="Hyperlink 2 2 3 5 2 3" xfId="1641" xr:uid="{00000000-0005-0000-0000-0000F9040000}"/>
    <cellStyle name="Hyperlink 2 2 3 5 2 3 2" xfId="3852" xr:uid="{00000000-0005-0000-0000-0000FA040000}"/>
    <cellStyle name="Hyperlink 2 2 3 5 2 3 3" xfId="6062" xr:uid="{00000000-0005-0000-0000-0000FB040000}"/>
    <cellStyle name="Hyperlink 2 2 3 5 2 4" xfId="2747" xr:uid="{00000000-0005-0000-0000-0000FC040000}"/>
    <cellStyle name="Hyperlink 2 2 3 5 2 5" xfId="4957" xr:uid="{00000000-0005-0000-0000-0000FD040000}"/>
    <cellStyle name="Hyperlink 2 2 3 5 3" xfId="804" xr:uid="{00000000-0005-0000-0000-0000FE040000}"/>
    <cellStyle name="Hyperlink 2 2 3 5 3 2" xfId="1917" xr:uid="{00000000-0005-0000-0000-0000FF040000}"/>
    <cellStyle name="Hyperlink 2 2 3 5 3 2 2" xfId="4128" xr:uid="{00000000-0005-0000-0000-000000050000}"/>
    <cellStyle name="Hyperlink 2 2 3 5 3 2 3" xfId="6338" xr:uid="{00000000-0005-0000-0000-000001050000}"/>
    <cellStyle name="Hyperlink 2 2 3 5 3 3" xfId="3023" xr:uid="{00000000-0005-0000-0000-000002050000}"/>
    <cellStyle name="Hyperlink 2 2 3 5 3 4" xfId="5233" xr:uid="{00000000-0005-0000-0000-000003050000}"/>
    <cellStyle name="Hyperlink 2 2 3 5 4" xfId="1365" xr:uid="{00000000-0005-0000-0000-000004050000}"/>
    <cellStyle name="Hyperlink 2 2 3 5 4 2" xfId="3576" xr:uid="{00000000-0005-0000-0000-000005050000}"/>
    <cellStyle name="Hyperlink 2 2 3 5 4 3" xfId="5786" xr:uid="{00000000-0005-0000-0000-000006050000}"/>
    <cellStyle name="Hyperlink 2 2 3 5 5" xfId="2471" xr:uid="{00000000-0005-0000-0000-000007050000}"/>
    <cellStyle name="Hyperlink 2 2 3 5 6" xfId="4681" xr:uid="{00000000-0005-0000-0000-000008050000}"/>
    <cellStyle name="Hyperlink 2 2 3 6" xfId="344" xr:uid="{00000000-0005-0000-0000-000009050000}"/>
    <cellStyle name="Hyperlink 2 2 3 6 2" xfId="896" xr:uid="{00000000-0005-0000-0000-00000A050000}"/>
    <cellStyle name="Hyperlink 2 2 3 6 2 2" xfId="2009" xr:uid="{00000000-0005-0000-0000-00000B050000}"/>
    <cellStyle name="Hyperlink 2 2 3 6 2 2 2" xfId="4220" xr:uid="{00000000-0005-0000-0000-00000C050000}"/>
    <cellStyle name="Hyperlink 2 2 3 6 2 2 3" xfId="6430" xr:uid="{00000000-0005-0000-0000-00000D050000}"/>
    <cellStyle name="Hyperlink 2 2 3 6 2 3" xfId="3115" xr:uid="{00000000-0005-0000-0000-00000E050000}"/>
    <cellStyle name="Hyperlink 2 2 3 6 2 4" xfId="5325" xr:uid="{00000000-0005-0000-0000-00000F050000}"/>
    <cellStyle name="Hyperlink 2 2 3 6 3" xfId="1457" xr:uid="{00000000-0005-0000-0000-000010050000}"/>
    <cellStyle name="Hyperlink 2 2 3 6 3 2" xfId="3668" xr:uid="{00000000-0005-0000-0000-000011050000}"/>
    <cellStyle name="Hyperlink 2 2 3 6 3 3" xfId="5878" xr:uid="{00000000-0005-0000-0000-000012050000}"/>
    <cellStyle name="Hyperlink 2 2 3 6 4" xfId="2563" xr:uid="{00000000-0005-0000-0000-000013050000}"/>
    <cellStyle name="Hyperlink 2 2 3 6 5" xfId="4773" xr:uid="{00000000-0005-0000-0000-000014050000}"/>
    <cellStyle name="Hyperlink 2 2 3 7" xfId="620" xr:uid="{00000000-0005-0000-0000-000015050000}"/>
    <cellStyle name="Hyperlink 2 2 3 7 2" xfId="1733" xr:uid="{00000000-0005-0000-0000-000016050000}"/>
    <cellStyle name="Hyperlink 2 2 3 7 2 2" xfId="3944" xr:uid="{00000000-0005-0000-0000-000017050000}"/>
    <cellStyle name="Hyperlink 2 2 3 7 2 3" xfId="6154" xr:uid="{00000000-0005-0000-0000-000018050000}"/>
    <cellStyle name="Hyperlink 2 2 3 7 3" xfId="2839" xr:uid="{00000000-0005-0000-0000-000019050000}"/>
    <cellStyle name="Hyperlink 2 2 3 7 4" xfId="5049" xr:uid="{00000000-0005-0000-0000-00001A050000}"/>
    <cellStyle name="Hyperlink 2 2 3 8" xfId="1181" xr:uid="{00000000-0005-0000-0000-00001B050000}"/>
    <cellStyle name="Hyperlink 2 2 3 8 2" xfId="3392" xr:uid="{00000000-0005-0000-0000-00001C050000}"/>
    <cellStyle name="Hyperlink 2 2 3 8 3" xfId="5602" xr:uid="{00000000-0005-0000-0000-00001D050000}"/>
    <cellStyle name="Hyperlink 2 2 3 9" xfId="2287" xr:uid="{00000000-0005-0000-0000-00001E050000}"/>
    <cellStyle name="Hyperlink 2 2 4" xfId="78" xr:uid="{00000000-0005-0000-0000-00001F050000}"/>
    <cellStyle name="Hyperlink 2 2 4 2" xfId="124" xr:uid="{00000000-0005-0000-0000-000020050000}"/>
    <cellStyle name="Hyperlink 2 2 4 2 2" xfId="216" xr:uid="{00000000-0005-0000-0000-000021050000}"/>
    <cellStyle name="Hyperlink 2 2 4 2 2 2" xfId="492" xr:uid="{00000000-0005-0000-0000-000022050000}"/>
    <cellStyle name="Hyperlink 2 2 4 2 2 2 2" xfId="1044" xr:uid="{00000000-0005-0000-0000-000023050000}"/>
    <cellStyle name="Hyperlink 2 2 4 2 2 2 2 2" xfId="2157" xr:uid="{00000000-0005-0000-0000-000024050000}"/>
    <cellStyle name="Hyperlink 2 2 4 2 2 2 2 2 2" xfId="4368" xr:uid="{00000000-0005-0000-0000-000025050000}"/>
    <cellStyle name="Hyperlink 2 2 4 2 2 2 2 2 3" xfId="6578" xr:uid="{00000000-0005-0000-0000-000026050000}"/>
    <cellStyle name="Hyperlink 2 2 4 2 2 2 2 3" xfId="3263" xr:uid="{00000000-0005-0000-0000-000027050000}"/>
    <cellStyle name="Hyperlink 2 2 4 2 2 2 2 4" xfId="5473" xr:uid="{00000000-0005-0000-0000-000028050000}"/>
    <cellStyle name="Hyperlink 2 2 4 2 2 2 3" xfId="1605" xr:uid="{00000000-0005-0000-0000-000029050000}"/>
    <cellStyle name="Hyperlink 2 2 4 2 2 2 3 2" xfId="3816" xr:uid="{00000000-0005-0000-0000-00002A050000}"/>
    <cellStyle name="Hyperlink 2 2 4 2 2 2 3 3" xfId="6026" xr:uid="{00000000-0005-0000-0000-00002B050000}"/>
    <cellStyle name="Hyperlink 2 2 4 2 2 2 4" xfId="2711" xr:uid="{00000000-0005-0000-0000-00002C050000}"/>
    <cellStyle name="Hyperlink 2 2 4 2 2 2 5" xfId="4921" xr:uid="{00000000-0005-0000-0000-00002D050000}"/>
    <cellStyle name="Hyperlink 2 2 4 2 2 3" xfId="768" xr:uid="{00000000-0005-0000-0000-00002E050000}"/>
    <cellStyle name="Hyperlink 2 2 4 2 2 3 2" xfId="1881" xr:uid="{00000000-0005-0000-0000-00002F050000}"/>
    <cellStyle name="Hyperlink 2 2 4 2 2 3 2 2" xfId="4092" xr:uid="{00000000-0005-0000-0000-000030050000}"/>
    <cellStyle name="Hyperlink 2 2 4 2 2 3 2 3" xfId="6302" xr:uid="{00000000-0005-0000-0000-000031050000}"/>
    <cellStyle name="Hyperlink 2 2 4 2 2 3 3" xfId="2987" xr:uid="{00000000-0005-0000-0000-000032050000}"/>
    <cellStyle name="Hyperlink 2 2 4 2 2 3 4" xfId="5197" xr:uid="{00000000-0005-0000-0000-000033050000}"/>
    <cellStyle name="Hyperlink 2 2 4 2 2 4" xfId="1329" xr:uid="{00000000-0005-0000-0000-000034050000}"/>
    <cellStyle name="Hyperlink 2 2 4 2 2 4 2" xfId="3540" xr:uid="{00000000-0005-0000-0000-000035050000}"/>
    <cellStyle name="Hyperlink 2 2 4 2 2 4 3" xfId="5750" xr:uid="{00000000-0005-0000-0000-000036050000}"/>
    <cellStyle name="Hyperlink 2 2 4 2 2 5" xfId="2435" xr:uid="{00000000-0005-0000-0000-000037050000}"/>
    <cellStyle name="Hyperlink 2 2 4 2 2 6" xfId="4645" xr:uid="{00000000-0005-0000-0000-000038050000}"/>
    <cellStyle name="Hyperlink 2 2 4 2 3" xfId="308" xr:uid="{00000000-0005-0000-0000-000039050000}"/>
    <cellStyle name="Hyperlink 2 2 4 2 3 2" xfId="584" xr:uid="{00000000-0005-0000-0000-00003A050000}"/>
    <cellStyle name="Hyperlink 2 2 4 2 3 2 2" xfId="1136" xr:uid="{00000000-0005-0000-0000-00003B050000}"/>
    <cellStyle name="Hyperlink 2 2 4 2 3 2 2 2" xfId="2249" xr:uid="{00000000-0005-0000-0000-00003C050000}"/>
    <cellStyle name="Hyperlink 2 2 4 2 3 2 2 2 2" xfId="4460" xr:uid="{00000000-0005-0000-0000-00003D050000}"/>
    <cellStyle name="Hyperlink 2 2 4 2 3 2 2 2 3" xfId="6670" xr:uid="{00000000-0005-0000-0000-00003E050000}"/>
    <cellStyle name="Hyperlink 2 2 4 2 3 2 2 3" xfId="3355" xr:uid="{00000000-0005-0000-0000-00003F050000}"/>
    <cellStyle name="Hyperlink 2 2 4 2 3 2 2 4" xfId="5565" xr:uid="{00000000-0005-0000-0000-000040050000}"/>
    <cellStyle name="Hyperlink 2 2 4 2 3 2 3" xfId="1697" xr:uid="{00000000-0005-0000-0000-000041050000}"/>
    <cellStyle name="Hyperlink 2 2 4 2 3 2 3 2" xfId="3908" xr:uid="{00000000-0005-0000-0000-000042050000}"/>
    <cellStyle name="Hyperlink 2 2 4 2 3 2 3 3" xfId="6118" xr:uid="{00000000-0005-0000-0000-000043050000}"/>
    <cellStyle name="Hyperlink 2 2 4 2 3 2 4" xfId="2803" xr:uid="{00000000-0005-0000-0000-000044050000}"/>
    <cellStyle name="Hyperlink 2 2 4 2 3 2 5" xfId="5013" xr:uid="{00000000-0005-0000-0000-000045050000}"/>
    <cellStyle name="Hyperlink 2 2 4 2 3 3" xfId="860" xr:uid="{00000000-0005-0000-0000-000046050000}"/>
    <cellStyle name="Hyperlink 2 2 4 2 3 3 2" xfId="1973" xr:uid="{00000000-0005-0000-0000-000047050000}"/>
    <cellStyle name="Hyperlink 2 2 4 2 3 3 2 2" xfId="4184" xr:uid="{00000000-0005-0000-0000-000048050000}"/>
    <cellStyle name="Hyperlink 2 2 4 2 3 3 2 3" xfId="6394" xr:uid="{00000000-0005-0000-0000-000049050000}"/>
    <cellStyle name="Hyperlink 2 2 4 2 3 3 3" xfId="3079" xr:uid="{00000000-0005-0000-0000-00004A050000}"/>
    <cellStyle name="Hyperlink 2 2 4 2 3 3 4" xfId="5289" xr:uid="{00000000-0005-0000-0000-00004B050000}"/>
    <cellStyle name="Hyperlink 2 2 4 2 3 4" xfId="1421" xr:uid="{00000000-0005-0000-0000-00004C050000}"/>
    <cellStyle name="Hyperlink 2 2 4 2 3 4 2" xfId="3632" xr:uid="{00000000-0005-0000-0000-00004D050000}"/>
    <cellStyle name="Hyperlink 2 2 4 2 3 4 3" xfId="5842" xr:uid="{00000000-0005-0000-0000-00004E050000}"/>
    <cellStyle name="Hyperlink 2 2 4 2 3 5" xfId="2527" xr:uid="{00000000-0005-0000-0000-00004F050000}"/>
    <cellStyle name="Hyperlink 2 2 4 2 3 6" xfId="4737" xr:uid="{00000000-0005-0000-0000-000050050000}"/>
    <cellStyle name="Hyperlink 2 2 4 2 4" xfId="400" xr:uid="{00000000-0005-0000-0000-000051050000}"/>
    <cellStyle name="Hyperlink 2 2 4 2 4 2" xfId="952" xr:uid="{00000000-0005-0000-0000-000052050000}"/>
    <cellStyle name="Hyperlink 2 2 4 2 4 2 2" xfId="2065" xr:uid="{00000000-0005-0000-0000-000053050000}"/>
    <cellStyle name="Hyperlink 2 2 4 2 4 2 2 2" xfId="4276" xr:uid="{00000000-0005-0000-0000-000054050000}"/>
    <cellStyle name="Hyperlink 2 2 4 2 4 2 2 3" xfId="6486" xr:uid="{00000000-0005-0000-0000-000055050000}"/>
    <cellStyle name="Hyperlink 2 2 4 2 4 2 3" xfId="3171" xr:uid="{00000000-0005-0000-0000-000056050000}"/>
    <cellStyle name="Hyperlink 2 2 4 2 4 2 4" xfId="5381" xr:uid="{00000000-0005-0000-0000-000057050000}"/>
    <cellStyle name="Hyperlink 2 2 4 2 4 3" xfId="1513" xr:uid="{00000000-0005-0000-0000-000058050000}"/>
    <cellStyle name="Hyperlink 2 2 4 2 4 3 2" xfId="3724" xr:uid="{00000000-0005-0000-0000-000059050000}"/>
    <cellStyle name="Hyperlink 2 2 4 2 4 3 3" xfId="5934" xr:uid="{00000000-0005-0000-0000-00005A050000}"/>
    <cellStyle name="Hyperlink 2 2 4 2 4 4" xfId="2619" xr:uid="{00000000-0005-0000-0000-00005B050000}"/>
    <cellStyle name="Hyperlink 2 2 4 2 4 5" xfId="4829" xr:uid="{00000000-0005-0000-0000-00005C050000}"/>
    <cellStyle name="Hyperlink 2 2 4 2 5" xfId="676" xr:uid="{00000000-0005-0000-0000-00005D050000}"/>
    <cellStyle name="Hyperlink 2 2 4 2 5 2" xfId="1789" xr:uid="{00000000-0005-0000-0000-00005E050000}"/>
    <cellStyle name="Hyperlink 2 2 4 2 5 2 2" xfId="4000" xr:uid="{00000000-0005-0000-0000-00005F050000}"/>
    <cellStyle name="Hyperlink 2 2 4 2 5 2 3" xfId="6210" xr:uid="{00000000-0005-0000-0000-000060050000}"/>
    <cellStyle name="Hyperlink 2 2 4 2 5 3" xfId="2895" xr:uid="{00000000-0005-0000-0000-000061050000}"/>
    <cellStyle name="Hyperlink 2 2 4 2 5 4" xfId="5105" xr:uid="{00000000-0005-0000-0000-000062050000}"/>
    <cellStyle name="Hyperlink 2 2 4 2 6" xfId="1237" xr:uid="{00000000-0005-0000-0000-000063050000}"/>
    <cellStyle name="Hyperlink 2 2 4 2 6 2" xfId="3448" xr:uid="{00000000-0005-0000-0000-000064050000}"/>
    <cellStyle name="Hyperlink 2 2 4 2 6 3" xfId="5658" xr:uid="{00000000-0005-0000-0000-000065050000}"/>
    <cellStyle name="Hyperlink 2 2 4 2 7" xfId="2343" xr:uid="{00000000-0005-0000-0000-000066050000}"/>
    <cellStyle name="Hyperlink 2 2 4 2 8" xfId="4553" xr:uid="{00000000-0005-0000-0000-000067050000}"/>
    <cellStyle name="Hyperlink 2 2 4 3" xfId="170" xr:uid="{00000000-0005-0000-0000-000068050000}"/>
    <cellStyle name="Hyperlink 2 2 4 3 2" xfId="446" xr:uid="{00000000-0005-0000-0000-000069050000}"/>
    <cellStyle name="Hyperlink 2 2 4 3 2 2" xfId="998" xr:uid="{00000000-0005-0000-0000-00006A050000}"/>
    <cellStyle name="Hyperlink 2 2 4 3 2 2 2" xfId="2111" xr:uid="{00000000-0005-0000-0000-00006B050000}"/>
    <cellStyle name="Hyperlink 2 2 4 3 2 2 2 2" xfId="4322" xr:uid="{00000000-0005-0000-0000-00006C050000}"/>
    <cellStyle name="Hyperlink 2 2 4 3 2 2 2 3" xfId="6532" xr:uid="{00000000-0005-0000-0000-00006D050000}"/>
    <cellStyle name="Hyperlink 2 2 4 3 2 2 3" xfId="3217" xr:uid="{00000000-0005-0000-0000-00006E050000}"/>
    <cellStyle name="Hyperlink 2 2 4 3 2 2 4" xfId="5427" xr:uid="{00000000-0005-0000-0000-00006F050000}"/>
    <cellStyle name="Hyperlink 2 2 4 3 2 3" xfId="1559" xr:uid="{00000000-0005-0000-0000-000070050000}"/>
    <cellStyle name="Hyperlink 2 2 4 3 2 3 2" xfId="3770" xr:uid="{00000000-0005-0000-0000-000071050000}"/>
    <cellStyle name="Hyperlink 2 2 4 3 2 3 3" xfId="5980" xr:uid="{00000000-0005-0000-0000-000072050000}"/>
    <cellStyle name="Hyperlink 2 2 4 3 2 4" xfId="2665" xr:uid="{00000000-0005-0000-0000-000073050000}"/>
    <cellStyle name="Hyperlink 2 2 4 3 2 5" xfId="4875" xr:uid="{00000000-0005-0000-0000-000074050000}"/>
    <cellStyle name="Hyperlink 2 2 4 3 3" xfId="722" xr:uid="{00000000-0005-0000-0000-000075050000}"/>
    <cellStyle name="Hyperlink 2 2 4 3 3 2" xfId="1835" xr:uid="{00000000-0005-0000-0000-000076050000}"/>
    <cellStyle name="Hyperlink 2 2 4 3 3 2 2" xfId="4046" xr:uid="{00000000-0005-0000-0000-000077050000}"/>
    <cellStyle name="Hyperlink 2 2 4 3 3 2 3" xfId="6256" xr:uid="{00000000-0005-0000-0000-000078050000}"/>
    <cellStyle name="Hyperlink 2 2 4 3 3 3" xfId="2941" xr:uid="{00000000-0005-0000-0000-000079050000}"/>
    <cellStyle name="Hyperlink 2 2 4 3 3 4" xfId="5151" xr:uid="{00000000-0005-0000-0000-00007A050000}"/>
    <cellStyle name="Hyperlink 2 2 4 3 4" xfId="1283" xr:uid="{00000000-0005-0000-0000-00007B050000}"/>
    <cellStyle name="Hyperlink 2 2 4 3 4 2" xfId="3494" xr:uid="{00000000-0005-0000-0000-00007C050000}"/>
    <cellStyle name="Hyperlink 2 2 4 3 4 3" xfId="5704" xr:uid="{00000000-0005-0000-0000-00007D050000}"/>
    <cellStyle name="Hyperlink 2 2 4 3 5" xfId="2389" xr:uid="{00000000-0005-0000-0000-00007E050000}"/>
    <cellStyle name="Hyperlink 2 2 4 3 6" xfId="4599" xr:uid="{00000000-0005-0000-0000-00007F050000}"/>
    <cellStyle name="Hyperlink 2 2 4 4" xfId="262" xr:uid="{00000000-0005-0000-0000-000080050000}"/>
    <cellStyle name="Hyperlink 2 2 4 4 2" xfId="538" xr:uid="{00000000-0005-0000-0000-000081050000}"/>
    <cellStyle name="Hyperlink 2 2 4 4 2 2" xfId="1090" xr:uid="{00000000-0005-0000-0000-000082050000}"/>
    <cellStyle name="Hyperlink 2 2 4 4 2 2 2" xfId="2203" xr:uid="{00000000-0005-0000-0000-000083050000}"/>
    <cellStyle name="Hyperlink 2 2 4 4 2 2 2 2" xfId="4414" xr:uid="{00000000-0005-0000-0000-000084050000}"/>
    <cellStyle name="Hyperlink 2 2 4 4 2 2 2 3" xfId="6624" xr:uid="{00000000-0005-0000-0000-000085050000}"/>
    <cellStyle name="Hyperlink 2 2 4 4 2 2 3" xfId="3309" xr:uid="{00000000-0005-0000-0000-000086050000}"/>
    <cellStyle name="Hyperlink 2 2 4 4 2 2 4" xfId="5519" xr:uid="{00000000-0005-0000-0000-000087050000}"/>
    <cellStyle name="Hyperlink 2 2 4 4 2 3" xfId="1651" xr:uid="{00000000-0005-0000-0000-000088050000}"/>
    <cellStyle name="Hyperlink 2 2 4 4 2 3 2" xfId="3862" xr:uid="{00000000-0005-0000-0000-000089050000}"/>
    <cellStyle name="Hyperlink 2 2 4 4 2 3 3" xfId="6072" xr:uid="{00000000-0005-0000-0000-00008A050000}"/>
    <cellStyle name="Hyperlink 2 2 4 4 2 4" xfId="2757" xr:uid="{00000000-0005-0000-0000-00008B050000}"/>
    <cellStyle name="Hyperlink 2 2 4 4 2 5" xfId="4967" xr:uid="{00000000-0005-0000-0000-00008C050000}"/>
    <cellStyle name="Hyperlink 2 2 4 4 3" xfId="814" xr:uid="{00000000-0005-0000-0000-00008D050000}"/>
    <cellStyle name="Hyperlink 2 2 4 4 3 2" xfId="1927" xr:uid="{00000000-0005-0000-0000-00008E050000}"/>
    <cellStyle name="Hyperlink 2 2 4 4 3 2 2" xfId="4138" xr:uid="{00000000-0005-0000-0000-00008F050000}"/>
    <cellStyle name="Hyperlink 2 2 4 4 3 2 3" xfId="6348" xr:uid="{00000000-0005-0000-0000-000090050000}"/>
    <cellStyle name="Hyperlink 2 2 4 4 3 3" xfId="3033" xr:uid="{00000000-0005-0000-0000-000091050000}"/>
    <cellStyle name="Hyperlink 2 2 4 4 3 4" xfId="5243" xr:uid="{00000000-0005-0000-0000-000092050000}"/>
    <cellStyle name="Hyperlink 2 2 4 4 4" xfId="1375" xr:uid="{00000000-0005-0000-0000-000093050000}"/>
    <cellStyle name="Hyperlink 2 2 4 4 4 2" xfId="3586" xr:uid="{00000000-0005-0000-0000-000094050000}"/>
    <cellStyle name="Hyperlink 2 2 4 4 4 3" xfId="5796" xr:uid="{00000000-0005-0000-0000-000095050000}"/>
    <cellStyle name="Hyperlink 2 2 4 4 5" xfId="2481" xr:uid="{00000000-0005-0000-0000-000096050000}"/>
    <cellStyle name="Hyperlink 2 2 4 4 6" xfId="4691" xr:uid="{00000000-0005-0000-0000-000097050000}"/>
    <cellStyle name="Hyperlink 2 2 4 5" xfId="354" xr:uid="{00000000-0005-0000-0000-000098050000}"/>
    <cellStyle name="Hyperlink 2 2 4 5 2" xfId="906" xr:uid="{00000000-0005-0000-0000-000099050000}"/>
    <cellStyle name="Hyperlink 2 2 4 5 2 2" xfId="2019" xr:uid="{00000000-0005-0000-0000-00009A050000}"/>
    <cellStyle name="Hyperlink 2 2 4 5 2 2 2" xfId="4230" xr:uid="{00000000-0005-0000-0000-00009B050000}"/>
    <cellStyle name="Hyperlink 2 2 4 5 2 2 3" xfId="6440" xr:uid="{00000000-0005-0000-0000-00009C050000}"/>
    <cellStyle name="Hyperlink 2 2 4 5 2 3" xfId="3125" xr:uid="{00000000-0005-0000-0000-00009D050000}"/>
    <cellStyle name="Hyperlink 2 2 4 5 2 4" xfId="5335" xr:uid="{00000000-0005-0000-0000-00009E050000}"/>
    <cellStyle name="Hyperlink 2 2 4 5 3" xfId="1467" xr:uid="{00000000-0005-0000-0000-00009F050000}"/>
    <cellStyle name="Hyperlink 2 2 4 5 3 2" xfId="3678" xr:uid="{00000000-0005-0000-0000-0000A0050000}"/>
    <cellStyle name="Hyperlink 2 2 4 5 3 3" xfId="5888" xr:uid="{00000000-0005-0000-0000-0000A1050000}"/>
    <cellStyle name="Hyperlink 2 2 4 5 4" xfId="2573" xr:uid="{00000000-0005-0000-0000-0000A2050000}"/>
    <cellStyle name="Hyperlink 2 2 4 5 5" xfId="4783" xr:uid="{00000000-0005-0000-0000-0000A3050000}"/>
    <cellStyle name="Hyperlink 2 2 4 6" xfId="630" xr:uid="{00000000-0005-0000-0000-0000A4050000}"/>
    <cellStyle name="Hyperlink 2 2 4 6 2" xfId="1743" xr:uid="{00000000-0005-0000-0000-0000A5050000}"/>
    <cellStyle name="Hyperlink 2 2 4 6 2 2" xfId="3954" xr:uid="{00000000-0005-0000-0000-0000A6050000}"/>
    <cellStyle name="Hyperlink 2 2 4 6 2 3" xfId="6164" xr:uid="{00000000-0005-0000-0000-0000A7050000}"/>
    <cellStyle name="Hyperlink 2 2 4 6 3" xfId="2849" xr:uid="{00000000-0005-0000-0000-0000A8050000}"/>
    <cellStyle name="Hyperlink 2 2 4 6 4" xfId="5059" xr:uid="{00000000-0005-0000-0000-0000A9050000}"/>
    <cellStyle name="Hyperlink 2 2 4 7" xfId="1191" xr:uid="{00000000-0005-0000-0000-0000AA050000}"/>
    <cellStyle name="Hyperlink 2 2 4 7 2" xfId="3402" xr:uid="{00000000-0005-0000-0000-0000AB050000}"/>
    <cellStyle name="Hyperlink 2 2 4 7 3" xfId="5612" xr:uid="{00000000-0005-0000-0000-0000AC050000}"/>
    <cellStyle name="Hyperlink 2 2 4 8" xfId="2297" xr:uid="{00000000-0005-0000-0000-0000AD050000}"/>
    <cellStyle name="Hyperlink 2 2 4 9" xfId="4507" xr:uid="{00000000-0005-0000-0000-0000AE050000}"/>
    <cellStyle name="Hyperlink 2 2 5" xfId="99" xr:uid="{00000000-0005-0000-0000-0000AF050000}"/>
    <cellStyle name="Hyperlink 2 2 5 2" xfId="145" xr:uid="{00000000-0005-0000-0000-0000B0050000}"/>
    <cellStyle name="Hyperlink 2 2 5 2 2" xfId="237" xr:uid="{00000000-0005-0000-0000-0000B1050000}"/>
    <cellStyle name="Hyperlink 2 2 5 2 2 2" xfId="513" xr:uid="{00000000-0005-0000-0000-0000B2050000}"/>
    <cellStyle name="Hyperlink 2 2 5 2 2 2 2" xfId="1065" xr:uid="{00000000-0005-0000-0000-0000B3050000}"/>
    <cellStyle name="Hyperlink 2 2 5 2 2 2 2 2" xfId="2178" xr:uid="{00000000-0005-0000-0000-0000B4050000}"/>
    <cellStyle name="Hyperlink 2 2 5 2 2 2 2 2 2" xfId="4389" xr:uid="{00000000-0005-0000-0000-0000B5050000}"/>
    <cellStyle name="Hyperlink 2 2 5 2 2 2 2 2 3" xfId="6599" xr:uid="{00000000-0005-0000-0000-0000B6050000}"/>
    <cellStyle name="Hyperlink 2 2 5 2 2 2 2 3" xfId="3284" xr:uid="{00000000-0005-0000-0000-0000B7050000}"/>
    <cellStyle name="Hyperlink 2 2 5 2 2 2 2 4" xfId="5494" xr:uid="{00000000-0005-0000-0000-0000B8050000}"/>
    <cellStyle name="Hyperlink 2 2 5 2 2 2 3" xfId="1626" xr:uid="{00000000-0005-0000-0000-0000B9050000}"/>
    <cellStyle name="Hyperlink 2 2 5 2 2 2 3 2" xfId="3837" xr:uid="{00000000-0005-0000-0000-0000BA050000}"/>
    <cellStyle name="Hyperlink 2 2 5 2 2 2 3 3" xfId="6047" xr:uid="{00000000-0005-0000-0000-0000BB050000}"/>
    <cellStyle name="Hyperlink 2 2 5 2 2 2 4" xfId="2732" xr:uid="{00000000-0005-0000-0000-0000BC050000}"/>
    <cellStyle name="Hyperlink 2 2 5 2 2 2 5" xfId="4942" xr:uid="{00000000-0005-0000-0000-0000BD050000}"/>
    <cellStyle name="Hyperlink 2 2 5 2 2 3" xfId="789" xr:uid="{00000000-0005-0000-0000-0000BE050000}"/>
    <cellStyle name="Hyperlink 2 2 5 2 2 3 2" xfId="1902" xr:uid="{00000000-0005-0000-0000-0000BF050000}"/>
    <cellStyle name="Hyperlink 2 2 5 2 2 3 2 2" xfId="4113" xr:uid="{00000000-0005-0000-0000-0000C0050000}"/>
    <cellStyle name="Hyperlink 2 2 5 2 2 3 2 3" xfId="6323" xr:uid="{00000000-0005-0000-0000-0000C1050000}"/>
    <cellStyle name="Hyperlink 2 2 5 2 2 3 3" xfId="3008" xr:uid="{00000000-0005-0000-0000-0000C2050000}"/>
    <cellStyle name="Hyperlink 2 2 5 2 2 3 4" xfId="5218" xr:uid="{00000000-0005-0000-0000-0000C3050000}"/>
    <cellStyle name="Hyperlink 2 2 5 2 2 4" xfId="1350" xr:uid="{00000000-0005-0000-0000-0000C4050000}"/>
    <cellStyle name="Hyperlink 2 2 5 2 2 4 2" xfId="3561" xr:uid="{00000000-0005-0000-0000-0000C5050000}"/>
    <cellStyle name="Hyperlink 2 2 5 2 2 4 3" xfId="5771" xr:uid="{00000000-0005-0000-0000-0000C6050000}"/>
    <cellStyle name="Hyperlink 2 2 5 2 2 5" xfId="2456" xr:uid="{00000000-0005-0000-0000-0000C7050000}"/>
    <cellStyle name="Hyperlink 2 2 5 2 2 6" xfId="4666" xr:uid="{00000000-0005-0000-0000-0000C8050000}"/>
    <cellStyle name="Hyperlink 2 2 5 2 3" xfId="329" xr:uid="{00000000-0005-0000-0000-0000C9050000}"/>
    <cellStyle name="Hyperlink 2 2 5 2 3 2" xfId="605" xr:uid="{00000000-0005-0000-0000-0000CA050000}"/>
    <cellStyle name="Hyperlink 2 2 5 2 3 2 2" xfId="1157" xr:uid="{00000000-0005-0000-0000-0000CB050000}"/>
    <cellStyle name="Hyperlink 2 2 5 2 3 2 2 2" xfId="2270" xr:uid="{00000000-0005-0000-0000-0000CC050000}"/>
    <cellStyle name="Hyperlink 2 2 5 2 3 2 2 2 2" xfId="4481" xr:uid="{00000000-0005-0000-0000-0000CD050000}"/>
    <cellStyle name="Hyperlink 2 2 5 2 3 2 2 2 3" xfId="6691" xr:uid="{00000000-0005-0000-0000-0000CE050000}"/>
    <cellStyle name="Hyperlink 2 2 5 2 3 2 2 3" xfId="3376" xr:uid="{00000000-0005-0000-0000-0000CF050000}"/>
    <cellStyle name="Hyperlink 2 2 5 2 3 2 2 4" xfId="5586" xr:uid="{00000000-0005-0000-0000-0000D0050000}"/>
    <cellStyle name="Hyperlink 2 2 5 2 3 2 3" xfId="1718" xr:uid="{00000000-0005-0000-0000-0000D1050000}"/>
    <cellStyle name="Hyperlink 2 2 5 2 3 2 3 2" xfId="3929" xr:uid="{00000000-0005-0000-0000-0000D2050000}"/>
    <cellStyle name="Hyperlink 2 2 5 2 3 2 3 3" xfId="6139" xr:uid="{00000000-0005-0000-0000-0000D3050000}"/>
    <cellStyle name="Hyperlink 2 2 5 2 3 2 4" xfId="2824" xr:uid="{00000000-0005-0000-0000-0000D4050000}"/>
    <cellStyle name="Hyperlink 2 2 5 2 3 2 5" xfId="5034" xr:uid="{00000000-0005-0000-0000-0000D5050000}"/>
    <cellStyle name="Hyperlink 2 2 5 2 3 3" xfId="881" xr:uid="{00000000-0005-0000-0000-0000D6050000}"/>
    <cellStyle name="Hyperlink 2 2 5 2 3 3 2" xfId="1994" xr:uid="{00000000-0005-0000-0000-0000D7050000}"/>
    <cellStyle name="Hyperlink 2 2 5 2 3 3 2 2" xfId="4205" xr:uid="{00000000-0005-0000-0000-0000D8050000}"/>
    <cellStyle name="Hyperlink 2 2 5 2 3 3 2 3" xfId="6415" xr:uid="{00000000-0005-0000-0000-0000D9050000}"/>
    <cellStyle name="Hyperlink 2 2 5 2 3 3 3" xfId="3100" xr:uid="{00000000-0005-0000-0000-0000DA050000}"/>
    <cellStyle name="Hyperlink 2 2 5 2 3 3 4" xfId="5310" xr:uid="{00000000-0005-0000-0000-0000DB050000}"/>
    <cellStyle name="Hyperlink 2 2 5 2 3 4" xfId="1442" xr:uid="{00000000-0005-0000-0000-0000DC050000}"/>
    <cellStyle name="Hyperlink 2 2 5 2 3 4 2" xfId="3653" xr:uid="{00000000-0005-0000-0000-0000DD050000}"/>
    <cellStyle name="Hyperlink 2 2 5 2 3 4 3" xfId="5863" xr:uid="{00000000-0005-0000-0000-0000DE050000}"/>
    <cellStyle name="Hyperlink 2 2 5 2 3 5" xfId="2548" xr:uid="{00000000-0005-0000-0000-0000DF050000}"/>
    <cellStyle name="Hyperlink 2 2 5 2 3 6" xfId="4758" xr:uid="{00000000-0005-0000-0000-0000E0050000}"/>
    <cellStyle name="Hyperlink 2 2 5 2 4" xfId="421" xr:uid="{00000000-0005-0000-0000-0000E1050000}"/>
    <cellStyle name="Hyperlink 2 2 5 2 4 2" xfId="973" xr:uid="{00000000-0005-0000-0000-0000E2050000}"/>
    <cellStyle name="Hyperlink 2 2 5 2 4 2 2" xfId="2086" xr:uid="{00000000-0005-0000-0000-0000E3050000}"/>
    <cellStyle name="Hyperlink 2 2 5 2 4 2 2 2" xfId="4297" xr:uid="{00000000-0005-0000-0000-0000E4050000}"/>
    <cellStyle name="Hyperlink 2 2 5 2 4 2 2 3" xfId="6507" xr:uid="{00000000-0005-0000-0000-0000E5050000}"/>
    <cellStyle name="Hyperlink 2 2 5 2 4 2 3" xfId="3192" xr:uid="{00000000-0005-0000-0000-0000E6050000}"/>
    <cellStyle name="Hyperlink 2 2 5 2 4 2 4" xfId="5402" xr:uid="{00000000-0005-0000-0000-0000E7050000}"/>
    <cellStyle name="Hyperlink 2 2 5 2 4 3" xfId="1534" xr:uid="{00000000-0005-0000-0000-0000E8050000}"/>
    <cellStyle name="Hyperlink 2 2 5 2 4 3 2" xfId="3745" xr:uid="{00000000-0005-0000-0000-0000E9050000}"/>
    <cellStyle name="Hyperlink 2 2 5 2 4 3 3" xfId="5955" xr:uid="{00000000-0005-0000-0000-0000EA050000}"/>
    <cellStyle name="Hyperlink 2 2 5 2 4 4" xfId="2640" xr:uid="{00000000-0005-0000-0000-0000EB050000}"/>
    <cellStyle name="Hyperlink 2 2 5 2 4 5" xfId="4850" xr:uid="{00000000-0005-0000-0000-0000EC050000}"/>
    <cellStyle name="Hyperlink 2 2 5 2 5" xfId="697" xr:uid="{00000000-0005-0000-0000-0000ED050000}"/>
    <cellStyle name="Hyperlink 2 2 5 2 5 2" xfId="1810" xr:uid="{00000000-0005-0000-0000-0000EE050000}"/>
    <cellStyle name="Hyperlink 2 2 5 2 5 2 2" xfId="4021" xr:uid="{00000000-0005-0000-0000-0000EF050000}"/>
    <cellStyle name="Hyperlink 2 2 5 2 5 2 3" xfId="6231" xr:uid="{00000000-0005-0000-0000-0000F0050000}"/>
    <cellStyle name="Hyperlink 2 2 5 2 5 3" xfId="2916" xr:uid="{00000000-0005-0000-0000-0000F1050000}"/>
    <cellStyle name="Hyperlink 2 2 5 2 5 4" xfId="5126" xr:uid="{00000000-0005-0000-0000-0000F2050000}"/>
    <cellStyle name="Hyperlink 2 2 5 2 6" xfId="1258" xr:uid="{00000000-0005-0000-0000-0000F3050000}"/>
    <cellStyle name="Hyperlink 2 2 5 2 6 2" xfId="3469" xr:uid="{00000000-0005-0000-0000-0000F4050000}"/>
    <cellStyle name="Hyperlink 2 2 5 2 6 3" xfId="5679" xr:uid="{00000000-0005-0000-0000-0000F5050000}"/>
    <cellStyle name="Hyperlink 2 2 5 2 7" xfId="2364" xr:uid="{00000000-0005-0000-0000-0000F6050000}"/>
    <cellStyle name="Hyperlink 2 2 5 2 8" xfId="4574" xr:uid="{00000000-0005-0000-0000-0000F7050000}"/>
    <cellStyle name="Hyperlink 2 2 5 3" xfId="191" xr:uid="{00000000-0005-0000-0000-0000F8050000}"/>
    <cellStyle name="Hyperlink 2 2 5 3 2" xfId="467" xr:uid="{00000000-0005-0000-0000-0000F9050000}"/>
    <cellStyle name="Hyperlink 2 2 5 3 2 2" xfId="1019" xr:uid="{00000000-0005-0000-0000-0000FA050000}"/>
    <cellStyle name="Hyperlink 2 2 5 3 2 2 2" xfId="2132" xr:uid="{00000000-0005-0000-0000-0000FB050000}"/>
    <cellStyle name="Hyperlink 2 2 5 3 2 2 2 2" xfId="4343" xr:uid="{00000000-0005-0000-0000-0000FC050000}"/>
    <cellStyle name="Hyperlink 2 2 5 3 2 2 2 3" xfId="6553" xr:uid="{00000000-0005-0000-0000-0000FD050000}"/>
    <cellStyle name="Hyperlink 2 2 5 3 2 2 3" xfId="3238" xr:uid="{00000000-0005-0000-0000-0000FE050000}"/>
    <cellStyle name="Hyperlink 2 2 5 3 2 2 4" xfId="5448" xr:uid="{00000000-0005-0000-0000-0000FF050000}"/>
    <cellStyle name="Hyperlink 2 2 5 3 2 3" xfId="1580" xr:uid="{00000000-0005-0000-0000-000000060000}"/>
    <cellStyle name="Hyperlink 2 2 5 3 2 3 2" xfId="3791" xr:uid="{00000000-0005-0000-0000-000001060000}"/>
    <cellStyle name="Hyperlink 2 2 5 3 2 3 3" xfId="6001" xr:uid="{00000000-0005-0000-0000-000002060000}"/>
    <cellStyle name="Hyperlink 2 2 5 3 2 4" xfId="2686" xr:uid="{00000000-0005-0000-0000-000003060000}"/>
    <cellStyle name="Hyperlink 2 2 5 3 2 5" xfId="4896" xr:uid="{00000000-0005-0000-0000-000004060000}"/>
    <cellStyle name="Hyperlink 2 2 5 3 3" xfId="743" xr:uid="{00000000-0005-0000-0000-000005060000}"/>
    <cellStyle name="Hyperlink 2 2 5 3 3 2" xfId="1856" xr:uid="{00000000-0005-0000-0000-000006060000}"/>
    <cellStyle name="Hyperlink 2 2 5 3 3 2 2" xfId="4067" xr:uid="{00000000-0005-0000-0000-000007060000}"/>
    <cellStyle name="Hyperlink 2 2 5 3 3 2 3" xfId="6277" xr:uid="{00000000-0005-0000-0000-000008060000}"/>
    <cellStyle name="Hyperlink 2 2 5 3 3 3" xfId="2962" xr:uid="{00000000-0005-0000-0000-000009060000}"/>
    <cellStyle name="Hyperlink 2 2 5 3 3 4" xfId="5172" xr:uid="{00000000-0005-0000-0000-00000A060000}"/>
    <cellStyle name="Hyperlink 2 2 5 3 4" xfId="1304" xr:uid="{00000000-0005-0000-0000-00000B060000}"/>
    <cellStyle name="Hyperlink 2 2 5 3 4 2" xfId="3515" xr:uid="{00000000-0005-0000-0000-00000C060000}"/>
    <cellStyle name="Hyperlink 2 2 5 3 4 3" xfId="5725" xr:uid="{00000000-0005-0000-0000-00000D060000}"/>
    <cellStyle name="Hyperlink 2 2 5 3 5" xfId="2410" xr:uid="{00000000-0005-0000-0000-00000E060000}"/>
    <cellStyle name="Hyperlink 2 2 5 3 6" xfId="4620" xr:uid="{00000000-0005-0000-0000-00000F060000}"/>
    <cellStyle name="Hyperlink 2 2 5 4" xfId="283" xr:uid="{00000000-0005-0000-0000-000010060000}"/>
    <cellStyle name="Hyperlink 2 2 5 4 2" xfId="559" xr:uid="{00000000-0005-0000-0000-000011060000}"/>
    <cellStyle name="Hyperlink 2 2 5 4 2 2" xfId="1111" xr:uid="{00000000-0005-0000-0000-000012060000}"/>
    <cellStyle name="Hyperlink 2 2 5 4 2 2 2" xfId="2224" xr:uid="{00000000-0005-0000-0000-000013060000}"/>
    <cellStyle name="Hyperlink 2 2 5 4 2 2 2 2" xfId="4435" xr:uid="{00000000-0005-0000-0000-000014060000}"/>
    <cellStyle name="Hyperlink 2 2 5 4 2 2 2 3" xfId="6645" xr:uid="{00000000-0005-0000-0000-000015060000}"/>
    <cellStyle name="Hyperlink 2 2 5 4 2 2 3" xfId="3330" xr:uid="{00000000-0005-0000-0000-000016060000}"/>
    <cellStyle name="Hyperlink 2 2 5 4 2 2 4" xfId="5540" xr:uid="{00000000-0005-0000-0000-000017060000}"/>
    <cellStyle name="Hyperlink 2 2 5 4 2 3" xfId="1672" xr:uid="{00000000-0005-0000-0000-000018060000}"/>
    <cellStyle name="Hyperlink 2 2 5 4 2 3 2" xfId="3883" xr:uid="{00000000-0005-0000-0000-000019060000}"/>
    <cellStyle name="Hyperlink 2 2 5 4 2 3 3" xfId="6093" xr:uid="{00000000-0005-0000-0000-00001A060000}"/>
    <cellStyle name="Hyperlink 2 2 5 4 2 4" xfId="2778" xr:uid="{00000000-0005-0000-0000-00001B060000}"/>
    <cellStyle name="Hyperlink 2 2 5 4 2 5" xfId="4988" xr:uid="{00000000-0005-0000-0000-00001C060000}"/>
    <cellStyle name="Hyperlink 2 2 5 4 3" xfId="835" xr:uid="{00000000-0005-0000-0000-00001D060000}"/>
    <cellStyle name="Hyperlink 2 2 5 4 3 2" xfId="1948" xr:uid="{00000000-0005-0000-0000-00001E060000}"/>
    <cellStyle name="Hyperlink 2 2 5 4 3 2 2" xfId="4159" xr:uid="{00000000-0005-0000-0000-00001F060000}"/>
    <cellStyle name="Hyperlink 2 2 5 4 3 2 3" xfId="6369" xr:uid="{00000000-0005-0000-0000-000020060000}"/>
    <cellStyle name="Hyperlink 2 2 5 4 3 3" xfId="3054" xr:uid="{00000000-0005-0000-0000-000021060000}"/>
    <cellStyle name="Hyperlink 2 2 5 4 3 4" xfId="5264" xr:uid="{00000000-0005-0000-0000-000022060000}"/>
    <cellStyle name="Hyperlink 2 2 5 4 4" xfId="1396" xr:uid="{00000000-0005-0000-0000-000023060000}"/>
    <cellStyle name="Hyperlink 2 2 5 4 4 2" xfId="3607" xr:uid="{00000000-0005-0000-0000-000024060000}"/>
    <cellStyle name="Hyperlink 2 2 5 4 4 3" xfId="5817" xr:uid="{00000000-0005-0000-0000-000025060000}"/>
    <cellStyle name="Hyperlink 2 2 5 4 5" xfId="2502" xr:uid="{00000000-0005-0000-0000-000026060000}"/>
    <cellStyle name="Hyperlink 2 2 5 4 6" xfId="4712" xr:uid="{00000000-0005-0000-0000-000027060000}"/>
    <cellStyle name="Hyperlink 2 2 5 5" xfId="375" xr:uid="{00000000-0005-0000-0000-000028060000}"/>
    <cellStyle name="Hyperlink 2 2 5 5 2" xfId="927" xr:uid="{00000000-0005-0000-0000-000029060000}"/>
    <cellStyle name="Hyperlink 2 2 5 5 2 2" xfId="2040" xr:uid="{00000000-0005-0000-0000-00002A060000}"/>
    <cellStyle name="Hyperlink 2 2 5 5 2 2 2" xfId="4251" xr:uid="{00000000-0005-0000-0000-00002B060000}"/>
    <cellStyle name="Hyperlink 2 2 5 5 2 2 3" xfId="6461" xr:uid="{00000000-0005-0000-0000-00002C060000}"/>
    <cellStyle name="Hyperlink 2 2 5 5 2 3" xfId="3146" xr:uid="{00000000-0005-0000-0000-00002D060000}"/>
    <cellStyle name="Hyperlink 2 2 5 5 2 4" xfId="5356" xr:uid="{00000000-0005-0000-0000-00002E060000}"/>
    <cellStyle name="Hyperlink 2 2 5 5 3" xfId="1488" xr:uid="{00000000-0005-0000-0000-00002F060000}"/>
    <cellStyle name="Hyperlink 2 2 5 5 3 2" xfId="3699" xr:uid="{00000000-0005-0000-0000-000030060000}"/>
    <cellStyle name="Hyperlink 2 2 5 5 3 3" xfId="5909" xr:uid="{00000000-0005-0000-0000-000031060000}"/>
    <cellStyle name="Hyperlink 2 2 5 5 4" xfId="2594" xr:uid="{00000000-0005-0000-0000-000032060000}"/>
    <cellStyle name="Hyperlink 2 2 5 5 5" xfId="4804" xr:uid="{00000000-0005-0000-0000-000033060000}"/>
    <cellStyle name="Hyperlink 2 2 5 6" xfId="651" xr:uid="{00000000-0005-0000-0000-000034060000}"/>
    <cellStyle name="Hyperlink 2 2 5 6 2" xfId="1764" xr:uid="{00000000-0005-0000-0000-000035060000}"/>
    <cellStyle name="Hyperlink 2 2 5 6 2 2" xfId="3975" xr:uid="{00000000-0005-0000-0000-000036060000}"/>
    <cellStyle name="Hyperlink 2 2 5 6 2 3" xfId="6185" xr:uid="{00000000-0005-0000-0000-000037060000}"/>
    <cellStyle name="Hyperlink 2 2 5 6 3" xfId="2870" xr:uid="{00000000-0005-0000-0000-000038060000}"/>
    <cellStyle name="Hyperlink 2 2 5 6 4" xfId="5080" xr:uid="{00000000-0005-0000-0000-000039060000}"/>
    <cellStyle name="Hyperlink 2 2 5 7" xfId="1212" xr:uid="{00000000-0005-0000-0000-00003A060000}"/>
    <cellStyle name="Hyperlink 2 2 5 7 2" xfId="3423" xr:uid="{00000000-0005-0000-0000-00003B060000}"/>
    <cellStyle name="Hyperlink 2 2 5 7 3" xfId="5633" xr:uid="{00000000-0005-0000-0000-00003C060000}"/>
    <cellStyle name="Hyperlink 2 2 5 8" xfId="2318" xr:uid="{00000000-0005-0000-0000-00003D060000}"/>
    <cellStyle name="Hyperlink 2 2 5 9" xfId="4528" xr:uid="{00000000-0005-0000-0000-00003E060000}"/>
    <cellStyle name="Hyperlink 2 2 6" xfId="104" xr:uid="{00000000-0005-0000-0000-00003F060000}"/>
    <cellStyle name="Hyperlink 2 2 6 2" xfId="196" xr:uid="{00000000-0005-0000-0000-000040060000}"/>
    <cellStyle name="Hyperlink 2 2 6 2 2" xfId="472" xr:uid="{00000000-0005-0000-0000-000041060000}"/>
    <cellStyle name="Hyperlink 2 2 6 2 2 2" xfId="1024" xr:uid="{00000000-0005-0000-0000-000042060000}"/>
    <cellStyle name="Hyperlink 2 2 6 2 2 2 2" xfId="2137" xr:uid="{00000000-0005-0000-0000-000043060000}"/>
    <cellStyle name="Hyperlink 2 2 6 2 2 2 2 2" xfId="4348" xr:uid="{00000000-0005-0000-0000-000044060000}"/>
    <cellStyle name="Hyperlink 2 2 6 2 2 2 2 3" xfId="6558" xr:uid="{00000000-0005-0000-0000-000045060000}"/>
    <cellStyle name="Hyperlink 2 2 6 2 2 2 3" xfId="3243" xr:uid="{00000000-0005-0000-0000-000046060000}"/>
    <cellStyle name="Hyperlink 2 2 6 2 2 2 4" xfId="5453" xr:uid="{00000000-0005-0000-0000-000047060000}"/>
    <cellStyle name="Hyperlink 2 2 6 2 2 3" xfId="1585" xr:uid="{00000000-0005-0000-0000-000048060000}"/>
    <cellStyle name="Hyperlink 2 2 6 2 2 3 2" xfId="3796" xr:uid="{00000000-0005-0000-0000-000049060000}"/>
    <cellStyle name="Hyperlink 2 2 6 2 2 3 3" xfId="6006" xr:uid="{00000000-0005-0000-0000-00004A060000}"/>
    <cellStyle name="Hyperlink 2 2 6 2 2 4" xfId="2691" xr:uid="{00000000-0005-0000-0000-00004B060000}"/>
    <cellStyle name="Hyperlink 2 2 6 2 2 5" xfId="4901" xr:uid="{00000000-0005-0000-0000-00004C060000}"/>
    <cellStyle name="Hyperlink 2 2 6 2 3" xfId="748" xr:uid="{00000000-0005-0000-0000-00004D060000}"/>
    <cellStyle name="Hyperlink 2 2 6 2 3 2" xfId="1861" xr:uid="{00000000-0005-0000-0000-00004E060000}"/>
    <cellStyle name="Hyperlink 2 2 6 2 3 2 2" xfId="4072" xr:uid="{00000000-0005-0000-0000-00004F060000}"/>
    <cellStyle name="Hyperlink 2 2 6 2 3 2 3" xfId="6282" xr:uid="{00000000-0005-0000-0000-000050060000}"/>
    <cellStyle name="Hyperlink 2 2 6 2 3 3" xfId="2967" xr:uid="{00000000-0005-0000-0000-000051060000}"/>
    <cellStyle name="Hyperlink 2 2 6 2 3 4" xfId="5177" xr:uid="{00000000-0005-0000-0000-000052060000}"/>
    <cellStyle name="Hyperlink 2 2 6 2 4" xfId="1309" xr:uid="{00000000-0005-0000-0000-000053060000}"/>
    <cellStyle name="Hyperlink 2 2 6 2 4 2" xfId="3520" xr:uid="{00000000-0005-0000-0000-000054060000}"/>
    <cellStyle name="Hyperlink 2 2 6 2 4 3" xfId="5730" xr:uid="{00000000-0005-0000-0000-000055060000}"/>
    <cellStyle name="Hyperlink 2 2 6 2 5" xfId="2415" xr:uid="{00000000-0005-0000-0000-000056060000}"/>
    <cellStyle name="Hyperlink 2 2 6 2 6" xfId="4625" xr:uid="{00000000-0005-0000-0000-000057060000}"/>
    <cellStyle name="Hyperlink 2 2 6 3" xfId="288" xr:uid="{00000000-0005-0000-0000-000058060000}"/>
    <cellStyle name="Hyperlink 2 2 6 3 2" xfId="564" xr:uid="{00000000-0005-0000-0000-000059060000}"/>
    <cellStyle name="Hyperlink 2 2 6 3 2 2" xfId="1116" xr:uid="{00000000-0005-0000-0000-00005A060000}"/>
    <cellStyle name="Hyperlink 2 2 6 3 2 2 2" xfId="2229" xr:uid="{00000000-0005-0000-0000-00005B060000}"/>
    <cellStyle name="Hyperlink 2 2 6 3 2 2 2 2" xfId="4440" xr:uid="{00000000-0005-0000-0000-00005C060000}"/>
    <cellStyle name="Hyperlink 2 2 6 3 2 2 2 3" xfId="6650" xr:uid="{00000000-0005-0000-0000-00005D060000}"/>
    <cellStyle name="Hyperlink 2 2 6 3 2 2 3" xfId="3335" xr:uid="{00000000-0005-0000-0000-00005E060000}"/>
    <cellStyle name="Hyperlink 2 2 6 3 2 2 4" xfId="5545" xr:uid="{00000000-0005-0000-0000-00005F060000}"/>
    <cellStyle name="Hyperlink 2 2 6 3 2 3" xfId="1677" xr:uid="{00000000-0005-0000-0000-000060060000}"/>
    <cellStyle name="Hyperlink 2 2 6 3 2 3 2" xfId="3888" xr:uid="{00000000-0005-0000-0000-000061060000}"/>
    <cellStyle name="Hyperlink 2 2 6 3 2 3 3" xfId="6098" xr:uid="{00000000-0005-0000-0000-000062060000}"/>
    <cellStyle name="Hyperlink 2 2 6 3 2 4" xfId="2783" xr:uid="{00000000-0005-0000-0000-000063060000}"/>
    <cellStyle name="Hyperlink 2 2 6 3 2 5" xfId="4993" xr:uid="{00000000-0005-0000-0000-000064060000}"/>
    <cellStyle name="Hyperlink 2 2 6 3 3" xfId="840" xr:uid="{00000000-0005-0000-0000-000065060000}"/>
    <cellStyle name="Hyperlink 2 2 6 3 3 2" xfId="1953" xr:uid="{00000000-0005-0000-0000-000066060000}"/>
    <cellStyle name="Hyperlink 2 2 6 3 3 2 2" xfId="4164" xr:uid="{00000000-0005-0000-0000-000067060000}"/>
    <cellStyle name="Hyperlink 2 2 6 3 3 2 3" xfId="6374" xr:uid="{00000000-0005-0000-0000-000068060000}"/>
    <cellStyle name="Hyperlink 2 2 6 3 3 3" xfId="3059" xr:uid="{00000000-0005-0000-0000-000069060000}"/>
    <cellStyle name="Hyperlink 2 2 6 3 3 4" xfId="5269" xr:uid="{00000000-0005-0000-0000-00006A060000}"/>
    <cellStyle name="Hyperlink 2 2 6 3 4" xfId="1401" xr:uid="{00000000-0005-0000-0000-00006B060000}"/>
    <cellStyle name="Hyperlink 2 2 6 3 4 2" xfId="3612" xr:uid="{00000000-0005-0000-0000-00006C060000}"/>
    <cellStyle name="Hyperlink 2 2 6 3 4 3" xfId="5822" xr:uid="{00000000-0005-0000-0000-00006D060000}"/>
    <cellStyle name="Hyperlink 2 2 6 3 5" xfId="2507" xr:uid="{00000000-0005-0000-0000-00006E060000}"/>
    <cellStyle name="Hyperlink 2 2 6 3 6" xfId="4717" xr:uid="{00000000-0005-0000-0000-00006F060000}"/>
    <cellStyle name="Hyperlink 2 2 6 4" xfId="380" xr:uid="{00000000-0005-0000-0000-000070060000}"/>
    <cellStyle name="Hyperlink 2 2 6 4 2" xfId="932" xr:uid="{00000000-0005-0000-0000-000071060000}"/>
    <cellStyle name="Hyperlink 2 2 6 4 2 2" xfId="2045" xr:uid="{00000000-0005-0000-0000-000072060000}"/>
    <cellStyle name="Hyperlink 2 2 6 4 2 2 2" xfId="4256" xr:uid="{00000000-0005-0000-0000-000073060000}"/>
    <cellStyle name="Hyperlink 2 2 6 4 2 2 3" xfId="6466" xr:uid="{00000000-0005-0000-0000-000074060000}"/>
    <cellStyle name="Hyperlink 2 2 6 4 2 3" xfId="3151" xr:uid="{00000000-0005-0000-0000-000075060000}"/>
    <cellStyle name="Hyperlink 2 2 6 4 2 4" xfId="5361" xr:uid="{00000000-0005-0000-0000-000076060000}"/>
    <cellStyle name="Hyperlink 2 2 6 4 3" xfId="1493" xr:uid="{00000000-0005-0000-0000-000077060000}"/>
    <cellStyle name="Hyperlink 2 2 6 4 3 2" xfId="3704" xr:uid="{00000000-0005-0000-0000-000078060000}"/>
    <cellStyle name="Hyperlink 2 2 6 4 3 3" xfId="5914" xr:uid="{00000000-0005-0000-0000-000079060000}"/>
    <cellStyle name="Hyperlink 2 2 6 4 4" xfId="2599" xr:uid="{00000000-0005-0000-0000-00007A060000}"/>
    <cellStyle name="Hyperlink 2 2 6 4 5" xfId="4809" xr:uid="{00000000-0005-0000-0000-00007B060000}"/>
    <cellStyle name="Hyperlink 2 2 6 5" xfId="656" xr:uid="{00000000-0005-0000-0000-00007C060000}"/>
    <cellStyle name="Hyperlink 2 2 6 5 2" xfId="1769" xr:uid="{00000000-0005-0000-0000-00007D060000}"/>
    <cellStyle name="Hyperlink 2 2 6 5 2 2" xfId="3980" xr:uid="{00000000-0005-0000-0000-00007E060000}"/>
    <cellStyle name="Hyperlink 2 2 6 5 2 3" xfId="6190" xr:uid="{00000000-0005-0000-0000-00007F060000}"/>
    <cellStyle name="Hyperlink 2 2 6 5 3" xfId="2875" xr:uid="{00000000-0005-0000-0000-000080060000}"/>
    <cellStyle name="Hyperlink 2 2 6 5 4" xfId="5085" xr:uid="{00000000-0005-0000-0000-000081060000}"/>
    <cellStyle name="Hyperlink 2 2 6 6" xfId="1217" xr:uid="{00000000-0005-0000-0000-000082060000}"/>
    <cellStyle name="Hyperlink 2 2 6 6 2" xfId="3428" xr:uid="{00000000-0005-0000-0000-000083060000}"/>
    <cellStyle name="Hyperlink 2 2 6 6 3" xfId="5638" xr:uid="{00000000-0005-0000-0000-000084060000}"/>
    <cellStyle name="Hyperlink 2 2 6 7" xfId="2323" xr:uid="{00000000-0005-0000-0000-000085060000}"/>
    <cellStyle name="Hyperlink 2 2 6 8" xfId="4533" xr:uid="{00000000-0005-0000-0000-000086060000}"/>
    <cellStyle name="Hyperlink 2 2 7" xfId="150" xr:uid="{00000000-0005-0000-0000-000087060000}"/>
    <cellStyle name="Hyperlink 2 2 7 2" xfId="426" xr:uid="{00000000-0005-0000-0000-000088060000}"/>
    <cellStyle name="Hyperlink 2 2 7 2 2" xfId="978" xr:uid="{00000000-0005-0000-0000-000089060000}"/>
    <cellStyle name="Hyperlink 2 2 7 2 2 2" xfId="2091" xr:uid="{00000000-0005-0000-0000-00008A060000}"/>
    <cellStyle name="Hyperlink 2 2 7 2 2 2 2" xfId="4302" xr:uid="{00000000-0005-0000-0000-00008B060000}"/>
    <cellStyle name="Hyperlink 2 2 7 2 2 2 3" xfId="6512" xr:uid="{00000000-0005-0000-0000-00008C060000}"/>
    <cellStyle name="Hyperlink 2 2 7 2 2 3" xfId="3197" xr:uid="{00000000-0005-0000-0000-00008D060000}"/>
    <cellStyle name="Hyperlink 2 2 7 2 2 4" xfId="5407" xr:uid="{00000000-0005-0000-0000-00008E060000}"/>
    <cellStyle name="Hyperlink 2 2 7 2 3" xfId="1539" xr:uid="{00000000-0005-0000-0000-00008F060000}"/>
    <cellStyle name="Hyperlink 2 2 7 2 3 2" xfId="3750" xr:uid="{00000000-0005-0000-0000-000090060000}"/>
    <cellStyle name="Hyperlink 2 2 7 2 3 3" xfId="5960" xr:uid="{00000000-0005-0000-0000-000091060000}"/>
    <cellStyle name="Hyperlink 2 2 7 2 4" xfId="2645" xr:uid="{00000000-0005-0000-0000-000092060000}"/>
    <cellStyle name="Hyperlink 2 2 7 2 5" xfId="4855" xr:uid="{00000000-0005-0000-0000-000093060000}"/>
    <cellStyle name="Hyperlink 2 2 7 3" xfId="702" xr:uid="{00000000-0005-0000-0000-000094060000}"/>
    <cellStyle name="Hyperlink 2 2 7 3 2" xfId="1815" xr:uid="{00000000-0005-0000-0000-000095060000}"/>
    <cellStyle name="Hyperlink 2 2 7 3 2 2" xfId="4026" xr:uid="{00000000-0005-0000-0000-000096060000}"/>
    <cellStyle name="Hyperlink 2 2 7 3 2 3" xfId="6236" xr:uid="{00000000-0005-0000-0000-000097060000}"/>
    <cellStyle name="Hyperlink 2 2 7 3 3" xfId="2921" xr:uid="{00000000-0005-0000-0000-000098060000}"/>
    <cellStyle name="Hyperlink 2 2 7 3 4" xfId="5131" xr:uid="{00000000-0005-0000-0000-000099060000}"/>
    <cellStyle name="Hyperlink 2 2 7 4" xfId="1263" xr:uid="{00000000-0005-0000-0000-00009A060000}"/>
    <cellStyle name="Hyperlink 2 2 7 4 2" xfId="3474" xr:uid="{00000000-0005-0000-0000-00009B060000}"/>
    <cellStyle name="Hyperlink 2 2 7 4 3" xfId="5684" xr:uid="{00000000-0005-0000-0000-00009C060000}"/>
    <cellStyle name="Hyperlink 2 2 7 5" xfId="2369" xr:uid="{00000000-0005-0000-0000-00009D060000}"/>
    <cellStyle name="Hyperlink 2 2 7 6" xfId="4579" xr:uid="{00000000-0005-0000-0000-00009E060000}"/>
    <cellStyle name="Hyperlink 2 2 8" xfId="242" xr:uid="{00000000-0005-0000-0000-00009F060000}"/>
    <cellStyle name="Hyperlink 2 2 8 2" xfId="518" xr:uid="{00000000-0005-0000-0000-0000A0060000}"/>
    <cellStyle name="Hyperlink 2 2 8 2 2" xfId="1070" xr:uid="{00000000-0005-0000-0000-0000A1060000}"/>
    <cellStyle name="Hyperlink 2 2 8 2 2 2" xfId="2183" xr:uid="{00000000-0005-0000-0000-0000A2060000}"/>
    <cellStyle name="Hyperlink 2 2 8 2 2 2 2" xfId="4394" xr:uid="{00000000-0005-0000-0000-0000A3060000}"/>
    <cellStyle name="Hyperlink 2 2 8 2 2 2 3" xfId="6604" xr:uid="{00000000-0005-0000-0000-0000A4060000}"/>
    <cellStyle name="Hyperlink 2 2 8 2 2 3" xfId="3289" xr:uid="{00000000-0005-0000-0000-0000A5060000}"/>
    <cellStyle name="Hyperlink 2 2 8 2 2 4" xfId="5499" xr:uid="{00000000-0005-0000-0000-0000A6060000}"/>
    <cellStyle name="Hyperlink 2 2 8 2 3" xfId="1631" xr:uid="{00000000-0005-0000-0000-0000A7060000}"/>
    <cellStyle name="Hyperlink 2 2 8 2 3 2" xfId="3842" xr:uid="{00000000-0005-0000-0000-0000A8060000}"/>
    <cellStyle name="Hyperlink 2 2 8 2 3 3" xfId="6052" xr:uid="{00000000-0005-0000-0000-0000A9060000}"/>
    <cellStyle name="Hyperlink 2 2 8 2 4" xfId="2737" xr:uid="{00000000-0005-0000-0000-0000AA060000}"/>
    <cellStyle name="Hyperlink 2 2 8 2 5" xfId="4947" xr:uid="{00000000-0005-0000-0000-0000AB060000}"/>
    <cellStyle name="Hyperlink 2 2 8 3" xfId="794" xr:uid="{00000000-0005-0000-0000-0000AC060000}"/>
    <cellStyle name="Hyperlink 2 2 8 3 2" xfId="1907" xr:uid="{00000000-0005-0000-0000-0000AD060000}"/>
    <cellStyle name="Hyperlink 2 2 8 3 2 2" xfId="4118" xr:uid="{00000000-0005-0000-0000-0000AE060000}"/>
    <cellStyle name="Hyperlink 2 2 8 3 2 3" xfId="6328" xr:uid="{00000000-0005-0000-0000-0000AF060000}"/>
    <cellStyle name="Hyperlink 2 2 8 3 3" xfId="3013" xr:uid="{00000000-0005-0000-0000-0000B0060000}"/>
    <cellStyle name="Hyperlink 2 2 8 3 4" xfId="5223" xr:uid="{00000000-0005-0000-0000-0000B1060000}"/>
    <cellStyle name="Hyperlink 2 2 8 4" xfId="1355" xr:uid="{00000000-0005-0000-0000-0000B2060000}"/>
    <cellStyle name="Hyperlink 2 2 8 4 2" xfId="3566" xr:uid="{00000000-0005-0000-0000-0000B3060000}"/>
    <cellStyle name="Hyperlink 2 2 8 4 3" xfId="5776" xr:uid="{00000000-0005-0000-0000-0000B4060000}"/>
    <cellStyle name="Hyperlink 2 2 8 5" xfId="2461" xr:uid="{00000000-0005-0000-0000-0000B5060000}"/>
    <cellStyle name="Hyperlink 2 2 8 6" xfId="4671" xr:uid="{00000000-0005-0000-0000-0000B6060000}"/>
    <cellStyle name="Hyperlink 2 2 9" xfId="334" xr:uid="{00000000-0005-0000-0000-0000B7060000}"/>
    <cellStyle name="Hyperlink 2 2 9 2" xfId="886" xr:uid="{00000000-0005-0000-0000-0000B8060000}"/>
    <cellStyle name="Hyperlink 2 2 9 2 2" xfId="1999" xr:uid="{00000000-0005-0000-0000-0000B9060000}"/>
    <cellStyle name="Hyperlink 2 2 9 2 2 2" xfId="4210" xr:uid="{00000000-0005-0000-0000-0000BA060000}"/>
    <cellStyle name="Hyperlink 2 2 9 2 2 3" xfId="6420" xr:uid="{00000000-0005-0000-0000-0000BB060000}"/>
    <cellStyle name="Hyperlink 2 2 9 2 3" xfId="3105" xr:uid="{00000000-0005-0000-0000-0000BC060000}"/>
    <cellStyle name="Hyperlink 2 2 9 2 4" xfId="5315" xr:uid="{00000000-0005-0000-0000-0000BD060000}"/>
    <cellStyle name="Hyperlink 2 2 9 3" xfId="1447" xr:uid="{00000000-0005-0000-0000-0000BE060000}"/>
    <cellStyle name="Hyperlink 2 2 9 3 2" xfId="3658" xr:uid="{00000000-0005-0000-0000-0000BF060000}"/>
    <cellStyle name="Hyperlink 2 2 9 3 3" xfId="5868" xr:uid="{00000000-0005-0000-0000-0000C0060000}"/>
    <cellStyle name="Hyperlink 2 2 9 4" xfId="2553" xr:uid="{00000000-0005-0000-0000-0000C1060000}"/>
    <cellStyle name="Hyperlink 2 2 9 5" xfId="4763" xr:uid="{00000000-0005-0000-0000-0000C2060000}"/>
    <cellStyle name="Hyperlink 2 3" xfId="60" xr:uid="{00000000-0005-0000-0000-0000C3060000}"/>
    <cellStyle name="Hyperlink 2 3 10" xfId="2280" xr:uid="{00000000-0005-0000-0000-0000C4060000}"/>
    <cellStyle name="Hyperlink 2 3 11" xfId="4490" xr:uid="{00000000-0005-0000-0000-0000C5060000}"/>
    <cellStyle name="Hyperlink 2 3 2" xfId="71" xr:uid="{00000000-0005-0000-0000-0000C6060000}"/>
    <cellStyle name="Hyperlink 2 3 2 10" xfId="4500" xr:uid="{00000000-0005-0000-0000-0000C7060000}"/>
    <cellStyle name="Hyperlink 2 3 2 2" xfId="91" xr:uid="{00000000-0005-0000-0000-0000C8060000}"/>
    <cellStyle name="Hyperlink 2 3 2 2 2" xfId="137" xr:uid="{00000000-0005-0000-0000-0000C9060000}"/>
    <cellStyle name="Hyperlink 2 3 2 2 2 2" xfId="229" xr:uid="{00000000-0005-0000-0000-0000CA060000}"/>
    <cellStyle name="Hyperlink 2 3 2 2 2 2 2" xfId="505" xr:uid="{00000000-0005-0000-0000-0000CB060000}"/>
    <cellStyle name="Hyperlink 2 3 2 2 2 2 2 2" xfId="1057" xr:uid="{00000000-0005-0000-0000-0000CC060000}"/>
    <cellStyle name="Hyperlink 2 3 2 2 2 2 2 2 2" xfId="2170" xr:uid="{00000000-0005-0000-0000-0000CD060000}"/>
    <cellStyle name="Hyperlink 2 3 2 2 2 2 2 2 2 2" xfId="4381" xr:uid="{00000000-0005-0000-0000-0000CE060000}"/>
    <cellStyle name="Hyperlink 2 3 2 2 2 2 2 2 2 3" xfId="6591" xr:uid="{00000000-0005-0000-0000-0000CF060000}"/>
    <cellStyle name="Hyperlink 2 3 2 2 2 2 2 2 3" xfId="3276" xr:uid="{00000000-0005-0000-0000-0000D0060000}"/>
    <cellStyle name="Hyperlink 2 3 2 2 2 2 2 2 4" xfId="5486" xr:uid="{00000000-0005-0000-0000-0000D1060000}"/>
    <cellStyle name="Hyperlink 2 3 2 2 2 2 2 3" xfId="1618" xr:uid="{00000000-0005-0000-0000-0000D2060000}"/>
    <cellStyle name="Hyperlink 2 3 2 2 2 2 2 3 2" xfId="3829" xr:uid="{00000000-0005-0000-0000-0000D3060000}"/>
    <cellStyle name="Hyperlink 2 3 2 2 2 2 2 3 3" xfId="6039" xr:uid="{00000000-0005-0000-0000-0000D4060000}"/>
    <cellStyle name="Hyperlink 2 3 2 2 2 2 2 4" xfId="2724" xr:uid="{00000000-0005-0000-0000-0000D5060000}"/>
    <cellStyle name="Hyperlink 2 3 2 2 2 2 2 5" xfId="4934" xr:uid="{00000000-0005-0000-0000-0000D6060000}"/>
    <cellStyle name="Hyperlink 2 3 2 2 2 2 3" xfId="781" xr:uid="{00000000-0005-0000-0000-0000D7060000}"/>
    <cellStyle name="Hyperlink 2 3 2 2 2 2 3 2" xfId="1894" xr:uid="{00000000-0005-0000-0000-0000D8060000}"/>
    <cellStyle name="Hyperlink 2 3 2 2 2 2 3 2 2" xfId="4105" xr:uid="{00000000-0005-0000-0000-0000D9060000}"/>
    <cellStyle name="Hyperlink 2 3 2 2 2 2 3 2 3" xfId="6315" xr:uid="{00000000-0005-0000-0000-0000DA060000}"/>
    <cellStyle name="Hyperlink 2 3 2 2 2 2 3 3" xfId="3000" xr:uid="{00000000-0005-0000-0000-0000DB060000}"/>
    <cellStyle name="Hyperlink 2 3 2 2 2 2 3 4" xfId="5210" xr:uid="{00000000-0005-0000-0000-0000DC060000}"/>
    <cellStyle name="Hyperlink 2 3 2 2 2 2 4" xfId="1342" xr:uid="{00000000-0005-0000-0000-0000DD060000}"/>
    <cellStyle name="Hyperlink 2 3 2 2 2 2 4 2" xfId="3553" xr:uid="{00000000-0005-0000-0000-0000DE060000}"/>
    <cellStyle name="Hyperlink 2 3 2 2 2 2 4 3" xfId="5763" xr:uid="{00000000-0005-0000-0000-0000DF060000}"/>
    <cellStyle name="Hyperlink 2 3 2 2 2 2 5" xfId="2448" xr:uid="{00000000-0005-0000-0000-0000E0060000}"/>
    <cellStyle name="Hyperlink 2 3 2 2 2 2 6" xfId="4658" xr:uid="{00000000-0005-0000-0000-0000E1060000}"/>
    <cellStyle name="Hyperlink 2 3 2 2 2 3" xfId="321" xr:uid="{00000000-0005-0000-0000-0000E2060000}"/>
    <cellStyle name="Hyperlink 2 3 2 2 2 3 2" xfId="597" xr:uid="{00000000-0005-0000-0000-0000E3060000}"/>
    <cellStyle name="Hyperlink 2 3 2 2 2 3 2 2" xfId="1149" xr:uid="{00000000-0005-0000-0000-0000E4060000}"/>
    <cellStyle name="Hyperlink 2 3 2 2 2 3 2 2 2" xfId="2262" xr:uid="{00000000-0005-0000-0000-0000E5060000}"/>
    <cellStyle name="Hyperlink 2 3 2 2 2 3 2 2 2 2" xfId="4473" xr:uid="{00000000-0005-0000-0000-0000E6060000}"/>
    <cellStyle name="Hyperlink 2 3 2 2 2 3 2 2 2 3" xfId="6683" xr:uid="{00000000-0005-0000-0000-0000E7060000}"/>
    <cellStyle name="Hyperlink 2 3 2 2 2 3 2 2 3" xfId="3368" xr:uid="{00000000-0005-0000-0000-0000E8060000}"/>
    <cellStyle name="Hyperlink 2 3 2 2 2 3 2 2 4" xfId="5578" xr:uid="{00000000-0005-0000-0000-0000E9060000}"/>
    <cellStyle name="Hyperlink 2 3 2 2 2 3 2 3" xfId="1710" xr:uid="{00000000-0005-0000-0000-0000EA060000}"/>
    <cellStyle name="Hyperlink 2 3 2 2 2 3 2 3 2" xfId="3921" xr:uid="{00000000-0005-0000-0000-0000EB060000}"/>
    <cellStyle name="Hyperlink 2 3 2 2 2 3 2 3 3" xfId="6131" xr:uid="{00000000-0005-0000-0000-0000EC060000}"/>
    <cellStyle name="Hyperlink 2 3 2 2 2 3 2 4" xfId="2816" xr:uid="{00000000-0005-0000-0000-0000ED060000}"/>
    <cellStyle name="Hyperlink 2 3 2 2 2 3 2 5" xfId="5026" xr:uid="{00000000-0005-0000-0000-0000EE060000}"/>
    <cellStyle name="Hyperlink 2 3 2 2 2 3 3" xfId="873" xr:uid="{00000000-0005-0000-0000-0000EF060000}"/>
    <cellStyle name="Hyperlink 2 3 2 2 2 3 3 2" xfId="1986" xr:uid="{00000000-0005-0000-0000-0000F0060000}"/>
    <cellStyle name="Hyperlink 2 3 2 2 2 3 3 2 2" xfId="4197" xr:uid="{00000000-0005-0000-0000-0000F1060000}"/>
    <cellStyle name="Hyperlink 2 3 2 2 2 3 3 2 3" xfId="6407" xr:uid="{00000000-0005-0000-0000-0000F2060000}"/>
    <cellStyle name="Hyperlink 2 3 2 2 2 3 3 3" xfId="3092" xr:uid="{00000000-0005-0000-0000-0000F3060000}"/>
    <cellStyle name="Hyperlink 2 3 2 2 2 3 3 4" xfId="5302" xr:uid="{00000000-0005-0000-0000-0000F4060000}"/>
    <cellStyle name="Hyperlink 2 3 2 2 2 3 4" xfId="1434" xr:uid="{00000000-0005-0000-0000-0000F5060000}"/>
    <cellStyle name="Hyperlink 2 3 2 2 2 3 4 2" xfId="3645" xr:uid="{00000000-0005-0000-0000-0000F6060000}"/>
    <cellStyle name="Hyperlink 2 3 2 2 2 3 4 3" xfId="5855" xr:uid="{00000000-0005-0000-0000-0000F7060000}"/>
    <cellStyle name="Hyperlink 2 3 2 2 2 3 5" xfId="2540" xr:uid="{00000000-0005-0000-0000-0000F8060000}"/>
    <cellStyle name="Hyperlink 2 3 2 2 2 3 6" xfId="4750" xr:uid="{00000000-0005-0000-0000-0000F9060000}"/>
    <cellStyle name="Hyperlink 2 3 2 2 2 4" xfId="413" xr:uid="{00000000-0005-0000-0000-0000FA060000}"/>
    <cellStyle name="Hyperlink 2 3 2 2 2 4 2" xfId="965" xr:uid="{00000000-0005-0000-0000-0000FB060000}"/>
    <cellStyle name="Hyperlink 2 3 2 2 2 4 2 2" xfId="2078" xr:uid="{00000000-0005-0000-0000-0000FC060000}"/>
    <cellStyle name="Hyperlink 2 3 2 2 2 4 2 2 2" xfId="4289" xr:uid="{00000000-0005-0000-0000-0000FD060000}"/>
    <cellStyle name="Hyperlink 2 3 2 2 2 4 2 2 3" xfId="6499" xr:uid="{00000000-0005-0000-0000-0000FE060000}"/>
    <cellStyle name="Hyperlink 2 3 2 2 2 4 2 3" xfId="3184" xr:uid="{00000000-0005-0000-0000-0000FF060000}"/>
    <cellStyle name="Hyperlink 2 3 2 2 2 4 2 4" xfId="5394" xr:uid="{00000000-0005-0000-0000-000000070000}"/>
    <cellStyle name="Hyperlink 2 3 2 2 2 4 3" xfId="1526" xr:uid="{00000000-0005-0000-0000-000001070000}"/>
    <cellStyle name="Hyperlink 2 3 2 2 2 4 3 2" xfId="3737" xr:uid="{00000000-0005-0000-0000-000002070000}"/>
    <cellStyle name="Hyperlink 2 3 2 2 2 4 3 3" xfId="5947" xr:uid="{00000000-0005-0000-0000-000003070000}"/>
    <cellStyle name="Hyperlink 2 3 2 2 2 4 4" xfId="2632" xr:uid="{00000000-0005-0000-0000-000004070000}"/>
    <cellStyle name="Hyperlink 2 3 2 2 2 4 5" xfId="4842" xr:uid="{00000000-0005-0000-0000-000005070000}"/>
    <cellStyle name="Hyperlink 2 3 2 2 2 5" xfId="689" xr:uid="{00000000-0005-0000-0000-000006070000}"/>
    <cellStyle name="Hyperlink 2 3 2 2 2 5 2" xfId="1802" xr:uid="{00000000-0005-0000-0000-000007070000}"/>
    <cellStyle name="Hyperlink 2 3 2 2 2 5 2 2" xfId="4013" xr:uid="{00000000-0005-0000-0000-000008070000}"/>
    <cellStyle name="Hyperlink 2 3 2 2 2 5 2 3" xfId="6223" xr:uid="{00000000-0005-0000-0000-000009070000}"/>
    <cellStyle name="Hyperlink 2 3 2 2 2 5 3" xfId="2908" xr:uid="{00000000-0005-0000-0000-00000A070000}"/>
    <cellStyle name="Hyperlink 2 3 2 2 2 5 4" xfId="5118" xr:uid="{00000000-0005-0000-0000-00000B070000}"/>
    <cellStyle name="Hyperlink 2 3 2 2 2 6" xfId="1250" xr:uid="{00000000-0005-0000-0000-00000C070000}"/>
    <cellStyle name="Hyperlink 2 3 2 2 2 6 2" xfId="3461" xr:uid="{00000000-0005-0000-0000-00000D070000}"/>
    <cellStyle name="Hyperlink 2 3 2 2 2 6 3" xfId="5671" xr:uid="{00000000-0005-0000-0000-00000E070000}"/>
    <cellStyle name="Hyperlink 2 3 2 2 2 7" xfId="2356" xr:uid="{00000000-0005-0000-0000-00000F070000}"/>
    <cellStyle name="Hyperlink 2 3 2 2 2 8" xfId="4566" xr:uid="{00000000-0005-0000-0000-000010070000}"/>
    <cellStyle name="Hyperlink 2 3 2 2 3" xfId="183" xr:uid="{00000000-0005-0000-0000-000011070000}"/>
    <cellStyle name="Hyperlink 2 3 2 2 3 2" xfId="459" xr:uid="{00000000-0005-0000-0000-000012070000}"/>
    <cellStyle name="Hyperlink 2 3 2 2 3 2 2" xfId="1011" xr:uid="{00000000-0005-0000-0000-000013070000}"/>
    <cellStyle name="Hyperlink 2 3 2 2 3 2 2 2" xfId="2124" xr:uid="{00000000-0005-0000-0000-000014070000}"/>
    <cellStyle name="Hyperlink 2 3 2 2 3 2 2 2 2" xfId="4335" xr:uid="{00000000-0005-0000-0000-000015070000}"/>
    <cellStyle name="Hyperlink 2 3 2 2 3 2 2 2 3" xfId="6545" xr:uid="{00000000-0005-0000-0000-000016070000}"/>
    <cellStyle name="Hyperlink 2 3 2 2 3 2 2 3" xfId="3230" xr:uid="{00000000-0005-0000-0000-000017070000}"/>
    <cellStyle name="Hyperlink 2 3 2 2 3 2 2 4" xfId="5440" xr:uid="{00000000-0005-0000-0000-000018070000}"/>
    <cellStyle name="Hyperlink 2 3 2 2 3 2 3" xfId="1572" xr:uid="{00000000-0005-0000-0000-000019070000}"/>
    <cellStyle name="Hyperlink 2 3 2 2 3 2 3 2" xfId="3783" xr:uid="{00000000-0005-0000-0000-00001A070000}"/>
    <cellStyle name="Hyperlink 2 3 2 2 3 2 3 3" xfId="5993" xr:uid="{00000000-0005-0000-0000-00001B070000}"/>
    <cellStyle name="Hyperlink 2 3 2 2 3 2 4" xfId="2678" xr:uid="{00000000-0005-0000-0000-00001C070000}"/>
    <cellStyle name="Hyperlink 2 3 2 2 3 2 5" xfId="4888" xr:uid="{00000000-0005-0000-0000-00001D070000}"/>
    <cellStyle name="Hyperlink 2 3 2 2 3 3" xfId="735" xr:uid="{00000000-0005-0000-0000-00001E070000}"/>
    <cellStyle name="Hyperlink 2 3 2 2 3 3 2" xfId="1848" xr:uid="{00000000-0005-0000-0000-00001F070000}"/>
    <cellStyle name="Hyperlink 2 3 2 2 3 3 2 2" xfId="4059" xr:uid="{00000000-0005-0000-0000-000020070000}"/>
    <cellStyle name="Hyperlink 2 3 2 2 3 3 2 3" xfId="6269" xr:uid="{00000000-0005-0000-0000-000021070000}"/>
    <cellStyle name="Hyperlink 2 3 2 2 3 3 3" xfId="2954" xr:uid="{00000000-0005-0000-0000-000022070000}"/>
    <cellStyle name="Hyperlink 2 3 2 2 3 3 4" xfId="5164" xr:uid="{00000000-0005-0000-0000-000023070000}"/>
    <cellStyle name="Hyperlink 2 3 2 2 3 4" xfId="1296" xr:uid="{00000000-0005-0000-0000-000024070000}"/>
    <cellStyle name="Hyperlink 2 3 2 2 3 4 2" xfId="3507" xr:uid="{00000000-0005-0000-0000-000025070000}"/>
    <cellStyle name="Hyperlink 2 3 2 2 3 4 3" xfId="5717" xr:uid="{00000000-0005-0000-0000-000026070000}"/>
    <cellStyle name="Hyperlink 2 3 2 2 3 5" xfId="2402" xr:uid="{00000000-0005-0000-0000-000027070000}"/>
    <cellStyle name="Hyperlink 2 3 2 2 3 6" xfId="4612" xr:uid="{00000000-0005-0000-0000-000028070000}"/>
    <cellStyle name="Hyperlink 2 3 2 2 4" xfId="275" xr:uid="{00000000-0005-0000-0000-000029070000}"/>
    <cellStyle name="Hyperlink 2 3 2 2 4 2" xfId="551" xr:uid="{00000000-0005-0000-0000-00002A070000}"/>
    <cellStyle name="Hyperlink 2 3 2 2 4 2 2" xfId="1103" xr:uid="{00000000-0005-0000-0000-00002B070000}"/>
    <cellStyle name="Hyperlink 2 3 2 2 4 2 2 2" xfId="2216" xr:uid="{00000000-0005-0000-0000-00002C070000}"/>
    <cellStyle name="Hyperlink 2 3 2 2 4 2 2 2 2" xfId="4427" xr:uid="{00000000-0005-0000-0000-00002D070000}"/>
    <cellStyle name="Hyperlink 2 3 2 2 4 2 2 2 3" xfId="6637" xr:uid="{00000000-0005-0000-0000-00002E070000}"/>
    <cellStyle name="Hyperlink 2 3 2 2 4 2 2 3" xfId="3322" xr:uid="{00000000-0005-0000-0000-00002F070000}"/>
    <cellStyle name="Hyperlink 2 3 2 2 4 2 2 4" xfId="5532" xr:uid="{00000000-0005-0000-0000-000030070000}"/>
    <cellStyle name="Hyperlink 2 3 2 2 4 2 3" xfId="1664" xr:uid="{00000000-0005-0000-0000-000031070000}"/>
    <cellStyle name="Hyperlink 2 3 2 2 4 2 3 2" xfId="3875" xr:uid="{00000000-0005-0000-0000-000032070000}"/>
    <cellStyle name="Hyperlink 2 3 2 2 4 2 3 3" xfId="6085" xr:uid="{00000000-0005-0000-0000-000033070000}"/>
    <cellStyle name="Hyperlink 2 3 2 2 4 2 4" xfId="2770" xr:uid="{00000000-0005-0000-0000-000034070000}"/>
    <cellStyle name="Hyperlink 2 3 2 2 4 2 5" xfId="4980" xr:uid="{00000000-0005-0000-0000-000035070000}"/>
    <cellStyle name="Hyperlink 2 3 2 2 4 3" xfId="827" xr:uid="{00000000-0005-0000-0000-000036070000}"/>
    <cellStyle name="Hyperlink 2 3 2 2 4 3 2" xfId="1940" xr:uid="{00000000-0005-0000-0000-000037070000}"/>
    <cellStyle name="Hyperlink 2 3 2 2 4 3 2 2" xfId="4151" xr:uid="{00000000-0005-0000-0000-000038070000}"/>
    <cellStyle name="Hyperlink 2 3 2 2 4 3 2 3" xfId="6361" xr:uid="{00000000-0005-0000-0000-000039070000}"/>
    <cellStyle name="Hyperlink 2 3 2 2 4 3 3" xfId="3046" xr:uid="{00000000-0005-0000-0000-00003A070000}"/>
    <cellStyle name="Hyperlink 2 3 2 2 4 3 4" xfId="5256" xr:uid="{00000000-0005-0000-0000-00003B070000}"/>
    <cellStyle name="Hyperlink 2 3 2 2 4 4" xfId="1388" xr:uid="{00000000-0005-0000-0000-00003C070000}"/>
    <cellStyle name="Hyperlink 2 3 2 2 4 4 2" xfId="3599" xr:uid="{00000000-0005-0000-0000-00003D070000}"/>
    <cellStyle name="Hyperlink 2 3 2 2 4 4 3" xfId="5809" xr:uid="{00000000-0005-0000-0000-00003E070000}"/>
    <cellStyle name="Hyperlink 2 3 2 2 4 5" xfId="2494" xr:uid="{00000000-0005-0000-0000-00003F070000}"/>
    <cellStyle name="Hyperlink 2 3 2 2 4 6" xfId="4704" xr:uid="{00000000-0005-0000-0000-000040070000}"/>
    <cellStyle name="Hyperlink 2 3 2 2 5" xfId="367" xr:uid="{00000000-0005-0000-0000-000041070000}"/>
    <cellStyle name="Hyperlink 2 3 2 2 5 2" xfId="919" xr:uid="{00000000-0005-0000-0000-000042070000}"/>
    <cellStyle name="Hyperlink 2 3 2 2 5 2 2" xfId="2032" xr:uid="{00000000-0005-0000-0000-000043070000}"/>
    <cellStyle name="Hyperlink 2 3 2 2 5 2 2 2" xfId="4243" xr:uid="{00000000-0005-0000-0000-000044070000}"/>
    <cellStyle name="Hyperlink 2 3 2 2 5 2 2 3" xfId="6453" xr:uid="{00000000-0005-0000-0000-000045070000}"/>
    <cellStyle name="Hyperlink 2 3 2 2 5 2 3" xfId="3138" xr:uid="{00000000-0005-0000-0000-000046070000}"/>
    <cellStyle name="Hyperlink 2 3 2 2 5 2 4" xfId="5348" xr:uid="{00000000-0005-0000-0000-000047070000}"/>
    <cellStyle name="Hyperlink 2 3 2 2 5 3" xfId="1480" xr:uid="{00000000-0005-0000-0000-000048070000}"/>
    <cellStyle name="Hyperlink 2 3 2 2 5 3 2" xfId="3691" xr:uid="{00000000-0005-0000-0000-000049070000}"/>
    <cellStyle name="Hyperlink 2 3 2 2 5 3 3" xfId="5901" xr:uid="{00000000-0005-0000-0000-00004A070000}"/>
    <cellStyle name="Hyperlink 2 3 2 2 5 4" xfId="2586" xr:uid="{00000000-0005-0000-0000-00004B070000}"/>
    <cellStyle name="Hyperlink 2 3 2 2 5 5" xfId="4796" xr:uid="{00000000-0005-0000-0000-00004C070000}"/>
    <cellStyle name="Hyperlink 2 3 2 2 6" xfId="643" xr:uid="{00000000-0005-0000-0000-00004D070000}"/>
    <cellStyle name="Hyperlink 2 3 2 2 6 2" xfId="1756" xr:uid="{00000000-0005-0000-0000-00004E070000}"/>
    <cellStyle name="Hyperlink 2 3 2 2 6 2 2" xfId="3967" xr:uid="{00000000-0005-0000-0000-00004F070000}"/>
    <cellStyle name="Hyperlink 2 3 2 2 6 2 3" xfId="6177" xr:uid="{00000000-0005-0000-0000-000050070000}"/>
    <cellStyle name="Hyperlink 2 3 2 2 6 3" xfId="2862" xr:uid="{00000000-0005-0000-0000-000051070000}"/>
    <cellStyle name="Hyperlink 2 3 2 2 6 4" xfId="5072" xr:uid="{00000000-0005-0000-0000-000052070000}"/>
    <cellStyle name="Hyperlink 2 3 2 2 7" xfId="1204" xr:uid="{00000000-0005-0000-0000-000053070000}"/>
    <cellStyle name="Hyperlink 2 3 2 2 7 2" xfId="3415" xr:uid="{00000000-0005-0000-0000-000054070000}"/>
    <cellStyle name="Hyperlink 2 3 2 2 7 3" xfId="5625" xr:uid="{00000000-0005-0000-0000-000055070000}"/>
    <cellStyle name="Hyperlink 2 3 2 2 8" xfId="2310" xr:uid="{00000000-0005-0000-0000-000056070000}"/>
    <cellStyle name="Hyperlink 2 3 2 2 9" xfId="4520" xr:uid="{00000000-0005-0000-0000-000057070000}"/>
    <cellStyle name="Hyperlink 2 3 2 3" xfId="117" xr:uid="{00000000-0005-0000-0000-000058070000}"/>
    <cellStyle name="Hyperlink 2 3 2 3 2" xfId="209" xr:uid="{00000000-0005-0000-0000-000059070000}"/>
    <cellStyle name="Hyperlink 2 3 2 3 2 2" xfId="485" xr:uid="{00000000-0005-0000-0000-00005A070000}"/>
    <cellStyle name="Hyperlink 2 3 2 3 2 2 2" xfId="1037" xr:uid="{00000000-0005-0000-0000-00005B070000}"/>
    <cellStyle name="Hyperlink 2 3 2 3 2 2 2 2" xfId="2150" xr:uid="{00000000-0005-0000-0000-00005C070000}"/>
    <cellStyle name="Hyperlink 2 3 2 3 2 2 2 2 2" xfId="4361" xr:uid="{00000000-0005-0000-0000-00005D070000}"/>
    <cellStyle name="Hyperlink 2 3 2 3 2 2 2 2 3" xfId="6571" xr:uid="{00000000-0005-0000-0000-00005E070000}"/>
    <cellStyle name="Hyperlink 2 3 2 3 2 2 2 3" xfId="3256" xr:uid="{00000000-0005-0000-0000-00005F070000}"/>
    <cellStyle name="Hyperlink 2 3 2 3 2 2 2 4" xfId="5466" xr:uid="{00000000-0005-0000-0000-000060070000}"/>
    <cellStyle name="Hyperlink 2 3 2 3 2 2 3" xfId="1598" xr:uid="{00000000-0005-0000-0000-000061070000}"/>
    <cellStyle name="Hyperlink 2 3 2 3 2 2 3 2" xfId="3809" xr:uid="{00000000-0005-0000-0000-000062070000}"/>
    <cellStyle name="Hyperlink 2 3 2 3 2 2 3 3" xfId="6019" xr:uid="{00000000-0005-0000-0000-000063070000}"/>
    <cellStyle name="Hyperlink 2 3 2 3 2 2 4" xfId="2704" xr:uid="{00000000-0005-0000-0000-000064070000}"/>
    <cellStyle name="Hyperlink 2 3 2 3 2 2 5" xfId="4914" xr:uid="{00000000-0005-0000-0000-000065070000}"/>
    <cellStyle name="Hyperlink 2 3 2 3 2 3" xfId="761" xr:uid="{00000000-0005-0000-0000-000066070000}"/>
    <cellStyle name="Hyperlink 2 3 2 3 2 3 2" xfId="1874" xr:uid="{00000000-0005-0000-0000-000067070000}"/>
    <cellStyle name="Hyperlink 2 3 2 3 2 3 2 2" xfId="4085" xr:uid="{00000000-0005-0000-0000-000068070000}"/>
    <cellStyle name="Hyperlink 2 3 2 3 2 3 2 3" xfId="6295" xr:uid="{00000000-0005-0000-0000-000069070000}"/>
    <cellStyle name="Hyperlink 2 3 2 3 2 3 3" xfId="2980" xr:uid="{00000000-0005-0000-0000-00006A070000}"/>
    <cellStyle name="Hyperlink 2 3 2 3 2 3 4" xfId="5190" xr:uid="{00000000-0005-0000-0000-00006B070000}"/>
    <cellStyle name="Hyperlink 2 3 2 3 2 4" xfId="1322" xr:uid="{00000000-0005-0000-0000-00006C070000}"/>
    <cellStyle name="Hyperlink 2 3 2 3 2 4 2" xfId="3533" xr:uid="{00000000-0005-0000-0000-00006D070000}"/>
    <cellStyle name="Hyperlink 2 3 2 3 2 4 3" xfId="5743" xr:uid="{00000000-0005-0000-0000-00006E070000}"/>
    <cellStyle name="Hyperlink 2 3 2 3 2 5" xfId="2428" xr:uid="{00000000-0005-0000-0000-00006F070000}"/>
    <cellStyle name="Hyperlink 2 3 2 3 2 6" xfId="4638" xr:uid="{00000000-0005-0000-0000-000070070000}"/>
    <cellStyle name="Hyperlink 2 3 2 3 3" xfId="301" xr:uid="{00000000-0005-0000-0000-000071070000}"/>
    <cellStyle name="Hyperlink 2 3 2 3 3 2" xfId="577" xr:uid="{00000000-0005-0000-0000-000072070000}"/>
    <cellStyle name="Hyperlink 2 3 2 3 3 2 2" xfId="1129" xr:uid="{00000000-0005-0000-0000-000073070000}"/>
    <cellStyle name="Hyperlink 2 3 2 3 3 2 2 2" xfId="2242" xr:uid="{00000000-0005-0000-0000-000074070000}"/>
    <cellStyle name="Hyperlink 2 3 2 3 3 2 2 2 2" xfId="4453" xr:uid="{00000000-0005-0000-0000-000075070000}"/>
    <cellStyle name="Hyperlink 2 3 2 3 3 2 2 2 3" xfId="6663" xr:uid="{00000000-0005-0000-0000-000076070000}"/>
    <cellStyle name="Hyperlink 2 3 2 3 3 2 2 3" xfId="3348" xr:uid="{00000000-0005-0000-0000-000077070000}"/>
    <cellStyle name="Hyperlink 2 3 2 3 3 2 2 4" xfId="5558" xr:uid="{00000000-0005-0000-0000-000078070000}"/>
    <cellStyle name="Hyperlink 2 3 2 3 3 2 3" xfId="1690" xr:uid="{00000000-0005-0000-0000-000079070000}"/>
    <cellStyle name="Hyperlink 2 3 2 3 3 2 3 2" xfId="3901" xr:uid="{00000000-0005-0000-0000-00007A070000}"/>
    <cellStyle name="Hyperlink 2 3 2 3 3 2 3 3" xfId="6111" xr:uid="{00000000-0005-0000-0000-00007B070000}"/>
    <cellStyle name="Hyperlink 2 3 2 3 3 2 4" xfId="2796" xr:uid="{00000000-0005-0000-0000-00007C070000}"/>
    <cellStyle name="Hyperlink 2 3 2 3 3 2 5" xfId="5006" xr:uid="{00000000-0005-0000-0000-00007D070000}"/>
    <cellStyle name="Hyperlink 2 3 2 3 3 3" xfId="853" xr:uid="{00000000-0005-0000-0000-00007E070000}"/>
    <cellStyle name="Hyperlink 2 3 2 3 3 3 2" xfId="1966" xr:uid="{00000000-0005-0000-0000-00007F070000}"/>
    <cellStyle name="Hyperlink 2 3 2 3 3 3 2 2" xfId="4177" xr:uid="{00000000-0005-0000-0000-000080070000}"/>
    <cellStyle name="Hyperlink 2 3 2 3 3 3 2 3" xfId="6387" xr:uid="{00000000-0005-0000-0000-000081070000}"/>
    <cellStyle name="Hyperlink 2 3 2 3 3 3 3" xfId="3072" xr:uid="{00000000-0005-0000-0000-000082070000}"/>
    <cellStyle name="Hyperlink 2 3 2 3 3 3 4" xfId="5282" xr:uid="{00000000-0005-0000-0000-000083070000}"/>
    <cellStyle name="Hyperlink 2 3 2 3 3 4" xfId="1414" xr:uid="{00000000-0005-0000-0000-000084070000}"/>
    <cellStyle name="Hyperlink 2 3 2 3 3 4 2" xfId="3625" xr:uid="{00000000-0005-0000-0000-000085070000}"/>
    <cellStyle name="Hyperlink 2 3 2 3 3 4 3" xfId="5835" xr:uid="{00000000-0005-0000-0000-000086070000}"/>
    <cellStyle name="Hyperlink 2 3 2 3 3 5" xfId="2520" xr:uid="{00000000-0005-0000-0000-000087070000}"/>
    <cellStyle name="Hyperlink 2 3 2 3 3 6" xfId="4730" xr:uid="{00000000-0005-0000-0000-000088070000}"/>
    <cellStyle name="Hyperlink 2 3 2 3 4" xfId="393" xr:uid="{00000000-0005-0000-0000-000089070000}"/>
    <cellStyle name="Hyperlink 2 3 2 3 4 2" xfId="945" xr:uid="{00000000-0005-0000-0000-00008A070000}"/>
    <cellStyle name="Hyperlink 2 3 2 3 4 2 2" xfId="2058" xr:uid="{00000000-0005-0000-0000-00008B070000}"/>
    <cellStyle name="Hyperlink 2 3 2 3 4 2 2 2" xfId="4269" xr:uid="{00000000-0005-0000-0000-00008C070000}"/>
    <cellStyle name="Hyperlink 2 3 2 3 4 2 2 3" xfId="6479" xr:uid="{00000000-0005-0000-0000-00008D070000}"/>
    <cellStyle name="Hyperlink 2 3 2 3 4 2 3" xfId="3164" xr:uid="{00000000-0005-0000-0000-00008E070000}"/>
    <cellStyle name="Hyperlink 2 3 2 3 4 2 4" xfId="5374" xr:uid="{00000000-0005-0000-0000-00008F070000}"/>
    <cellStyle name="Hyperlink 2 3 2 3 4 3" xfId="1506" xr:uid="{00000000-0005-0000-0000-000090070000}"/>
    <cellStyle name="Hyperlink 2 3 2 3 4 3 2" xfId="3717" xr:uid="{00000000-0005-0000-0000-000091070000}"/>
    <cellStyle name="Hyperlink 2 3 2 3 4 3 3" xfId="5927" xr:uid="{00000000-0005-0000-0000-000092070000}"/>
    <cellStyle name="Hyperlink 2 3 2 3 4 4" xfId="2612" xr:uid="{00000000-0005-0000-0000-000093070000}"/>
    <cellStyle name="Hyperlink 2 3 2 3 4 5" xfId="4822" xr:uid="{00000000-0005-0000-0000-000094070000}"/>
    <cellStyle name="Hyperlink 2 3 2 3 5" xfId="669" xr:uid="{00000000-0005-0000-0000-000095070000}"/>
    <cellStyle name="Hyperlink 2 3 2 3 5 2" xfId="1782" xr:uid="{00000000-0005-0000-0000-000096070000}"/>
    <cellStyle name="Hyperlink 2 3 2 3 5 2 2" xfId="3993" xr:uid="{00000000-0005-0000-0000-000097070000}"/>
    <cellStyle name="Hyperlink 2 3 2 3 5 2 3" xfId="6203" xr:uid="{00000000-0005-0000-0000-000098070000}"/>
    <cellStyle name="Hyperlink 2 3 2 3 5 3" xfId="2888" xr:uid="{00000000-0005-0000-0000-000099070000}"/>
    <cellStyle name="Hyperlink 2 3 2 3 5 4" xfId="5098" xr:uid="{00000000-0005-0000-0000-00009A070000}"/>
    <cellStyle name="Hyperlink 2 3 2 3 6" xfId="1230" xr:uid="{00000000-0005-0000-0000-00009B070000}"/>
    <cellStyle name="Hyperlink 2 3 2 3 6 2" xfId="3441" xr:uid="{00000000-0005-0000-0000-00009C070000}"/>
    <cellStyle name="Hyperlink 2 3 2 3 6 3" xfId="5651" xr:uid="{00000000-0005-0000-0000-00009D070000}"/>
    <cellStyle name="Hyperlink 2 3 2 3 7" xfId="2336" xr:uid="{00000000-0005-0000-0000-00009E070000}"/>
    <cellStyle name="Hyperlink 2 3 2 3 8" xfId="4546" xr:uid="{00000000-0005-0000-0000-00009F070000}"/>
    <cellStyle name="Hyperlink 2 3 2 4" xfId="163" xr:uid="{00000000-0005-0000-0000-0000A0070000}"/>
    <cellStyle name="Hyperlink 2 3 2 4 2" xfId="439" xr:uid="{00000000-0005-0000-0000-0000A1070000}"/>
    <cellStyle name="Hyperlink 2 3 2 4 2 2" xfId="991" xr:uid="{00000000-0005-0000-0000-0000A2070000}"/>
    <cellStyle name="Hyperlink 2 3 2 4 2 2 2" xfId="2104" xr:uid="{00000000-0005-0000-0000-0000A3070000}"/>
    <cellStyle name="Hyperlink 2 3 2 4 2 2 2 2" xfId="4315" xr:uid="{00000000-0005-0000-0000-0000A4070000}"/>
    <cellStyle name="Hyperlink 2 3 2 4 2 2 2 3" xfId="6525" xr:uid="{00000000-0005-0000-0000-0000A5070000}"/>
    <cellStyle name="Hyperlink 2 3 2 4 2 2 3" xfId="3210" xr:uid="{00000000-0005-0000-0000-0000A6070000}"/>
    <cellStyle name="Hyperlink 2 3 2 4 2 2 4" xfId="5420" xr:uid="{00000000-0005-0000-0000-0000A7070000}"/>
    <cellStyle name="Hyperlink 2 3 2 4 2 3" xfId="1552" xr:uid="{00000000-0005-0000-0000-0000A8070000}"/>
    <cellStyle name="Hyperlink 2 3 2 4 2 3 2" xfId="3763" xr:uid="{00000000-0005-0000-0000-0000A9070000}"/>
    <cellStyle name="Hyperlink 2 3 2 4 2 3 3" xfId="5973" xr:uid="{00000000-0005-0000-0000-0000AA070000}"/>
    <cellStyle name="Hyperlink 2 3 2 4 2 4" xfId="2658" xr:uid="{00000000-0005-0000-0000-0000AB070000}"/>
    <cellStyle name="Hyperlink 2 3 2 4 2 5" xfId="4868" xr:uid="{00000000-0005-0000-0000-0000AC070000}"/>
    <cellStyle name="Hyperlink 2 3 2 4 3" xfId="715" xr:uid="{00000000-0005-0000-0000-0000AD070000}"/>
    <cellStyle name="Hyperlink 2 3 2 4 3 2" xfId="1828" xr:uid="{00000000-0005-0000-0000-0000AE070000}"/>
    <cellStyle name="Hyperlink 2 3 2 4 3 2 2" xfId="4039" xr:uid="{00000000-0005-0000-0000-0000AF070000}"/>
    <cellStyle name="Hyperlink 2 3 2 4 3 2 3" xfId="6249" xr:uid="{00000000-0005-0000-0000-0000B0070000}"/>
    <cellStyle name="Hyperlink 2 3 2 4 3 3" xfId="2934" xr:uid="{00000000-0005-0000-0000-0000B1070000}"/>
    <cellStyle name="Hyperlink 2 3 2 4 3 4" xfId="5144" xr:uid="{00000000-0005-0000-0000-0000B2070000}"/>
    <cellStyle name="Hyperlink 2 3 2 4 4" xfId="1276" xr:uid="{00000000-0005-0000-0000-0000B3070000}"/>
    <cellStyle name="Hyperlink 2 3 2 4 4 2" xfId="3487" xr:uid="{00000000-0005-0000-0000-0000B4070000}"/>
    <cellStyle name="Hyperlink 2 3 2 4 4 3" xfId="5697" xr:uid="{00000000-0005-0000-0000-0000B5070000}"/>
    <cellStyle name="Hyperlink 2 3 2 4 5" xfId="2382" xr:uid="{00000000-0005-0000-0000-0000B6070000}"/>
    <cellStyle name="Hyperlink 2 3 2 4 6" xfId="4592" xr:uid="{00000000-0005-0000-0000-0000B7070000}"/>
    <cellStyle name="Hyperlink 2 3 2 5" xfId="255" xr:uid="{00000000-0005-0000-0000-0000B8070000}"/>
    <cellStyle name="Hyperlink 2 3 2 5 2" xfId="531" xr:uid="{00000000-0005-0000-0000-0000B9070000}"/>
    <cellStyle name="Hyperlink 2 3 2 5 2 2" xfId="1083" xr:uid="{00000000-0005-0000-0000-0000BA070000}"/>
    <cellStyle name="Hyperlink 2 3 2 5 2 2 2" xfId="2196" xr:uid="{00000000-0005-0000-0000-0000BB070000}"/>
    <cellStyle name="Hyperlink 2 3 2 5 2 2 2 2" xfId="4407" xr:uid="{00000000-0005-0000-0000-0000BC070000}"/>
    <cellStyle name="Hyperlink 2 3 2 5 2 2 2 3" xfId="6617" xr:uid="{00000000-0005-0000-0000-0000BD070000}"/>
    <cellStyle name="Hyperlink 2 3 2 5 2 2 3" xfId="3302" xr:uid="{00000000-0005-0000-0000-0000BE070000}"/>
    <cellStyle name="Hyperlink 2 3 2 5 2 2 4" xfId="5512" xr:uid="{00000000-0005-0000-0000-0000BF070000}"/>
    <cellStyle name="Hyperlink 2 3 2 5 2 3" xfId="1644" xr:uid="{00000000-0005-0000-0000-0000C0070000}"/>
    <cellStyle name="Hyperlink 2 3 2 5 2 3 2" xfId="3855" xr:uid="{00000000-0005-0000-0000-0000C1070000}"/>
    <cellStyle name="Hyperlink 2 3 2 5 2 3 3" xfId="6065" xr:uid="{00000000-0005-0000-0000-0000C2070000}"/>
    <cellStyle name="Hyperlink 2 3 2 5 2 4" xfId="2750" xr:uid="{00000000-0005-0000-0000-0000C3070000}"/>
    <cellStyle name="Hyperlink 2 3 2 5 2 5" xfId="4960" xr:uid="{00000000-0005-0000-0000-0000C4070000}"/>
    <cellStyle name="Hyperlink 2 3 2 5 3" xfId="807" xr:uid="{00000000-0005-0000-0000-0000C5070000}"/>
    <cellStyle name="Hyperlink 2 3 2 5 3 2" xfId="1920" xr:uid="{00000000-0005-0000-0000-0000C6070000}"/>
    <cellStyle name="Hyperlink 2 3 2 5 3 2 2" xfId="4131" xr:uid="{00000000-0005-0000-0000-0000C7070000}"/>
    <cellStyle name="Hyperlink 2 3 2 5 3 2 3" xfId="6341" xr:uid="{00000000-0005-0000-0000-0000C8070000}"/>
    <cellStyle name="Hyperlink 2 3 2 5 3 3" xfId="3026" xr:uid="{00000000-0005-0000-0000-0000C9070000}"/>
    <cellStyle name="Hyperlink 2 3 2 5 3 4" xfId="5236" xr:uid="{00000000-0005-0000-0000-0000CA070000}"/>
    <cellStyle name="Hyperlink 2 3 2 5 4" xfId="1368" xr:uid="{00000000-0005-0000-0000-0000CB070000}"/>
    <cellStyle name="Hyperlink 2 3 2 5 4 2" xfId="3579" xr:uid="{00000000-0005-0000-0000-0000CC070000}"/>
    <cellStyle name="Hyperlink 2 3 2 5 4 3" xfId="5789" xr:uid="{00000000-0005-0000-0000-0000CD070000}"/>
    <cellStyle name="Hyperlink 2 3 2 5 5" xfId="2474" xr:uid="{00000000-0005-0000-0000-0000CE070000}"/>
    <cellStyle name="Hyperlink 2 3 2 5 6" xfId="4684" xr:uid="{00000000-0005-0000-0000-0000CF070000}"/>
    <cellStyle name="Hyperlink 2 3 2 6" xfId="347" xr:uid="{00000000-0005-0000-0000-0000D0070000}"/>
    <cellStyle name="Hyperlink 2 3 2 6 2" xfId="899" xr:uid="{00000000-0005-0000-0000-0000D1070000}"/>
    <cellStyle name="Hyperlink 2 3 2 6 2 2" xfId="2012" xr:uid="{00000000-0005-0000-0000-0000D2070000}"/>
    <cellStyle name="Hyperlink 2 3 2 6 2 2 2" xfId="4223" xr:uid="{00000000-0005-0000-0000-0000D3070000}"/>
    <cellStyle name="Hyperlink 2 3 2 6 2 2 3" xfId="6433" xr:uid="{00000000-0005-0000-0000-0000D4070000}"/>
    <cellStyle name="Hyperlink 2 3 2 6 2 3" xfId="3118" xr:uid="{00000000-0005-0000-0000-0000D5070000}"/>
    <cellStyle name="Hyperlink 2 3 2 6 2 4" xfId="5328" xr:uid="{00000000-0005-0000-0000-0000D6070000}"/>
    <cellStyle name="Hyperlink 2 3 2 6 3" xfId="1460" xr:uid="{00000000-0005-0000-0000-0000D7070000}"/>
    <cellStyle name="Hyperlink 2 3 2 6 3 2" xfId="3671" xr:uid="{00000000-0005-0000-0000-0000D8070000}"/>
    <cellStyle name="Hyperlink 2 3 2 6 3 3" xfId="5881" xr:uid="{00000000-0005-0000-0000-0000D9070000}"/>
    <cellStyle name="Hyperlink 2 3 2 6 4" xfId="2566" xr:uid="{00000000-0005-0000-0000-0000DA070000}"/>
    <cellStyle name="Hyperlink 2 3 2 6 5" xfId="4776" xr:uid="{00000000-0005-0000-0000-0000DB070000}"/>
    <cellStyle name="Hyperlink 2 3 2 7" xfId="623" xr:uid="{00000000-0005-0000-0000-0000DC070000}"/>
    <cellStyle name="Hyperlink 2 3 2 7 2" xfId="1736" xr:uid="{00000000-0005-0000-0000-0000DD070000}"/>
    <cellStyle name="Hyperlink 2 3 2 7 2 2" xfId="3947" xr:uid="{00000000-0005-0000-0000-0000DE070000}"/>
    <cellStyle name="Hyperlink 2 3 2 7 2 3" xfId="6157" xr:uid="{00000000-0005-0000-0000-0000DF070000}"/>
    <cellStyle name="Hyperlink 2 3 2 7 3" xfId="2842" xr:uid="{00000000-0005-0000-0000-0000E0070000}"/>
    <cellStyle name="Hyperlink 2 3 2 7 4" xfId="5052" xr:uid="{00000000-0005-0000-0000-0000E1070000}"/>
    <cellStyle name="Hyperlink 2 3 2 8" xfId="1184" xr:uid="{00000000-0005-0000-0000-0000E2070000}"/>
    <cellStyle name="Hyperlink 2 3 2 8 2" xfId="3395" xr:uid="{00000000-0005-0000-0000-0000E3070000}"/>
    <cellStyle name="Hyperlink 2 3 2 8 3" xfId="5605" xr:uid="{00000000-0005-0000-0000-0000E4070000}"/>
    <cellStyle name="Hyperlink 2 3 2 9" xfId="2290" xr:uid="{00000000-0005-0000-0000-0000E5070000}"/>
    <cellStyle name="Hyperlink 2 3 3" xfId="81" xr:uid="{00000000-0005-0000-0000-0000E6070000}"/>
    <cellStyle name="Hyperlink 2 3 3 2" xfId="127" xr:uid="{00000000-0005-0000-0000-0000E7070000}"/>
    <cellStyle name="Hyperlink 2 3 3 2 2" xfId="219" xr:uid="{00000000-0005-0000-0000-0000E8070000}"/>
    <cellStyle name="Hyperlink 2 3 3 2 2 2" xfId="495" xr:uid="{00000000-0005-0000-0000-0000E9070000}"/>
    <cellStyle name="Hyperlink 2 3 3 2 2 2 2" xfId="1047" xr:uid="{00000000-0005-0000-0000-0000EA070000}"/>
    <cellStyle name="Hyperlink 2 3 3 2 2 2 2 2" xfId="2160" xr:uid="{00000000-0005-0000-0000-0000EB070000}"/>
    <cellStyle name="Hyperlink 2 3 3 2 2 2 2 2 2" xfId="4371" xr:uid="{00000000-0005-0000-0000-0000EC070000}"/>
    <cellStyle name="Hyperlink 2 3 3 2 2 2 2 2 3" xfId="6581" xr:uid="{00000000-0005-0000-0000-0000ED070000}"/>
    <cellStyle name="Hyperlink 2 3 3 2 2 2 2 3" xfId="3266" xr:uid="{00000000-0005-0000-0000-0000EE070000}"/>
    <cellStyle name="Hyperlink 2 3 3 2 2 2 2 4" xfId="5476" xr:uid="{00000000-0005-0000-0000-0000EF070000}"/>
    <cellStyle name="Hyperlink 2 3 3 2 2 2 3" xfId="1608" xr:uid="{00000000-0005-0000-0000-0000F0070000}"/>
    <cellStyle name="Hyperlink 2 3 3 2 2 2 3 2" xfId="3819" xr:uid="{00000000-0005-0000-0000-0000F1070000}"/>
    <cellStyle name="Hyperlink 2 3 3 2 2 2 3 3" xfId="6029" xr:uid="{00000000-0005-0000-0000-0000F2070000}"/>
    <cellStyle name="Hyperlink 2 3 3 2 2 2 4" xfId="2714" xr:uid="{00000000-0005-0000-0000-0000F3070000}"/>
    <cellStyle name="Hyperlink 2 3 3 2 2 2 5" xfId="4924" xr:uid="{00000000-0005-0000-0000-0000F4070000}"/>
    <cellStyle name="Hyperlink 2 3 3 2 2 3" xfId="771" xr:uid="{00000000-0005-0000-0000-0000F5070000}"/>
    <cellStyle name="Hyperlink 2 3 3 2 2 3 2" xfId="1884" xr:uid="{00000000-0005-0000-0000-0000F6070000}"/>
    <cellStyle name="Hyperlink 2 3 3 2 2 3 2 2" xfId="4095" xr:uid="{00000000-0005-0000-0000-0000F7070000}"/>
    <cellStyle name="Hyperlink 2 3 3 2 2 3 2 3" xfId="6305" xr:uid="{00000000-0005-0000-0000-0000F8070000}"/>
    <cellStyle name="Hyperlink 2 3 3 2 2 3 3" xfId="2990" xr:uid="{00000000-0005-0000-0000-0000F9070000}"/>
    <cellStyle name="Hyperlink 2 3 3 2 2 3 4" xfId="5200" xr:uid="{00000000-0005-0000-0000-0000FA070000}"/>
    <cellStyle name="Hyperlink 2 3 3 2 2 4" xfId="1332" xr:uid="{00000000-0005-0000-0000-0000FB070000}"/>
    <cellStyle name="Hyperlink 2 3 3 2 2 4 2" xfId="3543" xr:uid="{00000000-0005-0000-0000-0000FC070000}"/>
    <cellStyle name="Hyperlink 2 3 3 2 2 4 3" xfId="5753" xr:uid="{00000000-0005-0000-0000-0000FD070000}"/>
    <cellStyle name="Hyperlink 2 3 3 2 2 5" xfId="2438" xr:uid="{00000000-0005-0000-0000-0000FE070000}"/>
    <cellStyle name="Hyperlink 2 3 3 2 2 6" xfId="4648" xr:uid="{00000000-0005-0000-0000-0000FF070000}"/>
    <cellStyle name="Hyperlink 2 3 3 2 3" xfId="311" xr:uid="{00000000-0005-0000-0000-000000080000}"/>
    <cellStyle name="Hyperlink 2 3 3 2 3 2" xfId="587" xr:uid="{00000000-0005-0000-0000-000001080000}"/>
    <cellStyle name="Hyperlink 2 3 3 2 3 2 2" xfId="1139" xr:uid="{00000000-0005-0000-0000-000002080000}"/>
    <cellStyle name="Hyperlink 2 3 3 2 3 2 2 2" xfId="2252" xr:uid="{00000000-0005-0000-0000-000003080000}"/>
    <cellStyle name="Hyperlink 2 3 3 2 3 2 2 2 2" xfId="4463" xr:uid="{00000000-0005-0000-0000-000004080000}"/>
    <cellStyle name="Hyperlink 2 3 3 2 3 2 2 2 3" xfId="6673" xr:uid="{00000000-0005-0000-0000-000005080000}"/>
    <cellStyle name="Hyperlink 2 3 3 2 3 2 2 3" xfId="3358" xr:uid="{00000000-0005-0000-0000-000006080000}"/>
    <cellStyle name="Hyperlink 2 3 3 2 3 2 2 4" xfId="5568" xr:uid="{00000000-0005-0000-0000-000007080000}"/>
    <cellStyle name="Hyperlink 2 3 3 2 3 2 3" xfId="1700" xr:uid="{00000000-0005-0000-0000-000008080000}"/>
    <cellStyle name="Hyperlink 2 3 3 2 3 2 3 2" xfId="3911" xr:uid="{00000000-0005-0000-0000-000009080000}"/>
    <cellStyle name="Hyperlink 2 3 3 2 3 2 3 3" xfId="6121" xr:uid="{00000000-0005-0000-0000-00000A080000}"/>
    <cellStyle name="Hyperlink 2 3 3 2 3 2 4" xfId="2806" xr:uid="{00000000-0005-0000-0000-00000B080000}"/>
    <cellStyle name="Hyperlink 2 3 3 2 3 2 5" xfId="5016" xr:uid="{00000000-0005-0000-0000-00000C080000}"/>
    <cellStyle name="Hyperlink 2 3 3 2 3 3" xfId="863" xr:uid="{00000000-0005-0000-0000-00000D080000}"/>
    <cellStyle name="Hyperlink 2 3 3 2 3 3 2" xfId="1976" xr:uid="{00000000-0005-0000-0000-00000E080000}"/>
    <cellStyle name="Hyperlink 2 3 3 2 3 3 2 2" xfId="4187" xr:uid="{00000000-0005-0000-0000-00000F080000}"/>
    <cellStyle name="Hyperlink 2 3 3 2 3 3 2 3" xfId="6397" xr:uid="{00000000-0005-0000-0000-000010080000}"/>
    <cellStyle name="Hyperlink 2 3 3 2 3 3 3" xfId="3082" xr:uid="{00000000-0005-0000-0000-000011080000}"/>
    <cellStyle name="Hyperlink 2 3 3 2 3 3 4" xfId="5292" xr:uid="{00000000-0005-0000-0000-000012080000}"/>
    <cellStyle name="Hyperlink 2 3 3 2 3 4" xfId="1424" xr:uid="{00000000-0005-0000-0000-000013080000}"/>
    <cellStyle name="Hyperlink 2 3 3 2 3 4 2" xfId="3635" xr:uid="{00000000-0005-0000-0000-000014080000}"/>
    <cellStyle name="Hyperlink 2 3 3 2 3 4 3" xfId="5845" xr:uid="{00000000-0005-0000-0000-000015080000}"/>
    <cellStyle name="Hyperlink 2 3 3 2 3 5" xfId="2530" xr:uid="{00000000-0005-0000-0000-000016080000}"/>
    <cellStyle name="Hyperlink 2 3 3 2 3 6" xfId="4740" xr:uid="{00000000-0005-0000-0000-000017080000}"/>
    <cellStyle name="Hyperlink 2 3 3 2 4" xfId="403" xr:uid="{00000000-0005-0000-0000-000018080000}"/>
    <cellStyle name="Hyperlink 2 3 3 2 4 2" xfId="955" xr:uid="{00000000-0005-0000-0000-000019080000}"/>
    <cellStyle name="Hyperlink 2 3 3 2 4 2 2" xfId="2068" xr:uid="{00000000-0005-0000-0000-00001A080000}"/>
    <cellStyle name="Hyperlink 2 3 3 2 4 2 2 2" xfId="4279" xr:uid="{00000000-0005-0000-0000-00001B080000}"/>
    <cellStyle name="Hyperlink 2 3 3 2 4 2 2 3" xfId="6489" xr:uid="{00000000-0005-0000-0000-00001C080000}"/>
    <cellStyle name="Hyperlink 2 3 3 2 4 2 3" xfId="3174" xr:uid="{00000000-0005-0000-0000-00001D080000}"/>
    <cellStyle name="Hyperlink 2 3 3 2 4 2 4" xfId="5384" xr:uid="{00000000-0005-0000-0000-00001E080000}"/>
    <cellStyle name="Hyperlink 2 3 3 2 4 3" xfId="1516" xr:uid="{00000000-0005-0000-0000-00001F080000}"/>
    <cellStyle name="Hyperlink 2 3 3 2 4 3 2" xfId="3727" xr:uid="{00000000-0005-0000-0000-000020080000}"/>
    <cellStyle name="Hyperlink 2 3 3 2 4 3 3" xfId="5937" xr:uid="{00000000-0005-0000-0000-000021080000}"/>
    <cellStyle name="Hyperlink 2 3 3 2 4 4" xfId="2622" xr:uid="{00000000-0005-0000-0000-000022080000}"/>
    <cellStyle name="Hyperlink 2 3 3 2 4 5" xfId="4832" xr:uid="{00000000-0005-0000-0000-000023080000}"/>
    <cellStyle name="Hyperlink 2 3 3 2 5" xfId="679" xr:uid="{00000000-0005-0000-0000-000024080000}"/>
    <cellStyle name="Hyperlink 2 3 3 2 5 2" xfId="1792" xr:uid="{00000000-0005-0000-0000-000025080000}"/>
    <cellStyle name="Hyperlink 2 3 3 2 5 2 2" xfId="4003" xr:uid="{00000000-0005-0000-0000-000026080000}"/>
    <cellStyle name="Hyperlink 2 3 3 2 5 2 3" xfId="6213" xr:uid="{00000000-0005-0000-0000-000027080000}"/>
    <cellStyle name="Hyperlink 2 3 3 2 5 3" xfId="2898" xr:uid="{00000000-0005-0000-0000-000028080000}"/>
    <cellStyle name="Hyperlink 2 3 3 2 5 4" xfId="5108" xr:uid="{00000000-0005-0000-0000-000029080000}"/>
    <cellStyle name="Hyperlink 2 3 3 2 6" xfId="1240" xr:uid="{00000000-0005-0000-0000-00002A080000}"/>
    <cellStyle name="Hyperlink 2 3 3 2 6 2" xfId="3451" xr:uid="{00000000-0005-0000-0000-00002B080000}"/>
    <cellStyle name="Hyperlink 2 3 3 2 6 3" xfId="5661" xr:uid="{00000000-0005-0000-0000-00002C080000}"/>
    <cellStyle name="Hyperlink 2 3 3 2 7" xfId="2346" xr:uid="{00000000-0005-0000-0000-00002D080000}"/>
    <cellStyle name="Hyperlink 2 3 3 2 8" xfId="4556" xr:uid="{00000000-0005-0000-0000-00002E080000}"/>
    <cellStyle name="Hyperlink 2 3 3 3" xfId="173" xr:uid="{00000000-0005-0000-0000-00002F080000}"/>
    <cellStyle name="Hyperlink 2 3 3 3 2" xfId="449" xr:uid="{00000000-0005-0000-0000-000030080000}"/>
    <cellStyle name="Hyperlink 2 3 3 3 2 2" xfId="1001" xr:uid="{00000000-0005-0000-0000-000031080000}"/>
    <cellStyle name="Hyperlink 2 3 3 3 2 2 2" xfId="2114" xr:uid="{00000000-0005-0000-0000-000032080000}"/>
    <cellStyle name="Hyperlink 2 3 3 3 2 2 2 2" xfId="4325" xr:uid="{00000000-0005-0000-0000-000033080000}"/>
    <cellStyle name="Hyperlink 2 3 3 3 2 2 2 3" xfId="6535" xr:uid="{00000000-0005-0000-0000-000034080000}"/>
    <cellStyle name="Hyperlink 2 3 3 3 2 2 3" xfId="3220" xr:uid="{00000000-0005-0000-0000-000035080000}"/>
    <cellStyle name="Hyperlink 2 3 3 3 2 2 4" xfId="5430" xr:uid="{00000000-0005-0000-0000-000036080000}"/>
    <cellStyle name="Hyperlink 2 3 3 3 2 3" xfId="1562" xr:uid="{00000000-0005-0000-0000-000037080000}"/>
    <cellStyle name="Hyperlink 2 3 3 3 2 3 2" xfId="3773" xr:uid="{00000000-0005-0000-0000-000038080000}"/>
    <cellStyle name="Hyperlink 2 3 3 3 2 3 3" xfId="5983" xr:uid="{00000000-0005-0000-0000-000039080000}"/>
    <cellStyle name="Hyperlink 2 3 3 3 2 4" xfId="2668" xr:uid="{00000000-0005-0000-0000-00003A080000}"/>
    <cellStyle name="Hyperlink 2 3 3 3 2 5" xfId="4878" xr:uid="{00000000-0005-0000-0000-00003B080000}"/>
    <cellStyle name="Hyperlink 2 3 3 3 3" xfId="725" xr:uid="{00000000-0005-0000-0000-00003C080000}"/>
    <cellStyle name="Hyperlink 2 3 3 3 3 2" xfId="1838" xr:uid="{00000000-0005-0000-0000-00003D080000}"/>
    <cellStyle name="Hyperlink 2 3 3 3 3 2 2" xfId="4049" xr:uid="{00000000-0005-0000-0000-00003E080000}"/>
    <cellStyle name="Hyperlink 2 3 3 3 3 2 3" xfId="6259" xr:uid="{00000000-0005-0000-0000-00003F080000}"/>
    <cellStyle name="Hyperlink 2 3 3 3 3 3" xfId="2944" xr:uid="{00000000-0005-0000-0000-000040080000}"/>
    <cellStyle name="Hyperlink 2 3 3 3 3 4" xfId="5154" xr:uid="{00000000-0005-0000-0000-000041080000}"/>
    <cellStyle name="Hyperlink 2 3 3 3 4" xfId="1286" xr:uid="{00000000-0005-0000-0000-000042080000}"/>
    <cellStyle name="Hyperlink 2 3 3 3 4 2" xfId="3497" xr:uid="{00000000-0005-0000-0000-000043080000}"/>
    <cellStyle name="Hyperlink 2 3 3 3 4 3" xfId="5707" xr:uid="{00000000-0005-0000-0000-000044080000}"/>
    <cellStyle name="Hyperlink 2 3 3 3 5" xfId="2392" xr:uid="{00000000-0005-0000-0000-000045080000}"/>
    <cellStyle name="Hyperlink 2 3 3 3 6" xfId="4602" xr:uid="{00000000-0005-0000-0000-000046080000}"/>
    <cellStyle name="Hyperlink 2 3 3 4" xfId="265" xr:uid="{00000000-0005-0000-0000-000047080000}"/>
    <cellStyle name="Hyperlink 2 3 3 4 2" xfId="541" xr:uid="{00000000-0005-0000-0000-000048080000}"/>
    <cellStyle name="Hyperlink 2 3 3 4 2 2" xfId="1093" xr:uid="{00000000-0005-0000-0000-000049080000}"/>
    <cellStyle name="Hyperlink 2 3 3 4 2 2 2" xfId="2206" xr:uid="{00000000-0005-0000-0000-00004A080000}"/>
    <cellStyle name="Hyperlink 2 3 3 4 2 2 2 2" xfId="4417" xr:uid="{00000000-0005-0000-0000-00004B080000}"/>
    <cellStyle name="Hyperlink 2 3 3 4 2 2 2 3" xfId="6627" xr:uid="{00000000-0005-0000-0000-00004C080000}"/>
    <cellStyle name="Hyperlink 2 3 3 4 2 2 3" xfId="3312" xr:uid="{00000000-0005-0000-0000-00004D080000}"/>
    <cellStyle name="Hyperlink 2 3 3 4 2 2 4" xfId="5522" xr:uid="{00000000-0005-0000-0000-00004E080000}"/>
    <cellStyle name="Hyperlink 2 3 3 4 2 3" xfId="1654" xr:uid="{00000000-0005-0000-0000-00004F080000}"/>
    <cellStyle name="Hyperlink 2 3 3 4 2 3 2" xfId="3865" xr:uid="{00000000-0005-0000-0000-000050080000}"/>
    <cellStyle name="Hyperlink 2 3 3 4 2 3 3" xfId="6075" xr:uid="{00000000-0005-0000-0000-000051080000}"/>
    <cellStyle name="Hyperlink 2 3 3 4 2 4" xfId="2760" xr:uid="{00000000-0005-0000-0000-000052080000}"/>
    <cellStyle name="Hyperlink 2 3 3 4 2 5" xfId="4970" xr:uid="{00000000-0005-0000-0000-000053080000}"/>
    <cellStyle name="Hyperlink 2 3 3 4 3" xfId="817" xr:uid="{00000000-0005-0000-0000-000054080000}"/>
    <cellStyle name="Hyperlink 2 3 3 4 3 2" xfId="1930" xr:uid="{00000000-0005-0000-0000-000055080000}"/>
    <cellStyle name="Hyperlink 2 3 3 4 3 2 2" xfId="4141" xr:uid="{00000000-0005-0000-0000-000056080000}"/>
    <cellStyle name="Hyperlink 2 3 3 4 3 2 3" xfId="6351" xr:uid="{00000000-0005-0000-0000-000057080000}"/>
    <cellStyle name="Hyperlink 2 3 3 4 3 3" xfId="3036" xr:uid="{00000000-0005-0000-0000-000058080000}"/>
    <cellStyle name="Hyperlink 2 3 3 4 3 4" xfId="5246" xr:uid="{00000000-0005-0000-0000-000059080000}"/>
    <cellStyle name="Hyperlink 2 3 3 4 4" xfId="1378" xr:uid="{00000000-0005-0000-0000-00005A080000}"/>
    <cellStyle name="Hyperlink 2 3 3 4 4 2" xfId="3589" xr:uid="{00000000-0005-0000-0000-00005B080000}"/>
    <cellStyle name="Hyperlink 2 3 3 4 4 3" xfId="5799" xr:uid="{00000000-0005-0000-0000-00005C080000}"/>
    <cellStyle name="Hyperlink 2 3 3 4 5" xfId="2484" xr:uid="{00000000-0005-0000-0000-00005D080000}"/>
    <cellStyle name="Hyperlink 2 3 3 4 6" xfId="4694" xr:uid="{00000000-0005-0000-0000-00005E080000}"/>
    <cellStyle name="Hyperlink 2 3 3 5" xfId="357" xr:uid="{00000000-0005-0000-0000-00005F080000}"/>
    <cellStyle name="Hyperlink 2 3 3 5 2" xfId="909" xr:uid="{00000000-0005-0000-0000-000060080000}"/>
    <cellStyle name="Hyperlink 2 3 3 5 2 2" xfId="2022" xr:uid="{00000000-0005-0000-0000-000061080000}"/>
    <cellStyle name="Hyperlink 2 3 3 5 2 2 2" xfId="4233" xr:uid="{00000000-0005-0000-0000-000062080000}"/>
    <cellStyle name="Hyperlink 2 3 3 5 2 2 3" xfId="6443" xr:uid="{00000000-0005-0000-0000-000063080000}"/>
    <cellStyle name="Hyperlink 2 3 3 5 2 3" xfId="3128" xr:uid="{00000000-0005-0000-0000-000064080000}"/>
    <cellStyle name="Hyperlink 2 3 3 5 2 4" xfId="5338" xr:uid="{00000000-0005-0000-0000-000065080000}"/>
    <cellStyle name="Hyperlink 2 3 3 5 3" xfId="1470" xr:uid="{00000000-0005-0000-0000-000066080000}"/>
    <cellStyle name="Hyperlink 2 3 3 5 3 2" xfId="3681" xr:uid="{00000000-0005-0000-0000-000067080000}"/>
    <cellStyle name="Hyperlink 2 3 3 5 3 3" xfId="5891" xr:uid="{00000000-0005-0000-0000-000068080000}"/>
    <cellStyle name="Hyperlink 2 3 3 5 4" xfId="2576" xr:uid="{00000000-0005-0000-0000-000069080000}"/>
    <cellStyle name="Hyperlink 2 3 3 5 5" xfId="4786" xr:uid="{00000000-0005-0000-0000-00006A080000}"/>
    <cellStyle name="Hyperlink 2 3 3 6" xfId="633" xr:uid="{00000000-0005-0000-0000-00006B080000}"/>
    <cellStyle name="Hyperlink 2 3 3 6 2" xfId="1746" xr:uid="{00000000-0005-0000-0000-00006C080000}"/>
    <cellStyle name="Hyperlink 2 3 3 6 2 2" xfId="3957" xr:uid="{00000000-0005-0000-0000-00006D080000}"/>
    <cellStyle name="Hyperlink 2 3 3 6 2 3" xfId="6167" xr:uid="{00000000-0005-0000-0000-00006E080000}"/>
    <cellStyle name="Hyperlink 2 3 3 6 3" xfId="2852" xr:uid="{00000000-0005-0000-0000-00006F080000}"/>
    <cellStyle name="Hyperlink 2 3 3 6 4" xfId="5062" xr:uid="{00000000-0005-0000-0000-000070080000}"/>
    <cellStyle name="Hyperlink 2 3 3 7" xfId="1194" xr:uid="{00000000-0005-0000-0000-000071080000}"/>
    <cellStyle name="Hyperlink 2 3 3 7 2" xfId="3405" xr:uid="{00000000-0005-0000-0000-000072080000}"/>
    <cellStyle name="Hyperlink 2 3 3 7 3" xfId="5615" xr:uid="{00000000-0005-0000-0000-000073080000}"/>
    <cellStyle name="Hyperlink 2 3 3 8" xfId="2300" xr:uid="{00000000-0005-0000-0000-000074080000}"/>
    <cellStyle name="Hyperlink 2 3 3 9" xfId="4510" xr:uid="{00000000-0005-0000-0000-000075080000}"/>
    <cellStyle name="Hyperlink 2 3 4" xfId="107" xr:uid="{00000000-0005-0000-0000-000076080000}"/>
    <cellStyle name="Hyperlink 2 3 4 2" xfId="199" xr:uid="{00000000-0005-0000-0000-000077080000}"/>
    <cellStyle name="Hyperlink 2 3 4 2 2" xfId="475" xr:uid="{00000000-0005-0000-0000-000078080000}"/>
    <cellStyle name="Hyperlink 2 3 4 2 2 2" xfId="1027" xr:uid="{00000000-0005-0000-0000-000079080000}"/>
    <cellStyle name="Hyperlink 2 3 4 2 2 2 2" xfId="2140" xr:uid="{00000000-0005-0000-0000-00007A080000}"/>
    <cellStyle name="Hyperlink 2 3 4 2 2 2 2 2" xfId="4351" xr:uid="{00000000-0005-0000-0000-00007B080000}"/>
    <cellStyle name="Hyperlink 2 3 4 2 2 2 2 3" xfId="6561" xr:uid="{00000000-0005-0000-0000-00007C080000}"/>
    <cellStyle name="Hyperlink 2 3 4 2 2 2 3" xfId="3246" xr:uid="{00000000-0005-0000-0000-00007D080000}"/>
    <cellStyle name="Hyperlink 2 3 4 2 2 2 4" xfId="5456" xr:uid="{00000000-0005-0000-0000-00007E080000}"/>
    <cellStyle name="Hyperlink 2 3 4 2 2 3" xfId="1588" xr:uid="{00000000-0005-0000-0000-00007F080000}"/>
    <cellStyle name="Hyperlink 2 3 4 2 2 3 2" xfId="3799" xr:uid="{00000000-0005-0000-0000-000080080000}"/>
    <cellStyle name="Hyperlink 2 3 4 2 2 3 3" xfId="6009" xr:uid="{00000000-0005-0000-0000-000081080000}"/>
    <cellStyle name="Hyperlink 2 3 4 2 2 4" xfId="2694" xr:uid="{00000000-0005-0000-0000-000082080000}"/>
    <cellStyle name="Hyperlink 2 3 4 2 2 5" xfId="4904" xr:uid="{00000000-0005-0000-0000-000083080000}"/>
    <cellStyle name="Hyperlink 2 3 4 2 3" xfId="751" xr:uid="{00000000-0005-0000-0000-000084080000}"/>
    <cellStyle name="Hyperlink 2 3 4 2 3 2" xfId="1864" xr:uid="{00000000-0005-0000-0000-000085080000}"/>
    <cellStyle name="Hyperlink 2 3 4 2 3 2 2" xfId="4075" xr:uid="{00000000-0005-0000-0000-000086080000}"/>
    <cellStyle name="Hyperlink 2 3 4 2 3 2 3" xfId="6285" xr:uid="{00000000-0005-0000-0000-000087080000}"/>
    <cellStyle name="Hyperlink 2 3 4 2 3 3" xfId="2970" xr:uid="{00000000-0005-0000-0000-000088080000}"/>
    <cellStyle name="Hyperlink 2 3 4 2 3 4" xfId="5180" xr:uid="{00000000-0005-0000-0000-000089080000}"/>
    <cellStyle name="Hyperlink 2 3 4 2 4" xfId="1312" xr:uid="{00000000-0005-0000-0000-00008A080000}"/>
    <cellStyle name="Hyperlink 2 3 4 2 4 2" xfId="3523" xr:uid="{00000000-0005-0000-0000-00008B080000}"/>
    <cellStyle name="Hyperlink 2 3 4 2 4 3" xfId="5733" xr:uid="{00000000-0005-0000-0000-00008C080000}"/>
    <cellStyle name="Hyperlink 2 3 4 2 5" xfId="2418" xr:uid="{00000000-0005-0000-0000-00008D080000}"/>
    <cellStyle name="Hyperlink 2 3 4 2 6" xfId="4628" xr:uid="{00000000-0005-0000-0000-00008E080000}"/>
    <cellStyle name="Hyperlink 2 3 4 3" xfId="291" xr:uid="{00000000-0005-0000-0000-00008F080000}"/>
    <cellStyle name="Hyperlink 2 3 4 3 2" xfId="567" xr:uid="{00000000-0005-0000-0000-000090080000}"/>
    <cellStyle name="Hyperlink 2 3 4 3 2 2" xfId="1119" xr:uid="{00000000-0005-0000-0000-000091080000}"/>
    <cellStyle name="Hyperlink 2 3 4 3 2 2 2" xfId="2232" xr:uid="{00000000-0005-0000-0000-000092080000}"/>
    <cellStyle name="Hyperlink 2 3 4 3 2 2 2 2" xfId="4443" xr:uid="{00000000-0005-0000-0000-000093080000}"/>
    <cellStyle name="Hyperlink 2 3 4 3 2 2 2 3" xfId="6653" xr:uid="{00000000-0005-0000-0000-000094080000}"/>
    <cellStyle name="Hyperlink 2 3 4 3 2 2 3" xfId="3338" xr:uid="{00000000-0005-0000-0000-000095080000}"/>
    <cellStyle name="Hyperlink 2 3 4 3 2 2 4" xfId="5548" xr:uid="{00000000-0005-0000-0000-000096080000}"/>
    <cellStyle name="Hyperlink 2 3 4 3 2 3" xfId="1680" xr:uid="{00000000-0005-0000-0000-000097080000}"/>
    <cellStyle name="Hyperlink 2 3 4 3 2 3 2" xfId="3891" xr:uid="{00000000-0005-0000-0000-000098080000}"/>
    <cellStyle name="Hyperlink 2 3 4 3 2 3 3" xfId="6101" xr:uid="{00000000-0005-0000-0000-000099080000}"/>
    <cellStyle name="Hyperlink 2 3 4 3 2 4" xfId="2786" xr:uid="{00000000-0005-0000-0000-00009A080000}"/>
    <cellStyle name="Hyperlink 2 3 4 3 2 5" xfId="4996" xr:uid="{00000000-0005-0000-0000-00009B080000}"/>
    <cellStyle name="Hyperlink 2 3 4 3 3" xfId="843" xr:uid="{00000000-0005-0000-0000-00009C080000}"/>
    <cellStyle name="Hyperlink 2 3 4 3 3 2" xfId="1956" xr:uid="{00000000-0005-0000-0000-00009D080000}"/>
    <cellStyle name="Hyperlink 2 3 4 3 3 2 2" xfId="4167" xr:uid="{00000000-0005-0000-0000-00009E080000}"/>
    <cellStyle name="Hyperlink 2 3 4 3 3 2 3" xfId="6377" xr:uid="{00000000-0005-0000-0000-00009F080000}"/>
    <cellStyle name="Hyperlink 2 3 4 3 3 3" xfId="3062" xr:uid="{00000000-0005-0000-0000-0000A0080000}"/>
    <cellStyle name="Hyperlink 2 3 4 3 3 4" xfId="5272" xr:uid="{00000000-0005-0000-0000-0000A1080000}"/>
    <cellStyle name="Hyperlink 2 3 4 3 4" xfId="1404" xr:uid="{00000000-0005-0000-0000-0000A2080000}"/>
    <cellStyle name="Hyperlink 2 3 4 3 4 2" xfId="3615" xr:uid="{00000000-0005-0000-0000-0000A3080000}"/>
    <cellStyle name="Hyperlink 2 3 4 3 4 3" xfId="5825" xr:uid="{00000000-0005-0000-0000-0000A4080000}"/>
    <cellStyle name="Hyperlink 2 3 4 3 5" xfId="2510" xr:uid="{00000000-0005-0000-0000-0000A5080000}"/>
    <cellStyle name="Hyperlink 2 3 4 3 6" xfId="4720" xr:uid="{00000000-0005-0000-0000-0000A6080000}"/>
    <cellStyle name="Hyperlink 2 3 4 4" xfId="383" xr:uid="{00000000-0005-0000-0000-0000A7080000}"/>
    <cellStyle name="Hyperlink 2 3 4 4 2" xfId="935" xr:uid="{00000000-0005-0000-0000-0000A8080000}"/>
    <cellStyle name="Hyperlink 2 3 4 4 2 2" xfId="2048" xr:uid="{00000000-0005-0000-0000-0000A9080000}"/>
    <cellStyle name="Hyperlink 2 3 4 4 2 2 2" xfId="4259" xr:uid="{00000000-0005-0000-0000-0000AA080000}"/>
    <cellStyle name="Hyperlink 2 3 4 4 2 2 3" xfId="6469" xr:uid="{00000000-0005-0000-0000-0000AB080000}"/>
    <cellStyle name="Hyperlink 2 3 4 4 2 3" xfId="3154" xr:uid="{00000000-0005-0000-0000-0000AC080000}"/>
    <cellStyle name="Hyperlink 2 3 4 4 2 4" xfId="5364" xr:uid="{00000000-0005-0000-0000-0000AD080000}"/>
    <cellStyle name="Hyperlink 2 3 4 4 3" xfId="1496" xr:uid="{00000000-0005-0000-0000-0000AE080000}"/>
    <cellStyle name="Hyperlink 2 3 4 4 3 2" xfId="3707" xr:uid="{00000000-0005-0000-0000-0000AF080000}"/>
    <cellStyle name="Hyperlink 2 3 4 4 3 3" xfId="5917" xr:uid="{00000000-0005-0000-0000-0000B0080000}"/>
    <cellStyle name="Hyperlink 2 3 4 4 4" xfId="2602" xr:uid="{00000000-0005-0000-0000-0000B1080000}"/>
    <cellStyle name="Hyperlink 2 3 4 4 5" xfId="4812" xr:uid="{00000000-0005-0000-0000-0000B2080000}"/>
    <cellStyle name="Hyperlink 2 3 4 5" xfId="659" xr:uid="{00000000-0005-0000-0000-0000B3080000}"/>
    <cellStyle name="Hyperlink 2 3 4 5 2" xfId="1772" xr:uid="{00000000-0005-0000-0000-0000B4080000}"/>
    <cellStyle name="Hyperlink 2 3 4 5 2 2" xfId="3983" xr:uid="{00000000-0005-0000-0000-0000B5080000}"/>
    <cellStyle name="Hyperlink 2 3 4 5 2 3" xfId="6193" xr:uid="{00000000-0005-0000-0000-0000B6080000}"/>
    <cellStyle name="Hyperlink 2 3 4 5 3" xfId="2878" xr:uid="{00000000-0005-0000-0000-0000B7080000}"/>
    <cellStyle name="Hyperlink 2 3 4 5 4" xfId="5088" xr:uid="{00000000-0005-0000-0000-0000B8080000}"/>
    <cellStyle name="Hyperlink 2 3 4 6" xfId="1220" xr:uid="{00000000-0005-0000-0000-0000B9080000}"/>
    <cellStyle name="Hyperlink 2 3 4 6 2" xfId="3431" xr:uid="{00000000-0005-0000-0000-0000BA080000}"/>
    <cellStyle name="Hyperlink 2 3 4 6 3" xfId="5641" xr:uid="{00000000-0005-0000-0000-0000BB080000}"/>
    <cellStyle name="Hyperlink 2 3 4 7" xfId="2326" xr:uid="{00000000-0005-0000-0000-0000BC080000}"/>
    <cellStyle name="Hyperlink 2 3 4 8" xfId="4536" xr:uid="{00000000-0005-0000-0000-0000BD080000}"/>
    <cellStyle name="Hyperlink 2 3 5" xfId="153" xr:uid="{00000000-0005-0000-0000-0000BE080000}"/>
    <cellStyle name="Hyperlink 2 3 5 2" xfId="429" xr:uid="{00000000-0005-0000-0000-0000BF080000}"/>
    <cellStyle name="Hyperlink 2 3 5 2 2" xfId="981" xr:uid="{00000000-0005-0000-0000-0000C0080000}"/>
    <cellStyle name="Hyperlink 2 3 5 2 2 2" xfId="2094" xr:uid="{00000000-0005-0000-0000-0000C1080000}"/>
    <cellStyle name="Hyperlink 2 3 5 2 2 2 2" xfId="4305" xr:uid="{00000000-0005-0000-0000-0000C2080000}"/>
    <cellStyle name="Hyperlink 2 3 5 2 2 2 3" xfId="6515" xr:uid="{00000000-0005-0000-0000-0000C3080000}"/>
    <cellStyle name="Hyperlink 2 3 5 2 2 3" xfId="3200" xr:uid="{00000000-0005-0000-0000-0000C4080000}"/>
    <cellStyle name="Hyperlink 2 3 5 2 2 4" xfId="5410" xr:uid="{00000000-0005-0000-0000-0000C5080000}"/>
    <cellStyle name="Hyperlink 2 3 5 2 3" xfId="1542" xr:uid="{00000000-0005-0000-0000-0000C6080000}"/>
    <cellStyle name="Hyperlink 2 3 5 2 3 2" xfId="3753" xr:uid="{00000000-0005-0000-0000-0000C7080000}"/>
    <cellStyle name="Hyperlink 2 3 5 2 3 3" xfId="5963" xr:uid="{00000000-0005-0000-0000-0000C8080000}"/>
    <cellStyle name="Hyperlink 2 3 5 2 4" xfId="2648" xr:uid="{00000000-0005-0000-0000-0000C9080000}"/>
    <cellStyle name="Hyperlink 2 3 5 2 5" xfId="4858" xr:uid="{00000000-0005-0000-0000-0000CA080000}"/>
    <cellStyle name="Hyperlink 2 3 5 3" xfId="705" xr:uid="{00000000-0005-0000-0000-0000CB080000}"/>
    <cellStyle name="Hyperlink 2 3 5 3 2" xfId="1818" xr:uid="{00000000-0005-0000-0000-0000CC080000}"/>
    <cellStyle name="Hyperlink 2 3 5 3 2 2" xfId="4029" xr:uid="{00000000-0005-0000-0000-0000CD080000}"/>
    <cellStyle name="Hyperlink 2 3 5 3 2 3" xfId="6239" xr:uid="{00000000-0005-0000-0000-0000CE080000}"/>
    <cellStyle name="Hyperlink 2 3 5 3 3" xfId="2924" xr:uid="{00000000-0005-0000-0000-0000CF080000}"/>
    <cellStyle name="Hyperlink 2 3 5 3 4" xfId="5134" xr:uid="{00000000-0005-0000-0000-0000D0080000}"/>
    <cellStyle name="Hyperlink 2 3 5 4" xfId="1266" xr:uid="{00000000-0005-0000-0000-0000D1080000}"/>
    <cellStyle name="Hyperlink 2 3 5 4 2" xfId="3477" xr:uid="{00000000-0005-0000-0000-0000D2080000}"/>
    <cellStyle name="Hyperlink 2 3 5 4 3" xfId="5687" xr:uid="{00000000-0005-0000-0000-0000D3080000}"/>
    <cellStyle name="Hyperlink 2 3 5 5" xfId="2372" xr:uid="{00000000-0005-0000-0000-0000D4080000}"/>
    <cellStyle name="Hyperlink 2 3 5 6" xfId="4582" xr:uid="{00000000-0005-0000-0000-0000D5080000}"/>
    <cellStyle name="Hyperlink 2 3 6" xfId="245" xr:uid="{00000000-0005-0000-0000-0000D6080000}"/>
    <cellStyle name="Hyperlink 2 3 6 2" xfId="521" xr:uid="{00000000-0005-0000-0000-0000D7080000}"/>
    <cellStyle name="Hyperlink 2 3 6 2 2" xfId="1073" xr:uid="{00000000-0005-0000-0000-0000D8080000}"/>
    <cellStyle name="Hyperlink 2 3 6 2 2 2" xfId="2186" xr:uid="{00000000-0005-0000-0000-0000D9080000}"/>
    <cellStyle name="Hyperlink 2 3 6 2 2 2 2" xfId="4397" xr:uid="{00000000-0005-0000-0000-0000DA080000}"/>
    <cellStyle name="Hyperlink 2 3 6 2 2 2 3" xfId="6607" xr:uid="{00000000-0005-0000-0000-0000DB080000}"/>
    <cellStyle name="Hyperlink 2 3 6 2 2 3" xfId="3292" xr:uid="{00000000-0005-0000-0000-0000DC080000}"/>
    <cellStyle name="Hyperlink 2 3 6 2 2 4" xfId="5502" xr:uid="{00000000-0005-0000-0000-0000DD080000}"/>
    <cellStyle name="Hyperlink 2 3 6 2 3" xfId="1634" xr:uid="{00000000-0005-0000-0000-0000DE080000}"/>
    <cellStyle name="Hyperlink 2 3 6 2 3 2" xfId="3845" xr:uid="{00000000-0005-0000-0000-0000DF080000}"/>
    <cellStyle name="Hyperlink 2 3 6 2 3 3" xfId="6055" xr:uid="{00000000-0005-0000-0000-0000E0080000}"/>
    <cellStyle name="Hyperlink 2 3 6 2 4" xfId="2740" xr:uid="{00000000-0005-0000-0000-0000E1080000}"/>
    <cellStyle name="Hyperlink 2 3 6 2 5" xfId="4950" xr:uid="{00000000-0005-0000-0000-0000E2080000}"/>
    <cellStyle name="Hyperlink 2 3 6 3" xfId="797" xr:uid="{00000000-0005-0000-0000-0000E3080000}"/>
    <cellStyle name="Hyperlink 2 3 6 3 2" xfId="1910" xr:uid="{00000000-0005-0000-0000-0000E4080000}"/>
    <cellStyle name="Hyperlink 2 3 6 3 2 2" xfId="4121" xr:uid="{00000000-0005-0000-0000-0000E5080000}"/>
    <cellStyle name="Hyperlink 2 3 6 3 2 3" xfId="6331" xr:uid="{00000000-0005-0000-0000-0000E6080000}"/>
    <cellStyle name="Hyperlink 2 3 6 3 3" xfId="3016" xr:uid="{00000000-0005-0000-0000-0000E7080000}"/>
    <cellStyle name="Hyperlink 2 3 6 3 4" xfId="5226" xr:uid="{00000000-0005-0000-0000-0000E8080000}"/>
    <cellStyle name="Hyperlink 2 3 6 4" xfId="1358" xr:uid="{00000000-0005-0000-0000-0000E9080000}"/>
    <cellStyle name="Hyperlink 2 3 6 4 2" xfId="3569" xr:uid="{00000000-0005-0000-0000-0000EA080000}"/>
    <cellStyle name="Hyperlink 2 3 6 4 3" xfId="5779" xr:uid="{00000000-0005-0000-0000-0000EB080000}"/>
    <cellStyle name="Hyperlink 2 3 6 5" xfId="2464" xr:uid="{00000000-0005-0000-0000-0000EC080000}"/>
    <cellStyle name="Hyperlink 2 3 6 6" xfId="4674" xr:uid="{00000000-0005-0000-0000-0000ED080000}"/>
    <cellStyle name="Hyperlink 2 3 7" xfId="337" xr:uid="{00000000-0005-0000-0000-0000EE080000}"/>
    <cellStyle name="Hyperlink 2 3 7 2" xfId="889" xr:uid="{00000000-0005-0000-0000-0000EF080000}"/>
    <cellStyle name="Hyperlink 2 3 7 2 2" xfId="2002" xr:uid="{00000000-0005-0000-0000-0000F0080000}"/>
    <cellStyle name="Hyperlink 2 3 7 2 2 2" xfId="4213" xr:uid="{00000000-0005-0000-0000-0000F1080000}"/>
    <cellStyle name="Hyperlink 2 3 7 2 2 3" xfId="6423" xr:uid="{00000000-0005-0000-0000-0000F2080000}"/>
    <cellStyle name="Hyperlink 2 3 7 2 3" xfId="3108" xr:uid="{00000000-0005-0000-0000-0000F3080000}"/>
    <cellStyle name="Hyperlink 2 3 7 2 4" xfId="5318" xr:uid="{00000000-0005-0000-0000-0000F4080000}"/>
    <cellStyle name="Hyperlink 2 3 7 3" xfId="1450" xr:uid="{00000000-0005-0000-0000-0000F5080000}"/>
    <cellStyle name="Hyperlink 2 3 7 3 2" xfId="3661" xr:uid="{00000000-0005-0000-0000-0000F6080000}"/>
    <cellStyle name="Hyperlink 2 3 7 3 3" xfId="5871" xr:uid="{00000000-0005-0000-0000-0000F7080000}"/>
    <cellStyle name="Hyperlink 2 3 7 4" xfId="2556" xr:uid="{00000000-0005-0000-0000-0000F8080000}"/>
    <cellStyle name="Hyperlink 2 3 7 5" xfId="4766" xr:uid="{00000000-0005-0000-0000-0000F9080000}"/>
    <cellStyle name="Hyperlink 2 3 8" xfId="613" xr:uid="{00000000-0005-0000-0000-0000FA080000}"/>
    <cellStyle name="Hyperlink 2 3 8 2" xfId="1726" xr:uid="{00000000-0005-0000-0000-0000FB080000}"/>
    <cellStyle name="Hyperlink 2 3 8 2 2" xfId="3937" xr:uid="{00000000-0005-0000-0000-0000FC080000}"/>
    <cellStyle name="Hyperlink 2 3 8 2 3" xfId="6147" xr:uid="{00000000-0005-0000-0000-0000FD080000}"/>
    <cellStyle name="Hyperlink 2 3 8 3" xfId="2832" xr:uid="{00000000-0005-0000-0000-0000FE080000}"/>
    <cellStyle name="Hyperlink 2 3 8 4" xfId="5042" xr:uid="{00000000-0005-0000-0000-0000FF080000}"/>
    <cellStyle name="Hyperlink 2 3 9" xfId="1174" xr:uid="{00000000-0005-0000-0000-000000090000}"/>
    <cellStyle name="Hyperlink 2 3 9 2" xfId="3385" xr:uid="{00000000-0005-0000-0000-000001090000}"/>
    <cellStyle name="Hyperlink 2 3 9 3" xfId="5595" xr:uid="{00000000-0005-0000-0000-000002090000}"/>
    <cellStyle name="Hyperlink 2 4" xfId="66" xr:uid="{00000000-0005-0000-0000-000003090000}"/>
    <cellStyle name="Hyperlink 2 4 10" xfId="4495" xr:uid="{00000000-0005-0000-0000-000004090000}"/>
    <cellStyle name="Hyperlink 2 4 2" xfId="86" xr:uid="{00000000-0005-0000-0000-000005090000}"/>
    <cellStyle name="Hyperlink 2 4 2 2" xfId="132" xr:uid="{00000000-0005-0000-0000-000006090000}"/>
    <cellStyle name="Hyperlink 2 4 2 2 2" xfId="224" xr:uid="{00000000-0005-0000-0000-000007090000}"/>
    <cellStyle name="Hyperlink 2 4 2 2 2 2" xfId="500" xr:uid="{00000000-0005-0000-0000-000008090000}"/>
    <cellStyle name="Hyperlink 2 4 2 2 2 2 2" xfId="1052" xr:uid="{00000000-0005-0000-0000-000009090000}"/>
    <cellStyle name="Hyperlink 2 4 2 2 2 2 2 2" xfId="2165" xr:uid="{00000000-0005-0000-0000-00000A090000}"/>
    <cellStyle name="Hyperlink 2 4 2 2 2 2 2 2 2" xfId="4376" xr:uid="{00000000-0005-0000-0000-00000B090000}"/>
    <cellStyle name="Hyperlink 2 4 2 2 2 2 2 2 3" xfId="6586" xr:uid="{00000000-0005-0000-0000-00000C090000}"/>
    <cellStyle name="Hyperlink 2 4 2 2 2 2 2 3" xfId="3271" xr:uid="{00000000-0005-0000-0000-00000D090000}"/>
    <cellStyle name="Hyperlink 2 4 2 2 2 2 2 4" xfId="5481" xr:uid="{00000000-0005-0000-0000-00000E090000}"/>
    <cellStyle name="Hyperlink 2 4 2 2 2 2 3" xfId="1613" xr:uid="{00000000-0005-0000-0000-00000F090000}"/>
    <cellStyle name="Hyperlink 2 4 2 2 2 2 3 2" xfId="3824" xr:uid="{00000000-0005-0000-0000-000010090000}"/>
    <cellStyle name="Hyperlink 2 4 2 2 2 2 3 3" xfId="6034" xr:uid="{00000000-0005-0000-0000-000011090000}"/>
    <cellStyle name="Hyperlink 2 4 2 2 2 2 4" xfId="2719" xr:uid="{00000000-0005-0000-0000-000012090000}"/>
    <cellStyle name="Hyperlink 2 4 2 2 2 2 5" xfId="4929" xr:uid="{00000000-0005-0000-0000-000013090000}"/>
    <cellStyle name="Hyperlink 2 4 2 2 2 3" xfId="776" xr:uid="{00000000-0005-0000-0000-000014090000}"/>
    <cellStyle name="Hyperlink 2 4 2 2 2 3 2" xfId="1889" xr:uid="{00000000-0005-0000-0000-000015090000}"/>
    <cellStyle name="Hyperlink 2 4 2 2 2 3 2 2" xfId="4100" xr:uid="{00000000-0005-0000-0000-000016090000}"/>
    <cellStyle name="Hyperlink 2 4 2 2 2 3 2 3" xfId="6310" xr:uid="{00000000-0005-0000-0000-000017090000}"/>
    <cellStyle name="Hyperlink 2 4 2 2 2 3 3" xfId="2995" xr:uid="{00000000-0005-0000-0000-000018090000}"/>
    <cellStyle name="Hyperlink 2 4 2 2 2 3 4" xfId="5205" xr:uid="{00000000-0005-0000-0000-000019090000}"/>
    <cellStyle name="Hyperlink 2 4 2 2 2 4" xfId="1337" xr:uid="{00000000-0005-0000-0000-00001A090000}"/>
    <cellStyle name="Hyperlink 2 4 2 2 2 4 2" xfId="3548" xr:uid="{00000000-0005-0000-0000-00001B090000}"/>
    <cellStyle name="Hyperlink 2 4 2 2 2 4 3" xfId="5758" xr:uid="{00000000-0005-0000-0000-00001C090000}"/>
    <cellStyle name="Hyperlink 2 4 2 2 2 5" xfId="2443" xr:uid="{00000000-0005-0000-0000-00001D090000}"/>
    <cellStyle name="Hyperlink 2 4 2 2 2 6" xfId="4653" xr:uid="{00000000-0005-0000-0000-00001E090000}"/>
    <cellStyle name="Hyperlink 2 4 2 2 3" xfId="316" xr:uid="{00000000-0005-0000-0000-00001F090000}"/>
    <cellStyle name="Hyperlink 2 4 2 2 3 2" xfId="592" xr:uid="{00000000-0005-0000-0000-000020090000}"/>
    <cellStyle name="Hyperlink 2 4 2 2 3 2 2" xfId="1144" xr:uid="{00000000-0005-0000-0000-000021090000}"/>
    <cellStyle name="Hyperlink 2 4 2 2 3 2 2 2" xfId="2257" xr:uid="{00000000-0005-0000-0000-000022090000}"/>
    <cellStyle name="Hyperlink 2 4 2 2 3 2 2 2 2" xfId="4468" xr:uid="{00000000-0005-0000-0000-000023090000}"/>
    <cellStyle name="Hyperlink 2 4 2 2 3 2 2 2 3" xfId="6678" xr:uid="{00000000-0005-0000-0000-000024090000}"/>
    <cellStyle name="Hyperlink 2 4 2 2 3 2 2 3" xfId="3363" xr:uid="{00000000-0005-0000-0000-000025090000}"/>
    <cellStyle name="Hyperlink 2 4 2 2 3 2 2 4" xfId="5573" xr:uid="{00000000-0005-0000-0000-000026090000}"/>
    <cellStyle name="Hyperlink 2 4 2 2 3 2 3" xfId="1705" xr:uid="{00000000-0005-0000-0000-000027090000}"/>
    <cellStyle name="Hyperlink 2 4 2 2 3 2 3 2" xfId="3916" xr:uid="{00000000-0005-0000-0000-000028090000}"/>
    <cellStyle name="Hyperlink 2 4 2 2 3 2 3 3" xfId="6126" xr:uid="{00000000-0005-0000-0000-000029090000}"/>
    <cellStyle name="Hyperlink 2 4 2 2 3 2 4" xfId="2811" xr:uid="{00000000-0005-0000-0000-00002A090000}"/>
    <cellStyle name="Hyperlink 2 4 2 2 3 2 5" xfId="5021" xr:uid="{00000000-0005-0000-0000-00002B090000}"/>
    <cellStyle name="Hyperlink 2 4 2 2 3 3" xfId="868" xr:uid="{00000000-0005-0000-0000-00002C090000}"/>
    <cellStyle name="Hyperlink 2 4 2 2 3 3 2" xfId="1981" xr:uid="{00000000-0005-0000-0000-00002D090000}"/>
    <cellStyle name="Hyperlink 2 4 2 2 3 3 2 2" xfId="4192" xr:uid="{00000000-0005-0000-0000-00002E090000}"/>
    <cellStyle name="Hyperlink 2 4 2 2 3 3 2 3" xfId="6402" xr:uid="{00000000-0005-0000-0000-00002F090000}"/>
    <cellStyle name="Hyperlink 2 4 2 2 3 3 3" xfId="3087" xr:uid="{00000000-0005-0000-0000-000030090000}"/>
    <cellStyle name="Hyperlink 2 4 2 2 3 3 4" xfId="5297" xr:uid="{00000000-0005-0000-0000-000031090000}"/>
    <cellStyle name="Hyperlink 2 4 2 2 3 4" xfId="1429" xr:uid="{00000000-0005-0000-0000-000032090000}"/>
    <cellStyle name="Hyperlink 2 4 2 2 3 4 2" xfId="3640" xr:uid="{00000000-0005-0000-0000-000033090000}"/>
    <cellStyle name="Hyperlink 2 4 2 2 3 4 3" xfId="5850" xr:uid="{00000000-0005-0000-0000-000034090000}"/>
    <cellStyle name="Hyperlink 2 4 2 2 3 5" xfId="2535" xr:uid="{00000000-0005-0000-0000-000035090000}"/>
    <cellStyle name="Hyperlink 2 4 2 2 3 6" xfId="4745" xr:uid="{00000000-0005-0000-0000-000036090000}"/>
    <cellStyle name="Hyperlink 2 4 2 2 4" xfId="408" xr:uid="{00000000-0005-0000-0000-000037090000}"/>
    <cellStyle name="Hyperlink 2 4 2 2 4 2" xfId="960" xr:uid="{00000000-0005-0000-0000-000038090000}"/>
    <cellStyle name="Hyperlink 2 4 2 2 4 2 2" xfId="2073" xr:uid="{00000000-0005-0000-0000-000039090000}"/>
    <cellStyle name="Hyperlink 2 4 2 2 4 2 2 2" xfId="4284" xr:uid="{00000000-0005-0000-0000-00003A090000}"/>
    <cellStyle name="Hyperlink 2 4 2 2 4 2 2 3" xfId="6494" xr:uid="{00000000-0005-0000-0000-00003B090000}"/>
    <cellStyle name="Hyperlink 2 4 2 2 4 2 3" xfId="3179" xr:uid="{00000000-0005-0000-0000-00003C090000}"/>
    <cellStyle name="Hyperlink 2 4 2 2 4 2 4" xfId="5389" xr:uid="{00000000-0005-0000-0000-00003D090000}"/>
    <cellStyle name="Hyperlink 2 4 2 2 4 3" xfId="1521" xr:uid="{00000000-0005-0000-0000-00003E090000}"/>
    <cellStyle name="Hyperlink 2 4 2 2 4 3 2" xfId="3732" xr:uid="{00000000-0005-0000-0000-00003F090000}"/>
    <cellStyle name="Hyperlink 2 4 2 2 4 3 3" xfId="5942" xr:uid="{00000000-0005-0000-0000-000040090000}"/>
    <cellStyle name="Hyperlink 2 4 2 2 4 4" xfId="2627" xr:uid="{00000000-0005-0000-0000-000041090000}"/>
    <cellStyle name="Hyperlink 2 4 2 2 4 5" xfId="4837" xr:uid="{00000000-0005-0000-0000-000042090000}"/>
    <cellStyle name="Hyperlink 2 4 2 2 5" xfId="684" xr:uid="{00000000-0005-0000-0000-000043090000}"/>
    <cellStyle name="Hyperlink 2 4 2 2 5 2" xfId="1797" xr:uid="{00000000-0005-0000-0000-000044090000}"/>
    <cellStyle name="Hyperlink 2 4 2 2 5 2 2" xfId="4008" xr:uid="{00000000-0005-0000-0000-000045090000}"/>
    <cellStyle name="Hyperlink 2 4 2 2 5 2 3" xfId="6218" xr:uid="{00000000-0005-0000-0000-000046090000}"/>
    <cellStyle name="Hyperlink 2 4 2 2 5 3" xfId="2903" xr:uid="{00000000-0005-0000-0000-000047090000}"/>
    <cellStyle name="Hyperlink 2 4 2 2 5 4" xfId="5113" xr:uid="{00000000-0005-0000-0000-000048090000}"/>
    <cellStyle name="Hyperlink 2 4 2 2 6" xfId="1245" xr:uid="{00000000-0005-0000-0000-000049090000}"/>
    <cellStyle name="Hyperlink 2 4 2 2 6 2" xfId="3456" xr:uid="{00000000-0005-0000-0000-00004A090000}"/>
    <cellStyle name="Hyperlink 2 4 2 2 6 3" xfId="5666" xr:uid="{00000000-0005-0000-0000-00004B090000}"/>
    <cellStyle name="Hyperlink 2 4 2 2 7" xfId="2351" xr:uid="{00000000-0005-0000-0000-00004C090000}"/>
    <cellStyle name="Hyperlink 2 4 2 2 8" xfId="4561" xr:uid="{00000000-0005-0000-0000-00004D090000}"/>
    <cellStyle name="Hyperlink 2 4 2 3" xfId="178" xr:uid="{00000000-0005-0000-0000-00004E090000}"/>
    <cellStyle name="Hyperlink 2 4 2 3 2" xfId="454" xr:uid="{00000000-0005-0000-0000-00004F090000}"/>
    <cellStyle name="Hyperlink 2 4 2 3 2 2" xfId="1006" xr:uid="{00000000-0005-0000-0000-000050090000}"/>
    <cellStyle name="Hyperlink 2 4 2 3 2 2 2" xfId="2119" xr:uid="{00000000-0005-0000-0000-000051090000}"/>
    <cellStyle name="Hyperlink 2 4 2 3 2 2 2 2" xfId="4330" xr:uid="{00000000-0005-0000-0000-000052090000}"/>
    <cellStyle name="Hyperlink 2 4 2 3 2 2 2 3" xfId="6540" xr:uid="{00000000-0005-0000-0000-000053090000}"/>
    <cellStyle name="Hyperlink 2 4 2 3 2 2 3" xfId="3225" xr:uid="{00000000-0005-0000-0000-000054090000}"/>
    <cellStyle name="Hyperlink 2 4 2 3 2 2 4" xfId="5435" xr:uid="{00000000-0005-0000-0000-000055090000}"/>
    <cellStyle name="Hyperlink 2 4 2 3 2 3" xfId="1567" xr:uid="{00000000-0005-0000-0000-000056090000}"/>
    <cellStyle name="Hyperlink 2 4 2 3 2 3 2" xfId="3778" xr:uid="{00000000-0005-0000-0000-000057090000}"/>
    <cellStyle name="Hyperlink 2 4 2 3 2 3 3" xfId="5988" xr:uid="{00000000-0005-0000-0000-000058090000}"/>
    <cellStyle name="Hyperlink 2 4 2 3 2 4" xfId="2673" xr:uid="{00000000-0005-0000-0000-000059090000}"/>
    <cellStyle name="Hyperlink 2 4 2 3 2 5" xfId="4883" xr:uid="{00000000-0005-0000-0000-00005A090000}"/>
    <cellStyle name="Hyperlink 2 4 2 3 3" xfId="730" xr:uid="{00000000-0005-0000-0000-00005B090000}"/>
    <cellStyle name="Hyperlink 2 4 2 3 3 2" xfId="1843" xr:uid="{00000000-0005-0000-0000-00005C090000}"/>
    <cellStyle name="Hyperlink 2 4 2 3 3 2 2" xfId="4054" xr:uid="{00000000-0005-0000-0000-00005D090000}"/>
    <cellStyle name="Hyperlink 2 4 2 3 3 2 3" xfId="6264" xr:uid="{00000000-0005-0000-0000-00005E090000}"/>
    <cellStyle name="Hyperlink 2 4 2 3 3 3" xfId="2949" xr:uid="{00000000-0005-0000-0000-00005F090000}"/>
    <cellStyle name="Hyperlink 2 4 2 3 3 4" xfId="5159" xr:uid="{00000000-0005-0000-0000-000060090000}"/>
    <cellStyle name="Hyperlink 2 4 2 3 4" xfId="1291" xr:uid="{00000000-0005-0000-0000-000061090000}"/>
    <cellStyle name="Hyperlink 2 4 2 3 4 2" xfId="3502" xr:uid="{00000000-0005-0000-0000-000062090000}"/>
    <cellStyle name="Hyperlink 2 4 2 3 4 3" xfId="5712" xr:uid="{00000000-0005-0000-0000-000063090000}"/>
    <cellStyle name="Hyperlink 2 4 2 3 5" xfId="2397" xr:uid="{00000000-0005-0000-0000-000064090000}"/>
    <cellStyle name="Hyperlink 2 4 2 3 6" xfId="4607" xr:uid="{00000000-0005-0000-0000-000065090000}"/>
    <cellStyle name="Hyperlink 2 4 2 4" xfId="270" xr:uid="{00000000-0005-0000-0000-000066090000}"/>
    <cellStyle name="Hyperlink 2 4 2 4 2" xfId="546" xr:uid="{00000000-0005-0000-0000-000067090000}"/>
    <cellStyle name="Hyperlink 2 4 2 4 2 2" xfId="1098" xr:uid="{00000000-0005-0000-0000-000068090000}"/>
    <cellStyle name="Hyperlink 2 4 2 4 2 2 2" xfId="2211" xr:uid="{00000000-0005-0000-0000-000069090000}"/>
    <cellStyle name="Hyperlink 2 4 2 4 2 2 2 2" xfId="4422" xr:uid="{00000000-0005-0000-0000-00006A090000}"/>
    <cellStyle name="Hyperlink 2 4 2 4 2 2 2 3" xfId="6632" xr:uid="{00000000-0005-0000-0000-00006B090000}"/>
    <cellStyle name="Hyperlink 2 4 2 4 2 2 3" xfId="3317" xr:uid="{00000000-0005-0000-0000-00006C090000}"/>
    <cellStyle name="Hyperlink 2 4 2 4 2 2 4" xfId="5527" xr:uid="{00000000-0005-0000-0000-00006D090000}"/>
    <cellStyle name="Hyperlink 2 4 2 4 2 3" xfId="1659" xr:uid="{00000000-0005-0000-0000-00006E090000}"/>
    <cellStyle name="Hyperlink 2 4 2 4 2 3 2" xfId="3870" xr:uid="{00000000-0005-0000-0000-00006F090000}"/>
    <cellStyle name="Hyperlink 2 4 2 4 2 3 3" xfId="6080" xr:uid="{00000000-0005-0000-0000-000070090000}"/>
    <cellStyle name="Hyperlink 2 4 2 4 2 4" xfId="2765" xr:uid="{00000000-0005-0000-0000-000071090000}"/>
    <cellStyle name="Hyperlink 2 4 2 4 2 5" xfId="4975" xr:uid="{00000000-0005-0000-0000-000072090000}"/>
    <cellStyle name="Hyperlink 2 4 2 4 3" xfId="822" xr:uid="{00000000-0005-0000-0000-000073090000}"/>
    <cellStyle name="Hyperlink 2 4 2 4 3 2" xfId="1935" xr:uid="{00000000-0005-0000-0000-000074090000}"/>
    <cellStyle name="Hyperlink 2 4 2 4 3 2 2" xfId="4146" xr:uid="{00000000-0005-0000-0000-000075090000}"/>
    <cellStyle name="Hyperlink 2 4 2 4 3 2 3" xfId="6356" xr:uid="{00000000-0005-0000-0000-000076090000}"/>
    <cellStyle name="Hyperlink 2 4 2 4 3 3" xfId="3041" xr:uid="{00000000-0005-0000-0000-000077090000}"/>
    <cellStyle name="Hyperlink 2 4 2 4 3 4" xfId="5251" xr:uid="{00000000-0005-0000-0000-000078090000}"/>
    <cellStyle name="Hyperlink 2 4 2 4 4" xfId="1383" xr:uid="{00000000-0005-0000-0000-000079090000}"/>
    <cellStyle name="Hyperlink 2 4 2 4 4 2" xfId="3594" xr:uid="{00000000-0005-0000-0000-00007A090000}"/>
    <cellStyle name="Hyperlink 2 4 2 4 4 3" xfId="5804" xr:uid="{00000000-0005-0000-0000-00007B090000}"/>
    <cellStyle name="Hyperlink 2 4 2 4 5" xfId="2489" xr:uid="{00000000-0005-0000-0000-00007C090000}"/>
    <cellStyle name="Hyperlink 2 4 2 4 6" xfId="4699" xr:uid="{00000000-0005-0000-0000-00007D090000}"/>
    <cellStyle name="Hyperlink 2 4 2 5" xfId="362" xr:uid="{00000000-0005-0000-0000-00007E090000}"/>
    <cellStyle name="Hyperlink 2 4 2 5 2" xfId="914" xr:uid="{00000000-0005-0000-0000-00007F090000}"/>
    <cellStyle name="Hyperlink 2 4 2 5 2 2" xfId="2027" xr:uid="{00000000-0005-0000-0000-000080090000}"/>
    <cellStyle name="Hyperlink 2 4 2 5 2 2 2" xfId="4238" xr:uid="{00000000-0005-0000-0000-000081090000}"/>
    <cellStyle name="Hyperlink 2 4 2 5 2 2 3" xfId="6448" xr:uid="{00000000-0005-0000-0000-000082090000}"/>
    <cellStyle name="Hyperlink 2 4 2 5 2 3" xfId="3133" xr:uid="{00000000-0005-0000-0000-000083090000}"/>
    <cellStyle name="Hyperlink 2 4 2 5 2 4" xfId="5343" xr:uid="{00000000-0005-0000-0000-000084090000}"/>
    <cellStyle name="Hyperlink 2 4 2 5 3" xfId="1475" xr:uid="{00000000-0005-0000-0000-000085090000}"/>
    <cellStyle name="Hyperlink 2 4 2 5 3 2" xfId="3686" xr:uid="{00000000-0005-0000-0000-000086090000}"/>
    <cellStyle name="Hyperlink 2 4 2 5 3 3" xfId="5896" xr:uid="{00000000-0005-0000-0000-000087090000}"/>
    <cellStyle name="Hyperlink 2 4 2 5 4" xfId="2581" xr:uid="{00000000-0005-0000-0000-000088090000}"/>
    <cellStyle name="Hyperlink 2 4 2 5 5" xfId="4791" xr:uid="{00000000-0005-0000-0000-000089090000}"/>
    <cellStyle name="Hyperlink 2 4 2 6" xfId="638" xr:uid="{00000000-0005-0000-0000-00008A090000}"/>
    <cellStyle name="Hyperlink 2 4 2 6 2" xfId="1751" xr:uid="{00000000-0005-0000-0000-00008B090000}"/>
    <cellStyle name="Hyperlink 2 4 2 6 2 2" xfId="3962" xr:uid="{00000000-0005-0000-0000-00008C090000}"/>
    <cellStyle name="Hyperlink 2 4 2 6 2 3" xfId="6172" xr:uid="{00000000-0005-0000-0000-00008D090000}"/>
    <cellStyle name="Hyperlink 2 4 2 6 3" xfId="2857" xr:uid="{00000000-0005-0000-0000-00008E090000}"/>
    <cellStyle name="Hyperlink 2 4 2 6 4" xfId="5067" xr:uid="{00000000-0005-0000-0000-00008F090000}"/>
    <cellStyle name="Hyperlink 2 4 2 7" xfId="1199" xr:uid="{00000000-0005-0000-0000-000090090000}"/>
    <cellStyle name="Hyperlink 2 4 2 7 2" xfId="3410" xr:uid="{00000000-0005-0000-0000-000091090000}"/>
    <cellStyle name="Hyperlink 2 4 2 7 3" xfId="5620" xr:uid="{00000000-0005-0000-0000-000092090000}"/>
    <cellStyle name="Hyperlink 2 4 2 8" xfId="2305" xr:uid="{00000000-0005-0000-0000-000093090000}"/>
    <cellStyle name="Hyperlink 2 4 2 9" xfId="4515" xr:uid="{00000000-0005-0000-0000-000094090000}"/>
    <cellStyle name="Hyperlink 2 4 3" xfId="112" xr:uid="{00000000-0005-0000-0000-000095090000}"/>
    <cellStyle name="Hyperlink 2 4 3 2" xfId="204" xr:uid="{00000000-0005-0000-0000-000096090000}"/>
    <cellStyle name="Hyperlink 2 4 3 2 2" xfId="480" xr:uid="{00000000-0005-0000-0000-000097090000}"/>
    <cellStyle name="Hyperlink 2 4 3 2 2 2" xfId="1032" xr:uid="{00000000-0005-0000-0000-000098090000}"/>
    <cellStyle name="Hyperlink 2 4 3 2 2 2 2" xfId="2145" xr:uid="{00000000-0005-0000-0000-000099090000}"/>
    <cellStyle name="Hyperlink 2 4 3 2 2 2 2 2" xfId="4356" xr:uid="{00000000-0005-0000-0000-00009A090000}"/>
    <cellStyle name="Hyperlink 2 4 3 2 2 2 2 3" xfId="6566" xr:uid="{00000000-0005-0000-0000-00009B090000}"/>
    <cellStyle name="Hyperlink 2 4 3 2 2 2 3" xfId="3251" xr:uid="{00000000-0005-0000-0000-00009C090000}"/>
    <cellStyle name="Hyperlink 2 4 3 2 2 2 4" xfId="5461" xr:uid="{00000000-0005-0000-0000-00009D090000}"/>
    <cellStyle name="Hyperlink 2 4 3 2 2 3" xfId="1593" xr:uid="{00000000-0005-0000-0000-00009E090000}"/>
    <cellStyle name="Hyperlink 2 4 3 2 2 3 2" xfId="3804" xr:uid="{00000000-0005-0000-0000-00009F090000}"/>
    <cellStyle name="Hyperlink 2 4 3 2 2 3 3" xfId="6014" xr:uid="{00000000-0005-0000-0000-0000A0090000}"/>
    <cellStyle name="Hyperlink 2 4 3 2 2 4" xfId="2699" xr:uid="{00000000-0005-0000-0000-0000A1090000}"/>
    <cellStyle name="Hyperlink 2 4 3 2 2 5" xfId="4909" xr:uid="{00000000-0005-0000-0000-0000A2090000}"/>
    <cellStyle name="Hyperlink 2 4 3 2 3" xfId="756" xr:uid="{00000000-0005-0000-0000-0000A3090000}"/>
    <cellStyle name="Hyperlink 2 4 3 2 3 2" xfId="1869" xr:uid="{00000000-0005-0000-0000-0000A4090000}"/>
    <cellStyle name="Hyperlink 2 4 3 2 3 2 2" xfId="4080" xr:uid="{00000000-0005-0000-0000-0000A5090000}"/>
    <cellStyle name="Hyperlink 2 4 3 2 3 2 3" xfId="6290" xr:uid="{00000000-0005-0000-0000-0000A6090000}"/>
    <cellStyle name="Hyperlink 2 4 3 2 3 3" xfId="2975" xr:uid="{00000000-0005-0000-0000-0000A7090000}"/>
    <cellStyle name="Hyperlink 2 4 3 2 3 4" xfId="5185" xr:uid="{00000000-0005-0000-0000-0000A8090000}"/>
    <cellStyle name="Hyperlink 2 4 3 2 4" xfId="1317" xr:uid="{00000000-0005-0000-0000-0000A9090000}"/>
    <cellStyle name="Hyperlink 2 4 3 2 4 2" xfId="3528" xr:uid="{00000000-0005-0000-0000-0000AA090000}"/>
    <cellStyle name="Hyperlink 2 4 3 2 4 3" xfId="5738" xr:uid="{00000000-0005-0000-0000-0000AB090000}"/>
    <cellStyle name="Hyperlink 2 4 3 2 5" xfId="2423" xr:uid="{00000000-0005-0000-0000-0000AC090000}"/>
    <cellStyle name="Hyperlink 2 4 3 2 6" xfId="4633" xr:uid="{00000000-0005-0000-0000-0000AD090000}"/>
    <cellStyle name="Hyperlink 2 4 3 3" xfId="296" xr:uid="{00000000-0005-0000-0000-0000AE090000}"/>
    <cellStyle name="Hyperlink 2 4 3 3 2" xfId="572" xr:uid="{00000000-0005-0000-0000-0000AF090000}"/>
    <cellStyle name="Hyperlink 2 4 3 3 2 2" xfId="1124" xr:uid="{00000000-0005-0000-0000-0000B0090000}"/>
    <cellStyle name="Hyperlink 2 4 3 3 2 2 2" xfId="2237" xr:uid="{00000000-0005-0000-0000-0000B1090000}"/>
    <cellStyle name="Hyperlink 2 4 3 3 2 2 2 2" xfId="4448" xr:uid="{00000000-0005-0000-0000-0000B2090000}"/>
    <cellStyle name="Hyperlink 2 4 3 3 2 2 2 3" xfId="6658" xr:uid="{00000000-0005-0000-0000-0000B3090000}"/>
    <cellStyle name="Hyperlink 2 4 3 3 2 2 3" xfId="3343" xr:uid="{00000000-0005-0000-0000-0000B4090000}"/>
    <cellStyle name="Hyperlink 2 4 3 3 2 2 4" xfId="5553" xr:uid="{00000000-0005-0000-0000-0000B5090000}"/>
    <cellStyle name="Hyperlink 2 4 3 3 2 3" xfId="1685" xr:uid="{00000000-0005-0000-0000-0000B6090000}"/>
    <cellStyle name="Hyperlink 2 4 3 3 2 3 2" xfId="3896" xr:uid="{00000000-0005-0000-0000-0000B7090000}"/>
    <cellStyle name="Hyperlink 2 4 3 3 2 3 3" xfId="6106" xr:uid="{00000000-0005-0000-0000-0000B8090000}"/>
    <cellStyle name="Hyperlink 2 4 3 3 2 4" xfId="2791" xr:uid="{00000000-0005-0000-0000-0000B9090000}"/>
    <cellStyle name="Hyperlink 2 4 3 3 2 5" xfId="5001" xr:uid="{00000000-0005-0000-0000-0000BA090000}"/>
    <cellStyle name="Hyperlink 2 4 3 3 3" xfId="848" xr:uid="{00000000-0005-0000-0000-0000BB090000}"/>
    <cellStyle name="Hyperlink 2 4 3 3 3 2" xfId="1961" xr:uid="{00000000-0005-0000-0000-0000BC090000}"/>
    <cellStyle name="Hyperlink 2 4 3 3 3 2 2" xfId="4172" xr:uid="{00000000-0005-0000-0000-0000BD090000}"/>
    <cellStyle name="Hyperlink 2 4 3 3 3 2 3" xfId="6382" xr:uid="{00000000-0005-0000-0000-0000BE090000}"/>
    <cellStyle name="Hyperlink 2 4 3 3 3 3" xfId="3067" xr:uid="{00000000-0005-0000-0000-0000BF090000}"/>
    <cellStyle name="Hyperlink 2 4 3 3 3 4" xfId="5277" xr:uid="{00000000-0005-0000-0000-0000C0090000}"/>
    <cellStyle name="Hyperlink 2 4 3 3 4" xfId="1409" xr:uid="{00000000-0005-0000-0000-0000C1090000}"/>
    <cellStyle name="Hyperlink 2 4 3 3 4 2" xfId="3620" xr:uid="{00000000-0005-0000-0000-0000C2090000}"/>
    <cellStyle name="Hyperlink 2 4 3 3 4 3" xfId="5830" xr:uid="{00000000-0005-0000-0000-0000C3090000}"/>
    <cellStyle name="Hyperlink 2 4 3 3 5" xfId="2515" xr:uid="{00000000-0005-0000-0000-0000C4090000}"/>
    <cellStyle name="Hyperlink 2 4 3 3 6" xfId="4725" xr:uid="{00000000-0005-0000-0000-0000C5090000}"/>
    <cellStyle name="Hyperlink 2 4 3 4" xfId="388" xr:uid="{00000000-0005-0000-0000-0000C6090000}"/>
    <cellStyle name="Hyperlink 2 4 3 4 2" xfId="940" xr:uid="{00000000-0005-0000-0000-0000C7090000}"/>
    <cellStyle name="Hyperlink 2 4 3 4 2 2" xfId="2053" xr:uid="{00000000-0005-0000-0000-0000C8090000}"/>
    <cellStyle name="Hyperlink 2 4 3 4 2 2 2" xfId="4264" xr:uid="{00000000-0005-0000-0000-0000C9090000}"/>
    <cellStyle name="Hyperlink 2 4 3 4 2 2 3" xfId="6474" xr:uid="{00000000-0005-0000-0000-0000CA090000}"/>
    <cellStyle name="Hyperlink 2 4 3 4 2 3" xfId="3159" xr:uid="{00000000-0005-0000-0000-0000CB090000}"/>
    <cellStyle name="Hyperlink 2 4 3 4 2 4" xfId="5369" xr:uid="{00000000-0005-0000-0000-0000CC090000}"/>
    <cellStyle name="Hyperlink 2 4 3 4 3" xfId="1501" xr:uid="{00000000-0005-0000-0000-0000CD090000}"/>
    <cellStyle name="Hyperlink 2 4 3 4 3 2" xfId="3712" xr:uid="{00000000-0005-0000-0000-0000CE090000}"/>
    <cellStyle name="Hyperlink 2 4 3 4 3 3" xfId="5922" xr:uid="{00000000-0005-0000-0000-0000CF090000}"/>
    <cellStyle name="Hyperlink 2 4 3 4 4" xfId="2607" xr:uid="{00000000-0005-0000-0000-0000D0090000}"/>
    <cellStyle name="Hyperlink 2 4 3 4 5" xfId="4817" xr:uid="{00000000-0005-0000-0000-0000D1090000}"/>
    <cellStyle name="Hyperlink 2 4 3 5" xfId="664" xr:uid="{00000000-0005-0000-0000-0000D2090000}"/>
    <cellStyle name="Hyperlink 2 4 3 5 2" xfId="1777" xr:uid="{00000000-0005-0000-0000-0000D3090000}"/>
    <cellStyle name="Hyperlink 2 4 3 5 2 2" xfId="3988" xr:uid="{00000000-0005-0000-0000-0000D4090000}"/>
    <cellStyle name="Hyperlink 2 4 3 5 2 3" xfId="6198" xr:uid="{00000000-0005-0000-0000-0000D5090000}"/>
    <cellStyle name="Hyperlink 2 4 3 5 3" xfId="2883" xr:uid="{00000000-0005-0000-0000-0000D6090000}"/>
    <cellStyle name="Hyperlink 2 4 3 5 4" xfId="5093" xr:uid="{00000000-0005-0000-0000-0000D7090000}"/>
    <cellStyle name="Hyperlink 2 4 3 6" xfId="1225" xr:uid="{00000000-0005-0000-0000-0000D8090000}"/>
    <cellStyle name="Hyperlink 2 4 3 6 2" xfId="3436" xr:uid="{00000000-0005-0000-0000-0000D9090000}"/>
    <cellStyle name="Hyperlink 2 4 3 6 3" xfId="5646" xr:uid="{00000000-0005-0000-0000-0000DA090000}"/>
    <cellStyle name="Hyperlink 2 4 3 7" xfId="2331" xr:uid="{00000000-0005-0000-0000-0000DB090000}"/>
    <cellStyle name="Hyperlink 2 4 3 8" xfId="4541" xr:uid="{00000000-0005-0000-0000-0000DC090000}"/>
    <cellStyle name="Hyperlink 2 4 4" xfId="158" xr:uid="{00000000-0005-0000-0000-0000DD090000}"/>
    <cellStyle name="Hyperlink 2 4 4 2" xfId="434" xr:uid="{00000000-0005-0000-0000-0000DE090000}"/>
    <cellStyle name="Hyperlink 2 4 4 2 2" xfId="986" xr:uid="{00000000-0005-0000-0000-0000DF090000}"/>
    <cellStyle name="Hyperlink 2 4 4 2 2 2" xfId="2099" xr:uid="{00000000-0005-0000-0000-0000E0090000}"/>
    <cellStyle name="Hyperlink 2 4 4 2 2 2 2" xfId="4310" xr:uid="{00000000-0005-0000-0000-0000E1090000}"/>
    <cellStyle name="Hyperlink 2 4 4 2 2 2 3" xfId="6520" xr:uid="{00000000-0005-0000-0000-0000E2090000}"/>
    <cellStyle name="Hyperlink 2 4 4 2 2 3" xfId="3205" xr:uid="{00000000-0005-0000-0000-0000E3090000}"/>
    <cellStyle name="Hyperlink 2 4 4 2 2 4" xfId="5415" xr:uid="{00000000-0005-0000-0000-0000E4090000}"/>
    <cellStyle name="Hyperlink 2 4 4 2 3" xfId="1547" xr:uid="{00000000-0005-0000-0000-0000E5090000}"/>
    <cellStyle name="Hyperlink 2 4 4 2 3 2" xfId="3758" xr:uid="{00000000-0005-0000-0000-0000E6090000}"/>
    <cellStyle name="Hyperlink 2 4 4 2 3 3" xfId="5968" xr:uid="{00000000-0005-0000-0000-0000E7090000}"/>
    <cellStyle name="Hyperlink 2 4 4 2 4" xfId="2653" xr:uid="{00000000-0005-0000-0000-0000E8090000}"/>
    <cellStyle name="Hyperlink 2 4 4 2 5" xfId="4863" xr:uid="{00000000-0005-0000-0000-0000E9090000}"/>
    <cellStyle name="Hyperlink 2 4 4 3" xfId="710" xr:uid="{00000000-0005-0000-0000-0000EA090000}"/>
    <cellStyle name="Hyperlink 2 4 4 3 2" xfId="1823" xr:uid="{00000000-0005-0000-0000-0000EB090000}"/>
    <cellStyle name="Hyperlink 2 4 4 3 2 2" xfId="4034" xr:uid="{00000000-0005-0000-0000-0000EC090000}"/>
    <cellStyle name="Hyperlink 2 4 4 3 2 3" xfId="6244" xr:uid="{00000000-0005-0000-0000-0000ED090000}"/>
    <cellStyle name="Hyperlink 2 4 4 3 3" xfId="2929" xr:uid="{00000000-0005-0000-0000-0000EE090000}"/>
    <cellStyle name="Hyperlink 2 4 4 3 4" xfId="5139" xr:uid="{00000000-0005-0000-0000-0000EF090000}"/>
    <cellStyle name="Hyperlink 2 4 4 4" xfId="1271" xr:uid="{00000000-0005-0000-0000-0000F0090000}"/>
    <cellStyle name="Hyperlink 2 4 4 4 2" xfId="3482" xr:uid="{00000000-0005-0000-0000-0000F1090000}"/>
    <cellStyle name="Hyperlink 2 4 4 4 3" xfId="5692" xr:uid="{00000000-0005-0000-0000-0000F2090000}"/>
    <cellStyle name="Hyperlink 2 4 4 5" xfId="2377" xr:uid="{00000000-0005-0000-0000-0000F3090000}"/>
    <cellStyle name="Hyperlink 2 4 4 6" xfId="4587" xr:uid="{00000000-0005-0000-0000-0000F4090000}"/>
    <cellStyle name="Hyperlink 2 4 5" xfId="250" xr:uid="{00000000-0005-0000-0000-0000F5090000}"/>
    <cellStyle name="Hyperlink 2 4 5 2" xfId="526" xr:uid="{00000000-0005-0000-0000-0000F6090000}"/>
    <cellStyle name="Hyperlink 2 4 5 2 2" xfId="1078" xr:uid="{00000000-0005-0000-0000-0000F7090000}"/>
    <cellStyle name="Hyperlink 2 4 5 2 2 2" xfId="2191" xr:uid="{00000000-0005-0000-0000-0000F8090000}"/>
    <cellStyle name="Hyperlink 2 4 5 2 2 2 2" xfId="4402" xr:uid="{00000000-0005-0000-0000-0000F9090000}"/>
    <cellStyle name="Hyperlink 2 4 5 2 2 2 3" xfId="6612" xr:uid="{00000000-0005-0000-0000-0000FA090000}"/>
    <cellStyle name="Hyperlink 2 4 5 2 2 3" xfId="3297" xr:uid="{00000000-0005-0000-0000-0000FB090000}"/>
    <cellStyle name="Hyperlink 2 4 5 2 2 4" xfId="5507" xr:uid="{00000000-0005-0000-0000-0000FC090000}"/>
    <cellStyle name="Hyperlink 2 4 5 2 3" xfId="1639" xr:uid="{00000000-0005-0000-0000-0000FD090000}"/>
    <cellStyle name="Hyperlink 2 4 5 2 3 2" xfId="3850" xr:uid="{00000000-0005-0000-0000-0000FE090000}"/>
    <cellStyle name="Hyperlink 2 4 5 2 3 3" xfId="6060" xr:uid="{00000000-0005-0000-0000-0000FF090000}"/>
    <cellStyle name="Hyperlink 2 4 5 2 4" xfId="2745" xr:uid="{00000000-0005-0000-0000-0000000A0000}"/>
    <cellStyle name="Hyperlink 2 4 5 2 5" xfId="4955" xr:uid="{00000000-0005-0000-0000-0000010A0000}"/>
    <cellStyle name="Hyperlink 2 4 5 3" xfId="802" xr:uid="{00000000-0005-0000-0000-0000020A0000}"/>
    <cellStyle name="Hyperlink 2 4 5 3 2" xfId="1915" xr:uid="{00000000-0005-0000-0000-0000030A0000}"/>
    <cellStyle name="Hyperlink 2 4 5 3 2 2" xfId="4126" xr:uid="{00000000-0005-0000-0000-0000040A0000}"/>
    <cellStyle name="Hyperlink 2 4 5 3 2 3" xfId="6336" xr:uid="{00000000-0005-0000-0000-0000050A0000}"/>
    <cellStyle name="Hyperlink 2 4 5 3 3" xfId="3021" xr:uid="{00000000-0005-0000-0000-0000060A0000}"/>
    <cellStyle name="Hyperlink 2 4 5 3 4" xfId="5231" xr:uid="{00000000-0005-0000-0000-0000070A0000}"/>
    <cellStyle name="Hyperlink 2 4 5 4" xfId="1363" xr:uid="{00000000-0005-0000-0000-0000080A0000}"/>
    <cellStyle name="Hyperlink 2 4 5 4 2" xfId="3574" xr:uid="{00000000-0005-0000-0000-0000090A0000}"/>
    <cellStyle name="Hyperlink 2 4 5 4 3" xfId="5784" xr:uid="{00000000-0005-0000-0000-00000A0A0000}"/>
    <cellStyle name="Hyperlink 2 4 5 5" xfId="2469" xr:uid="{00000000-0005-0000-0000-00000B0A0000}"/>
    <cellStyle name="Hyperlink 2 4 5 6" xfId="4679" xr:uid="{00000000-0005-0000-0000-00000C0A0000}"/>
    <cellStyle name="Hyperlink 2 4 6" xfId="342" xr:uid="{00000000-0005-0000-0000-00000D0A0000}"/>
    <cellStyle name="Hyperlink 2 4 6 2" xfId="894" xr:uid="{00000000-0005-0000-0000-00000E0A0000}"/>
    <cellStyle name="Hyperlink 2 4 6 2 2" xfId="2007" xr:uid="{00000000-0005-0000-0000-00000F0A0000}"/>
    <cellStyle name="Hyperlink 2 4 6 2 2 2" xfId="4218" xr:uid="{00000000-0005-0000-0000-0000100A0000}"/>
    <cellStyle name="Hyperlink 2 4 6 2 2 3" xfId="6428" xr:uid="{00000000-0005-0000-0000-0000110A0000}"/>
    <cellStyle name="Hyperlink 2 4 6 2 3" xfId="3113" xr:uid="{00000000-0005-0000-0000-0000120A0000}"/>
    <cellStyle name="Hyperlink 2 4 6 2 4" xfId="5323" xr:uid="{00000000-0005-0000-0000-0000130A0000}"/>
    <cellStyle name="Hyperlink 2 4 6 3" xfId="1455" xr:uid="{00000000-0005-0000-0000-0000140A0000}"/>
    <cellStyle name="Hyperlink 2 4 6 3 2" xfId="3666" xr:uid="{00000000-0005-0000-0000-0000150A0000}"/>
    <cellStyle name="Hyperlink 2 4 6 3 3" xfId="5876" xr:uid="{00000000-0005-0000-0000-0000160A0000}"/>
    <cellStyle name="Hyperlink 2 4 6 4" xfId="2561" xr:uid="{00000000-0005-0000-0000-0000170A0000}"/>
    <cellStyle name="Hyperlink 2 4 6 5" xfId="4771" xr:uid="{00000000-0005-0000-0000-0000180A0000}"/>
    <cellStyle name="Hyperlink 2 4 7" xfId="618" xr:uid="{00000000-0005-0000-0000-0000190A0000}"/>
    <cellStyle name="Hyperlink 2 4 7 2" xfId="1731" xr:uid="{00000000-0005-0000-0000-00001A0A0000}"/>
    <cellStyle name="Hyperlink 2 4 7 2 2" xfId="3942" xr:uid="{00000000-0005-0000-0000-00001B0A0000}"/>
    <cellStyle name="Hyperlink 2 4 7 2 3" xfId="6152" xr:uid="{00000000-0005-0000-0000-00001C0A0000}"/>
    <cellStyle name="Hyperlink 2 4 7 3" xfId="2837" xr:uid="{00000000-0005-0000-0000-00001D0A0000}"/>
    <cellStyle name="Hyperlink 2 4 7 4" xfId="5047" xr:uid="{00000000-0005-0000-0000-00001E0A0000}"/>
    <cellStyle name="Hyperlink 2 4 8" xfId="1179" xr:uid="{00000000-0005-0000-0000-00001F0A0000}"/>
    <cellStyle name="Hyperlink 2 4 8 2" xfId="3390" xr:uid="{00000000-0005-0000-0000-0000200A0000}"/>
    <cellStyle name="Hyperlink 2 4 8 3" xfId="5600" xr:uid="{00000000-0005-0000-0000-0000210A0000}"/>
    <cellStyle name="Hyperlink 2 4 9" xfId="2285" xr:uid="{00000000-0005-0000-0000-0000220A0000}"/>
    <cellStyle name="Hyperlink 2 5" xfId="76" xr:uid="{00000000-0005-0000-0000-0000230A0000}"/>
    <cellStyle name="Hyperlink 2 5 2" xfId="122" xr:uid="{00000000-0005-0000-0000-0000240A0000}"/>
    <cellStyle name="Hyperlink 2 5 2 2" xfId="214" xr:uid="{00000000-0005-0000-0000-0000250A0000}"/>
    <cellStyle name="Hyperlink 2 5 2 2 2" xfId="490" xr:uid="{00000000-0005-0000-0000-0000260A0000}"/>
    <cellStyle name="Hyperlink 2 5 2 2 2 2" xfId="1042" xr:uid="{00000000-0005-0000-0000-0000270A0000}"/>
    <cellStyle name="Hyperlink 2 5 2 2 2 2 2" xfId="2155" xr:uid="{00000000-0005-0000-0000-0000280A0000}"/>
    <cellStyle name="Hyperlink 2 5 2 2 2 2 2 2" xfId="4366" xr:uid="{00000000-0005-0000-0000-0000290A0000}"/>
    <cellStyle name="Hyperlink 2 5 2 2 2 2 2 3" xfId="6576" xr:uid="{00000000-0005-0000-0000-00002A0A0000}"/>
    <cellStyle name="Hyperlink 2 5 2 2 2 2 3" xfId="3261" xr:uid="{00000000-0005-0000-0000-00002B0A0000}"/>
    <cellStyle name="Hyperlink 2 5 2 2 2 2 4" xfId="5471" xr:uid="{00000000-0005-0000-0000-00002C0A0000}"/>
    <cellStyle name="Hyperlink 2 5 2 2 2 3" xfId="1603" xr:uid="{00000000-0005-0000-0000-00002D0A0000}"/>
    <cellStyle name="Hyperlink 2 5 2 2 2 3 2" xfId="3814" xr:uid="{00000000-0005-0000-0000-00002E0A0000}"/>
    <cellStyle name="Hyperlink 2 5 2 2 2 3 3" xfId="6024" xr:uid="{00000000-0005-0000-0000-00002F0A0000}"/>
    <cellStyle name="Hyperlink 2 5 2 2 2 4" xfId="2709" xr:uid="{00000000-0005-0000-0000-0000300A0000}"/>
    <cellStyle name="Hyperlink 2 5 2 2 2 5" xfId="4919" xr:uid="{00000000-0005-0000-0000-0000310A0000}"/>
    <cellStyle name="Hyperlink 2 5 2 2 3" xfId="766" xr:uid="{00000000-0005-0000-0000-0000320A0000}"/>
    <cellStyle name="Hyperlink 2 5 2 2 3 2" xfId="1879" xr:uid="{00000000-0005-0000-0000-0000330A0000}"/>
    <cellStyle name="Hyperlink 2 5 2 2 3 2 2" xfId="4090" xr:uid="{00000000-0005-0000-0000-0000340A0000}"/>
    <cellStyle name="Hyperlink 2 5 2 2 3 2 3" xfId="6300" xr:uid="{00000000-0005-0000-0000-0000350A0000}"/>
    <cellStyle name="Hyperlink 2 5 2 2 3 3" xfId="2985" xr:uid="{00000000-0005-0000-0000-0000360A0000}"/>
    <cellStyle name="Hyperlink 2 5 2 2 3 4" xfId="5195" xr:uid="{00000000-0005-0000-0000-0000370A0000}"/>
    <cellStyle name="Hyperlink 2 5 2 2 4" xfId="1327" xr:uid="{00000000-0005-0000-0000-0000380A0000}"/>
    <cellStyle name="Hyperlink 2 5 2 2 4 2" xfId="3538" xr:uid="{00000000-0005-0000-0000-0000390A0000}"/>
    <cellStyle name="Hyperlink 2 5 2 2 4 3" xfId="5748" xr:uid="{00000000-0005-0000-0000-00003A0A0000}"/>
    <cellStyle name="Hyperlink 2 5 2 2 5" xfId="2433" xr:uid="{00000000-0005-0000-0000-00003B0A0000}"/>
    <cellStyle name="Hyperlink 2 5 2 2 6" xfId="4643" xr:uid="{00000000-0005-0000-0000-00003C0A0000}"/>
    <cellStyle name="Hyperlink 2 5 2 3" xfId="306" xr:uid="{00000000-0005-0000-0000-00003D0A0000}"/>
    <cellStyle name="Hyperlink 2 5 2 3 2" xfId="582" xr:uid="{00000000-0005-0000-0000-00003E0A0000}"/>
    <cellStyle name="Hyperlink 2 5 2 3 2 2" xfId="1134" xr:uid="{00000000-0005-0000-0000-00003F0A0000}"/>
    <cellStyle name="Hyperlink 2 5 2 3 2 2 2" xfId="2247" xr:uid="{00000000-0005-0000-0000-0000400A0000}"/>
    <cellStyle name="Hyperlink 2 5 2 3 2 2 2 2" xfId="4458" xr:uid="{00000000-0005-0000-0000-0000410A0000}"/>
    <cellStyle name="Hyperlink 2 5 2 3 2 2 2 3" xfId="6668" xr:uid="{00000000-0005-0000-0000-0000420A0000}"/>
    <cellStyle name="Hyperlink 2 5 2 3 2 2 3" xfId="3353" xr:uid="{00000000-0005-0000-0000-0000430A0000}"/>
    <cellStyle name="Hyperlink 2 5 2 3 2 2 4" xfId="5563" xr:uid="{00000000-0005-0000-0000-0000440A0000}"/>
    <cellStyle name="Hyperlink 2 5 2 3 2 3" xfId="1695" xr:uid="{00000000-0005-0000-0000-0000450A0000}"/>
    <cellStyle name="Hyperlink 2 5 2 3 2 3 2" xfId="3906" xr:uid="{00000000-0005-0000-0000-0000460A0000}"/>
    <cellStyle name="Hyperlink 2 5 2 3 2 3 3" xfId="6116" xr:uid="{00000000-0005-0000-0000-0000470A0000}"/>
    <cellStyle name="Hyperlink 2 5 2 3 2 4" xfId="2801" xr:uid="{00000000-0005-0000-0000-0000480A0000}"/>
    <cellStyle name="Hyperlink 2 5 2 3 2 5" xfId="5011" xr:uid="{00000000-0005-0000-0000-0000490A0000}"/>
    <cellStyle name="Hyperlink 2 5 2 3 3" xfId="858" xr:uid="{00000000-0005-0000-0000-00004A0A0000}"/>
    <cellStyle name="Hyperlink 2 5 2 3 3 2" xfId="1971" xr:uid="{00000000-0005-0000-0000-00004B0A0000}"/>
    <cellStyle name="Hyperlink 2 5 2 3 3 2 2" xfId="4182" xr:uid="{00000000-0005-0000-0000-00004C0A0000}"/>
    <cellStyle name="Hyperlink 2 5 2 3 3 2 3" xfId="6392" xr:uid="{00000000-0005-0000-0000-00004D0A0000}"/>
    <cellStyle name="Hyperlink 2 5 2 3 3 3" xfId="3077" xr:uid="{00000000-0005-0000-0000-00004E0A0000}"/>
    <cellStyle name="Hyperlink 2 5 2 3 3 4" xfId="5287" xr:uid="{00000000-0005-0000-0000-00004F0A0000}"/>
    <cellStyle name="Hyperlink 2 5 2 3 4" xfId="1419" xr:uid="{00000000-0005-0000-0000-0000500A0000}"/>
    <cellStyle name="Hyperlink 2 5 2 3 4 2" xfId="3630" xr:uid="{00000000-0005-0000-0000-0000510A0000}"/>
    <cellStyle name="Hyperlink 2 5 2 3 4 3" xfId="5840" xr:uid="{00000000-0005-0000-0000-0000520A0000}"/>
    <cellStyle name="Hyperlink 2 5 2 3 5" xfId="2525" xr:uid="{00000000-0005-0000-0000-0000530A0000}"/>
    <cellStyle name="Hyperlink 2 5 2 3 6" xfId="4735" xr:uid="{00000000-0005-0000-0000-0000540A0000}"/>
    <cellStyle name="Hyperlink 2 5 2 4" xfId="398" xr:uid="{00000000-0005-0000-0000-0000550A0000}"/>
    <cellStyle name="Hyperlink 2 5 2 4 2" xfId="950" xr:uid="{00000000-0005-0000-0000-0000560A0000}"/>
    <cellStyle name="Hyperlink 2 5 2 4 2 2" xfId="2063" xr:uid="{00000000-0005-0000-0000-0000570A0000}"/>
    <cellStyle name="Hyperlink 2 5 2 4 2 2 2" xfId="4274" xr:uid="{00000000-0005-0000-0000-0000580A0000}"/>
    <cellStyle name="Hyperlink 2 5 2 4 2 2 3" xfId="6484" xr:uid="{00000000-0005-0000-0000-0000590A0000}"/>
    <cellStyle name="Hyperlink 2 5 2 4 2 3" xfId="3169" xr:uid="{00000000-0005-0000-0000-00005A0A0000}"/>
    <cellStyle name="Hyperlink 2 5 2 4 2 4" xfId="5379" xr:uid="{00000000-0005-0000-0000-00005B0A0000}"/>
    <cellStyle name="Hyperlink 2 5 2 4 3" xfId="1511" xr:uid="{00000000-0005-0000-0000-00005C0A0000}"/>
    <cellStyle name="Hyperlink 2 5 2 4 3 2" xfId="3722" xr:uid="{00000000-0005-0000-0000-00005D0A0000}"/>
    <cellStyle name="Hyperlink 2 5 2 4 3 3" xfId="5932" xr:uid="{00000000-0005-0000-0000-00005E0A0000}"/>
    <cellStyle name="Hyperlink 2 5 2 4 4" xfId="2617" xr:uid="{00000000-0005-0000-0000-00005F0A0000}"/>
    <cellStyle name="Hyperlink 2 5 2 4 5" xfId="4827" xr:uid="{00000000-0005-0000-0000-0000600A0000}"/>
    <cellStyle name="Hyperlink 2 5 2 5" xfId="674" xr:uid="{00000000-0005-0000-0000-0000610A0000}"/>
    <cellStyle name="Hyperlink 2 5 2 5 2" xfId="1787" xr:uid="{00000000-0005-0000-0000-0000620A0000}"/>
    <cellStyle name="Hyperlink 2 5 2 5 2 2" xfId="3998" xr:uid="{00000000-0005-0000-0000-0000630A0000}"/>
    <cellStyle name="Hyperlink 2 5 2 5 2 3" xfId="6208" xr:uid="{00000000-0005-0000-0000-0000640A0000}"/>
    <cellStyle name="Hyperlink 2 5 2 5 3" xfId="2893" xr:uid="{00000000-0005-0000-0000-0000650A0000}"/>
    <cellStyle name="Hyperlink 2 5 2 5 4" xfId="5103" xr:uid="{00000000-0005-0000-0000-0000660A0000}"/>
    <cellStyle name="Hyperlink 2 5 2 6" xfId="1235" xr:uid="{00000000-0005-0000-0000-0000670A0000}"/>
    <cellStyle name="Hyperlink 2 5 2 6 2" xfId="3446" xr:uid="{00000000-0005-0000-0000-0000680A0000}"/>
    <cellStyle name="Hyperlink 2 5 2 6 3" xfId="5656" xr:uid="{00000000-0005-0000-0000-0000690A0000}"/>
    <cellStyle name="Hyperlink 2 5 2 7" xfId="2341" xr:uid="{00000000-0005-0000-0000-00006A0A0000}"/>
    <cellStyle name="Hyperlink 2 5 2 8" xfId="4551" xr:uid="{00000000-0005-0000-0000-00006B0A0000}"/>
    <cellStyle name="Hyperlink 2 5 3" xfId="168" xr:uid="{00000000-0005-0000-0000-00006C0A0000}"/>
    <cellStyle name="Hyperlink 2 5 3 2" xfId="444" xr:uid="{00000000-0005-0000-0000-00006D0A0000}"/>
    <cellStyle name="Hyperlink 2 5 3 2 2" xfId="996" xr:uid="{00000000-0005-0000-0000-00006E0A0000}"/>
    <cellStyle name="Hyperlink 2 5 3 2 2 2" xfId="2109" xr:uid="{00000000-0005-0000-0000-00006F0A0000}"/>
    <cellStyle name="Hyperlink 2 5 3 2 2 2 2" xfId="4320" xr:uid="{00000000-0005-0000-0000-0000700A0000}"/>
    <cellStyle name="Hyperlink 2 5 3 2 2 2 3" xfId="6530" xr:uid="{00000000-0005-0000-0000-0000710A0000}"/>
    <cellStyle name="Hyperlink 2 5 3 2 2 3" xfId="3215" xr:uid="{00000000-0005-0000-0000-0000720A0000}"/>
    <cellStyle name="Hyperlink 2 5 3 2 2 4" xfId="5425" xr:uid="{00000000-0005-0000-0000-0000730A0000}"/>
    <cellStyle name="Hyperlink 2 5 3 2 3" xfId="1557" xr:uid="{00000000-0005-0000-0000-0000740A0000}"/>
    <cellStyle name="Hyperlink 2 5 3 2 3 2" xfId="3768" xr:uid="{00000000-0005-0000-0000-0000750A0000}"/>
    <cellStyle name="Hyperlink 2 5 3 2 3 3" xfId="5978" xr:uid="{00000000-0005-0000-0000-0000760A0000}"/>
    <cellStyle name="Hyperlink 2 5 3 2 4" xfId="2663" xr:uid="{00000000-0005-0000-0000-0000770A0000}"/>
    <cellStyle name="Hyperlink 2 5 3 2 5" xfId="4873" xr:uid="{00000000-0005-0000-0000-0000780A0000}"/>
    <cellStyle name="Hyperlink 2 5 3 3" xfId="720" xr:uid="{00000000-0005-0000-0000-0000790A0000}"/>
    <cellStyle name="Hyperlink 2 5 3 3 2" xfId="1833" xr:uid="{00000000-0005-0000-0000-00007A0A0000}"/>
    <cellStyle name="Hyperlink 2 5 3 3 2 2" xfId="4044" xr:uid="{00000000-0005-0000-0000-00007B0A0000}"/>
    <cellStyle name="Hyperlink 2 5 3 3 2 3" xfId="6254" xr:uid="{00000000-0005-0000-0000-00007C0A0000}"/>
    <cellStyle name="Hyperlink 2 5 3 3 3" xfId="2939" xr:uid="{00000000-0005-0000-0000-00007D0A0000}"/>
    <cellStyle name="Hyperlink 2 5 3 3 4" xfId="5149" xr:uid="{00000000-0005-0000-0000-00007E0A0000}"/>
    <cellStyle name="Hyperlink 2 5 3 4" xfId="1281" xr:uid="{00000000-0005-0000-0000-00007F0A0000}"/>
    <cellStyle name="Hyperlink 2 5 3 4 2" xfId="3492" xr:uid="{00000000-0005-0000-0000-0000800A0000}"/>
    <cellStyle name="Hyperlink 2 5 3 4 3" xfId="5702" xr:uid="{00000000-0005-0000-0000-0000810A0000}"/>
    <cellStyle name="Hyperlink 2 5 3 5" xfId="2387" xr:uid="{00000000-0005-0000-0000-0000820A0000}"/>
    <cellStyle name="Hyperlink 2 5 3 6" xfId="4597" xr:uid="{00000000-0005-0000-0000-0000830A0000}"/>
    <cellStyle name="Hyperlink 2 5 4" xfId="260" xr:uid="{00000000-0005-0000-0000-0000840A0000}"/>
    <cellStyle name="Hyperlink 2 5 4 2" xfId="536" xr:uid="{00000000-0005-0000-0000-0000850A0000}"/>
    <cellStyle name="Hyperlink 2 5 4 2 2" xfId="1088" xr:uid="{00000000-0005-0000-0000-0000860A0000}"/>
    <cellStyle name="Hyperlink 2 5 4 2 2 2" xfId="2201" xr:uid="{00000000-0005-0000-0000-0000870A0000}"/>
    <cellStyle name="Hyperlink 2 5 4 2 2 2 2" xfId="4412" xr:uid="{00000000-0005-0000-0000-0000880A0000}"/>
    <cellStyle name="Hyperlink 2 5 4 2 2 2 3" xfId="6622" xr:uid="{00000000-0005-0000-0000-0000890A0000}"/>
    <cellStyle name="Hyperlink 2 5 4 2 2 3" xfId="3307" xr:uid="{00000000-0005-0000-0000-00008A0A0000}"/>
    <cellStyle name="Hyperlink 2 5 4 2 2 4" xfId="5517" xr:uid="{00000000-0005-0000-0000-00008B0A0000}"/>
    <cellStyle name="Hyperlink 2 5 4 2 3" xfId="1649" xr:uid="{00000000-0005-0000-0000-00008C0A0000}"/>
    <cellStyle name="Hyperlink 2 5 4 2 3 2" xfId="3860" xr:uid="{00000000-0005-0000-0000-00008D0A0000}"/>
    <cellStyle name="Hyperlink 2 5 4 2 3 3" xfId="6070" xr:uid="{00000000-0005-0000-0000-00008E0A0000}"/>
    <cellStyle name="Hyperlink 2 5 4 2 4" xfId="2755" xr:uid="{00000000-0005-0000-0000-00008F0A0000}"/>
    <cellStyle name="Hyperlink 2 5 4 2 5" xfId="4965" xr:uid="{00000000-0005-0000-0000-0000900A0000}"/>
    <cellStyle name="Hyperlink 2 5 4 3" xfId="812" xr:uid="{00000000-0005-0000-0000-0000910A0000}"/>
    <cellStyle name="Hyperlink 2 5 4 3 2" xfId="1925" xr:uid="{00000000-0005-0000-0000-0000920A0000}"/>
    <cellStyle name="Hyperlink 2 5 4 3 2 2" xfId="4136" xr:uid="{00000000-0005-0000-0000-0000930A0000}"/>
    <cellStyle name="Hyperlink 2 5 4 3 2 3" xfId="6346" xr:uid="{00000000-0005-0000-0000-0000940A0000}"/>
    <cellStyle name="Hyperlink 2 5 4 3 3" xfId="3031" xr:uid="{00000000-0005-0000-0000-0000950A0000}"/>
    <cellStyle name="Hyperlink 2 5 4 3 4" xfId="5241" xr:uid="{00000000-0005-0000-0000-0000960A0000}"/>
    <cellStyle name="Hyperlink 2 5 4 4" xfId="1373" xr:uid="{00000000-0005-0000-0000-0000970A0000}"/>
    <cellStyle name="Hyperlink 2 5 4 4 2" xfId="3584" xr:uid="{00000000-0005-0000-0000-0000980A0000}"/>
    <cellStyle name="Hyperlink 2 5 4 4 3" xfId="5794" xr:uid="{00000000-0005-0000-0000-0000990A0000}"/>
    <cellStyle name="Hyperlink 2 5 4 5" xfId="2479" xr:uid="{00000000-0005-0000-0000-00009A0A0000}"/>
    <cellStyle name="Hyperlink 2 5 4 6" xfId="4689" xr:uid="{00000000-0005-0000-0000-00009B0A0000}"/>
    <cellStyle name="Hyperlink 2 5 5" xfId="352" xr:uid="{00000000-0005-0000-0000-00009C0A0000}"/>
    <cellStyle name="Hyperlink 2 5 5 2" xfId="904" xr:uid="{00000000-0005-0000-0000-00009D0A0000}"/>
    <cellStyle name="Hyperlink 2 5 5 2 2" xfId="2017" xr:uid="{00000000-0005-0000-0000-00009E0A0000}"/>
    <cellStyle name="Hyperlink 2 5 5 2 2 2" xfId="4228" xr:uid="{00000000-0005-0000-0000-00009F0A0000}"/>
    <cellStyle name="Hyperlink 2 5 5 2 2 3" xfId="6438" xr:uid="{00000000-0005-0000-0000-0000A00A0000}"/>
    <cellStyle name="Hyperlink 2 5 5 2 3" xfId="3123" xr:uid="{00000000-0005-0000-0000-0000A10A0000}"/>
    <cellStyle name="Hyperlink 2 5 5 2 4" xfId="5333" xr:uid="{00000000-0005-0000-0000-0000A20A0000}"/>
    <cellStyle name="Hyperlink 2 5 5 3" xfId="1465" xr:uid="{00000000-0005-0000-0000-0000A30A0000}"/>
    <cellStyle name="Hyperlink 2 5 5 3 2" xfId="3676" xr:uid="{00000000-0005-0000-0000-0000A40A0000}"/>
    <cellStyle name="Hyperlink 2 5 5 3 3" xfId="5886" xr:uid="{00000000-0005-0000-0000-0000A50A0000}"/>
    <cellStyle name="Hyperlink 2 5 5 4" xfId="2571" xr:uid="{00000000-0005-0000-0000-0000A60A0000}"/>
    <cellStyle name="Hyperlink 2 5 5 5" xfId="4781" xr:uid="{00000000-0005-0000-0000-0000A70A0000}"/>
    <cellStyle name="Hyperlink 2 5 6" xfId="628" xr:uid="{00000000-0005-0000-0000-0000A80A0000}"/>
    <cellStyle name="Hyperlink 2 5 6 2" xfId="1741" xr:uid="{00000000-0005-0000-0000-0000A90A0000}"/>
    <cellStyle name="Hyperlink 2 5 6 2 2" xfId="3952" xr:uid="{00000000-0005-0000-0000-0000AA0A0000}"/>
    <cellStyle name="Hyperlink 2 5 6 2 3" xfId="6162" xr:uid="{00000000-0005-0000-0000-0000AB0A0000}"/>
    <cellStyle name="Hyperlink 2 5 6 3" xfId="2847" xr:uid="{00000000-0005-0000-0000-0000AC0A0000}"/>
    <cellStyle name="Hyperlink 2 5 6 4" xfId="5057" xr:uid="{00000000-0005-0000-0000-0000AD0A0000}"/>
    <cellStyle name="Hyperlink 2 5 7" xfId="1189" xr:uid="{00000000-0005-0000-0000-0000AE0A0000}"/>
    <cellStyle name="Hyperlink 2 5 7 2" xfId="3400" xr:uid="{00000000-0005-0000-0000-0000AF0A0000}"/>
    <cellStyle name="Hyperlink 2 5 7 3" xfId="5610" xr:uid="{00000000-0005-0000-0000-0000B00A0000}"/>
    <cellStyle name="Hyperlink 2 5 8" xfId="2295" xr:uid="{00000000-0005-0000-0000-0000B10A0000}"/>
    <cellStyle name="Hyperlink 2 5 9" xfId="4505" xr:uid="{00000000-0005-0000-0000-0000B20A0000}"/>
    <cellStyle name="Hyperlink 2 6" xfId="97" xr:uid="{00000000-0005-0000-0000-0000B30A0000}"/>
    <cellStyle name="Hyperlink 2 6 2" xfId="143" xr:uid="{00000000-0005-0000-0000-0000B40A0000}"/>
    <cellStyle name="Hyperlink 2 6 2 2" xfId="235" xr:uid="{00000000-0005-0000-0000-0000B50A0000}"/>
    <cellStyle name="Hyperlink 2 6 2 2 2" xfId="511" xr:uid="{00000000-0005-0000-0000-0000B60A0000}"/>
    <cellStyle name="Hyperlink 2 6 2 2 2 2" xfId="1063" xr:uid="{00000000-0005-0000-0000-0000B70A0000}"/>
    <cellStyle name="Hyperlink 2 6 2 2 2 2 2" xfId="2176" xr:uid="{00000000-0005-0000-0000-0000B80A0000}"/>
    <cellStyle name="Hyperlink 2 6 2 2 2 2 2 2" xfId="4387" xr:uid="{00000000-0005-0000-0000-0000B90A0000}"/>
    <cellStyle name="Hyperlink 2 6 2 2 2 2 2 3" xfId="6597" xr:uid="{00000000-0005-0000-0000-0000BA0A0000}"/>
    <cellStyle name="Hyperlink 2 6 2 2 2 2 3" xfId="3282" xr:uid="{00000000-0005-0000-0000-0000BB0A0000}"/>
    <cellStyle name="Hyperlink 2 6 2 2 2 2 4" xfId="5492" xr:uid="{00000000-0005-0000-0000-0000BC0A0000}"/>
    <cellStyle name="Hyperlink 2 6 2 2 2 3" xfId="1624" xr:uid="{00000000-0005-0000-0000-0000BD0A0000}"/>
    <cellStyle name="Hyperlink 2 6 2 2 2 3 2" xfId="3835" xr:uid="{00000000-0005-0000-0000-0000BE0A0000}"/>
    <cellStyle name="Hyperlink 2 6 2 2 2 3 3" xfId="6045" xr:uid="{00000000-0005-0000-0000-0000BF0A0000}"/>
    <cellStyle name="Hyperlink 2 6 2 2 2 4" xfId="2730" xr:uid="{00000000-0005-0000-0000-0000C00A0000}"/>
    <cellStyle name="Hyperlink 2 6 2 2 2 5" xfId="4940" xr:uid="{00000000-0005-0000-0000-0000C10A0000}"/>
    <cellStyle name="Hyperlink 2 6 2 2 3" xfId="787" xr:uid="{00000000-0005-0000-0000-0000C20A0000}"/>
    <cellStyle name="Hyperlink 2 6 2 2 3 2" xfId="1900" xr:uid="{00000000-0005-0000-0000-0000C30A0000}"/>
    <cellStyle name="Hyperlink 2 6 2 2 3 2 2" xfId="4111" xr:uid="{00000000-0005-0000-0000-0000C40A0000}"/>
    <cellStyle name="Hyperlink 2 6 2 2 3 2 3" xfId="6321" xr:uid="{00000000-0005-0000-0000-0000C50A0000}"/>
    <cellStyle name="Hyperlink 2 6 2 2 3 3" xfId="3006" xr:uid="{00000000-0005-0000-0000-0000C60A0000}"/>
    <cellStyle name="Hyperlink 2 6 2 2 3 4" xfId="5216" xr:uid="{00000000-0005-0000-0000-0000C70A0000}"/>
    <cellStyle name="Hyperlink 2 6 2 2 4" xfId="1348" xr:uid="{00000000-0005-0000-0000-0000C80A0000}"/>
    <cellStyle name="Hyperlink 2 6 2 2 4 2" xfId="3559" xr:uid="{00000000-0005-0000-0000-0000C90A0000}"/>
    <cellStyle name="Hyperlink 2 6 2 2 4 3" xfId="5769" xr:uid="{00000000-0005-0000-0000-0000CA0A0000}"/>
    <cellStyle name="Hyperlink 2 6 2 2 5" xfId="2454" xr:uid="{00000000-0005-0000-0000-0000CB0A0000}"/>
    <cellStyle name="Hyperlink 2 6 2 2 6" xfId="4664" xr:uid="{00000000-0005-0000-0000-0000CC0A0000}"/>
    <cellStyle name="Hyperlink 2 6 2 3" xfId="327" xr:uid="{00000000-0005-0000-0000-0000CD0A0000}"/>
    <cellStyle name="Hyperlink 2 6 2 3 2" xfId="603" xr:uid="{00000000-0005-0000-0000-0000CE0A0000}"/>
    <cellStyle name="Hyperlink 2 6 2 3 2 2" xfId="1155" xr:uid="{00000000-0005-0000-0000-0000CF0A0000}"/>
    <cellStyle name="Hyperlink 2 6 2 3 2 2 2" xfId="2268" xr:uid="{00000000-0005-0000-0000-0000D00A0000}"/>
    <cellStyle name="Hyperlink 2 6 2 3 2 2 2 2" xfId="4479" xr:uid="{00000000-0005-0000-0000-0000D10A0000}"/>
    <cellStyle name="Hyperlink 2 6 2 3 2 2 2 3" xfId="6689" xr:uid="{00000000-0005-0000-0000-0000D20A0000}"/>
    <cellStyle name="Hyperlink 2 6 2 3 2 2 3" xfId="3374" xr:uid="{00000000-0005-0000-0000-0000D30A0000}"/>
    <cellStyle name="Hyperlink 2 6 2 3 2 2 4" xfId="5584" xr:uid="{00000000-0005-0000-0000-0000D40A0000}"/>
    <cellStyle name="Hyperlink 2 6 2 3 2 3" xfId="1716" xr:uid="{00000000-0005-0000-0000-0000D50A0000}"/>
    <cellStyle name="Hyperlink 2 6 2 3 2 3 2" xfId="3927" xr:uid="{00000000-0005-0000-0000-0000D60A0000}"/>
    <cellStyle name="Hyperlink 2 6 2 3 2 3 3" xfId="6137" xr:uid="{00000000-0005-0000-0000-0000D70A0000}"/>
    <cellStyle name="Hyperlink 2 6 2 3 2 4" xfId="2822" xr:uid="{00000000-0005-0000-0000-0000D80A0000}"/>
    <cellStyle name="Hyperlink 2 6 2 3 2 5" xfId="5032" xr:uid="{00000000-0005-0000-0000-0000D90A0000}"/>
    <cellStyle name="Hyperlink 2 6 2 3 3" xfId="879" xr:uid="{00000000-0005-0000-0000-0000DA0A0000}"/>
    <cellStyle name="Hyperlink 2 6 2 3 3 2" xfId="1992" xr:uid="{00000000-0005-0000-0000-0000DB0A0000}"/>
    <cellStyle name="Hyperlink 2 6 2 3 3 2 2" xfId="4203" xr:uid="{00000000-0005-0000-0000-0000DC0A0000}"/>
    <cellStyle name="Hyperlink 2 6 2 3 3 2 3" xfId="6413" xr:uid="{00000000-0005-0000-0000-0000DD0A0000}"/>
    <cellStyle name="Hyperlink 2 6 2 3 3 3" xfId="3098" xr:uid="{00000000-0005-0000-0000-0000DE0A0000}"/>
    <cellStyle name="Hyperlink 2 6 2 3 3 4" xfId="5308" xr:uid="{00000000-0005-0000-0000-0000DF0A0000}"/>
    <cellStyle name="Hyperlink 2 6 2 3 4" xfId="1440" xr:uid="{00000000-0005-0000-0000-0000E00A0000}"/>
    <cellStyle name="Hyperlink 2 6 2 3 4 2" xfId="3651" xr:uid="{00000000-0005-0000-0000-0000E10A0000}"/>
    <cellStyle name="Hyperlink 2 6 2 3 4 3" xfId="5861" xr:uid="{00000000-0005-0000-0000-0000E20A0000}"/>
    <cellStyle name="Hyperlink 2 6 2 3 5" xfId="2546" xr:uid="{00000000-0005-0000-0000-0000E30A0000}"/>
    <cellStyle name="Hyperlink 2 6 2 3 6" xfId="4756" xr:uid="{00000000-0005-0000-0000-0000E40A0000}"/>
    <cellStyle name="Hyperlink 2 6 2 4" xfId="419" xr:uid="{00000000-0005-0000-0000-0000E50A0000}"/>
    <cellStyle name="Hyperlink 2 6 2 4 2" xfId="971" xr:uid="{00000000-0005-0000-0000-0000E60A0000}"/>
    <cellStyle name="Hyperlink 2 6 2 4 2 2" xfId="2084" xr:uid="{00000000-0005-0000-0000-0000E70A0000}"/>
    <cellStyle name="Hyperlink 2 6 2 4 2 2 2" xfId="4295" xr:uid="{00000000-0005-0000-0000-0000E80A0000}"/>
    <cellStyle name="Hyperlink 2 6 2 4 2 2 3" xfId="6505" xr:uid="{00000000-0005-0000-0000-0000E90A0000}"/>
    <cellStyle name="Hyperlink 2 6 2 4 2 3" xfId="3190" xr:uid="{00000000-0005-0000-0000-0000EA0A0000}"/>
    <cellStyle name="Hyperlink 2 6 2 4 2 4" xfId="5400" xr:uid="{00000000-0005-0000-0000-0000EB0A0000}"/>
    <cellStyle name="Hyperlink 2 6 2 4 3" xfId="1532" xr:uid="{00000000-0005-0000-0000-0000EC0A0000}"/>
    <cellStyle name="Hyperlink 2 6 2 4 3 2" xfId="3743" xr:uid="{00000000-0005-0000-0000-0000ED0A0000}"/>
    <cellStyle name="Hyperlink 2 6 2 4 3 3" xfId="5953" xr:uid="{00000000-0005-0000-0000-0000EE0A0000}"/>
    <cellStyle name="Hyperlink 2 6 2 4 4" xfId="2638" xr:uid="{00000000-0005-0000-0000-0000EF0A0000}"/>
    <cellStyle name="Hyperlink 2 6 2 4 5" xfId="4848" xr:uid="{00000000-0005-0000-0000-0000F00A0000}"/>
    <cellStyle name="Hyperlink 2 6 2 5" xfId="695" xr:uid="{00000000-0005-0000-0000-0000F10A0000}"/>
    <cellStyle name="Hyperlink 2 6 2 5 2" xfId="1808" xr:uid="{00000000-0005-0000-0000-0000F20A0000}"/>
    <cellStyle name="Hyperlink 2 6 2 5 2 2" xfId="4019" xr:uid="{00000000-0005-0000-0000-0000F30A0000}"/>
    <cellStyle name="Hyperlink 2 6 2 5 2 3" xfId="6229" xr:uid="{00000000-0005-0000-0000-0000F40A0000}"/>
    <cellStyle name="Hyperlink 2 6 2 5 3" xfId="2914" xr:uid="{00000000-0005-0000-0000-0000F50A0000}"/>
    <cellStyle name="Hyperlink 2 6 2 5 4" xfId="5124" xr:uid="{00000000-0005-0000-0000-0000F60A0000}"/>
    <cellStyle name="Hyperlink 2 6 2 6" xfId="1256" xr:uid="{00000000-0005-0000-0000-0000F70A0000}"/>
    <cellStyle name="Hyperlink 2 6 2 6 2" xfId="3467" xr:uid="{00000000-0005-0000-0000-0000F80A0000}"/>
    <cellStyle name="Hyperlink 2 6 2 6 3" xfId="5677" xr:uid="{00000000-0005-0000-0000-0000F90A0000}"/>
    <cellStyle name="Hyperlink 2 6 2 7" xfId="2362" xr:uid="{00000000-0005-0000-0000-0000FA0A0000}"/>
    <cellStyle name="Hyperlink 2 6 2 8" xfId="4572" xr:uid="{00000000-0005-0000-0000-0000FB0A0000}"/>
    <cellStyle name="Hyperlink 2 6 3" xfId="189" xr:uid="{00000000-0005-0000-0000-0000FC0A0000}"/>
    <cellStyle name="Hyperlink 2 6 3 2" xfId="465" xr:uid="{00000000-0005-0000-0000-0000FD0A0000}"/>
    <cellStyle name="Hyperlink 2 6 3 2 2" xfId="1017" xr:uid="{00000000-0005-0000-0000-0000FE0A0000}"/>
    <cellStyle name="Hyperlink 2 6 3 2 2 2" xfId="2130" xr:uid="{00000000-0005-0000-0000-0000FF0A0000}"/>
    <cellStyle name="Hyperlink 2 6 3 2 2 2 2" xfId="4341" xr:uid="{00000000-0005-0000-0000-0000000B0000}"/>
    <cellStyle name="Hyperlink 2 6 3 2 2 2 3" xfId="6551" xr:uid="{00000000-0005-0000-0000-0000010B0000}"/>
    <cellStyle name="Hyperlink 2 6 3 2 2 3" xfId="3236" xr:uid="{00000000-0005-0000-0000-0000020B0000}"/>
    <cellStyle name="Hyperlink 2 6 3 2 2 4" xfId="5446" xr:uid="{00000000-0005-0000-0000-0000030B0000}"/>
    <cellStyle name="Hyperlink 2 6 3 2 3" xfId="1578" xr:uid="{00000000-0005-0000-0000-0000040B0000}"/>
    <cellStyle name="Hyperlink 2 6 3 2 3 2" xfId="3789" xr:uid="{00000000-0005-0000-0000-0000050B0000}"/>
    <cellStyle name="Hyperlink 2 6 3 2 3 3" xfId="5999" xr:uid="{00000000-0005-0000-0000-0000060B0000}"/>
    <cellStyle name="Hyperlink 2 6 3 2 4" xfId="2684" xr:uid="{00000000-0005-0000-0000-0000070B0000}"/>
    <cellStyle name="Hyperlink 2 6 3 2 5" xfId="4894" xr:uid="{00000000-0005-0000-0000-0000080B0000}"/>
    <cellStyle name="Hyperlink 2 6 3 3" xfId="741" xr:uid="{00000000-0005-0000-0000-0000090B0000}"/>
    <cellStyle name="Hyperlink 2 6 3 3 2" xfId="1854" xr:uid="{00000000-0005-0000-0000-00000A0B0000}"/>
    <cellStyle name="Hyperlink 2 6 3 3 2 2" xfId="4065" xr:uid="{00000000-0005-0000-0000-00000B0B0000}"/>
    <cellStyle name="Hyperlink 2 6 3 3 2 3" xfId="6275" xr:uid="{00000000-0005-0000-0000-00000C0B0000}"/>
    <cellStyle name="Hyperlink 2 6 3 3 3" xfId="2960" xr:uid="{00000000-0005-0000-0000-00000D0B0000}"/>
    <cellStyle name="Hyperlink 2 6 3 3 4" xfId="5170" xr:uid="{00000000-0005-0000-0000-00000E0B0000}"/>
    <cellStyle name="Hyperlink 2 6 3 4" xfId="1302" xr:uid="{00000000-0005-0000-0000-00000F0B0000}"/>
    <cellStyle name="Hyperlink 2 6 3 4 2" xfId="3513" xr:uid="{00000000-0005-0000-0000-0000100B0000}"/>
    <cellStyle name="Hyperlink 2 6 3 4 3" xfId="5723" xr:uid="{00000000-0005-0000-0000-0000110B0000}"/>
    <cellStyle name="Hyperlink 2 6 3 5" xfId="2408" xr:uid="{00000000-0005-0000-0000-0000120B0000}"/>
    <cellStyle name="Hyperlink 2 6 3 6" xfId="4618" xr:uid="{00000000-0005-0000-0000-0000130B0000}"/>
    <cellStyle name="Hyperlink 2 6 4" xfId="281" xr:uid="{00000000-0005-0000-0000-0000140B0000}"/>
    <cellStyle name="Hyperlink 2 6 4 2" xfId="557" xr:uid="{00000000-0005-0000-0000-0000150B0000}"/>
    <cellStyle name="Hyperlink 2 6 4 2 2" xfId="1109" xr:uid="{00000000-0005-0000-0000-0000160B0000}"/>
    <cellStyle name="Hyperlink 2 6 4 2 2 2" xfId="2222" xr:uid="{00000000-0005-0000-0000-0000170B0000}"/>
    <cellStyle name="Hyperlink 2 6 4 2 2 2 2" xfId="4433" xr:uid="{00000000-0005-0000-0000-0000180B0000}"/>
    <cellStyle name="Hyperlink 2 6 4 2 2 2 3" xfId="6643" xr:uid="{00000000-0005-0000-0000-0000190B0000}"/>
    <cellStyle name="Hyperlink 2 6 4 2 2 3" xfId="3328" xr:uid="{00000000-0005-0000-0000-00001A0B0000}"/>
    <cellStyle name="Hyperlink 2 6 4 2 2 4" xfId="5538" xr:uid="{00000000-0005-0000-0000-00001B0B0000}"/>
    <cellStyle name="Hyperlink 2 6 4 2 3" xfId="1670" xr:uid="{00000000-0005-0000-0000-00001C0B0000}"/>
    <cellStyle name="Hyperlink 2 6 4 2 3 2" xfId="3881" xr:uid="{00000000-0005-0000-0000-00001D0B0000}"/>
    <cellStyle name="Hyperlink 2 6 4 2 3 3" xfId="6091" xr:uid="{00000000-0005-0000-0000-00001E0B0000}"/>
    <cellStyle name="Hyperlink 2 6 4 2 4" xfId="2776" xr:uid="{00000000-0005-0000-0000-00001F0B0000}"/>
    <cellStyle name="Hyperlink 2 6 4 2 5" xfId="4986" xr:uid="{00000000-0005-0000-0000-0000200B0000}"/>
    <cellStyle name="Hyperlink 2 6 4 3" xfId="833" xr:uid="{00000000-0005-0000-0000-0000210B0000}"/>
    <cellStyle name="Hyperlink 2 6 4 3 2" xfId="1946" xr:uid="{00000000-0005-0000-0000-0000220B0000}"/>
    <cellStyle name="Hyperlink 2 6 4 3 2 2" xfId="4157" xr:uid="{00000000-0005-0000-0000-0000230B0000}"/>
    <cellStyle name="Hyperlink 2 6 4 3 2 3" xfId="6367" xr:uid="{00000000-0005-0000-0000-0000240B0000}"/>
    <cellStyle name="Hyperlink 2 6 4 3 3" xfId="3052" xr:uid="{00000000-0005-0000-0000-0000250B0000}"/>
    <cellStyle name="Hyperlink 2 6 4 3 4" xfId="5262" xr:uid="{00000000-0005-0000-0000-0000260B0000}"/>
    <cellStyle name="Hyperlink 2 6 4 4" xfId="1394" xr:uid="{00000000-0005-0000-0000-0000270B0000}"/>
    <cellStyle name="Hyperlink 2 6 4 4 2" xfId="3605" xr:uid="{00000000-0005-0000-0000-0000280B0000}"/>
    <cellStyle name="Hyperlink 2 6 4 4 3" xfId="5815" xr:uid="{00000000-0005-0000-0000-0000290B0000}"/>
    <cellStyle name="Hyperlink 2 6 4 5" xfId="2500" xr:uid="{00000000-0005-0000-0000-00002A0B0000}"/>
    <cellStyle name="Hyperlink 2 6 4 6" xfId="4710" xr:uid="{00000000-0005-0000-0000-00002B0B0000}"/>
    <cellStyle name="Hyperlink 2 6 5" xfId="373" xr:uid="{00000000-0005-0000-0000-00002C0B0000}"/>
    <cellStyle name="Hyperlink 2 6 5 2" xfId="925" xr:uid="{00000000-0005-0000-0000-00002D0B0000}"/>
    <cellStyle name="Hyperlink 2 6 5 2 2" xfId="2038" xr:uid="{00000000-0005-0000-0000-00002E0B0000}"/>
    <cellStyle name="Hyperlink 2 6 5 2 2 2" xfId="4249" xr:uid="{00000000-0005-0000-0000-00002F0B0000}"/>
    <cellStyle name="Hyperlink 2 6 5 2 2 3" xfId="6459" xr:uid="{00000000-0005-0000-0000-0000300B0000}"/>
    <cellStyle name="Hyperlink 2 6 5 2 3" xfId="3144" xr:uid="{00000000-0005-0000-0000-0000310B0000}"/>
    <cellStyle name="Hyperlink 2 6 5 2 4" xfId="5354" xr:uid="{00000000-0005-0000-0000-0000320B0000}"/>
    <cellStyle name="Hyperlink 2 6 5 3" xfId="1486" xr:uid="{00000000-0005-0000-0000-0000330B0000}"/>
    <cellStyle name="Hyperlink 2 6 5 3 2" xfId="3697" xr:uid="{00000000-0005-0000-0000-0000340B0000}"/>
    <cellStyle name="Hyperlink 2 6 5 3 3" xfId="5907" xr:uid="{00000000-0005-0000-0000-0000350B0000}"/>
    <cellStyle name="Hyperlink 2 6 5 4" xfId="2592" xr:uid="{00000000-0005-0000-0000-0000360B0000}"/>
    <cellStyle name="Hyperlink 2 6 5 5" xfId="4802" xr:uid="{00000000-0005-0000-0000-0000370B0000}"/>
    <cellStyle name="Hyperlink 2 6 6" xfId="649" xr:uid="{00000000-0005-0000-0000-0000380B0000}"/>
    <cellStyle name="Hyperlink 2 6 6 2" xfId="1762" xr:uid="{00000000-0005-0000-0000-0000390B0000}"/>
    <cellStyle name="Hyperlink 2 6 6 2 2" xfId="3973" xr:uid="{00000000-0005-0000-0000-00003A0B0000}"/>
    <cellStyle name="Hyperlink 2 6 6 2 3" xfId="6183" xr:uid="{00000000-0005-0000-0000-00003B0B0000}"/>
    <cellStyle name="Hyperlink 2 6 6 3" xfId="2868" xr:uid="{00000000-0005-0000-0000-00003C0B0000}"/>
    <cellStyle name="Hyperlink 2 6 6 4" xfId="5078" xr:uid="{00000000-0005-0000-0000-00003D0B0000}"/>
    <cellStyle name="Hyperlink 2 6 7" xfId="1210" xr:uid="{00000000-0005-0000-0000-00003E0B0000}"/>
    <cellStyle name="Hyperlink 2 6 7 2" xfId="3421" xr:uid="{00000000-0005-0000-0000-00003F0B0000}"/>
    <cellStyle name="Hyperlink 2 6 7 3" xfId="5631" xr:uid="{00000000-0005-0000-0000-0000400B0000}"/>
    <cellStyle name="Hyperlink 2 6 8" xfId="2316" xr:uid="{00000000-0005-0000-0000-0000410B0000}"/>
    <cellStyle name="Hyperlink 2 6 9" xfId="4526" xr:uid="{00000000-0005-0000-0000-0000420B0000}"/>
    <cellStyle name="Hyperlink 2 7" xfId="102" xr:uid="{00000000-0005-0000-0000-0000430B0000}"/>
    <cellStyle name="Hyperlink 2 7 2" xfId="194" xr:uid="{00000000-0005-0000-0000-0000440B0000}"/>
    <cellStyle name="Hyperlink 2 7 2 2" xfId="470" xr:uid="{00000000-0005-0000-0000-0000450B0000}"/>
    <cellStyle name="Hyperlink 2 7 2 2 2" xfId="1022" xr:uid="{00000000-0005-0000-0000-0000460B0000}"/>
    <cellStyle name="Hyperlink 2 7 2 2 2 2" xfId="2135" xr:uid="{00000000-0005-0000-0000-0000470B0000}"/>
    <cellStyle name="Hyperlink 2 7 2 2 2 2 2" xfId="4346" xr:uid="{00000000-0005-0000-0000-0000480B0000}"/>
    <cellStyle name="Hyperlink 2 7 2 2 2 2 3" xfId="6556" xr:uid="{00000000-0005-0000-0000-0000490B0000}"/>
    <cellStyle name="Hyperlink 2 7 2 2 2 3" xfId="3241" xr:uid="{00000000-0005-0000-0000-00004A0B0000}"/>
    <cellStyle name="Hyperlink 2 7 2 2 2 4" xfId="5451" xr:uid="{00000000-0005-0000-0000-00004B0B0000}"/>
    <cellStyle name="Hyperlink 2 7 2 2 3" xfId="1583" xr:uid="{00000000-0005-0000-0000-00004C0B0000}"/>
    <cellStyle name="Hyperlink 2 7 2 2 3 2" xfId="3794" xr:uid="{00000000-0005-0000-0000-00004D0B0000}"/>
    <cellStyle name="Hyperlink 2 7 2 2 3 3" xfId="6004" xr:uid="{00000000-0005-0000-0000-00004E0B0000}"/>
    <cellStyle name="Hyperlink 2 7 2 2 4" xfId="2689" xr:uid="{00000000-0005-0000-0000-00004F0B0000}"/>
    <cellStyle name="Hyperlink 2 7 2 2 5" xfId="4899" xr:uid="{00000000-0005-0000-0000-0000500B0000}"/>
    <cellStyle name="Hyperlink 2 7 2 3" xfId="746" xr:uid="{00000000-0005-0000-0000-0000510B0000}"/>
    <cellStyle name="Hyperlink 2 7 2 3 2" xfId="1859" xr:uid="{00000000-0005-0000-0000-0000520B0000}"/>
    <cellStyle name="Hyperlink 2 7 2 3 2 2" xfId="4070" xr:uid="{00000000-0005-0000-0000-0000530B0000}"/>
    <cellStyle name="Hyperlink 2 7 2 3 2 3" xfId="6280" xr:uid="{00000000-0005-0000-0000-0000540B0000}"/>
    <cellStyle name="Hyperlink 2 7 2 3 3" xfId="2965" xr:uid="{00000000-0005-0000-0000-0000550B0000}"/>
    <cellStyle name="Hyperlink 2 7 2 3 4" xfId="5175" xr:uid="{00000000-0005-0000-0000-0000560B0000}"/>
    <cellStyle name="Hyperlink 2 7 2 4" xfId="1307" xr:uid="{00000000-0005-0000-0000-0000570B0000}"/>
    <cellStyle name="Hyperlink 2 7 2 4 2" xfId="3518" xr:uid="{00000000-0005-0000-0000-0000580B0000}"/>
    <cellStyle name="Hyperlink 2 7 2 4 3" xfId="5728" xr:uid="{00000000-0005-0000-0000-0000590B0000}"/>
    <cellStyle name="Hyperlink 2 7 2 5" xfId="2413" xr:uid="{00000000-0005-0000-0000-00005A0B0000}"/>
    <cellStyle name="Hyperlink 2 7 2 6" xfId="4623" xr:uid="{00000000-0005-0000-0000-00005B0B0000}"/>
    <cellStyle name="Hyperlink 2 7 3" xfId="286" xr:uid="{00000000-0005-0000-0000-00005C0B0000}"/>
    <cellStyle name="Hyperlink 2 7 3 2" xfId="562" xr:uid="{00000000-0005-0000-0000-00005D0B0000}"/>
    <cellStyle name="Hyperlink 2 7 3 2 2" xfId="1114" xr:uid="{00000000-0005-0000-0000-00005E0B0000}"/>
    <cellStyle name="Hyperlink 2 7 3 2 2 2" xfId="2227" xr:uid="{00000000-0005-0000-0000-00005F0B0000}"/>
    <cellStyle name="Hyperlink 2 7 3 2 2 2 2" xfId="4438" xr:uid="{00000000-0005-0000-0000-0000600B0000}"/>
    <cellStyle name="Hyperlink 2 7 3 2 2 2 3" xfId="6648" xr:uid="{00000000-0005-0000-0000-0000610B0000}"/>
    <cellStyle name="Hyperlink 2 7 3 2 2 3" xfId="3333" xr:uid="{00000000-0005-0000-0000-0000620B0000}"/>
    <cellStyle name="Hyperlink 2 7 3 2 2 4" xfId="5543" xr:uid="{00000000-0005-0000-0000-0000630B0000}"/>
    <cellStyle name="Hyperlink 2 7 3 2 3" xfId="1675" xr:uid="{00000000-0005-0000-0000-0000640B0000}"/>
    <cellStyle name="Hyperlink 2 7 3 2 3 2" xfId="3886" xr:uid="{00000000-0005-0000-0000-0000650B0000}"/>
    <cellStyle name="Hyperlink 2 7 3 2 3 3" xfId="6096" xr:uid="{00000000-0005-0000-0000-0000660B0000}"/>
    <cellStyle name="Hyperlink 2 7 3 2 4" xfId="2781" xr:uid="{00000000-0005-0000-0000-0000670B0000}"/>
    <cellStyle name="Hyperlink 2 7 3 2 5" xfId="4991" xr:uid="{00000000-0005-0000-0000-0000680B0000}"/>
    <cellStyle name="Hyperlink 2 7 3 3" xfId="838" xr:uid="{00000000-0005-0000-0000-0000690B0000}"/>
    <cellStyle name="Hyperlink 2 7 3 3 2" xfId="1951" xr:uid="{00000000-0005-0000-0000-00006A0B0000}"/>
    <cellStyle name="Hyperlink 2 7 3 3 2 2" xfId="4162" xr:uid="{00000000-0005-0000-0000-00006B0B0000}"/>
    <cellStyle name="Hyperlink 2 7 3 3 2 3" xfId="6372" xr:uid="{00000000-0005-0000-0000-00006C0B0000}"/>
    <cellStyle name="Hyperlink 2 7 3 3 3" xfId="3057" xr:uid="{00000000-0005-0000-0000-00006D0B0000}"/>
    <cellStyle name="Hyperlink 2 7 3 3 4" xfId="5267" xr:uid="{00000000-0005-0000-0000-00006E0B0000}"/>
    <cellStyle name="Hyperlink 2 7 3 4" xfId="1399" xr:uid="{00000000-0005-0000-0000-00006F0B0000}"/>
    <cellStyle name="Hyperlink 2 7 3 4 2" xfId="3610" xr:uid="{00000000-0005-0000-0000-0000700B0000}"/>
    <cellStyle name="Hyperlink 2 7 3 4 3" xfId="5820" xr:uid="{00000000-0005-0000-0000-0000710B0000}"/>
    <cellStyle name="Hyperlink 2 7 3 5" xfId="2505" xr:uid="{00000000-0005-0000-0000-0000720B0000}"/>
    <cellStyle name="Hyperlink 2 7 3 6" xfId="4715" xr:uid="{00000000-0005-0000-0000-0000730B0000}"/>
    <cellStyle name="Hyperlink 2 7 4" xfId="378" xr:uid="{00000000-0005-0000-0000-0000740B0000}"/>
    <cellStyle name="Hyperlink 2 7 4 2" xfId="930" xr:uid="{00000000-0005-0000-0000-0000750B0000}"/>
    <cellStyle name="Hyperlink 2 7 4 2 2" xfId="2043" xr:uid="{00000000-0005-0000-0000-0000760B0000}"/>
    <cellStyle name="Hyperlink 2 7 4 2 2 2" xfId="4254" xr:uid="{00000000-0005-0000-0000-0000770B0000}"/>
    <cellStyle name="Hyperlink 2 7 4 2 2 3" xfId="6464" xr:uid="{00000000-0005-0000-0000-0000780B0000}"/>
    <cellStyle name="Hyperlink 2 7 4 2 3" xfId="3149" xr:uid="{00000000-0005-0000-0000-0000790B0000}"/>
    <cellStyle name="Hyperlink 2 7 4 2 4" xfId="5359" xr:uid="{00000000-0005-0000-0000-00007A0B0000}"/>
    <cellStyle name="Hyperlink 2 7 4 3" xfId="1491" xr:uid="{00000000-0005-0000-0000-00007B0B0000}"/>
    <cellStyle name="Hyperlink 2 7 4 3 2" xfId="3702" xr:uid="{00000000-0005-0000-0000-00007C0B0000}"/>
    <cellStyle name="Hyperlink 2 7 4 3 3" xfId="5912" xr:uid="{00000000-0005-0000-0000-00007D0B0000}"/>
    <cellStyle name="Hyperlink 2 7 4 4" xfId="2597" xr:uid="{00000000-0005-0000-0000-00007E0B0000}"/>
    <cellStyle name="Hyperlink 2 7 4 5" xfId="4807" xr:uid="{00000000-0005-0000-0000-00007F0B0000}"/>
    <cellStyle name="Hyperlink 2 7 5" xfId="654" xr:uid="{00000000-0005-0000-0000-0000800B0000}"/>
    <cellStyle name="Hyperlink 2 7 5 2" xfId="1767" xr:uid="{00000000-0005-0000-0000-0000810B0000}"/>
    <cellStyle name="Hyperlink 2 7 5 2 2" xfId="3978" xr:uid="{00000000-0005-0000-0000-0000820B0000}"/>
    <cellStyle name="Hyperlink 2 7 5 2 3" xfId="6188" xr:uid="{00000000-0005-0000-0000-0000830B0000}"/>
    <cellStyle name="Hyperlink 2 7 5 3" xfId="2873" xr:uid="{00000000-0005-0000-0000-0000840B0000}"/>
    <cellStyle name="Hyperlink 2 7 5 4" xfId="5083" xr:uid="{00000000-0005-0000-0000-0000850B0000}"/>
    <cellStyle name="Hyperlink 2 7 6" xfId="1215" xr:uid="{00000000-0005-0000-0000-0000860B0000}"/>
    <cellStyle name="Hyperlink 2 7 6 2" xfId="3426" xr:uid="{00000000-0005-0000-0000-0000870B0000}"/>
    <cellStyle name="Hyperlink 2 7 6 3" xfId="5636" xr:uid="{00000000-0005-0000-0000-0000880B0000}"/>
    <cellStyle name="Hyperlink 2 7 7" xfId="2321" xr:uid="{00000000-0005-0000-0000-0000890B0000}"/>
    <cellStyle name="Hyperlink 2 7 8" xfId="4531" xr:uid="{00000000-0005-0000-0000-00008A0B0000}"/>
    <cellStyle name="Hyperlink 2 8" xfId="148" xr:uid="{00000000-0005-0000-0000-00008B0B0000}"/>
    <cellStyle name="Hyperlink 2 8 2" xfId="424" xr:uid="{00000000-0005-0000-0000-00008C0B0000}"/>
    <cellStyle name="Hyperlink 2 8 2 2" xfId="976" xr:uid="{00000000-0005-0000-0000-00008D0B0000}"/>
    <cellStyle name="Hyperlink 2 8 2 2 2" xfId="2089" xr:uid="{00000000-0005-0000-0000-00008E0B0000}"/>
    <cellStyle name="Hyperlink 2 8 2 2 2 2" xfId="4300" xr:uid="{00000000-0005-0000-0000-00008F0B0000}"/>
    <cellStyle name="Hyperlink 2 8 2 2 2 3" xfId="6510" xr:uid="{00000000-0005-0000-0000-0000900B0000}"/>
    <cellStyle name="Hyperlink 2 8 2 2 3" xfId="3195" xr:uid="{00000000-0005-0000-0000-0000910B0000}"/>
    <cellStyle name="Hyperlink 2 8 2 2 4" xfId="5405" xr:uid="{00000000-0005-0000-0000-0000920B0000}"/>
    <cellStyle name="Hyperlink 2 8 2 3" xfId="1537" xr:uid="{00000000-0005-0000-0000-0000930B0000}"/>
    <cellStyle name="Hyperlink 2 8 2 3 2" xfId="3748" xr:uid="{00000000-0005-0000-0000-0000940B0000}"/>
    <cellStyle name="Hyperlink 2 8 2 3 3" xfId="5958" xr:uid="{00000000-0005-0000-0000-0000950B0000}"/>
    <cellStyle name="Hyperlink 2 8 2 4" xfId="2643" xr:uid="{00000000-0005-0000-0000-0000960B0000}"/>
    <cellStyle name="Hyperlink 2 8 2 5" xfId="4853" xr:uid="{00000000-0005-0000-0000-0000970B0000}"/>
    <cellStyle name="Hyperlink 2 8 3" xfId="700" xr:uid="{00000000-0005-0000-0000-0000980B0000}"/>
    <cellStyle name="Hyperlink 2 8 3 2" xfId="1813" xr:uid="{00000000-0005-0000-0000-0000990B0000}"/>
    <cellStyle name="Hyperlink 2 8 3 2 2" xfId="4024" xr:uid="{00000000-0005-0000-0000-00009A0B0000}"/>
    <cellStyle name="Hyperlink 2 8 3 2 3" xfId="6234" xr:uid="{00000000-0005-0000-0000-00009B0B0000}"/>
    <cellStyle name="Hyperlink 2 8 3 3" xfId="2919" xr:uid="{00000000-0005-0000-0000-00009C0B0000}"/>
    <cellStyle name="Hyperlink 2 8 3 4" xfId="5129" xr:uid="{00000000-0005-0000-0000-00009D0B0000}"/>
    <cellStyle name="Hyperlink 2 8 4" xfId="1261" xr:uid="{00000000-0005-0000-0000-00009E0B0000}"/>
    <cellStyle name="Hyperlink 2 8 4 2" xfId="3472" xr:uid="{00000000-0005-0000-0000-00009F0B0000}"/>
    <cellStyle name="Hyperlink 2 8 4 3" xfId="5682" xr:uid="{00000000-0005-0000-0000-0000A00B0000}"/>
    <cellStyle name="Hyperlink 2 8 5" xfId="2367" xr:uid="{00000000-0005-0000-0000-0000A10B0000}"/>
    <cellStyle name="Hyperlink 2 8 6" xfId="4577" xr:uid="{00000000-0005-0000-0000-0000A20B0000}"/>
    <cellStyle name="Hyperlink 2 9" xfId="240" xr:uid="{00000000-0005-0000-0000-0000A30B0000}"/>
    <cellStyle name="Hyperlink 2 9 2" xfId="516" xr:uid="{00000000-0005-0000-0000-0000A40B0000}"/>
    <cellStyle name="Hyperlink 2 9 2 2" xfId="1068" xr:uid="{00000000-0005-0000-0000-0000A50B0000}"/>
    <cellStyle name="Hyperlink 2 9 2 2 2" xfId="2181" xr:uid="{00000000-0005-0000-0000-0000A60B0000}"/>
    <cellStyle name="Hyperlink 2 9 2 2 2 2" xfId="4392" xr:uid="{00000000-0005-0000-0000-0000A70B0000}"/>
    <cellStyle name="Hyperlink 2 9 2 2 2 3" xfId="6602" xr:uid="{00000000-0005-0000-0000-0000A80B0000}"/>
    <cellStyle name="Hyperlink 2 9 2 2 3" xfId="3287" xr:uid="{00000000-0005-0000-0000-0000A90B0000}"/>
    <cellStyle name="Hyperlink 2 9 2 2 4" xfId="5497" xr:uid="{00000000-0005-0000-0000-0000AA0B0000}"/>
    <cellStyle name="Hyperlink 2 9 2 3" xfId="1629" xr:uid="{00000000-0005-0000-0000-0000AB0B0000}"/>
    <cellStyle name="Hyperlink 2 9 2 3 2" xfId="3840" xr:uid="{00000000-0005-0000-0000-0000AC0B0000}"/>
    <cellStyle name="Hyperlink 2 9 2 3 3" xfId="6050" xr:uid="{00000000-0005-0000-0000-0000AD0B0000}"/>
    <cellStyle name="Hyperlink 2 9 2 4" xfId="2735" xr:uid="{00000000-0005-0000-0000-0000AE0B0000}"/>
    <cellStyle name="Hyperlink 2 9 2 5" xfId="4945" xr:uid="{00000000-0005-0000-0000-0000AF0B0000}"/>
    <cellStyle name="Hyperlink 2 9 3" xfId="792" xr:uid="{00000000-0005-0000-0000-0000B00B0000}"/>
    <cellStyle name="Hyperlink 2 9 3 2" xfId="1905" xr:uid="{00000000-0005-0000-0000-0000B10B0000}"/>
    <cellStyle name="Hyperlink 2 9 3 2 2" xfId="4116" xr:uid="{00000000-0005-0000-0000-0000B20B0000}"/>
    <cellStyle name="Hyperlink 2 9 3 2 3" xfId="6326" xr:uid="{00000000-0005-0000-0000-0000B30B0000}"/>
    <cellStyle name="Hyperlink 2 9 3 3" xfId="3011" xr:uid="{00000000-0005-0000-0000-0000B40B0000}"/>
    <cellStyle name="Hyperlink 2 9 3 4" xfId="5221" xr:uid="{00000000-0005-0000-0000-0000B50B0000}"/>
    <cellStyle name="Hyperlink 2 9 4" xfId="1353" xr:uid="{00000000-0005-0000-0000-0000B60B0000}"/>
    <cellStyle name="Hyperlink 2 9 4 2" xfId="3564" xr:uid="{00000000-0005-0000-0000-0000B70B0000}"/>
    <cellStyle name="Hyperlink 2 9 4 3" xfId="5774" xr:uid="{00000000-0005-0000-0000-0000B80B0000}"/>
    <cellStyle name="Hyperlink 2 9 5" xfId="2459" xr:uid="{00000000-0005-0000-0000-0000B90B0000}"/>
    <cellStyle name="Hyperlink 2 9 6" xfId="4669" xr:uid="{00000000-0005-0000-0000-0000BA0B0000}"/>
    <cellStyle name="Hyperlink 3" xfId="50" xr:uid="{00000000-0005-0000-0000-0000BB0B0000}"/>
    <cellStyle name="Hyperlink 3 10" xfId="609" xr:uid="{00000000-0005-0000-0000-0000BC0B0000}"/>
    <cellStyle name="Hyperlink 3 10 2" xfId="1722" xr:uid="{00000000-0005-0000-0000-0000BD0B0000}"/>
    <cellStyle name="Hyperlink 3 10 2 2" xfId="3933" xr:uid="{00000000-0005-0000-0000-0000BE0B0000}"/>
    <cellStyle name="Hyperlink 3 10 2 3" xfId="6143" xr:uid="{00000000-0005-0000-0000-0000BF0B0000}"/>
    <cellStyle name="Hyperlink 3 10 3" xfId="2828" xr:uid="{00000000-0005-0000-0000-0000C00B0000}"/>
    <cellStyle name="Hyperlink 3 10 4" xfId="5038" xr:uid="{00000000-0005-0000-0000-0000C10B0000}"/>
    <cellStyle name="Hyperlink 3 11" xfId="1170" xr:uid="{00000000-0005-0000-0000-0000C20B0000}"/>
    <cellStyle name="Hyperlink 3 11 2" xfId="3381" xr:uid="{00000000-0005-0000-0000-0000C30B0000}"/>
    <cellStyle name="Hyperlink 3 11 3" xfId="5591" xr:uid="{00000000-0005-0000-0000-0000C40B0000}"/>
    <cellStyle name="Hyperlink 3 12" xfId="2276" xr:uid="{00000000-0005-0000-0000-0000C50B0000}"/>
    <cellStyle name="Hyperlink 3 13" xfId="4486" xr:uid="{00000000-0005-0000-0000-0000C60B0000}"/>
    <cellStyle name="Hyperlink 3 2" xfId="61" xr:uid="{00000000-0005-0000-0000-0000C70B0000}"/>
    <cellStyle name="Hyperlink 3 2 10" xfId="2281" xr:uid="{00000000-0005-0000-0000-0000C80B0000}"/>
    <cellStyle name="Hyperlink 3 2 11" xfId="4491" xr:uid="{00000000-0005-0000-0000-0000C90B0000}"/>
    <cellStyle name="Hyperlink 3 2 2" xfId="72" xr:uid="{00000000-0005-0000-0000-0000CA0B0000}"/>
    <cellStyle name="Hyperlink 3 2 2 10" xfId="4501" xr:uid="{00000000-0005-0000-0000-0000CB0B0000}"/>
    <cellStyle name="Hyperlink 3 2 2 2" xfId="92" xr:uid="{00000000-0005-0000-0000-0000CC0B0000}"/>
    <cellStyle name="Hyperlink 3 2 2 2 2" xfId="138" xr:uid="{00000000-0005-0000-0000-0000CD0B0000}"/>
    <cellStyle name="Hyperlink 3 2 2 2 2 2" xfId="230" xr:uid="{00000000-0005-0000-0000-0000CE0B0000}"/>
    <cellStyle name="Hyperlink 3 2 2 2 2 2 2" xfId="506" xr:uid="{00000000-0005-0000-0000-0000CF0B0000}"/>
    <cellStyle name="Hyperlink 3 2 2 2 2 2 2 2" xfId="1058" xr:uid="{00000000-0005-0000-0000-0000D00B0000}"/>
    <cellStyle name="Hyperlink 3 2 2 2 2 2 2 2 2" xfId="2171" xr:uid="{00000000-0005-0000-0000-0000D10B0000}"/>
    <cellStyle name="Hyperlink 3 2 2 2 2 2 2 2 2 2" xfId="4382" xr:uid="{00000000-0005-0000-0000-0000D20B0000}"/>
    <cellStyle name="Hyperlink 3 2 2 2 2 2 2 2 2 3" xfId="6592" xr:uid="{00000000-0005-0000-0000-0000D30B0000}"/>
    <cellStyle name="Hyperlink 3 2 2 2 2 2 2 2 3" xfId="3277" xr:uid="{00000000-0005-0000-0000-0000D40B0000}"/>
    <cellStyle name="Hyperlink 3 2 2 2 2 2 2 2 4" xfId="5487" xr:uid="{00000000-0005-0000-0000-0000D50B0000}"/>
    <cellStyle name="Hyperlink 3 2 2 2 2 2 2 3" xfId="1619" xr:uid="{00000000-0005-0000-0000-0000D60B0000}"/>
    <cellStyle name="Hyperlink 3 2 2 2 2 2 2 3 2" xfId="3830" xr:uid="{00000000-0005-0000-0000-0000D70B0000}"/>
    <cellStyle name="Hyperlink 3 2 2 2 2 2 2 3 3" xfId="6040" xr:uid="{00000000-0005-0000-0000-0000D80B0000}"/>
    <cellStyle name="Hyperlink 3 2 2 2 2 2 2 4" xfId="2725" xr:uid="{00000000-0005-0000-0000-0000D90B0000}"/>
    <cellStyle name="Hyperlink 3 2 2 2 2 2 2 5" xfId="4935" xr:uid="{00000000-0005-0000-0000-0000DA0B0000}"/>
    <cellStyle name="Hyperlink 3 2 2 2 2 2 3" xfId="782" xr:uid="{00000000-0005-0000-0000-0000DB0B0000}"/>
    <cellStyle name="Hyperlink 3 2 2 2 2 2 3 2" xfId="1895" xr:uid="{00000000-0005-0000-0000-0000DC0B0000}"/>
    <cellStyle name="Hyperlink 3 2 2 2 2 2 3 2 2" xfId="4106" xr:uid="{00000000-0005-0000-0000-0000DD0B0000}"/>
    <cellStyle name="Hyperlink 3 2 2 2 2 2 3 2 3" xfId="6316" xr:uid="{00000000-0005-0000-0000-0000DE0B0000}"/>
    <cellStyle name="Hyperlink 3 2 2 2 2 2 3 3" xfId="3001" xr:uid="{00000000-0005-0000-0000-0000DF0B0000}"/>
    <cellStyle name="Hyperlink 3 2 2 2 2 2 3 4" xfId="5211" xr:uid="{00000000-0005-0000-0000-0000E00B0000}"/>
    <cellStyle name="Hyperlink 3 2 2 2 2 2 4" xfId="1343" xr:uid="{00000000-0005-0000-0000-0000E10B0000}"/>
    <cellStyle name="Hyperlink 3 2 2 2 2 2 4 2" xfId="3554" xr:uid="{00000000-0005-0000-0000-0000E20B0000}"/>
    <cellStyle name="Hyperlink 3 2 2 2 2 2 4 3" xfId="5764" xr:uid="{00000000-0005-0000-0000-0000E30B0000}"/>
    <cellStyle name="Hyperlink 3 2 2 2 2 2 5" xfId="2449" xr:uid="{00000000-0005-0000-0000-0000E40B0000}"/>
    <cellStyle name="Hyperlink 3 2 2 2 2 2 6" xfId="4659" xr:uid="{00000000-0005-0000-0000-0000E50B0000}"/>
    <cellStyle name="Hyperlink 3 2 2 2 2 3" xfId="322" xr:uid="{00000000-0005-0000-0000-0000E60B0000}"/>
    <cellStyle name="Hyperlink 3 2 2 2 2 3 2" xfId="598" xr:uid="{00000000-0005-0000-0000-0000E70B0000}"/>
    <cellStyle name="Hyperlink 3 2 2 2 2 3 2 2" xfId="1150" xr:uid="{00000000-0005-0000-0000-0000E80B0000}"/>
    <cellStyle name="Hyperlink 3 2 2 2 2 3 2 2 2" xfId="2263" xr:uid="{00000000-0005-0000-0000-0000E90B0000}"/>
    <cellStyle name="Hyperlink 3 2 2 2 2 3 2 2 2 2" xfId="4474" xr:uid="{00000000-0005-0000-0000-0000EA0B0000}"/>
    <cellStyle name="Hyperlink 3 2 2 2 2 3 2 2 2 3" xfId="6684" xr:uid="{00000000-0005-0000-0000-0000EB0B0000}"/>
    <cellStyle name="Hyperlink 3 2 2 2 2 3 2 2 3" xfId="3369" xr:uid="{00000000-0005-0000-0000-0000EC0B0000}"/>
    <cellStyle name="Hyperlink 3 2 2 2 2 3 2 2 4" xfId="5579" xr:uid="{00000000-0005-0000-0000-0000ED0B0000}"/>
    <cellStyle name="Hyperlink 3 2 2 2 2 3 2 3" xfId="1711" xr:uid="{00000000-0005-0000-0000-0000EE0B0000}"/>
    <cellStyle name="Hyperlink 3 2 2 2 2 3 2 3 2" xfId="3922" xr:uid="{00000000-0005-0000-0000-0000EF0B0000}"/>
    <cellStyle name="Hyperlink 3 2 2 2 2 3 2 3 3" xfId="6132" xr:uid="{00000000-0005-0000-0000-0000F00B0000}"/>
    <cellStyle name="Hyperlink 3 2 2 2 2 3 2 4" xfId="2817" xr:uid="{00000000-0005-0000-0000-0000F10B0000}"/>
    <cellStyle name="Hyperlink 3 2 2 2 2 3 2 5" xfId="5027" xr:uid="{00000000-0005-0000-0000-0000F20B0000}"/>
    <cellStyle name="Hyperlink 3 2 2 2 2 3 3" xfId="874" xr:uid="{00000000-0005-0000-0000-0000F30B0000}"/>
    <cellStyle name="Hyperlink 3 2 2 2 2 3 3 2" xfId="1987" xr:uid="{00000000-0005-0000-0000-0000F40B0000}"/>
    <cellStyle name="Hyperlink 3 2 2 2 2 3 3 2 2" xfId="4198" xr:uid="{00000000-0005-0000-0000-0000F50B0000}"/>
    <cellStyle name="Hyperlink 3 2 2 2 2 3 3 2 3" xfId="6408" xr:uid="{00000000-0005-0000-0000-0000F60B0000}"/>
    <cellStyle name="Hyperlink 3 2 2 2 2 3 3 3" xfId="3093" xr:uid="{00000000-0005-0000-0000-0000F70B0000}"/>
    <cellStyle name="Hyperlink 3 2 2 2 2 3 3 4" xfId="5303" xr:uid="{00000000-0005-0000-0000-0000F80B0000}"/>
    <cellStyle name="Hyperlink 3 2 2 2 2 3 4" xfId="1435" xr:uid="{00000000-0005-0000-0000-0000F90B0000}"/>
    <cellStyle name="Hyperlink 3 2 2 2 2 3 4 2" xfId="3646" xr:uid="{00000000-0005-0000-0000-0000FA0B0000}"/>
    <cellStyle name="Hyperlink 3 2 2 2 2 3 4 3" xfId="5856" xr:uid="{00000000-0005-0000-0000-0000FB0B0000}"/>
    <cellStyle name="Hyperlink 3 2 2 2 2 3 5" xfId="2541" xr:uid="{00000000-0005-0000-0000-0000FC0B0000}"/>
    <cellStyle name="Hyperlink 3 2 2 2 2 3 6" xfId="4751" xr:uid="{00000000-0005-0000-0000-0000FD0B0000}"/>
    <cellStyle name="Hyperlink 3 2 2 2 2 4" xfId="414" xr:uid="{00000000-0005-0000-0000-0000FE0B0000}"/>
    <cellStyle name="Hyperlink 3 2 2 2 2 4 2" xfId="966" xr:uid="{00000000-0005-0000-0000-0000FF0B0000}"/>
    <cellStyle name="Hyperlink 3 2 2 2 2 4 2 2" xfId="2079" xr:uid="{00000000-0005-0000-0000-0000000C0000}"/>
    <cellStyle name="Hyperlink 3 2 2 2 2 4 2 2 2" xfId="4290" xr:uid="{00000000-0005-0000-0000-0000010C0000}"/>
    <cellStyle name="Hyperlink 3 2 2 2 2 4 2 2 3" xfId="6500" xr:uid="{00000000-0005-0000-0000-0000020C0000}"/>
    <cellStyle name="Hyperlink 3 2 2 2 2 4 2 3" xfId="3185" xr:uid="{00000000-0005-0000-0000-0000030C0000}"/>
    <cellStyle name="Hyperlink 3 2 2 2 2 4 2 4" xfId="5395" xr:uid="{00000000-0005-0000-0000-0000040C0000}"/>
    <cellStyle name="Hyperlink 3 2 2 2 2 4 3" xfId="1527" xr:uid="{00000000-0005-0000-0000-0000050C0000}"/>
    <cellStyle name="Hyperlink 3 2 2 2 2 4 3 2" xfId="3738" xr:uid="{00000000-0005-0000-0000-0000060C0000}"/>
    <cellStyle name="Hyperlink 3 2 2 2 2 4 3 3" xfId="5948" xr:uid="{00000000-0005-0000-0000-0000070C0000}"/>
    <cellStyle name="Hyperlink 3 2 2 2 2 4 4" xfId="2633" xr:uid="{00000000-0005-0000-0000-0000080C0000}"/>
    <cellStyle name="Hyperlink 3 2 2 2 2 4 5" xfId="4843" xr:uid="{00000000-0005-0000-0000-0000090C0000}"/>
    <cellStyle name="Hyperlink 3 2 2 2 2 5" xfId="690" xr:uid="{00000000-0005-0000-0000-00000A0C0000}"/>
    <cellStyle name="Hyperlink 3 2 2 2 2 5 2" xfId="1803" xr:uid="{00000000-0005-0000-0000-00000B0C0000}"/>
    <cellStyle name="Hyperlink 3 2 2 2 2 5 2 2" xfId="4014" xr:uid="{00000000-0005-0000-0000-00000C0C0000}"/>
    <cellStyle name="Hyperlink 3 2 2 2 2 5 2 3" xfId="6224" xr:uid="{00000000-0005-0000-0000-00000D0C0000}"/>
    <cellStyle name="Hyperlink 3 2 2 2 2 5 3" xfId="2909" xr:uid="{00000000-0005-0000-0000-00000E0C0000}"/>
    <cellStyle name="Hyperlink 3 2 2 2 2 5 4" xfId="5119" xr:uid="{00000000-0005-0000-0000-00000F0C0000}"/>
    <cellStyle name="Hyperlink 3 2 2 2 2 6" xfId="1251" xr:uid="{00000000-0005-0000-0000-0000100C0000}"/>
    <cellStyle name="Hyperlink 3 2 2 2 2 6 2" xfId="3462" xr:uid="{00000000-0005-0000-0000-0000110C0000}"/>
    <cellStyle name="Hyperlink 3 2 2 2 2 6 3" xfId="5672" xr:uid="{00000000-0005-0000-0000-0000120C0000}"/>
    <cellStyle name="Hyperlink 3 2 2 2 2 7" xfId="2357" xr:uid="{00000000-0005-0000-0000-0000130C0000}"/>
    <cellStyle name="Hyperlink 3 2 2 2 2 8" xfId="4567" xr:uid="{00000000-0005-0000-0000-0000140C0000}"/>
    <cellStyle name="Hyperlink 3 2 2 2 3" xfId="184" xr:uid="{00000000-0005-0000-0000-0000150C0000}"/>
    <cellStyle name="Hyperlink 3 2 2 2 3 2" xfId="460" xr:uid="{00000000-0005-0000-0000-0000160C0000}"/>
    <cellStyle name="Hyperlink 3 2 2 2 3 2 2" xfId="1012" xr:uid="{00000000-0005-0000-0000-0000170C0000}"/>
    <cellStyle name="Hyperlink 3 2 2 2 3 2 2 2" xfId="2125" xr:uid="{00000000-0005-0000-0000-0000180C0000}"/>
    <cellStyle name="Hyperlink 3 2 2 2 3 2 2 2 2" xfId="4336" xr:uid="{00000000-0005-0000-0000-0000190C0000}"/>
    <cellStyle name="Hyperlink 3 2 2 2 3 2 2 2 3" xfId="6546" xr:uid="{00000000-0005-0000-0000-00001A0C0000}"/>
    <cellStyle name="Hyperlink 3 2 2 2 3 2 2 3" xfId="3231" xr:uid="{00000000-0005-0000-0000-00001B0C0000}"/>
    <cellStyle name="Hyperlink 3 2 2 2 3 2 2 4" xfId="5441" xr:uid="{00000000-0005-0000-0000-00001C0C0000}"/>
    <cellStyle name="Hyperlink 3 2 2 2 3 2 3" xfId="1573" xr:uid="{00000000-0005-0000-0000-00001D0C0000}"/>
    <cellStyle name="Hyperlink 3 2 2 2 3 2 3 2" xfId="3784" xr:uid="{00000000-0005-0000-0000-00001E0C0000}"/>
    <cellStyle name="Hyperlink 3 2 2 2 3 2 3 3" xfId="5994" xr:uid="{00000000-0005-0000-0000-00001F0C0000}"/>
    <cellStyle name="Hyperlink 3 2 2 2 3 2 4" xfId="2679" xr:uid="{00000000-0005-0000-0000-0000200C0000}"/>
    <cellStyle name="Hyperlink 3 2 2 2 3 2 5" xfId="4889" xr:uid="{00000000-0005-0000-0000-0000210C0000}"/>
    <cellStyle name="Hyperlink 3 2 2 2 3 3" xfId="736" xr:uid="{00000000-0005-0000-0000-0000220C0000}"/>
    <cellStyle name="Hyperlink 3 2 2 2 3 3 2" xfId="1849" xr:uid="{00000000-0005-0000-0000-0000230C0000}"/>
    <cellStyle name="Hyperlink 3 2 2 2 3 3 2 2" xfId="4060" xr:uid="{00000000-0005-0000-0000-0000240C0000}"/>
    <cellStyle name="Hyperlink 3 2 2 2 3 3 2 3" xfId="6270" xr:uid="{00000000-0005-0000-0000-0000250C0000}"/>
    <cellStyle name="Hyperlink 3 2 2 2 3 3 3" xfId="2955" xr:uid="{00000000-0005-0000-0000-0000260C0000}"/>
    <cellStyle name="Hyperlink 3 2 2 2 3 3 4" xfId="5165" xr:uid="{00000000-0005-0000-0000-0000270C0000}"/>
    <cellStyle name="Hyperlink 3 2 2 2 3 4" xfId="1297" xr:uid="{00000000-0005-0000-0000-0000280C0000}"/>
    <cellStyle name="Hyperlink 3 2 2 2 3 4 2" xfId="3508" xr:uid="{00000000-0005-0000-0000-0000290C0000}"/>
    <cellStyle name="Hyperlink 3 2 2 2 3 4 3" xfId="5718" xr:uid="{00000000-0005-0000-0000-00002A0C0000}"/>
    <cellStyle name="Hyperlink 3 2 2 2 3 5" xfId="2403" xr:uid="{00000000-0005-0000-0000-00002B0C0000}"/>
    <cellStyle name="Hyperlink 3 2 2 2 3 6" xfId="4613" xr:uid="{00000000-0005-0000-0000-00002C0C0000}"/>
    <cellStyle name="Hyperlink 3 2 2 2 4" xfId="276" xr:uid="{00000000-0005-0000-0000-00002D0C0000}"/>
    <cellStyle name="Hyperlink 3 2 2 2 4 2" xfId="552" xr:uid="{00000000-0005-0000-0000-00002E0C0000}"/>
    <cellStyle name="Hyperlink 3 2 2 2 4 2 2" xfId="1104" xr:uid="{00000000-0005-0000-0000-00002F0C0000}"/>
    <cellStyle name="Hyperlink 3 2 2 2 4 2 2 2" xfId="2217" xr:uid="{00000000-0005-0000-0000-0000300C0000}"/>
    <cellStyle name="Hyperlink 3 2 2 2 4 2 2 2 2" xfId="4428" xr:uid="{00000000-0005-0000-0000-0000310C0000}"/>
    <cellStyle name="Hyperlink 3 2 2 2 4 2 2 2 3" xfId="6638" xr:uid="{00000000-0005-0000-0000-0000320C0000}"/>
    <cellStyle name="Hyperlink 3 2 2 2 4 2 2 3" xfId="3323" xr:uid="{00000000-0005-0000-0000-0000330C0000}"/>
    <cellStyle name="Hyperlink 3 2 2 2 4 2 2 4" xfId="5533" xr:uid="{00000000-0005-0000-0000-0000340C0000}"/>
    <cellStyle name="Hyperlink 3 2 2 2 4 2 3" xfId="1665" xr:uid="{00000000-0005-0000-0000-0000350C0000}"/>
    <cellStyle name="Hyperlink 3 2 2 2 4 2 3 2" xfId="3876" xr:uid="{00000000-0005-0000-0000-0000360C0000}"/>
    <cellStyle name="Hyperlink 3 2 2 2 4 2 3 3" xfId="6086" xr:uid="{00000000-0005-0000-0000-0000370C0000}"/>
    <cellStyle name="Hyperlink 3 2 2 2 4 2 4" xfId="2771" xr:uid="{00000000-0005-0000-0000-0000380C0000}"/>
    <cellStyle name="Hyperlink 3 2 2 2 4 2 5" xfId="4981" xr:uid="{00000000-0005-0000-0000-0000390C0000}"/>
    <cellStyle name="Hyperlink 3 2 2 2 4 3" xfId="828" xr:uid="{00000000-0005-0000-0000-00003A0C0000}"/>
    <cellStyle name="Hyperlink 3 2 2 2 4 3 2" xfId="1941" xr:uid="{00000000-0005-0000-0000-00003B0C0000}"/>
    <cellStyle name="Hyperlink 3 2 2 2 4 3 2 2" xfId="4152" xr:uid="{00000000-0005-0000-0000-00003C0C0000}"/>
    <cellStyle name="Hyperlink 3 2 2 2 4 3 2 3" xfId="6362" xr:uid="{00000000-0005-0000-0000-00003D0C0000}"/>
    <cellStyle name="Hyperlink 3 2 2 2 4 3 3" xfId="3047" xr:uid="{00000000-0005-0000-0000-00003E0C0000}"/>
    <cellStyle name="Hyperlink 3 2 2 2 4 3 4" xfId="5257" xr:uid="{00000000-0005-0000-0000-00003F0C0000}"/>
    <cellStyle name="Hyperlink 3 2 2 2 4 4" xfId="1389" xr:uid="{00000000-0005-0000-0000-0000400C0000}"/>
    <cellStyle name="Hyperlink 3 2 2 2 4 4 2" xfId="3600" xr:uid="{00000000-0005-0000-0000-0000410C0000}"/>
    <cellStyle name="Hyperlink 3 2 2 2 4 4 3" xfId="5810" xr:uid="{00000000-0005-0000-0000-0000420C0000}"/>
    <cellStyle name="Hyperlink 3 2 2 2 4 5" xfId="2495" xr:uid="{00000000-0005-0000-0000-0000430C0000}"/>
    <cellStyle name="Hyperlink 3 2 2 2 4 6" xfId="4705" xr:uid="{00000000-0005-0000-0000-0000440C0000}"/>
    <cellStyle name="Hyperlink 3 2 2 2 5" xfId="368" xr:uid="{00000000-0005-0000-0000-0000450C0000}"/>
    <cellStyle name="Hyperlink 3 2 2 2 5 2" xfId="920" xr:uid="{00000000-0005-0000-0000-0000460C0000}"/>
    <cellStyle name="Hyperlink 3 2 2 2 5 2 2" xfId="2033" xr:uid="{00000000-0005-0000-0000-0000470C0000}"/>
    <cellStyle name="Hyperlink 3 2 2 2 5 2 2 2" xfId="4244" xr:uid="{00000000-0005-0000-0000-0000480C0000}"/>
    <cellStyle name="Hyperlink 3 2 2 2 5 2 2 3" xfId="6454" xr:uid="{00000000-0005-0000-0000-0000490C0000}"/>
    <cellStyle name="Hyperlink 3 2 2 2 5 2 3" xfId="3139" xr:uid="{00000000-0005-0000-0000-00004A0C0000}"/>
    <cellStyle name="Hyperlink 3 2 2 2 5 2 4" xfId="5349" xr:uid="{00000000-0005-0000-0000-00004B0C0000}"/>
    <cellStyle name="Hyperlink 3 2 2 2 5 3" xfId="1481" xr:uid="{00000000-0005-0000-0000-00004C0C0000}"/>
    <cellStyle name="Hyperlink 3 2 2 2 5 3 2" xfId="3692" xr:uid="{00000000-0005-0000-0000-00004D0C0000}"/>
    <cellStyle name="Hyperlink 3 2 2 2 5 3 3" xfId="5902" xr:uid="{00000000-0005-0000-0000-00004E0C0000}"/>
    <cellStyle name="Hyperlink 3 2 2 2 5 4" xfId="2587" xr:uid="{00000000-0005-0000-0000-00004F0C0000}"/>
    <cellStyle name="Hyperlink 3 2 2 2 5 5" xfId="4797" xr:uid="{00000000-0005-0000-0000-0000500C0000}"/>
    <cellStyle name="Hyperlink 3 2 2 2 6" xfId="644" xr:uid="{00000000-0005-0000-0000-0000510C0000}"/>
    <cellStyle name="Hyperlink 3 2 2 2 6 2" xfId="1757" xr:uid="{00000000-0005-0000-0000-0000520C0000}"/>
    <cellStyle name="Hyperlink 3 2 2 2 6 2 2" xfId="3968" xr:uid="{00000000-0005-0000-0000-0000530C0000}"/>
    <cellStyle name="Hyperlink 3 2 2 2 6 2 3" xfId="6178" xr:uid="{00000000-0005-0000-0000-0000540C0000}"/>
    <cellStyle name="Hyperlink 3 2 2 2 6 3" xfId="2863" xr:uid="{00000000-0005-0000-0000-0000550C0000}"/>
    <cellStyle name="Hyperlink 3 2 2 2 6 4" xfId="5073" xr:uid="{00000000-0005-0000-0000-0000560C0000}"/>
    <cellStyle name="Hyperlink 3 2 2 2 7" xfId="1205" xr:uid="{00000000-0005-0000-0000-0000570C0000}"/>
    <cellStyle name="Hyperlink 3 2 2 2 7 2" xfId="3416" xr:uid="{00000000-0005-0000-0000-0000580C0000}"/>
    <cellStyle name="Hyperlink 3 2 2 2 7 3" xfId="5626" xr:uid="{00000000-0005-0000-0000-0000590C0000}"/>
    <cellStyle name="Hyperlink 3 2 2 2 8" xfId="2311" xr:uid="{00000000-0005-0000-0000-00005A0C0000}"/>
    <cellStyle name="Hyperlink 3 2 2 2 9" xfId="4521" xr:uid="{00000000-0005-0000-0000-00005B0C0000}"/>
    <cellStyle name="Hyperlink 3 2 2 3" xfId="118" xr:uid="{00000000-0005-0000-0000-00005C0C0000}"/>
    <cellStyle name="Hyperlink 3 2 2 3 2" xfId="210" xr:uid="{00000000-0005-0000-0000-00005D0C0000}"/>
    <cellStyle name="Hyperlink 3 2 2 3 2 2" xfId="486" xr:uid="{00000000-0005-0000-0000-00005E0C0000}"/>
    <cellStyle name="Hyperlink 3 2 2 3 2 2 2" xfId="1038" xr:uid="{00000000-0005-0000-0000-00005F0C0000}"/>
    <cellStyle name="Hyperlink 3 2 2 3 2 2 2 2" xfId="2151" xr:uid="{00000000-0005-0000-0000-0000600C0000}"/>
    <cellStyle name="Hyperlink 3 2 2 3 2 2 2 2 2" xfId="4362" xr:uid="{00000000-0005-0000-0000-0000610C0000}"/>
    <cellStyle name="Hyperlink 3 2 2 3 2 2 2 2 3" xfId="6572" xr:uid="{00000000-0005-0000-0000-0000620C0000}"/>
    <cellStyle name="Hyperlink 3 2 2 3 2 2 2 3" xfId="3257" xr:uid="{00000000-0005-0000-0000-0000630C0000}"/>
    <cellStyle name="Hyperlink 3 2 2 3 2 2 2 4" xfId="5467" xr:uid="{00000000-0005-0000-0000-0000640C0000}"/>
    <cellStyle name="Hyperlink 3 2 2 3 2 2 3" xfId="1599" xr:uid="{00000000-0005-0000-0000-0000650C0000}"/>
    <cellStyle name="Hyperlink 3 2 2 3 2 2 3 2" xfId="3810" xr:uid="{00000000-0005-0000-0000-0000660C0000}"/>
    <cellStyle name="Hyperlink 3 2 2 3 2 2 3 3" xfId="6020" xr:uid="{00000000-0005-0000-0000-0000670C0000}"/>
    <cellStyle name="Hyperlink 3 2 2 3 2 2 4" xfId="2705" xr:uid="{00000000-0005-0000-0000-0000680C0000}"/>
    <cellStyle name="Hyperlink 3 2 2 3 2 2 5" xfId="4915" xr:uid="{00000000-0005-0000-0000-0000690C0000}"/>
    <cellStyle name="Hyperlink 3 2 2 3 2 3" xfId="762" xr:uid="{00000000-0005-0000-0000-00006A0C0000}"/>
    <cellStyle name="Hyperlink 3 2 2 3 2 3 2" xfId="1875" xr:uid="{00000000-0005-0000-0000-00006B0C0000}"/>
    <cellStyle name="Hyperlink 3 2 2 3 2 3 2 2" xfId="4086" xr:uid="{00000000-0005-0000-0000-00006C0C0000}"/>
    <cellStyle name="Hyperlink 3 2 2 3 2 3 2 3" xfId="6296" xr:uid="{00000000-0005-0000-0000-00006D0C0000}"/>
    <cellStyle name="Hyperlink 3 2 2 3 2 3 3" xfId="2981" xr:uid="{00000000-0005-0000-0000-00006E0C0000}"/>
    <cellStyle name="Hyperlink 3 2 2 3 2 3 4" xfId="5191" xr:uid="{00000000-0005-0000-0000-00006F0C0000}"/>
    <cellStyle name="Hyperlink 3 2 2 3 2 4" xfId="1323" xr:uid="{00000000-0005-0000-0000-0000700C0000}"/>
    <cellStyle name="Hyperlink 3 2 2 3 2 4 2" xfId="3534" xr:uid="{00000000-0005-0000-0000-0000710C0000}"/>
    <cellStyle name="Hyperlink 3 2 2 3 2 4 3" xfId="5744" xr:uid="{00000000-0005-0000-0000-0000720C0000}"/>
    <cellStyle name="Hyperlink 3 2 2 3 2 5" xfId="2429" xr:uid="{00000000-0005-0000-0000-0000730C0000}"/>
    <cellStyle name="Hyperlink 3 2 2 3 2 6" xfId="4639" xr:uid="{00000000-0005-0000-0000-0000740C0000}"/>
    <cellStyle name="Hyperlink 3 2 2 3 3" xfId="302" xr:uid="{00000000-0005-0000-0000-0000750C0000}"/>
    <cellStyle name="Hyperlink 3 2 2 3 3 2" xfId="578" xr:uid="{00000000-0005-0000-0000-0000760C0000}"/>
    <cellStyle name="Hyperlink 3 2 2 3 3 2 2" xfId="1130" xr:uid="{00000000-0005-0000-0000-0000770C0000}"/>
    <cellStyle name="Hyperlink 3 2 2 3 3 2 2 2" xfId="2243" xr:uid="{00000000-0005-0000-0000-0000780C0000}"/>
    <cellStyle name="Hyperlink 3 2 2 3 3 2 2 2 2" xfId="4454" xr:uid="{00000000-0005-0000-0000-0000790C0000}"/>
    <cellStyle name="Hyperlink 3 2 2 3 3 2 2 2 3" xfId="6664" xr:uid="{00000000-0005-0000-0000-00007A0C0000}"/>
    <cellStyle name="Hyperlink 3 2 2 3 3 2 2 3" xfId="3349" xr:uid="{00000000-0005-0000-0000-00007B0C0000}"/>
    <cellStyle name="Hyperlink 3 2 2 3 3 2 2 4" xfId="5559" xr:uid="{00000000-0005-0000-0000-00007C0C0000}"/>
    <cellStyle name="Hyperlink 3 2 2 3 3 2 3" xfId="1691" xr:uid="{00000000-0005-0000-0000-00007D0C0000}"/>
    <cellStyle name="Hyperlink 3 2 2 3 3 2 3 2" xfId="3902" xr:uid="{00000000-0005-0000-0000-00007E0C0000}"/>
    <cellStyle name="Hyperlink 3 2 2 3 3 2 3 3" xfId="6112" xr:uid="{00000000-0005-0000-0000-00007F0C0000}"/>
    <cellStyle name="Hyperlink 3 2 2 3 3 2 4" xfId="2797" xr:uid="{00000000-0005-0000-0000-0000800C0000}"/>
    <cellStyle name="Hyperlink 3 2 2 3 3 2 5" xfId="5007" xr:uid="{00000000-0005-0000-0000-0000810C0000}"/>
    <cellStyle name="Hyperlink 3 2 2 3 3 3" xfId="854" xr:uid="{00000000-0005-0000-0000-0000820C0000}"/>
    <cellStyle name="Hyperlink 3 2 2 3 3 3 2" xfId="1967" xr:uid="{00000000-0005-0000-0000-0000830C0000}"/>
    <cellStyle name="Hyperlink 3 2 2 3 3 3 2 2" xfId="4178" xr:uid="{00000000-0005-0000-0000-0000840C0000}"/>
    <cellStyle name="Hyperlink 3 2 2 3 3 3 2 3" xfId="6388" xr:uid="{00000000-0005-0000-0000-0000850C0000}"/>
    <cellStyle name="Hyperlink 3 2 2 3 3 3 3" xfId="3073" xr:uid="{00000000-0005-0000-0000-0000860C0000}"/>
    <cellStyle name="Hyperlink 3 2 2 3 3 3 4" xfId="5283" xr:uid="{00000000-0005-0000-0000-0000870C0000}"/>
    <cellStyle name="Hyperlink 3 2 2 3 3 4" xfId="1415" xr:uid="{00000000-0005-0000-0000-0000880C0000}"/>
    <cellStyle name="Hyperlink 3 2 2 3 3 4 2" xfId="3626" xr:uid="{00000000-0005-0000-0000-0000890C0000}"/>
    <cellStyle name="Hyperlink 3 2 2 3 3 4 3" xfId="5836" xr:uid="{00000000-0005-0000-0000-00008A0C0000}"/>
    <cellStyle name="Hyperlink 3 2 2 3 3 5" xfId="2521" xr:uid="{00000000-0005-0000-0000-00008B0C0000}"/>
    <cellStyle name="Hyperlink 3 2 2 3 3 6" xfId="4731" xr:uid="{00000000-0005-0000-0000-00008C0C0000}"/>
    <cellStyle name="Hyperlink 3 2 2 3 4" xfId="394" xr:uid="{00000000-0005-0000-0000-00008D0C0000}"/>
    <cellStyle name="Hyperlink 3 2 2 3 4 2" xfId="946" xr:uid="{00000000-0005-0000-0000-00008E0C0000}"/>
    <cellStyle name="Hyperlink 3 2 2 3 4 2 2" xfId="2059" xr:uid="{00000000-0005-0000-0000-00008F0C0000}"/>
    <cellStyle name="Hyperlink 3 2 2 3 4 2 2 2" xfId="4270" xr:uid="{00000000-0005-0000-0000-0000900C0000}"/>
    <cellStyle name="Hyperlink 3 2 2 3 4 2 2 3" xfId="6480" xr:uid="{00000000-0005-0000-0000-0000910C0000}"/>
    <cellStyle name="Hyperlink 3 2 2 3 4 2 3" xfId="3165" xr:uid="{00000000-0005-0000-0000-0000920C0000}"/>
    <cellStyle name="Hyperlink 3 2 2 3 4 2 4" xfId="5375" xr:uid="{00000000-0005-0000-0000-0000930C0000}"/>
    <cellStyle name="Hyperlink 3 2 2 3 4 3" xfId="1507" xr:uid="{00000000-0005-0000-0000-0000940C0000}"/>
    <cellStyle name="Hyperlink 3 2 2 3 4 3 2" xfId="3718" xr:uid="{00000000-0005-0000-0000-0000950C0000}"/>
    <cellStyle name="Hyperlink 3 2 2 3 4 3 3" xfId="5928" xr:uid="{00000000-0005-0000-0000-0000960C0000}"/>
    <cellStyle name="Hyperlink 3 2 2 3 4 4" xfId="2613" xr:uid="{00000000-0005-0000-0000-0000970C0000}"/>
    <cellStyle name="Hyperlink 3 2 2 3 4 5" xfId="4823" xr:uid="{00000000-0005-0000-0000-0000980C0000}"/>
    <cellStyle name="Hyperlink 3 2 2 3 5" xfId="670" xr:uid="{00000000-0005-0000-0000-0000990C0000}"/>
    <cellStyle name="Hyperlink 3 2 2 3 5 2" xfId="1783" xr:uid="{00000000-0005-0000-0000-00009A0C0000}"/>
    <cellStyle name="Hyperlink 3 2 2 3 5 2 2" xfId="3994" xr:uid="{00000000-0005-0000-0000-00009B0C0000}"/>
    <cellStyle name="Hyperlink 3 2 2 3 5 2 3" xfId="6204" xr:uid="{00000000-0005-0000-0000-00009C0C0000}"/>
    <cellStyle name="Hyperlink 3 2 2 3 5 3" xfId="2889" xr:uid="{00000000-0005-0000-0000-00009D0C0000}"/>
    <cellStyle name="Hyperlink 3 2 2 3 5 4" xfId="5099" xr:uid="{00000000-0005-0000-0000-00009E0C0000}"/>
    <cellStyle name="Hyperlink 3 2 2 3 6" xfId="1231" xr:uid="{00000000-0005-0000-0000-00009F0C0000}"/>
    <cellStyle name="Hyperlink 3 2 2 3 6 2" xfId="3442" xr:uid="{00000000-0005-0000-0000-0000A00C0000}"/>
    <cellStyle name="Hyperlink 3 2 2 3 6 3" xfId="5652" xr:uid="{00000000-0005-0000-0000-0000A10C0000}"/>
    <cellStyle name="Hyperlink 3 2 2 3 7" xfId="2337" xr:uid="{00000000-0005-0000-0000-0000A20C0000}"/>
    <cellStyle name="Hyperlink 3 2 2 3 8" xfId="4547" xr:uid="{00000000-0005-0000-0000-0000A30C0000}"/>
    <cellStyle name="Hyperlink 3 2 2 4" xfId="164" xr:uid="{00000000-0005-0000-0000-0000A40C0000}"/>
    <cellStyle name="Hyperlink 3 2 2 4 2" xfId="440" xr:uid="{00000000-0005-0000-0000-0000A50C0000}"/>
    <cellStyle name="Hyperlink 3 2 2 4 2 2" xfId="992" xr:uid="{00000000-0005-0000-0000-0000A60C0000}"/>
    <cellStyle name="Hyperlink 3 2 2 4 2 2 2" xfId="2105" xr:uid="{00000000-0005-0000-0000-0000A70C0000}"/>
    <cellStyle name="Hyperlink 3 2 2 4 2 2 2 2" xfId="4316" xr:uid="{00000000-0005-0000-0000-0000A80C0000}"/>
    <cellStyle name="Hyperlink 3 2 2 4 2 2 2 3" xfId="6526" xr:uid="{00000000-0005-0000-0000-0000A90C0000}"/>
    <cellStyle name="Hyperlink 3 2 2 4 2 2 3" xfId="3211" xr:uid="{00000000-0005-0000-0000-0000AA0C0000}"/>
    <cellStyle name="Hyperlink 3 2 2 4 2 2 4" xfId="5421" xr:uid="{00000000-0005-0000-0000-0000AB0C0000}"/>
    <cellStyle name="Hyperlink 3 2 2 4 2 3" xfId="1553" xr:uid="{00000000-0005-0000-0000-0000AC0C0000}"/>
    <cellStyle name="Hyperlink 3 2 2 4 2 3 2" xfId="3764" xr:uid="{00000000-0005-0000-0000-0000AD0C0000}"/>
    <cellStyle name="Hyperlink 3 2 2 4 2 3 3" xfId="5974" xr:uid="{00000000-0005-0000-0000-0000AE0C0000}"/>
    <cellStyle name="Hyperlink 3 2 2 4 2 4" xfId="2659" xr:uid="{00000000-0005-0000-0000-0000AF0C0000}"/>
    <cellStyle name="Hyperlink 3 2 2 4 2 5" xfId="4869" xr:uid="{00000000-0005-0000-0000-0000B00C0000}"/>
    <cellStyle name="Hyperlink 3 2 2 4 3" xfId="716" xr:uid="{00000000-0005-0000-0000-0000B10C0000}"/>
    <cellStyle name="Hyperlink 3 2 2 4 3 2" xfId="1829" xr:uid="{00000000-0005-0000-0000-0000B20C0000}"/>
    <cellStyle name="Hyperlink 3 2 2 4 3 2 2" xfId="4040" xr:uid="{00000000-0005-0000-0000-0000B30C0000}"/>
    <cellStyle name="Hyperlink 3 2 2 4 3 2 3" xfId="6250" xr:uid="{00000000-0005-0000-0000-0000B40C0000}"/>
    <cellStyle name="Hyperlink 3 2 2 4 3 3" xfId="2935" xr:uid="{00000000-0005-0000-0000-0000B50C0000}"/>
    <cellStyle name="Hyperlink 3 2 2 4 3 4" xfId="5145" xr:uid="{00000000-0005-0000-0000-0000B60C0000}"/>
    <cellStyle name="Hyperlink 3 2 2 4 4" xfId="1277" xr:uid="{00000000-0005-0000-0000-0000B70C0000}"/>
    <cellStyle name="Hyperlink 3 2 2 4 4 2" xfId="3488" xr:uid="{00000000-0005-0000-0000-0000B80C0000}"/>
    <cellStyle name="Hyperlink 3 2 2 4 4 3" xfId="5698" xr:uid="{00000000-0005-0000-0000-0000B90C0000}"/>
    <cellStyle name="Hyperlink 3 2 2 4 5" xfId="2383" xr:uid="{00000000-0005-0000-0000-0000BA0C0000}"/>
    <cellStyle name="Hyperlink 3 2 2 4 6" xfId="4593" xr:uid="{00000000-0005-0000-0000-0000BB0C0000}"/>
    <cellStyle name="Hyperlink 3 2 2 5" xfId="256" xr:uid="{00000000-0005-0000-0000-0000BC0C0000}"/>
    <cellStyle name="Hyperlink 3 2 2 5 2" xfId="532" xr:uid="{00000000-0005-0000-0000-0000BD0C0000}"/>
    <cellStyle name="Hyperlink 3 2 2 5 2 2" xfId="1084" xr:uid="{00000000-0005-0000-0000-0000BE0C0000}"/>
    <cellStyle name="Hyperlink 3 2 2 5 2 2 2" xfId="2197" xr:uid="{00000000-0005-0000-0000-0000BF0C0000}"/>
    <cellStyle name="Hyperlink 3 2 2 5 2 2 2 2" xfId="4408" xr:uid="{00000000-0005-0000-0000-0000C00C0000}"/>
    <cellStyle name="Hyperlink 3 2 2 5 2 2 2 3" xfId="6618" xr:uid="{00000000-0005-0000-0000-0000C10C0000}"/>
    <cellStyle name="Hyperlink 3 2 2 5 2 2 3" xfId="3303" xr:uid="{00000000-0005-0000-0000-0000C20C0000}"/>
    <cellStyle name="Hyperlink 3 2 2 5 2 2 4" xfId="5513" xr:uid="{00000000-0005-0000-0000-0000C30C0000}"/>
    <cellStyle name="Hyperlink 3 2 2 5 2 3" xfId="1645" xr:uid="{00000000-0005-0000-0000-0000C40C0000}"/>
    <cellStyle name="Hyperlink 3 2 2 5 2 3 2" xfId="3856" xr:uid="{00000000-0005-0000-0000-0000C50C0000}"/>
    <cellStyle name="Hyperlink 3 2 2 5 2 3 3" xfId="6066" xr:uid="{00000000-0005-0000-0000-0000C60C0000}"/>
    <cellStyle name="Hyperlink 3 2 2 5 2 4" xfId="2751" xr:uid="{00000000-0005-0000-0000-0000C70C0000}"/>
    <cellStyle name="Hyperlink 3 2 2 5 2 5" xfId="4961" xr:uid="{00000000-0005-0000-0000-0000C80C0000}"/>
    <cellStyle name="Hyperlink 3 2 2 5 3" xfId="808" xr:uid="{00000000-0005-0000-0000-0000C90C0000}"/>
    <cellStyle name="Hyperlink 3 2 2 5 3 2" xfId="1921" xr:uid="{00000000-0005-0000-0000-0000CA0C0000}"/>
    <cellStyle name="Hyperlink 3 2 2 5 3 2 2" xfId="4132" xr:uid="{00000000-0005-0000-0000-0000CB0C0000}"/>
    <cellStyle name="Hyperlink 3 2 2 5 3 2 3" xfId="6342" xr:uid="{00000000-0005-0000-0000-0000CC0C0000}"/>
    <cellStyle name="Hyperlink 3 2 2 5 3 3" xfId="3027" xr:uid="{00000000-0005-0000-0000-0000CD0C0000}"/>
    <cellStyle name="Hyperlink 3 2 2 5 3 4" xfId="5237" xr:uid="{00000000-0005-0000-0000-0000CE0C0000}"/>
    <cellStyle name="Hyperlink 3 2 2 5 4" xfId="1369" xr:uid="{00000000-0005-0000-0000-0000CF0C0000}"/>
    <cellStyle name="Hyperlink 3 2 2 5 4 2" xfId="3580" xr:uid="{00000000-0005-0000-0000-0000D00C0000}"/>
    <cellStyle name="Hyperlink 3 2 2 5 4 3" xfId="5790" xr:uid="{00000000-0005-0000-0000-0000D10C0000}"/>
    <cellStyle name="Hyperlink 3 2 2 5 5" xfId="2475" xr:uid="{00000000-0005-0000-0000-0000D20C0000}"/>
    <cellStyle name="Hyperlink 3 2 2 5 6" xfId="4685" xr:uid="{00000000-0005-0000-0000-0000D30C0000}"/>
    <cellStyle name="Hyperlink 3 2 2 6" xfId="348" xr:uid="{00000000-0005-0000-0000-0000D40C0000}"/>
    <cellStyle name="Hyperlink 3 2 2 6 2" xfId="900" xr:uid="{00000000-0005-0000-0000-0000D50C0000}"/>
    <cellStyle name="Hyperlink 3 2 2 6 2 2" xfId="2013" xr:uid="{00000000-0005-0000-0000-0000D60C0000}"/>
    <cellStyle name="Hyperlink 3 2 2 6 2 2 2" xfId="4224" xr:uid="{00000000-0005-0000-0000-0000D70C0000}"/>
    <cellStyle name="Hyperlink 3 2 2 6 2 2 3" xfId="6434" xr:uid="{00000000-0005-0000-0000-0000D80C0000}"/>
    <cellStyle name="Hyperlink 3 2 2 6 2 3" xfId="3119" xr:uid="{00000000-0005-0000-0000-0000D90C0000}"/>
    <cellStyle name="Hyperlink 3 2 2 6 2 4" xfId="5329" xr:uid="{00000000-0005-0000-0000-0000DA0C0000}"/>
    <cellStyle name="Hyperlink 3 2 2 6 3" xfId="1461" xr:uid="{00000000-0005-0000-0000-0000DB0C0000}"/>
    <cellStyle name="Hyperlink 3 2 2 6 3 2" xfId="3672" xr:uid="{00000000-0005-0000-0000-0000DC0C0000}"/>
    <cellStyle name="Hyperlink 3 2 2 6 3 3" xfId="5882" xr:uid="{00000000-0005-0000-0000-0000DD0C0000}"/>
    <cellStyle name="Hyperlink 3 2 2 6 4" xfId="2567" xr:uid="{00000000-0005-0000-0000-0000DE0C0000}"/>
    <cellStyle name="Hyperlink 3 2 2 6 5" xfId="4777" xr:uid="{00000000-0005-0000-0000-0000DF0C0000}"/>
    <cellStyle name="Hyperlink 3 2 2 7" xfId="624" xr:uid="{00000000-0005-0000-0000-0000E00C0000}"/>
    <cellStyle name="Hyperlink 3 2 2 7 2" xfId="1737" xr:uid="{00000000-0005-0000-0000-0000E10C0000}"/>
    <cellStyle name="Hyperlink 3 2 2 7 2 2" xfId="3948" xr:uid="{00000000-0005-0000-0000-0000E20C0000}"/>
    <cellStyle name="Hyperlink 3 2 2 7 2 3" xfId="6158" xr:uid="{00000000-0005-0000-0000-0000E30C0000}"/>
    <cellStyle name="Hyperlink 3 2 2 7 3" xfId="2843" xr:uid="{00000000-0005-0000-0000-0000E40C0000}"/>
    <cellStyle name="Hyperlink 3 2 2 7 4" xfId="5053" xr:uid="{00000000-0005-0000-0000-0000E50C0000}"/>
    <cellStyle name="Hyperlink 3 2 2 8" xfId="1185" xr:uid="{00000000-0005-0000-0000-0000E60C0000}"/>
    <cellStyle name="Hyperlink 3 2 2 8 2" xfId="3396" xr:uid="{00000000-0005-0000-0000-0000E70C0000}"/>
    <cellStyle name="Hyperlink 3 2 2 8 3" xfId="5606" xr:uid="{00000000-0005-0000-0000-0000E80C0000}"/>
    <cellStyle name="Hyperlink 3 2 2 9" xfId="2291" xr:uid="{00000000-0005-0000-0000-0000E90C0000}"/>
    <cellStyle name="Hyperlink 3 2 3" xfId="82" xr:uid="{00000000-0005-0000-0000-0000EA0C0000}"/>
    <cellStyle name="Hyperlink 3 2 3 2" xfId="128" xr:uid="{00000000-0005-0000-0000-0000EB0C0000}"/>
    <cellStyle name="Hyperlink 3 2 3 2 2" xfId="220" xr:uid="{00000000-0005-0000-0000-0000EC0C0000}"/>
    <cellStyle name="Hyperlink 3 2 3 2 2 2" xfId="496" xr:uid="{00000000-0005-0000-0000-0000ED0C0000}"/>
    <cellStyle name="Hyperlink 3 2 3 2 2 2 2" xfId="1048" xr:uid="{00000000-0005-0000-0000-0000EE0C0000}"/>
    <cellStyle name="Hyperlink 3 2 3 2 2 2 2 2" xfId="2161" xr:uid="{00000000-0005-0000-0000-0000EF0C0000}"/>
    <cellStyle name="Hyperlink 3 2 3 2 2 2 2 2 2" xfId="4372" xr:uid="{00000000-0005-0000-0000-0000F00C0000}"/>
    <cellStyle name="Hyperlink 3 2 3 2 2 2 2 2 3" xfId="6582" xr:uid="{00000000-0005-0000-0000-0000F10C0000}"/>
    <cellStyle name="Hyperlink 3 2 3 2 2 2 2 3" xfId="3267" xr:uid="{00000000-0005-0000-0000-0000F20C0000}"/>
    <cellStyle name="Hyperlink 3 2 3 2 2 2 2 4" xfId="5477" xr:uid="{00000000-0005-0000-0000-0000F30C0000}"/>
    <cellStyle name="Hyperlink 3 2 3 2 2 2 3" xfId="1609" xr:uid="{00000000-0005-0000-0000-0000F40C0000}"/>
    <cellStyle name="Hyperlink 3 2 3 2 2 2 3 2" xfId="3820" xr:uid="{00000000-0005-0000-0000-0000F50C0000}"/>
    <cellStyle name="Hyperlink 3 2 3 2 2 2 3 3" xfId="6030" xr:uid="{00000000-0005-0000-0000-0000F60C0000}"/>
    <cellStyle name="Hyperlink 3 2 3 2 2 2 4" xfId="2715" xr:uid="{00000000-0005-0000-0000-0000F70C0000}"/>
    <cellStyle name="Hyperlink 3 2 3 2 2 2 5" xfId="4925" xr:uid="{00000000-0005-0000-0000-0000F80C0000}"/>
    <cellStyle name="Hyperlink 3 2 3 2 2 3" xfId="772" xr:uid="{00000000-0005-0000-0000-0000F90C0000}"/>
    <cellStyle name="Hyperlink 3 2 3 2 2 3 2" xfId="1885" xr:uid="{00000000-0005-0000-0000-0000FA0C0000}"/>
    <cellStyle name="Hyperlink 3 2 3 2 2 3 2 2" xfId="4096" xr:uid="{00000000-0005-0000-0000-0000FB0C0000}"/>
    <cellStyle name="Hyperlink 3 2 3 2 2 3 2 3" xfId="6306" xr:uid="{00000000-0005-0000-0000-0000FC0C0000}"/>
    <cellStyle name="Hyperlink 3 2 3 2 2 3 3" xfId="2991" xr:uid="{00000000-0005-0000-0000-0000FD0C0000}"/>
    <cellStyle name="Hyperlink 3 2 3 2 2 3 4" xfId="5201" xr:uid="{00000000-0005-0000-0000-0000FE0C0000}"/>
    <cellStyle name="Hyperlink 3 2 3 2 2 4" xfId="1333" xr:uid="{00000000-0005-0000-0000-0000FF0C0000}"/>
    <cellStyle name="Hyperlink 3 2 3 2 2 4 2" xfId="3544" xr:uid="{00000000-0005-0000-0000-0000000D0000}"/>
    <cellStyle name="Hyperlink 3 2 3 2 2 4 3" xfId="5754" xr:uid="{00000000-0005-0000-0000-0000010D0000}"/>
    <cellStyle name="Hyperlink 3 2 3 2 2 5" xfId="2439" xr:uid="{00000000-0005-0000-0000-0000020D0000}"/>
    <cellStyle name="Hyperlink 3 2 3 2 2 6" xfId="4649" xr:uid="{00000000-0005-0000-0000-0000030D0000}"/>
    <cellStyle name="Hyperlink 3 2 3 2 3" xfId="312" xr:uid="{00000000-0005-0000-0000-0000040D0000}"/>
    <cellStyle name="Hyperlink 3 2 3 2 3 2" xfId="588" xr:uid="{00000000-0005-0000-0000-0000050D0000}"/>
    <cellStyle name="Hyperlink 3 2 3 2 3 2 2" xfId="1140" xr:uid="{00000000-0005-0000-0000-0000060D0000}"/>
    <cellStyle name="Hyperlink 3 2 3 2 3 2 2 2" xfId="2253" xr:uid="{00000000-0005-0000-0000-0000070D0000}"/>
    <cellStyle name="Hyperlink 3 2 3 2 3 2 2 2 2" xfId="4464" xr:uid="{00000000-0005-0000-0000-0000080D0000}"/>
    <cellStyle name="Hyperlink 3 2 3 2 3 2 2 2 3" xfId="6674" xr:uid="{00000000-0005-0000-0000-0000090D0000}"/>
    <cellStyle name="Hyperlink 3 2 3 2 3 2 2 3" xfId="3359" xr:uid="{00000000-0005-0000-0000-00000A0D0000}"/>
    <cellStyle name="Hyperlink 3 2 3 2 3 2 2 4" xfId="5569" xr:uid="{00000000-0005-0000-0000-00000B0D0000}"/>
    <cellStyle name="Hyperlink 3 2 3 2 3 2 3" xfId="1701" xr:uid="{00000000-0005-0000-0000-00000C0D0000}"/>
    <cellStyle name="Hyperlink 3 2 3 2 3 2 3 2" xfId="3912" xr:uid="{00000000-0005-0000-0000-00000D0D0000}"/>
    <cellStyle name="Hyperlink 3 2 3 2 3 2 3 3" xfId="6122" xr:uid="{00000000-0005-0000-0000-00000E0D0000}"/>
    <cellStyle name="Hyperlink 3 2 3 2 3 2 4" xfId="2807" xr:uid="{00000000-0005-0000-0000-00000F0D0000}"/>
    <cellStyle name="Hyperlink 3 2 3 2 3 2 5" xfId="5017" xr:uid="{00000000-0005-0000-0000-0000100D0000}"/>
    <cellStyle name="Hyperlink 3 2 3 2 3 3" xfId="864" xr:uid="{00000000-0005-0000-0000-0000110D0000}"/>
    <cellStyle name="Hyperlink 3 2 3 2 3 3 2" xfId="1977" xr:uid="{00000000-0005-0000-0000-0000120D0000}"/>
    <cellStyle name="Hyperlink 3 2 3 2 3 3 2 2" xfId="4188" xr:uid="{00000000-0005-0000-0000-0000130D0000}"/>
    <cellStyle name="Hyperlink 3 2 3 2 3 3 2 3" xfId="6398" xr:uid="{00000000-0005-0000-0000-0000140D0000}"/>
    <cellStyle name="Hyperlink 3 2 3 2 3 3 3" xfId="3083" xr:uid="{00000000-0005-0000-0000-0000150D0000}"/>
    <cellStyle name="Hyperlink 3 2 3 2 3 3 4" xfId="5293" xr:uid="{00000000-0005-0000-0000-0000160D0000}"/>
    <cellStyle name="Hyperlink 3 2 3 2 3 4" xfId="1425" xr:uid="{00000000-0005-0000-0000-0000170D0000}"/>
    <cellStyle name="Hyperlink 3 2 3 2 3 4 2" xfId="3636" xr:uid="{00000000-0005-0000-0000-0000180D0000}"/>
    <cellStyle name="Hyperlink 3 2 3 2 3 4 3" xfId="5846" xr:uid="{00000000-0005-0000-0000-0000190D0000}"/>
    <cellStyle name="Hyperlink 3 2 3 2 3 5" xfId="2531" xr:uid="{00000000-0005-0000-0000-00001A0D0000}"/>
    <cellStyle name="Hyperlink 3 2 3 2 3 6" xfId="4741" xr:uid="{00000000-0005-0000-0000-00001B0D0000}"/>
    <cellStyle name="Hyperlink 3 2 3 2 4" xfId="404" xr:uid="{00000000-0005-0000-0000-00001C0D0000}"/>
    <cellStyle name="Hyperlink 3 2 3 2 4 2" xfId="956" xr:uid="{00000000-0005-0000-0000-00001D0D0000}"/>
    <cellStyle name="Hyperlink 3 2 3 2 4 2 2" xfId="2069" xr:uid="{00000000-0005-0000-0000-00001E0D0000}"/>
    <cellStyle name="Hyperlink 3 2 3 2 4 2 2 2" xfId="4280" xr:uid="{00000000-0005-0000-0000-00001F0D0000}"/>
    <cellStyle name="Hyperlink 3 2 3 2 4 2 2 3" xfId="6490" xr:uid="{00000000-0005-0000-0000-0000200D0000}"/>
    <cellStyle name="Hyperlink 3 2 3 2 4 2 3" xfId="3175" xr:uid="{00000000-0005-0000-0000-0000210D0000}"/>
    <cellStyle name="Hyperlink 3 2 3 2 4 2 4" xfId="5385" xr:uid="{00000000-0005-0000-0000-0000220D0000}"/>
    <cellStyle name="Hyperlink 3 2 3 2 4 3" xfId="1517" xr:uid="{00000000-0005-0000-0000-0000230D0000}"/>
    <cellStyle name="Hyperlink 3 2 3 2 4 3 2" xfId="3728" xr:uid="{00000000-0005-0000-0000-0000240D0000}"/>
    <cellStyle name="Hyperlink 3 2 3 2 4 3 3" xfId="5938" xr:uid="{00000000-0005-0000-0000-0000250D0000}"/>
    <cellStyle name="Hyperlink 3 2 3 2 4 4" xfId="2623" xr:uid="{00000000-0005-0000-0000-0000260D0000}"/>
    <cellStyle name="Hyperlink 3 2 3 2 4 5" xfId="4833" xr:uid="{00000000-0005-0000-0000-0000270D0000}"/>
    <cellStyle name="Hyperlink 3 2 3 2 5" xfId="680" xr:uid="{00000000-0005-0000-0000-0000280D0000}"/>
    <cellStyle name="Hyperlink 3 2 3 2 5 2" xfId="1793" xr:uid="{00000000-0005-0000-0000-0000290D0000}"/>
    <cellStyle name="Hyperlink 3 2 3 2 5 2 2" xfId="4004" xr:uid="{00000000-0005-0000-0000-00002A0D0000}"/>
    <cellStyle name="Hyperlink 3 2 3 2 5 2 3" xfId="6214" xr:uid="{00000000-0005-0000-0000-00002B0D0000}"/>
    <cellStyle name="Hyperlink 3 2 3 2 5 3" xfId="2899" xr:uid="{00000000-0005-0000-0000-00002C0D0000}"/>
    <cellStyle name="Hyperlink 3 2 3 2 5 4" xfId="5109" xr:uid="{00000000-0005-0000-0000-00002D0D0000}"/>
    <cellStyle name="Hyperlink 3 2 3 2 6" xfId="1241" xr:uid="{00000000-0005-0000-0000-00002E0D0000}"/>
    <cellStyle name="Hyperlink 3 2 3 2 6 2" xfId="3452" xr:uid="{00000000-0005-0000-0000-00002F0D0000}"/>
    <cellStyle name="Hyperlink 3 2 3 2 6 3" xfId="5662" xr:uid="{00000000-0005-0000-0000-0000300D0000}"/>
    <cellStyle name="Hyperlink 3 2 3 2 7" xfId="2347" xr:uid="{00000000-0005-0000-0000-0000310D0000}"/>
    <cellStyle name="Hyperlink 3 2 3 2 8" xfId="4557" xr:uid="{00000000-0005-0000-0000-0000320D0000}"/>
    <cellStyle name="Hyperlink 3 2 3 3" xfId="174" xr:uid="{00000000-0005-0000-0000-0000330D0000}"/>
    <cellStyle name="Hyperlink 3 2 3 3 2" xfId="450" xr:uid="{00000000-0005-0000-0000-0000340D0000}"/>
    <cellStyle name="Hyperlink 3 2 3 3 2 2" xfId="1002" xr:uid="{00000000-0005-0000-0000-0000350D0000}"/>
    <cellStyle name="Hyperlink 3 2 3 3 2 2 2" xfId="2115" xr:uid="{00000000-0005-0000-0000-0000360D0000}"/>
    <cellStyle name="Hyperlink 3 2 3 3 2 2 2 2" xfId="4326" xr:uid="{00000000-0005-0000-0000-0000370D0000}"/>
    <cellStyle name="Hyperlink 3 2 3 3 2 2 2 3" xfId="6536" xr:uid="{00000000-0005-0000-0000-0000380D0000}"/>
    <cellStyle name="Hyperlink 3 2 3 3 2 2 3" xfId="3221" xr:uid="{00000000-0005-0000-0000-0000390D0000}"/>
    <cellStyle name="Hyperlink 3 2 3 3 2 2 4" xfId="5431" xr:uid="{00000000-0005-0000-0000-00003A0D0000}"/>
    <cellStyle name="Hyperlink 3 2 3 3 2 3" xfId="1563" xr:uid="{00000000-0005-0000-0000-00003B0D0000}"/>
    <cellStyle name="Hyperlink 3 2 3 3 2 3 2" xfId="3774" xr:uid="{00000000-0005-0000-0000-00003C0D0000}"/>
    <cellStyle name="Hyperlink 3 2 3 3 2 3 3" xfId="5984" xr:uid="{00000000-0005-0000-0000-00003D0D0000}"/>
    <cellStyle name="Hyperlink 3 2 3 3 2 4" xfId="2669" xr:uid="{00000000-0005-0000-0000-00003E0D0000}"/>
    <cellStyle name="Hyperlink 3 2 3 3 2 5" xfId="4879" xr:uid="{00000000-0005-0000-0000-00003F0D0000}"/>
    <cellStyle name="Hyperlink 3 2 3 3 3" xfId="726" xr:uid="{00000000-0005-0000-0000-0000400D0000}"/>
    <cellStyle name="Hyperlink 3 2 3 3 3 2" xfId="1839" xr:uid="{00000000-0005-0000-0000-0000410D0000}"/>
    <cellStyle name="Hyperlink 3 2 3 3 3 2 2" xfId="4050" xr:uid="{00000000-0005-0000-0000-0000420D0000}"/>
    <cellStyle name="Hyperlink 3 2 3 3 3 2 3" xfId="6260" xr:uid="{00000000-0005-0000-0000-0000430D0000}"/>
    <cellStyle name="Hyperlink 3 2 3 3 3 3" xfId="2945" xr:uid="{00000000-0005-0000-0000-0000440D0000}"/>
    <cellStyle name="Hyperlink 3 2 3 3 3 4" xfId="5155" xr:uid="{00000000-0005-0000-0000-0000450D0000}"/>
    <cellStyle name="Hyperlink 3 2 3 3 4" xfId="1287" xr:uid="{00000000-0005-0000-0000-0000460D0000}"/>
    <cellStyle name="Hyperlink 3 2 3 3 4 2" xfId="3498" xr:uid="{00000000-0005-0000-0000-0000470D0000}"/>
    <cellStyle name="Hyperlink 3 2 3 3 4 3" xfId="5708" xr:uid="{00000000-0005-0000-0000-0000480D0000}"/>
    <cellStyle name="Hyperlink 3 2 3 3 5" xfId="2393" xr:uid="{00000000-0005-0000-0000-0000490D0000}"/>
    <cellStyle name="Hyperlink 3 2 3 3 6" xfId="4603" xr:uid="{00000000-0005-0000-0000-00004A0D0000}"/>
    <cellStyle name="Hyperlink 3 2 3 4" xfId="266" xr:uid="{00000000-0005-0000-0000-00004B0D0000}"/>
    <cellStyle name="Hyperlink 3 2 3 4 2" xfId="542" xr:uid="{00000000-0005-0000-0000-00004C0D0000}"/>
    <cellStyle name="Hyperlink 3 2 3 4 2 2" xfId="1094" xr:uid="{00000000-0005-0000-0000-00004D0D0000}"/>
    <cellStyle name="Hyperlink 3 2 3 4 2 2 2" xfId="2207" xr:uid="{00000000-0005-0000-0000-00004E0D0000}"/>
    <cellStyle name="Hyperlink 3 2 3 4 2 2 2 2" xfId="4418" xr:uid="{00000000-0005-0000-0000-00004F0D0000}"/>
    <cellStyle name="Hyperlink 3 2 3 4 2 2 2 3" xfId="6628" xr:uid="{00000000-0005-0000-0000-0000500D0000}"/>
    <cellStyle name="Hyperlink 3 2 3 4 2 2 3" xfId="3313" xr:uid="{00000000-0005-0000-0000-0000510D0000}"/>
    <cellStyle name="Hyperlink 3 2 3 4 2 2 4" xfId="5523" xr:uid="{00000000-0005-0000-0000-0000520D0000}"/>
    <cellStyle name="Hyperlink 3 2 3 4 2 3" xfId="1655" xr:uid="{00000000-0005-0000-0000-0000530D0000}"/>
    <cellStyle name="Hyperlink 3 2 3 4 2 3 2" xfId="3866" xr:uid="{00000000-0005-0000-0000-0000540D0000}"/>
    <cellStyle name="Hyperlink 3 2 3 4 2 3 3" xfId="6076" xr:uid="{00000000-0005-0000-0000-0000550D0000}"/>
    <cellStyle name="Hyperlink 3 2 3 4 2 4" xfId="2761" xr:uid="{00000000-0005-0000-0000-0000560D0000}"/>
    <cellStyle name="Hyperlink 3 2 3 4 2 5" xfId="4971" xr:uid="{00000000-0005-0000-0000-0000570D0000}"/>
    <cellStyle name="Hyperlink 3 2 3 4 3" xfId="818" xr:uid="{00000000-0005-0000-0000-0000580D0000}"/>
    <cellStyle name="Hyperlink 3 2 3 4 3 2" xfId="1931" xr:uid="{00000000-0005-0000-0000-0000590D0000}"/>
    <cellStyle name="Hyperlink 3 2 3 4 3 2 2" xfId="4142" xr:uid="{00000000-0005-0000-0000-00005A0D0000}"/>
    <cellStyle name="Hyperlink 3 2 3 4 3 2 3" xfId="6352" xr:uid="{00000000-0005-0000-0000-00005B0D0000}"/>
    <cellStyle name="Hyperlink 3 2 3 4 3 3" xfId="3037" xr:uid="{00000000-0005-0000-0000-00005C0D0000}"/>
    <cellStyle name="Hyperlink 3 2 3 4 3 4" xfId="5247" xr:uid="{00000000-0005-0000-0000-00005D0D0000}"/>
    <cellStyle name="Hyperlink 3 2 3 4 4" xfId="1379" xr:uid="{00000000-0005-0000-0000-00005E0D0000}"/>
    <cellStyle name="Hyperlink 3 2 3 4 4 2" xfId="3590" xr:uid="{00000000-0005-0000-0000-00005F0D0000}"/>
    <cellStyle name="Hyperlink 3 2 3 4 4 3" xfId="5800" xr:uid="{00000000-0005-0000-0000-0000600D0000}"/>
    <cellStyle name="Hyperlink 3 2 3 4 5" xfId="2485" xr:uid="{00000000-0005-0000-0000-0000610D0000}"/>
    <cellStyle name="Hyperlink 3 2 3 4 6" xfId="4695" xr:uid="{00000000-0005-0000-0000-0000620D0000}"/>
    <cellStyle name="Hyperlink 3 2 3 5" xfId="358" xr:uid="{00000000-0005-0000-0000-0000630D0000}"/>
    <cellStyle name="Hyperlink 3 2 3 5 2" xfId="910" xr:uid="{00000000-0005-0000-0000-0000640D0000}"/>
    <cellStyle name="Hyperlink 3 2 3 5 2 2" xfId="2023" xr:uid="{00000000-0005-0000-0000-0000650D0000}"/>
    <cellStyle name="Hyperlink 3 2 3 5 2 2 2" xfId="4234" xr:uid="{00000000-0005-0000-0000-0000660D0000}"/>
    <cellStyle name="Hyperlink 3 2 3 5 2 2 3" xfId="6444" xr:uid="{00000000-0005-0000-0000-0000670D0000}"/>
    <cellStyle name="Hyperlink 3 2 3 5 2 3" xfId="3129" xr:uid="{00000000-0005-0000-0000-0000680D0000}"/>
    <cellStyle name="Hyperlink 3 2 3 5 2 4" xfId="5339" xr:uid="{00000000-0005-0000-0000-0000690D0000}"/>
    <cellStyle name="Hyperlink 3 2 3 5 3" xfId="1471" xr:uid="{00000000-0005-0000-0000-00006A0D0000}"/>
    <cellStyle name="Hyperlink 3 2 3 5 3 2" xfId="3682" xr:uid="{00000000-0005-0000-0000-00006B0D0000}"/>
    <cellStyle name="Hyperlink 3 2 3 5 3 3" xfId="5892" xr:uid="{00000000-0005-0000-0000-00006C0D0000}"/>
    <cellStyle name="Hyperlink 3 2 3 5 4" xfId="2577" xr:uid="{00000000-0005-0000-0000-00006D0D0000}"/>
    <cellStyle name="Hyperlink 3 2 3 5 5" xfId="4787" xr:uid="{00000000-0005-0000-0000-00006E0D0000}"/>
    <cellStyle name="Hyperlink 3 2 3 6" xfId="634" xr:uid="{00000000-0005-0000-0000-00006F0D0000}"/>
    <cellStyle name="Hyperlink 3 2 3 6 2" xfId="1747" xr:uid="{00000000-0005-0000-0000-0000700D0000}"/>
    <cellStyle name="Hyperlink 3 2 3 6 2 2" xfId="3958" xr:uid="{00000000-0005-0000-0000-0000710D0000}"/>
    <cellStyle name="Hyperlink 3 2 3 6 2 3" xfId="6168" xr:uid="{00000000-0005-0000-0000-0000720D0000}"/>
    <cellStyle name="Hyperlink 3 2 3 6 3" xfId="2853" xr:uid="{00000000-0005-0000-0000-0000730D0000}"/>
    <cellStyle name="Hyperlink 3 2 3 6 4" xfId="5063" xr:uid="{00000000-0005-0000-0000-0000740D0000}"/>
    <cellStyle name="Hyperlink 3 2 3 7" xfId="1195" xr:uid="{00000000-0005-0000-0000-0000750D0000}"/>
    <cellStyle name="Hyperlink 3 2 3 7 2" xfId="3406" xr:uid="{00000000-0005-0000-0000-0000760D0000}"/>
    <cellStyle name="Hyperlink 3 2 3 7 3" xfId="5616" xr:uid="{00000000-0005-0000-0000-0000770D0000}"/>
    <cellStyle name="Hyperlink 3 2 3 8" xfId="2301" xr:uid="{00000000-0005-0000-0000-0000780D0000}"/>
    <cellStyle name="Hyperlink 3 2 3 9" xfId="4511" xr:uid="{00000000-0005-0000-0000-0000790D0000}"/>
    <cellStyle name="Hyperlink 3 2 4" xfId="108" xr:uid="{00000000-0005-0000-0000-00007A0D0000}"/>
    <cellStyle name="Hyperlink 3 2 4 2" xfId="200" xr:uid="{00000000-0005-0000-0000-00007B0D0000}"/>
    <cellStyle name="Hyperlink 3 2 4 2 2" xfId="476" xr:uid="{00000000-0005-0000-0000-00007C0D0000}"/>
    <cellStyle name="Hyperlink 3 2 4 2 2 2" xfId="1028" xr:uid="{00000000-0005-0000-0000-00007D0D0000}"/>
    <cellStyle name="Hyperlink 3 2 4 2 2 2 2" xfId="2141" xr:uid="{00000000-0005-0000-0000-00007E0D0000}"/>
    <cellStyle name="Hyperlink 3 2 4 2 2 2 2 2" xfId="4352" xr:uid="{00000000-0005-0000-0000-00007F0D0000}"/>
    <cellStyle name="Hyperlink 3 2 4 2 2 2 2 3" xfId="6562" xr:uid="{00000000-0005-0000-0000-0000800D0000}"/>
    <cellStyle name="Hyperlink 3 2 4 2 2 2 3" xfId="3247" xr:uid="{00000000-0005-0000-0000-0000810D0000}"/>
    <cellStyle name="Hyperlink 3 2 4 2 2 2 4" xfId="5457" xr:uid="{00000000-0005-0000-0000-0000820D0000}"/>
    <cellStyle name="Hyperlink 3 2 4 2 2 3" xfId="1589" xr:uid="{00000000-0005-0000-0000-0000830D0000}"/>
    <cellStyle name="Hyperlink 3 2 4 2 2 3 2" xfId="3800" xr:uid="{00000000-0005-0000-0000-0000840D0000}"/>
    <cellStyle name="Hyperlink 3 2 4 2 2 3 3" xfId="6010" xr:uid="{00000000-0005-0000-0000-0000850D0000}"/>
    <cellStyle name="Hyperlink 3 2 4 2 2 4" xfId="2695" xr:uid="{00000000-0005-0000-0000-0000860D0000}"/>
    <cellStyle name="Hyperlink 3 2 4 2 2 5" xfId="4905" xr:uid="{00000000-0005-0000-0000-0000870D0000}"/>
    <cellStyle name="Hyperlink 3 2 4 2 3" xfId="752" xr:uid="{00000000-0005-0000-0000-0000880D0000}"/>
    <cellStyle name="Hyperlink 3 2 4 2 3 2" xfId="1865" xr:uid="{00000000-0005-0000-0000-0000890D0000}"/>
    <cellStyle name="Hyperlink 3 2 4 2 3 2 2" xfId="4076" xr:uid="{00000000-0005-0000-0000-00008A0D0000}"/>
    <cellStyle name="Hyperlink 3 2 4 2 3 2 3" xfId="6286" xr:uid="{00000000-0005-0000-0000-00008B0D0000}"/>
    <cellStyle name="Hyperlink 3 2 4 2 3 3" xfId="2971" xr:uid="{00000000-0005-0000-0000-00008C0D0000}"/>
    <cellStyle name="Hyperlink 3 2 4 2 3 4" xfId="5181" xr:uid="{00000000-0005-0000-0000-00008D0D0000}"/>
    <cellStyle name="Hyperlink 3 2 4 2 4" xfId="1313" xr:uid="{00000000-0005-0000-0000-00008E0D0000}"/>
    <cellStyle name="Hyperlink 3 2 4 2 4 2" xfId="3524" xr:uid="{00000000-0005-0000-0000-00008F0D0000}"/>
    <cellStyle name="Hyperlink 3 2 4 2 4 3" xfId="5734" xr:uid="{00000000-0005-0000-0000-0000900D0000}"/>
    <cellStyle name="Hyperlink 3 2 4 2 5" xfId="2419" xr:uid="{00000000-0005-0000-0000-0000910D0000}"/>
    <cellStyle name="Hyperlink 3 2 4 2 6" xfId="4629" xr:uid="{00000000-0005-0000-0000-0000920D0000}"/>
    <cellStyle name="Hyperlink 3 2 4 3" xfId="292" xr:uid="{00000000-0005-0000-0000-0000930D0000}"/>
    <cellStyle name="Hyperlink 3 2 4 3 2" xfId="568" xr:uid="{00000000-0005-0000-0000-0000940D0000}"/>
    <cellStyle name="Hyperlink 3 2 4 3 2 2" xfId="1120" xr:uid="{00000000-0005-0000-0000-0000950D0000}"/>
    <cellStyle name="Hyperlink 3 2 4 3 2 2 2" xfId="2233" xr:uid="{00000000-0005-0000-0000-0000960D0000}"/>
    <cellStyle name="Hyperlink 3 2 4 3 2 2 2 2" xfId="4444" xr:uid="{00000000-0005-0000-0000-0000970D0000}"/>
    <cellStyle name="Hyperlink 3 2 4 3 2 2 2 3" xfId="6654" xr:uid="{00000000-0005-0000-0000-0000980D0000}"/>
    <cellStyle name="Hyperlink 3 2 4 3 2 2 3" xfId="3339" xr:uid="{00000000-0005-0000-0000-0000990D0000}"/>
    <cellStyle name="Hyperlink 3 2 4 3 2 2 4" xfId="5549" xr:uid="{00000000-0005-0000-0000-00009A0D0000}"/>
    <cellStyle name="Hyperlink 3 2 4 3 2 3" xfId="1681" xr:uid="{00000000-0005-0000-0000-00009B0D0000}"/>
    <cellStyle name="Hyperlink 3 2 4 3 2 3 2" xfId="3892" xr:uid="{00000000-0005-0000-0000-00009C0D0000}"/>
    <cellStyle name="Hyperlink 3 2 4 3 2 3 3" xfId="6102" xr:uid="{00000000-0005-0000-0000-00009D0D0000}"/>
    <cellStyle name="Hyperlink 3 2 4 3 2 4" xfId="2787" xr:uid="{00000000-0005-0000-0000-00009E0D0000}"/>
    <cellStyle name="Hyperlink 3 2 4 3 2 5" xfId="4997" xr:uid="{00000000-0005-0000-0000-00009F0D0000}"/>
    <cellStyle name="Hyperlink 3 2 4 3 3" xfId="844" xr:uid="{00000000-0005-0000-0000-0000A00D0000}"/>
    <cellStyle name="Hyperlink 3 2 4 3 3 2" xfId="1957" xr:uid="{00000000-0005-0000-0000-0000A10D0000}"/>
    <cellStyle name="Hyperlink 3 2 4 3 3 2 2" xfId="4168" xr:uid="{00000000-0005-0000-0000-0000A20D0000}"/>
    <cellStyle name="Hyperlink 3 2 4 3 3 2 3" xfId="6378" xr:uid="{00000000-0005-0000-0000-0000A30D0000}"/>
    <cellStyle name="Hyperlink 3 2 4 3 3 3" xfId="3063" xr:uid="{00000000-0005-0000-0000-0000A40D0000}"/>
    <cellStyle name="Hyperlink 3 2 4 3 3 4" xfId="5273" xr:uid="{00000000-0005-0000-0000-0000A50D0000}"/>
    <cellStyle name="Hyperlink 3 2 4 3 4" xfId="1405" xr:uid="{00000000-0005-0000-0000-0000A60D0000}"/>
    <cellStyle name="Hyperlink 3 2 4 3 4 2" xfId="3616" xr:uid="{00000000-0005-0000-0000-0000A70D0000}"/>
    <cellStyle name="Hyperlink 3 2 4 3 4 3" xfId="5826" xr:uid="{00000000-0005-0000-0000-0000A80D0000}"/>
    <cellStyle name="Hyperlink 3 2 4 3 5" xfId="2511" xr:uid="{00000000-0005-0000-0000-0000A90D0000}"/>
    <cellStyle name="Hyperlink 3 2 4 3 6" xfId="4721" xr:uid="{00000000-0005-0000-0000-0000AA0D0000}"/>
    <cellStyle name="Hyperlink 3 2 4 4" xfId="384" xr:uid="{00000000-0005-0000-0000-0000AB0D0000}"/>
    <cellStyle name="Hyperlink 3 2 4 4 2" xfId="936" xr:uid="{00000000-0005-0000-0000-0000AC0D0000}"/>
    <cellStyle name="Hyperlink 3 2 4 4 2 2" xfId="2049" xr:uid="{00000000-0005-0000-0000-0000AD0D0000}"/>
    <cellStyle name="Hyperlink 3 2 4 4 2 2 2" xfId="4260" xr:uid="{00000000-0005-0000-0000-0000AE0D0000}"/>
    <cellStyle name="Hyperlink 3 2 4 4 2 2 3" xfId="6470" xr:uid="{00000000-0005-0000-0000-0000AF0D0000}"/>
    <cellStyle name="Hyperlink 3 2 4 4 2 3" xfId="3155" xr:uid="{00000000-0005-0000-0000-0000B00D0000}"/>
    <cellStyle name="Hyperlink 3 2 4 4 2 4" xfId="5365" xr:uid="{00000000-0005-0000-0000-0000B10D0000}"/>
    <cellStyle name="Hyperlink 3 2 4 4 3" xfId="1497" xr:uid="{00000000-0005-0000-0000-0000B20D0000}"/>
    <cellStyle name="Hyperlink 3 2 4 4 3 2" xfId="3708" xr:uid="{00000000-0005-0000-0000-0000B30D0000}"/>
    <cellStyle name="Hyperlink 3 2 4 4 3 3" xfId="5918" xr:uid="{00000000-0005-0000-0000-0000B40D0000}"/>
    <cellStyle name="Hyperlink 3 2 4 4 4" xfId="2603" xr:uid="{00000000-0005-0000-0000-0000B50D0000}"/>
    <cellStyle name="Hyperlink 3 2 4 4 5" xfId="4813" xr:uid="{00000000-0005-0000-0000-0000B60D0000}"/>
    <cellStyle name="Hyperlink 3 2 4 5" xfId="660" xr:uid="{00000000-0005-0000-0000-0000B70D0000}"/>
    <cellStyle name="Hyperlink 3 2 4 5 2" xfId="1773" xr:uid="{00000000-0005-0000-0000-0000B80D0000}"/>
    <cellStyle name="Hyperlink 3 2 4 5 2 2" xfId="3984" xr:uid="{00000000-0005-0000-0000-0000B90D0000}"/>
    <cellStyle name="Hyperlink 3 2 4 5 2 3" xfId="6194" xr:uid="{00000000-0005-0000-0000-0000BA0D0000}"/>
    <cellStyle name="Hyperlink 3 2 4 5 3" xfId="2879" xr:uid="{00000000-0005-0000-0000-0000BB0D0000}"/>
    <cellStyle name="Hyperlink 3 2 4 5 4" xfId="5089" xr:uid="{00000000-0005-0000-0000-0000BC0D0000}"/>
    <cellStyle name="Hyperlink 3 2 4 6" xfId="1221" xr:uid="{00000000-0005-0000-0000-0000BD0D0000}"/>
    <cellStyle name="Hyperlink 3 2 4 6 2" xfId="3432" xr:uid="{00000000-0005-0000-0000-0000BE0D0000}"/>
    <cellStyle name="Hyperlink 3 2 4 6 3" xfId="5642" xr:uid="{00000000-0005-0000-0000-0000BF0D0000}"/>
    <cellStyle name="Hyperlink 3 2 4 7" xfId="2327" xr:uid="{00000000-0005-0000-0000-0000C00D0000}"/>
    <cellStyle name="Hyperlink 3 2 4 8" xfId="4537" xr:uid="{00000000-0005-0000-0000-0000C10D0000}"/>
    <cellStyle name="Hyperlink 3 2 5" xfId="154" xr:uid="{00000000-0005-0000-0000-0000C20D0000}"/>
    <cellStyle name="Hyperlink 3 2 5 2" xfId="430" xr:uid="{00000000-0005-0000-0000-0000C30D0000}"/>
    <cellStyle name="Hyperlink 3 2 5 2 2" xfId="982" xr:uid="{00000000-0005-0000-0000-0000C40D0000}"/>
    <cellStyle name="Hyperlink 3 2 5 2 2 2" xfId="2095" xr:uid="{00000000-0005-0000-0000-0000C50D0000}"/>
    <cellStyle name="Hyperlink 3 2 5 2 2 2 2" xfId="4306" xr:uid="{00000000-0005-0000-0000-0000C60D0000}"/>
    <cellStyle name="Hyperlink 3 2 5 2 2 2 3" xfId="6516" xr:uid="{00000000-0005-0000-0000-0000C70D0000}"/>
    <cellStyle name="Hyperlink 3 2 5 2 2 3" xfId="3201" xr:uid="{00000000-0005-0000-0000-0000C80D0000}"/>
    <cellStyle name="Hyperlink 3 2 5 2 2 4" xfId="5411" xr:uid="{00000000-0005-0000-0000-0000C90D0000}"/>
    <cellStyle name="Hyperlink 3 2 5 2 3" xfId="1543" xr:uid="{00000000-0005-0000-0000-0000CA0D0000}"/>
    <cellStyle name="Hyperlink 3 2 5 2 3 2" xfId="3754" xr:uid="{00000000-0005-0000-0000-0000CB0D0000}"/>
    <cellStyle name="Hyperlink 3 2 5 2 3 3" xfId="5964" xr:uid="{00000000-0005-0000-0000-0000CC0D0000}"/>
    <cellStyle name="Hyperlink 3 2 5 2 4" xfId="2649" xr:uid="{00000000-0005-0000-0000-0000CD0D0000}"/>
    <cellStyle name="Hyperlink 3 2 5 2 5" xfId="4859" xr:uid="{00000000-0005-0000-0000-0000CE0D0000}"/>
    <cellStyle name="Hyperlink 3 2 5 3" xfId="706" xr:uid="{00000000-0005-0000-0000-0000CF0D0000}"/>
    <cellStyle name="Hyperlink 3 2 5 3 2" xfId="1819" xr:uid="{00000000-0005-0000-0000-0000D00D0000}"/>
    <cellStyle name="Hyperlink 3 2 5 3 2 2" xfId="4030" xr:uid="{00000000-0005-0000-0000-0000D10D0000}"/>
    <cellStyle name="Hyperlink 3 2 5 3 2 3" xfId="6240" xr:uid="{00000000-0005-0000-0000-0000D20D0000}"/>
    <cellStyle name="Hyperlink 3 2 5 3 3" xfId="2925" xr:uid="{00000000-0005-0000-0000-0000D30D0000}"/>
    <cellStyle name="Hyperlink 3 2 5 3 4" xfId="5135" xr:uid="{00000000-0005-0000-0000-0000D40D0000}"/>
    <cellStyle name="Hyperlink 3 2 5 4" xfId="1267" xr:uid="{00000000-0005-0000-0000-0000D50D0000}"/>
    <cellStyle name="Hyperlink 3 2 5 4 2" xfId="3478" xr:uid="{00000000-0005-0000-0000-0000D60D0000}"/>
    <cellStyle name="Hyperlink 3 2 5 4 3" xfId="5688" xr:uid="{00000000-0005-0000-0000-0000D70D0000}"/>
    <cellStyle name="Hyperlink 3 2 5 5" xfId="2373" xr:uid="{00000000-0005-0000-0000-0000D80D0000}"/>
    <cellStyle name="Hyperlink 3 2 5 6" xfId="4583" xr:uid="{00000000-0005-0000-0000-0000D90D0000}"/>
    <cellStyle name="Hyperlink 3 2 6" xfId="246" xr:uid="{00000000-0005-0000-0000-0000DA0D0000}"/>
    <cellStyle name="Hyperlink 3 2 6 2" xfId="522" xr:uid="{00000000-0005-0000-0000-0000DB0D0000}"/>
    <cellStyle name="Hyperlink 3 2 6 2 2" xfId="1074" xr:uid="{00000000-0005-0000-0000-0000DC0D0000}"/>
    <cellStyle name="Hyperlink 3 2 6 2 2 2" xfId="2187" xr:uid="{00000000-0005-0000-0000-0000DD0D0000}"/>
    <cellStyle name="Hyperlink 3 2 6 2 2 2 2" xfId="4398" xr:uid="{00000000-0005-0000-0000-0000DE0D0000}"/>
    <cellStyle name="Hyperlink 3 2 6 2 2 2 3" xfId="6608" xr:uid="{00000000-0005-0000-0000-0000DF0D0000}"/>
    <cellStyle name="Hyperlink 3 2 6 2 2 3" xfId="3293" xr:uid="{00000000-0005-0000-0000-0000E00D0000}"/>
    <cellStyle name="Hyperlink 3 2 6 2 2 4" xfId="5503" xr:uid="{00000000-0005-0000-0000-0000E10D0000}"/>
    <cellStyle name="Hyperlink 3 2 6 2 3" xfId="1635" xr:uid="{00000000-0005-0000-0000-0000E20D0000}"/>
    <cellStyle name="Hyperlink 3 2 6 2 3 2" xfId="3846" xr:uid="{00000000-0005-0000-0000-0000E30D0000}"/>
    <cellStyle name="Hyperlink 3 2 6 2 3 3" xfId="6056" xr:uid="{00000000-0005-0000-0000-0000E40D0000}"/>
    <cellStyle name="Hyperlink 3 2 6 2 4" xfId="2741" xr:uid="{00000000-0005-0000-0000-0000E50D0000}"/>
    <cellStyle name="Hyperlink 3 2 6 2 5" xfId="4951" xr:uid="{00000000-0005-0000-0000-0000E60D0000}"/>
    <cellStyle name="Hyperlink 3 2 6 3" xfId="798" xr:uid="{00000000-0005-0000-0000-0000E70D0000}"/>
    <cellStyle name="Hyperlink 3 2 6 3 2" xfId="1911" xr:uid="{00000000-0005-0000-0000-0000E80D0000}"/>
    <cellStyle name="Hyperlink 3 2 6 3 2 2" xfId="4122" xr:uid="{00000000-0005-0000-0000-0000E90D0000}"/>
    <cellStyle name="Hyperlink 3 2 6 3 2 3" xfId="6332" xr:uid="{00000000-0005-0000-0000-0000EA0D0000}"/>
    <cellStyle name="Hyperlink 3 2 6 3 3" xfId="3017" xr:uid="{00000000-0005-0000-0000-0000EB0D0000}"/>
    <cellStyle name="Hyperlink 3 2 6 3 4" xfId="5227" xr:uid="{00000000-0005-0000-0000-0000EC0D0000}"/>
    <cellStyle name="Hyperlink 3 2 6 4" xfId="1359" xr:uid="{00000000-0005-0000-0000-0000ED0D0000}"/>
    <cellStyle name="Hyperlink 3 2 6 4 2" xfId="3570" xr:uid="{00000000-0005-0000-0000-0000EE0D0000}"/>
    <cellStyle name="Hyperlink 3 2 6 4 3" xfId="5780" xr:uid="{00000000-0005-0000-0000-0000EF0D0000}"/>
    <cellStyle name="Hyperlink 3 2 6 5" xfId="2465" xr:uid="{00000000-0005-0000-0000-0000F00D0000}"/>
    <cellStyle name="Hyperlink 3 2 6 6" xfId="4675" xr:uid="{00000000-0005-0000-0000-0000F10D0000}"/>
    <cellStyle name="Hyperlink 3 2 7" xfId="338" xr:uid="{00000000-0005-0000-0000-0000F20D0000}"/>
    <cellStyle name="Hyperlink 3 2 7 2" xfId="890" xr:uid="{00000000-0005-0000-0000-0000F30D0000}"/>
    <cellStyle name="Hyperlink 3 2 7 2 2" xfId="2003" xr:uid="{00000000-0005-0000-0000-0000F40D0000}"/>
    <cellStyle name="Hyperlink 3 2 7 2 2 2" xfId="4214" xr:uid="{00000000-0005-0000-0000-0000F50D0000}"/>
    <cellStyle name="Hyperlink 3 2 7 2 2 3" xfId="6424" xr:uid="{00000000-0005-0000-0000-0000F60D0000}"/>
    <cellStyle name="Hyperlink 3 2 7 2 3" xfId="3109" xr:uid="{00000000-0005-0000-0000-0000F70D0000}"/>
    <cellStyle name="Hyperlink 3 2 7 2 4" xfId="5319" xr:uid="{00000000-0005-0000-0000-0000F80D0000}"/>
    <cellStyle name="Hyperlink 3 2 7 3" xfId="1451" xr:uid="{00000000-0005-0000-0000-0000F90D0000}"/>
    <cellStyle name="Hyperlink 3 2 7 3 2" xfId="3662" xr:uid="{00000000-0005-0000-0000-0000FA0D0000}"/>
    <cellStyle name="Hyperlink 3 2 7 3 3" xfId="5872" xr:uid="{00000000-0005-0000-0000-0000FB0D0000}"/>
    <cellStyle name="Hyperlink 3 2 7 4" xfId="2557" xr:uid="{00000000-0005-0000-0000-0000FC0D0000}"/>
    <cellStyle name="Hyperlink 3 2 7 5" xfId="4767" xr:uid="{00000000-0005-0000-0000-0000FD0D0000}"/>
    <cellStyle name="Hyperlink 3 2 8" xfId="614" xr:uid="{00000000-0005-0000-0000-0000FE0D0000}"/>
    <cellStyle name="Hyperlink 3 2 8 2" xfId="1727" xr:uid="{00000000-0005-0000-0000-0000FF0D0000}"/>
    <cellStyle name="Hyperlink 3 2 8 2 2" xfId="3938" xr:uid="{00000000-0005-0000-0000-0000000E0000}"/>
    <cellStyle name="Hyperlink 3 2 8 2 3" xfId="6148" xr:uid="{00000000-0005-0000-0000-0000010E0000}"/>
    <cellStyle name="Hyperlink 3 2 8 3" xfId="2833" xr:uid="{00000000-0005-0000-0000-0000020E0000}"/>
    <cellStyle name="Hyperlink 3 2 8 4" xfId="5043" xr:uid="{00000000-0005-0000-0000-0000030E0000}"/>
    <cellStyle name="Hyperlink 3 2 9" xfId="1175" xr:uid="{00000000-0005-0000-0000-0000040E0000}"/>
    <cellStyle name="Hyperlink 3 2 9 2" xfId="3386" xr:uid="{00000000-0005-0000-0000-0000050E0000}"/>
    <cellStyle name="Hyperlink 3 2 9 3" xfId="5596" xr:uid="{00000000-0005-0000-0000-0000060E0000}"/>
    <cellStyle name="Hyperlink 3 3" xfId="67" xr:uid="{00000000-0005-0000-0000-0000070E0000}"/>
    <cellStyle name="Hyperlink 3 3 10" xfId="4496" xr:uid="{00000000-0005-0000-0000-0000080E0000}"/>
    <cellStyle name="Hyperlink 3 3 2" xfId="87" xr:uid="{00000000-0005-0000-0000-0000090E0000}"/>
    <cellStyle name="Hyperlink 3 3 2 2" xfId="133" xr:uid="{00000000-0005-0000-0000-00000A0E0000}"/>
    <cellStyle name="Hyperlink 3 3 2 2 2" xfId="225" xr:uid="{00000000-0005-0000-0000-00000B0E0000}"/>
    <cellStyle name="Hyperlink 3 3 2 2 2 2" xfId="501" xr:uid="{00000000-0005-0000-0000-00000C0E0000}"/>
    <cellStyle name="Hyperlink 3 3 2 2 2 2 2" xfId="1053" xr:uid="{00000000-0005-0000-0000-00000D0E0000}"/>
    <cellStyle name="Hyperlink 3 3 2 2 2 2 2 2" xfId="2166" xr:uid="{00000000-0005-0000-0000-00000E0E0000}"/>
    <cellStyle name="Hyperlink 3 3 2 2 2 2 2 2 2" xfId="4377" xr:uid="{00000000-0005-0000-0000-00000F0E0000}"/>
    <cellStyle name="Hyperlink 3 3 2 2 2 2 2 2 3" xfId="6587" xr:uid="{00000000-0005-0000-0000-0000100E0000}"/>
    <cellStyle name="Hyperlink 3 3 2 2 2 2 2 3" xfId="3272" xr:uid="{00000000-0005-0000-0000-0000110E0000}"/>
    <cellStyle name="Hyperlink 3 3 2 2 2 2 2 4" xfId="5482" xr:uid="{00000000-0005-0000-0000-0000120E0000}"/>
    <cellStyle name="Hyperlink 3 3 2 2 2 2 3" xfId="1614" xr:uid="{00000000-0005-0000-0000-0000130E0000}"/>
    <cellStyle name="Hyperlink 3 3 2 2 2 2 3 2" xfId="3825" xr:uid="{00000000-0005-0000-0000-0000140E0000}"/>
    <cellStyle name="Hyperlink 3 3 2 2 2 2 3 3" xfId="6035" xr:uid="{00000000-0005-0000-0000-0000150E0000}"/>
    <cellStyle name="Hyperlink 3 3 2 2 2 2 4" xfId="2720" xr:uid="{00000000-0005-0000-0000-0000160E0000}"/>
    <cellStyle name="Hyperlink 3 3 2 2 2 2 5" xfId="4930" xr:uid="{00000000-0005-0000-0000-0000170E0000}"/>
    <cellStyle name="Hyperlink 3 3 2 2 2 3" xfId="777" xr:uid="{00000000-0005-0000-0000-0000180E0000}"/>
    <cellStyle name="Hyperlink 3 3 2 2 2 3 2" xfId="1890" xr:uid="{00000000-0005-0000-0000-0000190E0000}"/>
    <cellStyle name="Hyperlink 3 3 2 2 2 3 2 2" xfId="4101" xr:uid="{00000000-0005-0000-0000-00001A0E0000}"/>
    <cellStyle name="Hyperlink 3 3 2 2 2 3 2 3" xfId="6311" xr:uid="{00000000-0005-0000-0000-00001B0E0000}"/>
    <cellStyle name="Hyperlink 3 3 2 2 2 3 3" xfId="2996" xr:uid="{00000000-0005-0000-0000-00001C0E0000}"/>
    <cellStyle name="Hyperlink 3 3 2 2 2 3 4" xfId="5206" xr:uid="{00000000-0005-0000-0000-00001D0E0000}"/>
    <cellStyle name="Hyperlink 3 3 2 2 2 4" xfId="1338" xr:uid="{00000000-0005-0000-0000-00001E0E0000}"/>
    <cellStyle name="Hyperlink 3 3 2 2 2 4 2" xfId="3549" xr:uid="{00000000-0005-0000-0000-00001F0E0000}"/>
    <cellStyle name="Hyperlink 3 3 2 2 2 4 3" xfId="5759" xr:uid="{00000000-0005-0000-0000-0000200E0000}"/>
    <cellStyle name="Hyperlink 3 3 2 2 2 5" xfId="2444" xr:uid="{00000000-0005-0000-0000-0000210E0000}"/>
    <cellStyle name="Hyperlink 3 3 2 2 2 6" xfId="4654" xr:uid="{00000000-0005-0000-0000-0000220E0000}"/>
    <cellStyle name="Hyperlink 3 3 2 2 3" xfId="317" xr:uid="{00000000-0005-0000-0000-0000230E0000}"/>
    <cellStyle name="Hyperlink 3 3 2 2 3 2" xfId="593" xr:uid="{00000000-0005-0000-0000-0000240E0000}"/>
    <cellStyle name="Hyperlink 3 3 2 2 3 2 2" xfId="1145" xr:uid="{00000000-0005-0000-0000-0000250E0000}"/>
    <cellStyle name="Hyperlink 3 3 2 2 3 2 2 2" xfId="2258" xr:uid="{00000000-0005-0000-0000-0000260E0000}"/>
    <cellStyle name="Hyperlink 3 3 2 2 3 2 2 2 2" xfId="4469" xr:uid="{00000000-0005-0000-0000-0000270E0000}"/>
    <cellStyle name="Hyperlink 3 3 2 2 3 2 2 2 3" xfId="6679" xr:uid="{00000000-0005-0000-0000-0000280E0000}"/>
    <cellStyle name="Hyperlink 3 3 2 2 3 2 2 3" xfId="3364" xr:uid="{00000000-0005-0000-0000-0000290E0000}"/>
    <cellStyle name="Hyperlink 3 3 2 2 3 2 2 4" xfId="5574" xr:uid="{00000000-0005-0000-0000-00002A0E0000}"/>
    <cellStyle name="Hyperlink 3 3 2 2 3 2 3" xfId="1706" xr:uid="{00000000-0005-0000-0000-00002B0E0000}"/>
    <cellStyle name="Hyperlink 3 3 2 2 3 2 3 2" xfId="3917" xr:uid="{00000000-0005-0000-0000-00002C0E0000}"/>
    <cellStyle name="Hyperlink 3 3 2 2 3 2 3 3" xfId="6127" xr:uid="{00000000-0005-0000-0000-00002D0E0000}"/>
    <cellStyle name="Hyperlink 3 3 2 2 3 2 4" xfId="2812" xr:uid="{00000000-0005-0000-0000-00002E0E0000}"/>
    <cellStyle name="Hyperlink 3 3 2 2 3 2 5" xfId="5022" xr:uid="{00000000-0005-0000-0000-00002F0E0000}"/>
    <cellStyle name="Hyperlink 3 3 2 2 3 3" xfId="869" xr:uid="{00000000-0005-0000-0000-0000300E0000}"/>
    <cellStyle name="Hyperlink 3 3 2 2 3 3 2" xfId="1982" xr:uid="{00000000-0005-0000-0000-0000310E0000}"/>
    <cellStyle name="Hyperlink 3 3 2 2 3 3 2 2" xfId="4193" xr:uid="{00000000-0005-0000-0000-0000320E0000}"/>
    <cellStyle name="Hyperlink 3 3 2 2 3 3 2 3" xfId="6403" xr:uid="{00000000-0005-0000-0000-0000330E0000}"/>
    <cellStyle name="Hyperlink 3 3 2 2 3 3 3" xfId="3088" xr:uid="{00000000-0005-0000-0000-0000340E0000}"/>
    <cellStyle name="Hyperlink 3 3 2 2 3 3 4" xfId="5298" xr:uid="{00000000-0005-0000-0000-0000350E0000}"/>
    <cellStyle name="Hyperlink 3 3 2 2 3 4" xfId="1430" xr:uid="{00000000-0005-0000-0000-0000360E0000}"/>
    <cellStyle name="Hyperlink 3 3 2 2 3 4 2" xfId="3641" xr:uid="{00000000-0005-0000-0000-0000370E0000}"/>
    <cellStyle name="Hyperlink 3 3 2 2 3 4 3" xfId="5851" xr:uid="{00000000-0005-0000-0000-0000380E0000}"/>
    <cellStyle name="Hyperlink 3 3 2 2 3 5" xfId="2536" xr:uid="{00000000-0005-0000-0000-0000390E0000}"/>
    <cellStyle name="Hyperlink 3 3 2 2 3 6" xfId="4746" xr:uid="{00000000-0005-0000-0000-00003A0E0000}"/>
    <cellStyle name="Hyperlink 3 3 2 2 4" xfId="409" xr:uid="{00000000-0005-0000-0000-00003B0E0000}"/>
    <cellStyle name="Hyperlink 3 3 2 2 4 2" xfId="961" xr:uid="{00000000-0005-0000-0000-00003C0E0000}"/>
    <cellStyle name="Hyperlink 3 3 2 2 4 2 2" xfId="2074" xr:uid="{00000000-0005-0000-0000-00003D0E0000}"/>
    <cellStyle name="Hyperlink 3 3 2 2 4 2 2 2" xfId="4285" xr:uid="{00000000-0005-0000-0000-00003E0E0000}"/>
    <cellStyle name="Hyperlink 3 3 2 2 4 2 2 3" xfId="6495" xr:uid="{00000000-0005-0000-0000-00003F0E0000}"/>
    <cellStyle name="Hyperlink 3 3 2 2 4 2 3" xfId="3180" xr:uid="{00000000-0005-0000-0000-0000400E0000}"/>
    <cellStyle name="Hyperlink 3 3 2 2 4 2 4" xfId="5390" xr:uid="{00000000-0005-0000-0000-0000410E0000}"/>
    <cellStyle name="Hyperlink 3 3 2 2 4 3" xfId="1522" xr:uid="{00000000-0005-0000-0000-0000420E0000}"/>
    <cellStyle name="Hyperlink 3 3 2 2 4 3 2" xfId="3733" xr:uid="{00000000-0005-0000-0000-0000430E0000}"/>
    <cellStyle name="Hyperlink 3 3 2 2 4 3 3" xfId="5943" xr:uid="{00000000-0005-0000-0000-0000440E0000}"/>
    <cellStyle name="Hyperlink 3 3 2 2 4 4" xfId="2628" xr:uid="{00000000-0005-0000-0000-0000450E0000}"/>
    <cellStyle name="Hyperlink 3 3 2 2 4 5" xfId="4838" xr:uid="{00000000-0005-0000-0000-0000460E0000}"/>
    <cellStyle name="Hyperlink 3 3 2 2 5" xfId="685" xr:uid="{00000000-0005-0000-0000-0000470E0000}"/>
    <cellStyle name="Hyperlink 3 3 2 2 5 2" xfId="1798" xr:uid="{00000000-0005-0000-0000-0000480E0000}"/>
    <cellStyle name="Hyperlink 3 3 2 2 5 2 2" xfId="4009" xr:uid="{00000000-0005-0000-0000-0000490E0000}"/>
    <cellStyle name="Hyperlink 3 3 2 2 5 2 3" xfId="6219" xr:uid="{00000000-0005-0000-0000-00004A0E0000}"/>
    <cellStyle name="Hyperlink 3 3 2 2 5 3" xfId="2904" xr:uid="{00000000-0005-0000-0000-00004B0E0000}"/>
    <cellStyle name="Hyperlink 3 3 2 2 5 4" xfId="5114" xr:uid="{00000000-0005-0000-0000-00004C0E0000}"/>
    <cellStyle name="Hyperlink 3 3 2 2 6" xfId="1246" xr:uid="{00000000-0005-0000-0000-00004D0E0000}"/>
    <cellStyle name="Hyperlink 3 3 2 2 6 2" xfId="3457" xr:uid="{00000000-0005-0000-0000-00004E0E0000}"/>
    <cellStyle name="Hyperlink 3 3 2 2 6 3" xfId="5667" xr:uid="{00000000-0005-0000-0000-00004F0E0000}"/>
    <cellStyle name="Hyperlink 3 3 2 2 7" xfId="2352" xr:uid="{00000000-0005-0000-0000-0000500E0000}"/>
    <cellStyle name="Hyperlink 3 3 2 2 8" xfId="4562" xr:uid="{00000000-0005-0000-0000-0000510E0000}"/>
    <cellStyle name="Hyperlink 3 3 2 3" xfId="179" xr:uid="{00000000-0005-0000-0000-0000520E0000}"/>
    <cellStyle name="Hyperlink 3 3 2 3 2" xfId="455" xr:uid="{00000000-0005-0000-0000-0000530E0000}"/>
    <cellStyle name="Hyperlink 3 3 2 3 2 2" xfId="1007" xr:uid="{00000000-0005-0000-0000-0000540E0000}"/>
    <cellStyle name="Hyperlink 3 3 2 3 2 2 2" xfId="2120" xr:uid="{00000000-0005-0000-0000-0000550E0000}"/>
    <cellStyle name="Hyperlink 3 3 2 3 2 2 2 2" xfId="4331" xr:uid="{00000000-0005-0000-0000-0000560E0000}"/>
    <cellStyle name="Hyperlink 3 3 2 3 2 2 2 3" xfId="6541" xr:uid="{00000000-0005-0000-0000-0000570E0000}"/>
    <cellStyle name="Hyperlink 3 3 2 3 2 2 3" xfId="3226" xr:uid="{00000000-0005-0000-0000-0000580E0000}"/>
    <cellStyle name="Hyperlink 3 3 2 3 2 2 4" xfId="5436" xr:uid="{00000000-0005-0000-0000-0000590E0000}"/>
    <cellStyle name="Hyperlink 3 3 2 3 2 3" xfId="1568" xr:uid="{00000000-0005-0000-0000-00005A0E0000}"/>
    <cellStyle name="Hyperlink 3 3 2 3 2 3 2" xfId="3779" xr:uid="{00000000-0005-0000-0000-00005B0E0000}"/>
    <cellStyle name="Hyperlink 3 3 2 3 2 3 3" xfId="5989" xr:uid="{00000000-0005-0000-0000-00005C0E0000}"/>
    <cellStyle name="Hyperlink 3 3 2 3 2 4" xfId="2674" xr:uid="{00000000-0005-0000-0000-00005D0E0000}"/>
    <cellStyle name="Hyperlink 3 3 2 3 2 5" xfId="4884" xr:uid="{00000000-0005-0000-0000-00005E0E0000}"/>
    <cellStyle name="Hyperlink 3 3 2 3 3" xfId="731" xr:uid="{00000000-0005-0000-0000-00005F0E0000}"/>
    <cellStyle name="Hyperlink 3 3 2 3 3 2" xfId="1844" xr:uid="{00000000-0005-0000-0000-0000600E0000}"/>
    <cellStyle name="Hyperlink 3 3 2 3 3 2 2" xfId="4055" xr:uid="{00000000-0005-0000-0000-0000610E0000}"/>
    <cellStyle name="Hyperlink 3 3 2 3 3 2 3" xfId="6265" xr:uid="{00000000-0005-0000-0000-0000620E0000}"/>
    <cellStyle name="Hyperlink 3 3 2 3 3 3" xfId="2950" xr:uid="{00000000-0005-0000-0000-0000630E0000}"/>
    <cellStyle name="Hyperlink 3 3 2 3 3 4" xfId="5160" xr:uid="{00000000-0005-0000-0000-0000640E0000}"/>
    <cellStyle name="Hyperlink 3 3 2 3 4" xfId="1292" xr:uid="{00000000-0005-0000-0000-0000650E0000}"/>
    <cellStyle name="Hyperlink 3 3 2 3 4 2" xfId="3503" xr:uid="{00000000-0005-0000-0000-0000660E0000}"/>
    <cellStyle name="Hyperlink 3 3 2 3 4 3" xfId="5713" xr:uid="{00000000-0005-0000-0000-0000670E0000}"/>
    <cellStyle name="Hyperlink 3 3 2 3 5" xfId="2398" xr:uid="{00000000-0005-0000-0000-0000680E0000}"/>
    <cellStyle name="Hyperlink 3 3 2 3 6" xfId="4608" xr:uid="{00000000-0005-0000-0000-0000690E0000}"/>
    <cellStyle name="Hyperlink 3 3 2 4" xfId="271" xr:uid="{00000000-0005-0000-0000-00006A0E0000}"/>
    <cellStyle name="Hyperlink 3 3 2 4 2" xfId="547" xr:uid="{00000000-0005-0000-0000-00006B0E0000}"/>
    <cellStyle name="Hyperlink 3 3 2 4 2 2" xfId="1099" xr:uid="{00000000-0005-0000-0000-00006C0E0000}"/>
    <cellStyle name="Hyperlink 3 3 2 4 2 2 2" xfId="2212" xr:uid="{00000000-0005-0000-0000-00006D0E0000}"/>
    <cellStyle name="Hyperlink 3 3 2 4 2 2 2 2" xfId="4423" xr:uid="{00000000-0005-0000-0000-00006E0E0000}"/>
    <cellStyle name="Hyperlink 3 3 2 4 2 2 2 3" xfId="6633" xr:uid="{00000000-0005-0000-0000-00006F0E0000}"/>
    <cellStyle name="Hyperlink 3 3 2 4 2 2 3" xfId="3318" xr:uid="{00000000-0005-0000-0000-0000700E0000}"/>
    <cellStyle name="Hyperlink 3 3 2 4 2 2 4" xfId="5528" xr:uid="{00000000-0005-0000-0000-0000710E0000}"/>
    <cellStyle name="Hyperlink 3 3 2 4 2 3" xfId="1660" xr:uid="{00000000-0005-0000-0000-0000720E0000}"/>
    <cellStyle name="Hyperlink 3 3 2 4 2 3 2" xfId="3871" xr:uid="{00000000-0005-0000-0000-0000730E0000}"/>
    <cellStyle name="Hyperlink 3 3 2 4 2 3 3" xfId="6081" xr:uid="{00000000-0005-0000-0000-0000740E0000}"/>
    <cellStyle name="Hyperlink 3 3 2 4 2 4" xfId="2766" xr:uid="{00000000-0005-0000-0000-0000750E0000}"/>
    <cellStyle name="Hyperlink 3 3 2 4 2 5" xfId="4976" xr:uid="{00000000-0005-0000-0000-0000760E0000}"/>
    <cellStyle name="Hyperlink 3 3 2 4 3" xfId="823" xr:uid="{00000000-0005-0000-0000-0000770E0000}"/>
    <cellStyle name="Hyperlink 3 3 2 4 3 2" xfId="1936" xr:uid="{00000000-0005-0000-0000-0000780E0000}"/>
    <cellStyle name="Hyperlink 3 3 2 4 3 2 2" xfId="4147" xr:uid="{00000000-0005-0000-0000-0000790E0000}"/>
    <cellStyle name="Hyperlink 3 3 2 4 3 2 3" xfId="6357" xr:uid="{00000000-0005-0000-0000-00007A0E0000}"/>
    <cellStyle name="Hyperlink 3 3 2 4 3 3" xfId="3042" xr:uid="{00000000-0005-0000-0000-00007B0E0000}"/>
    <cellStyle name="Hyperlink 3 3 2 4 3 4" xfId="5252" xr:uid="{00000000-0005-0000-0000-00007C0E0000}"/>
    <cellStyle name="Hyperlink 3 3 2 4 4" xfId="1384" xr:uid="{00000000-0005-0000-0000-00007D0E0000}"/>
    <cellStyle name="Hyperlink 3 3 2 4 4 2" xfId="3595" xr:uid="{00000000-0005-0000-0000-00007E0E0000}"/>
    <cellStyle name="Hyperlink 3 3 2 4 4 3" xfId="5805" xr:uid="{00000000-0005-0000-0000-00007F0E0000}"/>
    <cellStyle name="Hyperlink 3 3 2 4 5" xfId="2490" xr:uid="{00000000-0005-0000-0000-0000800E0000}"/>
    <cellStyle name="Hyperlink 3 3 2 4 6" xfId="4700" xr:uid="{00000000-0005-0000-0000-0000810E0000}"/>
    <cellStyle name="Hyperlink 3 3 2 5" xfId="363" xr:uid="{00000000-0005-0000-0000-0000820E0000}"/>
    <cellStyle name="Hyperlink 3 3 2 5 2" xfId="915" xr:uid="{00000000-0005-0000-0000-0000830E0000}"/>
    <cellStyle name="Hyperlink 3 3 2 5 2 2" xfId="2028" xr:uid="{00000000-0005-0000-0000-0000840E0000}"/>
    <cellStyle name="Hyperlink 3 3 2 5 2 2 2" xfId="4239" xr:uid="{00000000-0005-0000-0000-0000850E0000}"/>
    <cellStyle name="Hyperlink 3 3 2 5 2 2 3" xfId="6449" xr:uid="{00000000-0005-0000-0000-0000860E0000}"/>
    <cellStyle name="Hyperlink 3 3 2 5 2 3" xfId="3134" xr:uid="{00000000-0005-0000-0000-0000870E0000}"/>
    <cellStyle name="Hyperlink 3 3 2 5 2 4" xfId="5344" xr:uid="{00000000-0005-0000-0000-0000880E0000}"/>
    <cellStyle name="Hyperlink 3 3 2 5 3" xfId="1476" xr:uid="{00000000-0005-0000-0000-0000890E0000}"/>
    <cellStyle name="Hyperlink 3 3 2 5 3 2" xfId="3687" xr:uid="{00000000-0005-0000-0000-00008A0E0000}"/>
    <cellStyle name="Hyperlink 3 3 2 5 3 3" xfId="5897" xr:uid="{00000000-0005-0000-0000-00008B0E0000}"/>
    <cellStyle name="Hyperlink 3 3 2 5 4" xfId="2582" xr:uid="{00000000-0005-0000-0000-00008C0E0000}"/>
    <cellStyle name="Hyperlink 3 3 2 5 5" xfId="4792" xr:uid="{00000000-0005-0000-0000-00008D0E0000}"/>
    <cellStyle name="Hyperlink 3 3 2 6" xfId="639" xr:uid="{00000000-0005-0000-0000-00008E0E0000}"/>
    <cellStyle name="Hyperlink 3 3 2 6 2" xfId="1752" xr:uid="{00000000-0005-0000-0000-00008F0E0000}"/>
    <cellStyle name="Hyperlink 3 3 2 6 2 2" xfId="3963" xr:uid="{00000000-0005-0000-0000-0000900E0000}"/>
    <cellStyle name="Hyperlink 3 3 2 6 2 3" xfId="6173" xr:uid="{00000000-0005-0000-0000-0000910E0000}"/>
    <cellStyle name="Hyperlink 3 3 2 6 3" xfId="2858" xr:uid="{00000000-0005-0000-0000-0000920E0000}"/>
    <cellStyle name="Hyperlink 3 3 2 6 4" xfId="5068" xr:uid="{00000000-0005-0000-0000-0000930E0000}"/>
    <cellStyle name="Hyperlink 3 3 2 7" xfId="1200" xr:uid="{00000000-0005-0000-0000-0000940E0000}"/>
    <cellStyle name="Hyperlink 3 3 2 7 2" xfId="3411" xr:uid="{00000000-0005-0000-0000-0000950E0000}"/>
    <cellStyle name="Hyperlink 3 3 2 7 3" xfId="5621" xr:uid="{00000000-0005-0000-0000-0000960E0000}"/>
    <cellStyle name="Hyperlink 3 3 2 8" xfId="2306" xr:uid="{00000000-0005-0000-0000-0000970E0000}"/>
    <cellStyle name="Hyperlink 3 3 2 9" xfId="4516" xr:uid="{00000000-0005-0000-0000-0000980E0000}"/>
    <cellStyle name="Hyperlink 3 3 3" xfId="113" xr:uid="{00000000-0005-0000-0000-0000990E0000}"/>
    <cellStyle name="Hyperlink 3 3 3 2" xfId="205" xr:uid="{00000000-0005-0000-0000-00009A0E0000}"/>
    <cellStyle name="Hyperlink 3 3 3 2 2" xfId="481" xr:uid="{00000000-0005-0000-0000-00009B0E0000}"/>
    <cellStyle name="Hyperlink 3 3 3 2 2 2" xfId="1033" xr:uid="{00000000-0005-0000-0000-00009C0E0000}"/>
    <cellStyle name="Hyperlink 3 3 3 2 2 2 2" xfId="2146" xr:uid="{00000000-0005-0000-0000-00009D0E0000}"/>
    <cellStyle name="Hyperlink 3 3 3 2 2 2 2 2" xfId="4357" xr:uid="{00000000-0005-0000-0000-00009E0E0000}"/>
    <cellStyle name="Hyperlink 3 3 3 2 2 2 2 3" xfId="6567" xr:uid="{00000000-0005-0000-0000-00009F0E0000}"/>
    <cellStyle name="Hyperlink 3 3 3 2 2 2 3" xfId="3252" xr:uid="{00000000-0005-0000-0000-0000A00E0000}"/>
    <cellStyle name="Hyperlink 3 3 3 2 2 2 4" xfId="5462" xr:uid="{00000000-0005-0000-0000-0000A10E0000}"/>
    <cellStyle name="Hyperlink 3 3 3 2 2 3" xfId="1594" xr:uid="{00000000-0005-0000-0000-0000A20E0000}"/>
    <cellStyle name="Hyperlink 3 3 3 2 2 3 2" xfId="3805" xr:uid="{00000000-0005-0000-0000-0000A30E0000}"/>
    <cellStyle name="Hyperlink 3 3 3 2 2 3 3" xfId="6015" xr:uid="{00000000-0005-0000-0000-0000A40E0000}"/>
    <cellStyle name="Hyperlink 3 3 3 2 2 4" xfId="2700" xr:uid="{00000000-0005-0000-0000-0000A50E0000}"/>
    <cellStyle name="Hyperlink 3 3 3 2 2 5" xfId="4910" xr:uid="{00000000-0005-0000-0000-0000A60E0000}"/>
    <cellStyle name="Hyperlink 3 3 3 2 3" xfId="757" xr:uid="{00000000-0005-0000-0000-0000A70E0000}"/>
    <cellStyle name="Hyperlink 3 3 3 2 3 2" xfId="1870" xr:uid="{00000000-0005-0000-0000-0000A80E0000}"/>
    <cellStyle name="Hyperlink 3 3 3 2 3 2 2" xfId="4081" xr:uid="{00000000-0005-0000-0000-0000A90E0000}"/>
    <cellStyle name="Hyperlink 3 3 3 2 3 2 3" xfId="6291" xr:uid="{00000000-0005-0000-0000-0000AA0E0000}"/>
    <cellStyle name="Hyperlink 3 3 3 2 3 3" xfId="2976" xr:uid="{00000000-0005-0000-0000-0000AB0E0000}"/>
    <cellStyle name="Hyperlink 3 3 3 2 3 4" xfId="5186" xr:uid="{00000000-0005-0000-0000-0000AC0E0000}"/>
    <cellStyle name="Hyperlink 3 3 3 2 4" xfId="1318" xr:uid="{00000000-0005-0000-0000-0000AD0E0000}"/>
    <cellStyle name="Hyperlink 3 3 3 2 4 2" xfId="3529" xr:uid="{00000000-0005-0000-0000-0000AE0E0000}"/>
    <cellStyle name="Hyperlink 3 3 3 2 4 3" xfId="5739" xr:uid="{00000000-0005-0000-0000-0000AF0E0000}"/>
    <cellStyle name="Hyperlink 3 3 3 2 5" xfId="2424" xr:uid="{00000000-0005-0000-0000-0000B00E0000}"/>
    <cellStyle name="Hyperlink 3 3 3 2 6" xfId="4634" xr:uid="{00000000-0005-0000-0000-0000B10E0000}"/>
    <cellStyle name="Hyperlink 3 3 3 3" xfId="297" xr:uid="{00000000-0005-0000-0000-0000B20E0000}"/>
    <cellStyle name="Hyperlink 3 3 3 3 2" xfId="573" xr:uid="{00000000-0005-0000-0000-0000B30E0000}"/>
    <cellStyle name="Hyperlink 3 3 3 3 2 2" xfId="1125" xr:uid="{00000000-0005-0000-0000-0000B40E0000}"/>
    <cellStyle name="Hyperlink 3 3 3 3 2 2 2" xfId="2238" xr:uid="{00000000-0005-0000-0000-0000B50E0000}"/>
    <cellStyle name="Hyperlink 3 3 3 3 2 2 2 2" xfId="4449" xr:uid="{00000000-0005-0000-0000-0000B60E0000}"/>
    <cellStyle name="Hyperlink 3 3 3 3 2 2 2 3" xfId="6659" xr:uid="{00000000-0005-0000-0000-0000B70E0000}"/>
    <cellStyle name="Hyperlink 3 3 3 3 2 2 3" xfId="3344" xr:uid="{00000000-0005-0000-0000-0000B80E0000}"/>
    <cellStyle name="Hyperlink 3 3 3 3 2 2 4" xfId="5554" xr:uid="{00000000-0005-0000-0000-0000B90E0000}"/>
    <cellStyle name="Hyperlink 3 3 3 3 2 3" xfId="1686" xr:uid="{00000000-0005-0000-0000-0000BA0E0000}"/>
    <cellStyle name="Hyperlink 3 3 3 3 2 3 2" xfId="3897" xr:uid="{00000000-0005-0000-0000-0000BB0E0000}"/>
    <cellStyle name="Hyperlink 3 3 3 3 2 3 3" xfId="6107" xr:uid="{00000000-0005-0000-0000-0000BC0E0000}"/>
    <cellStyle name="Hyperlink 3 3 3 3 2 4" xfId="2792" xr:uid="{00000000-0005-0000-0000-0000BD0E0000}"/>
    <cellStyle name="Hyperlink 3 3 3 3 2 5" xfId="5002" xr:uid="{00000000-0005-0000-0000-0000BE0E0000}"/>
    <cellStyle name="Hyperlink 3 3 3 3 3" xfId="849" xr:uid="{00000000-0005-0000-0000-0000BF0E0000}"/>
    <cellStyle name="Hyperlink 3 3 3 3 3 2" xfId="1962" xr:uid="{00000000-0005-0000-0000-0000C00E0000}"/>
    <cellStyle name="Hyperlink 3 3 3 3 3 2 2" xfId="4173" xr:uid="{00000000-0005-0000-0000-0000C10E0000}"/>
    <cellStyle name="Hyperlink 3 3 3 3 3 2 3" xfId="6383" xr:uid="{00000000-0005-0000-0000-0000C20E0000}"/>
    <cellStyle name="Hyperlink 3 3 3 3 3 3" xfId="3068" xr:uid="{00000000-0005-0000-0000-0000C30E0000}"/>
    <cellStyle name="Hyperlink 3 3 3 3 3 4" xfId="5278" xr:uid="{00000000-0005-0000-0000-0000C40E0000}"/>
    <cellStyle name="Hyperlink 3 3 3 3 4" xfId="1410" xr:uid="{00000000-0005-0000-0000-0000C50E0000}"/>
    <cellStyle name="Hyperlink 3 3 3 3 4 2" xfId="3621" xr:uid="{00000000-0005-0000-0000-0000C60E0000}"/>
    <cellStyle name="Hyperlink 3 3 3 3 4 3" xfId="5831" xr:uid="{00000000-0005-0000-0000-0000C70E0000}"/>
    <cellStyle name="Hyperlink 3 3 3 3 5" xfId="2516" xr:uid="{00000000-0005-0000-0000-0000C80E0000}"/>
    <cellStyle name="Hyperlink 3 3 3 3 6" xfId="4726" xr:uid="{00000000-0005-0000-0000-0000C90E0000}"/>
    <cellStyle name="Hyperlink 3 3 3 4" xfId="389" xr:uid="{00000000-0005-0000-0000-0000CA0E0000}"/>
    <cellStyle name="Hyperlink 3 3 3 4 2" xfId="941" xr:uid="{00000000-0005-0000-0000-0000CB0E0000}"/>
    <cellStyle name="Hyperlink 3 3 3 4 2 2" xfId="2054" xr:uid="{00000000-0005-0000-0000-0000CC0E0000}"/>
    <cellStyle name="Hyperlink 3 3 3 4 2 2 2" xfId="4265" xr:uid="{00000000-0005-0000-0000-0000CD0E0000}"/>
    <cellStyle name="Hyperlink 3 3 3 4 2 2 3" xfId="6475" xr:uid="{00000000-0005-0000-0000-0000CE0E0000}"/>
    <cellStyle name="Hyperlink 3 3 3 4 2 3" xfId="3160" xr:uid="{00000000-0005-0000-0000-0000CF0E0000}"/>
    <cellStyle name="Hyperlink 3 3 3 4 2 4" xfId="5370" xr:uid="{00000000-0005-0000-0000-0000D00E0000}"/>
    <cellStyle name="Hyperlink 3 3 3 4 3" xfId="1502" xr:uid="{00000000-0005-0000-0000-0000D10E0000}"/>
    <cellStyle name="Hyperlink 3 3 3 4 3 2" xfId="3713" xr:uid="{00000000-0005-0000-0000-0000D20E0000}"/>
    <cellStyle name="Hyperlink 3 3 3 4 3 3" xfId="5923" xr:uid="{00000000-0005-0000-0000-0000D30E0000}"/>
    <cellStyle name="Hyperlink 3 3 3 4 4" xfId="2608" xr:uid="{00000000-0005-0000-0000-0000D40E0000}"/>
    <cellStyle name="Hyperlink 3 3 3 4 5" xfId="4818" xr:uid="{00000000-0005-0000-0000-0000D50E0000}"/>
    <cellStyle name="Hyperlink 3 3 3 5" xfId="665" xr:uid="{00000000-0005-0000-0000-0000D60E0000}"/>
    <cellStyle name="Hyperlink 3 3 3 5 2" xfId="1778" xr:uid="{00000000-0005-0000-0000-0000D70E0000}"/>
    <cellStyle name="Hyperlink 3 3 3 5 2 2" xfId="3989" xr:uid="{00000000-0005-0000-0000-0000D80E0000}"/>
    <cellStyle name="Hyperlink 3 3 3 5 2 3" xfId="6199" xr:uid="{00000000-0005-0000-0000-0000D90E0000}"/>
    <cellStyle name="Hyperlink 3 3 3 5 3" xfId="2884" xr:uid="{00000000-0005-0000-0000-0000DA0E0000}"/>
    <cellStyle name="Hyperlink 3 3 3 5 4" xfId="5094" xr:uid="{00000000-0005-0000-0000-0000DB0E0000}"/>
    <cellStyle name="Hyperlink 3 3 3 6" xfId="1226" xr:uid="{00000000-0005-0000-0000-0000DC0E0000}"/>
    <cellStyle name="Hyperlink 3 3 3 6 2" xfId="3437" xr:uid="{00000000-0005-0000-0000-0000DD0E0000}"/>
    <cellStyle name="Hyperlink 3 3 3 6 3" xfId="5647" xr:uid="{00000000-0005-0000-0000-0000DE0E0000}"/>
    <cellStyle name="Hyperlink 3 3 3 7" xfId="2332" xr:uid="{00000000-0005-0000-0000-0000DF0E0000}"/>
    <cellStyle name="Hyperlink 3 3 3 8" xfId="4542" xr:uid="{00000000-0005-0000-0000-0000E00E0000}"/>
    <cellStyle name="Hyperlink 3 3 4" xfId="159" xr:uid="{00000000-0005-0000-0000-0000E10E0000}"/>
    <cellStyle name="Hyperlink 3 3 4 2" xfId="435" xr:uid="{00000000-0005-0000-0000-0000E20E0000}"/>
    <cellStyle name="Hyperlink 3 3 4 2 2" xfId="987" xr:uid="{00000000-0005-0000-0000-0000E30E0000}"/>
    <cellStyle name="Hyperlink 3 3 4 2 2 2" xfId="2100" xr:uid="{00000000-0005-0000-0000-0000E40E0000}"/>
    <cellStyle name="Hyperlink 3 3 4 2 2 2 2" xfId="4311" xr:uid="{00000000-0005-0000-0000-0000E50E0000}"/>
    <cellStyle name="Hyperlink 3 3 4 2 2 2 3" xfId="6521" xr:uid="{00000000-0005-0000-0000-0000E60E0000}"/>
    <cellStyle name="Hyperlink 3 3 4 2 2 3" xfId="3206" xr:uid="{00000000-0005-0000-0000-0000E70E0000}"/>
    <cellStyle name="Hyperlink 3 3 4 2 2 4" xfId="5416" xr:uid="{00000000-0005-0000-0000-0000E80E0000}"/>
    <cellStyle name="Hyperlink 3 3 4 2 3" xfId="1548" xr:uid="{00000000-0005-0000-0000-0000E90E0000}"/>
    <cellStyle name="Hyperlink 3 3 4 2 3 2" xfId="3759" xr:uid="{00000000-0005-0000-0000-0000EA0E0000}"/>
    <cellStyle name="Hyperlink 3 3 4 2 3 3" xfId="5969" xr:uid="{00000000-0005-0000-0000-0000EB0E0000}"/>
    <cellStyle name="Hyperlink 3 3 4 2 4" xfId="2654" xr:uid="{00000000-0005-0000-0000-0000EC0E0000}"/>
    <cellStyle name="Hyperlink 3 3 4 2 5" xfId="4864" xr:uid="{00000000-0005-0000-0000-0000ED0E0000}"/>
    <cellStyle name="Hyperlink 3 3 4 3" xfId="711" xr:uid="{00000000-0005-0000-0000-0000EE0E0000}"/>
    <cellStyle name="Hyperlink 3 3 4 3 2" xfId="1824" xr:uid="{00000000-0005-0000-0000-0000EF0E0000}"/>
    <cellStyle name="Hyperlink 3 3 4 3 2 2" xfId="4035" xr:uid="{00000000-0005-0000-0000-0000F00E0000}"/>
    <cellStyle name="Hyperlink 3 3 4 3 2 3" xfId="6245" xr:uid="{00000000-0005-0000-0000-0000F10E0000}"/>
    <cellStyle name="Hyperlink 3 3 4 3 3" xfId="2930" xr:uid="{00000000-0005-0000-0000-0000F20E0000}"/>
    <cellStyle name="Hyperlink 3 3 4 3 4" xfId="5140" xr:uid="{00000000-0005-0000-0000-0000F30E0000}"/>
    <cellStyle name="Hyperlink 3 3 4 4" xfId="1272" xr:uid="{00000000-0005-0000-0000-0000F40E0000}"/>
    <cellStyle name="Hyperlink 3 3 4 4 2" xfId="3483" xr:uid="{00000000-0005-0000-0000-0000F50E0000}"/>
    <cellStyle name="Hyperlink 3 3 4 4 3" xfId="5693" xr:uid="{00000000-0005-0000-0000-0000F60E0000}"/>
    <cellStyle name="Hyperlink 3 3 4 5" xfId="2378" xr:uid="{00000000-0005-0000-0000-0000F70E0000}"/>
    <cellStyle name="Hyperlink 3 3 4 6" xfId="4588" xr:uid="{00000000-0005-0000-0000-0000F80E0000}"/>
    <cellStyle name="Hyperlink 3 3 5" xfId="251" xr:uid="{00000000-0005-0000-0000-0000F90E0000}"/>
    <cellStyle name="Hyperlink 3 3 5 2" xfId="527" xr:uid="{00000000-0005-0000-0000-0000FA0E0000}"/>
    <cellStyle name="Hyperlink 3 3 5 2 2" xfId="1079" xr:uid="{00000000-0005-0000-0000-0000FB0E0000}"/>
    <cellStyle name="Hyperlink 3 3 5 2 2 2" xfId="2192" xr:uid="{00000000-0005-0000-0000-0000FC0E0000}"/>
    <cellStyle name="Hyperlink 3 3 5 2 2 2 2" xfId="4403" xr:uid="{00000000-0005-0000-0000-0000FD0E0000}"/>
    <cellStyle name="Hyperlink 3 3 5 2 2 2 3" xfId="6613" xr:uid="{00000000-0005-0000-0000-0000FE0E0000}"/>
    <cellStyle name="Hyperlink 3 3 5 2 2 3" xfId="3298" xr:uid="{00000000-0005-0000-0000-0000FF0E0000}"/>
    <cellStyle name="Hyperlink 3 3 5 2 2 4" xfId="5508" xr:uid="{00000000-0005-0000-0000-0000000F0000}"/>
    <cellStyle name="Hyperlink 3 3 5 2 3" xfId="1640" xr:uid="{00000000-0005-0000-0000-0000010F0000}"/>
    <cellStyle name="Hyperlink 3 3 5 2 3 2" xfId="3851" xr:uid="{00000000-0005-0000-0000-0000020F0000}"/>
    <cellStyle name="Hyperlink 3 3 5 2 3 3" xfId="6061" xr:uid="{00000000-0005-0000-0000-0000030F0000}"/>
    <cellStyle name="Hyperlink 3 3 5 2 4" xfId="2746" xr:uid="{00000000-0005-0000-0000-0000040F0000}"/>
    <cellStyle name="Hyperlink 3 3 5 2 5" xfId="4956" xr:uid="{00000000-0005-0000-0000-0000050F0000}"/>
    <cellStyle name="Hyperlink 3 3 5 3" xfId="803" xr:uid="{00000000-0005-0000-0000-0000060F0000}"/>
    <cellStyle name="Hyperlink 3 3 5 3 2" xfId="1916" xr:uid="{00000000-0005-0000-0000-0000070F0000}"/>
    <cellStyle name="Hyperlink 3 3 5 3 2 2" xfId="4127" xr:uid="{00000000-0005-0000-0000-0000080F0000}"/>
    <cellStyle name="Hyperlink 3 3 5 3 2 3" xfId="6337" xr:uid="{00000000-0005-0000-0000-0000090F0000}"/>
    <cellStyle name="Hyperlink 3 3 5 3 3" xfId="3022" xr:uid="{00000000-0005-0000-0000-00000A0F0000}"/>
    <cellStyle name="Hyperlink 3 3 5 3 4" xfId="5232" xr:uid="{00000000-0005-0000-0000-00000B0F0000}"/>
    <cellStyle name="Hyperlink 3 3 5 4" xfId="1364" xr:uid="{00000000-0005-0000-0000-00000C0F0000}"/>
    <cellStyle name="Hyperlink 3 3 5 4 2" xfId="3575" xr:uid="{00000000-0005-0000-0000-00000D0F0000}"/>
    <cellStyle name="Hyperlink 3 3 5 4 3" xfId="5785" xr:uid="{00000000-0005-0000-0000-00000E0F0000}"/>
    <cellStyle name="Hyperlink 3 3 5 5" xfId="2470" xr:uid="{00000000-0005-0000-0000-00000F0F0000}"/>
    <cellStyle name="Hyperlink 3 3 5 6" xfId="4680" xr:uid="{00000000-0005-0000-0000-0000100F0000}"/>
    <cellStyle name="Hyperlink 3 3 6" xfId="343" xr:uid="{00000000-0005-0000-0000-0000110F0000}"/>
    <cellStyle name="Hyperlink 3 3 6 2" xfId="895" xr:uid="{00000000-0005-0000-0000-0000120F0000}"/>
    <cellStyle name="Hyperlink 3 3 6 2 2" xfId="2008" xr:uid="{00000000-0005-0000-0000-0000130F0000}"/>
    <cellStyle name="Hyperlink 3 3 6 2 2 2" xfId="4219" xr:uid="{00000000-0005-0000-0000-0000140F0000}"/>
    <cellStyle name="Hyperlink 3 3 6 2 2 3" xfId="6429" xr:uid="{00000000-0005-0000-0000-0000150F0000}"/>
    <cellStyle name="Hyperlink 3 3 6 2 3" xfId="3114" xr:uid="{00000000-0005-0000-0000-0000160F0000}"/>
    <cellStyle name="Hyperlink 3 3 6 2 4" xfId="5324" xr:uid="{00000000-0005-0000-0000-0000170F0000}"/>
    <cellStyle name="Hyperlink 3 3 6 3" xfId="1456" xr:uid="{00000000-0005-0000-0000-0000180F0000}"/>
    <cellStyle name="Hyperlink 3 3 6 3 2" xfId="3667" xr:uid="{00000000-0005-0000-0000-0000190F0000}"/>
    <cellStyle name="Hyperlink 3 3 6 3 3" xfId="5877" xr:uid="{00000000-0005-0000-0000-00001A0F0000}"/>
    <cellStyle name="Hyperlink 3 3 6 4" xfId="2562" xr:uid="{00000000-0005-0000-0000-00001B0F0000}"/>
    <cellStyle name="Hyperlink 3 3 6 5" xfId="4772" xr:uid="{00000000-0005-0000-0000-00001C0F0000}"/>
    <cellStyle name="Hyperlink 3 3 7" xfId="619" xr:uid="{00000000-0005-0000-0000-00001D0F0000}"/>
    <cellStyle name="Hyperlink 3 3 7 2" xfId="1732" xr:uid="{00000000-0005-0000-0000-00001E0F0000}"/>
    <cellStyle name="Hyperlink 3 3 7 2 2" xfId="3943" xr:uid="{00000000-0005-0000-0000-00001F0F0000}"/>
    <cellStyle name="Hyperlink 3 3 7 2 3" xfId="6153" xr:uid="{00000000-0005-0000-0000-0000200F0000}"/>
    <cellStyle name="Hyperlink 3 3 7 3" xfId="2838" xr:uid="{00000000-0005-0000-0000-0000210F0000}"/>
    <cellStyle name="Hyperlink 3 3 7 4" xfId="5048" xr:uid="{00000000-0005-0000-0000-0000220F0000}"/>
    <cellStyle name="Hyperlink 3 3 8" xfId="1180" xr:uid="{00000000-0005-0000-0000-0000230F0000}"/>
    <cellStyle name="Hyperlink 3 3 8 2" xfId="3391" xr:uid="{00000000-0005-0000-0000-0000240F0000}"/>
    <cellStyle name="Hyperlink 3 3 8 3" xfId="5601" xr:uid="{00000000-0005-0000-0000-0000250F0000}"/>
    <cellStyle name="Hyperlink 3 3 9" xfId="2286" xr:uid="{00000000-0005-0000-0000-0000260F0000}"/>
    <cellStyle name="Hyperlink 3 4" xfId="77" xr:uid="{00000000-0005-0000-0000-0000270F0000}"/>
    <cellStyle name="Hyperlink 3 4 2" xfId="123" xr:uid="{00000000-0005-0000-0000-0000280F0000}"/>
    <cellStyle name="Hyperlink 3 4 2 2" xfId="215" xr:uid="{00000000-0005-0000-0000-0000290F0000}"/>
    <cellStyle name="Hyperlink 3 4 2 2 2" xfId="491" xr:uid="{00000000-0005-0000-0000-00002A0F0000}"/>
    <cellStyle name="Hyperlink 3 4 2 2 2 2" xfId="1043" xr:uid="{00000000-0005-0000-0000-00002B0F0000}"/>
    <cellStyle name="Hyperlink 3 4 2 2 2 2 2" xfId="2156" xr:uid="{00000000-0005-0000-0000-00002C0F0000}"/>
    <cellStyle name="Hyperlink 3 4 2 2 2 2 2 2" xfId="4367" xr:uid="{00000000-0005-0000-0000-00002D0F0000}"/>
    <cellStyle name="Hyperlink 3 4 2 2 2 2 2 3" xfId="6577" xr:uid="{00000000-0005-0000-0000-00002E0F0000}"/>
    <cellStyle name="Hyperlink 3 4 2 2 2 2 3" xfId="3262" xr:uid="{00000000-0005-0000-0000-00002F0F0000}"/>
    <cellStyle name="Hyperlink 3 4 2 2 2 2 4" xfId="5472" xr:uid="{00000000-0005-0000-0000-0000300F0000}"/>
    <cellStyle name="Hyperlink 3 4 2 2 2 3" xfId="1604" xr:uid="{00000000-0005-0000-0000-0000310F0000}"/>
    <cellStyle name="Hyperlink 3 4 2 2 2 3 2" xfId="3815" xr:uid="{00000000-0005-0000-0000-0000320F0000}"/>
    <cellStyle name="Hyperlink 3 4 2 2 2 3 3" xfId="6025" xr:uid="{00000000-0005-0000-0000-0000330F0000}"/>
    <cellStyle name="Hyperlink 3 4 2 2 2 4" xfId="2710" xr:uid="{00000000-0005-0000-0000-0000340F0000}"/>
    <cellStyle name="Hyperlink 3 4 2 2 2 5" xfId="4920" xr:uid="{00000000-0005-0000-0000-0000350F0000}"/>
    <cellStyle name="Hyperlink 3 4 2 2 3" xfId="767" xr:uid="{00000000-0005-0000-0000-0000360F0000}"/>
    <cellStyle name="Hyperlink 3 4 2 2 3 2" xfId="1880" xr:uid="{00000000-0005-0000-0000-0000370F0000}"/>
    <cellStyle name="Hyperlink 3 4 2 2 3 2 2" xfId="4091" xr:uid="{00000000-0005-0000-0000-0000380F0000}"/>
    <cellStyle name="Hyperlink 3 4 2 2 3 2 3" xfId="6301" xr:uid="{00000000-0005-0000-0000-0000390F0000}"/>
    <cellStyle name="Hyperlink 3 4 2 2 3 3" xfId="2986" xr:uid="{00000000-0005-0000-0000-00003A0F0000}"/>
    <cellStyle name="Hyperlink 3 4 2 2 3 4" xfId="5196" xr:uid="{00000000-0005-0000-0000-00003B0F0000}"/>
    <cellStyle name="Hyperlink 3 4 2 2 4" xfId="1328" xr:uid="{00000000-0005-0000-0000-00003C0F0000}"/>
    <cellStyle name="Hyperlink 3 4 2 2 4 2" xfId="3539" xr:uid="{00000000-0005-0000-0000-00003D0F0000}"/>
    <cellStyle name="Hyperlink 3 4 2 2 4 3" xfId="5749" xr:uid="{00000000-0005-0000-0000-00003E0F0000}"/>
    <cellStyle name="Hyperlink 3 4 2 2 5" xfId="2434" xr:uid="{00000000-0005-0000-0000-00003F0F0000}"/>
    <cellStyle name="Hyperlink 3 4 2 2 6" xfId="4644" xr:uid="{00000000-0005-0000-0000-0000400F0000}"/>
    <cellStyle name="Hyperlink 3 4 2 3" xfId="307" xr:uid="{00000000-0005-0000-0000-0000410F0000}"/>
    <cellStyle name="Hyperlink 3 4 2 3 2" xfId="583" xr:uid="{00000000-0005-0000-0000-0000420F0000}"/>
    <cellStyle name="Hyperlink 3 4 2 3 2 2" xfId="1135" xr:uid="{00000000-0005-0000-0000-0000430F0000}"/>
    <cellStyle name="Hyperlink 3 4 2 3 2 2 2" xfId="2248" xr:uid="{00000000-0005-0000-0000-0000440F0000}"/>
    <cellStyle name="Hyperlink 3 4 2 3 2 2 2 2" xfId="4459" xr:uid="{00000000-0005-0000-0000-0000450F0000}"/>
    <cellStyle name="Hyperlink 3 4 2 3 2 2 2 3" xfId="6669" xr:uid="{00000000-0005-0000-0000-0000460F0000}"/>
    <cellStyle name="Hyperlink 3 4 2 3 2 2 3" xfId="3354" xr:uid="{00000000-0005-0000-0000-0000470F0000}"/>
    <cellStyle name="Hyperlink 3 4 2 3 2 2 4" xfId="5564" xr:uid="{00000000-0005-0000-0000-0000480F0000}"/>
    <cellStyle name="Hyperlink 3 4 2 3 2 3" xfId="1696" xr:uid="{00000000-0005-0000-0000-0000490F0000}"/>
    <cellStyle name="Hyperlink 3 4 2 3 2 3 2" xfId="3907" xr:uid="{00000000-0005-0000-0000-00004A0F0000}"/>
    <cellStyle name="Hyperlink 3 4 2 3 2 3 3" xfId="6117" xr:uid="{00000000-0005-0000-0000-00004B0F0000}"/>
    <cellStyle name="Hyperlink 3 4 2 3 2 4" xfId="2802" xr:uid="{00000000-0005-0000-0000-00004C0F0000}"/>
    <cellStyle name="Hyperlink 3 4 2 3 2 5" xfId="5012" xr:uid="{00000000-0005-0000-0000-00004D0F0000}"/>
    <cellStyle name="Hyperlink 3 4 2 3 3" xfId="859" xr:uid="{00000000-0005-0000-0000-00004E0F0000}"/>
    <cellStyle name="Hyperlink 3 4 2 3 3 2" xfId="1972" xr:uid="{00000000-0005-0000-0000-00004F0F0000}"/>
    <cellStyle name="Hyperlink 3 4 2 3 3 2 2" xfId="4183" xr:uid="{00000000-0005-0000-0000-0000500F0000}"/>
    <cellStyle name="Hyperlink 3 4 2 3 3 2 3" xfId="6393" xr:uid="{00000000-0005-0000-0000-0000510F0000}"/>
    <cellStyle name="Hyperlink 3 4 2 3 3 3" xfId="3078" xr:uid="{00000000-0005-0000-0000-0000520F0000}"/>
    <cellStyle name="Hyperlink 3 4 2 3 3 4" xfId="5288" xr:uid="{00000000-0005-0000-0000-0000530F0000}"/>
    <cellStyle name="Hyperlink 3 4 2 3 4" xfId="1420" xr:uid="{00000000-0005-0000-0000-0000540F0000}"/>
    <cellStyle name="Hyperlink 3 4 2 3 4 2" xfId="3631" xr:uid="{00000000-0005-0000-0000-0000550F0000}"/>
    <cellStyle name="Hyperlink 3 4 2 3 4 3" xfId="5841" xr:uid="{00000000-0005-0000-0000-0000560F0000}"/>
    <cellStyle name="Hyperlink 3 4 2 3 5" xfId="2526" xr:uid="{00000000-0005-0000-0000-0000570F0000}"/>
    <cellStyle name="Hyperlink 3 4 2 3 6" xfId="4736" xr:uid="{00000000-0005-0000-0000-0000580F0000}"/>
    <cellStyle name="Hyperlink 3 4 2 4" xfId="399" xr:uid="{00000000-0005-0000-0000-0000590F0000}"/>
    <cellStyle name="Hyperlink 3 4 2 4 2" xfId="951" xr:uid="{00000000-0005-0000-0000-00005A0F0000}"/>
    <cellStyle name="Hyperlink 3 4 2 4 2 2" xfId="2064" xr:uid="{00000000-0005-0000-0000-00005B0F0000}"/>
    <cellStyle name="Hyperlink 3 4 2 4 2 2 2" xfId="4275" xr:uid="{00000000-0005-0000-0000-00005C0F0000}"/>
    <cellStyle name="Hyperlink 3 4 2 4 2 2 3" xfId="6485" xr:uid="{00000000-0005-0000-0000-00005D0F0000}"/>
    <cellStyle name="Hyperlink 3 4 2 4 2 3" xfId="3170" xr:uid="{00000000-0005-0000-0000-00005E0F0000}"/>
    <cellStyle name="Hyperlink 3 4 2 4 2 4" xfId="5380" xr:uid="{00000000-0005-0000-0000-00005F0F0000}"/>
    <cellStyle name="Hyperlink 3 4 2 4 3" xfId="1512" xr:uid="{00000000-0005-0000-0000-0000600F0000}"/>
    <cellStyle name="Hyperlink 3 4 2 4 3 2" xfId="3723" xr:uid="{00000000-0005-0000-0000-0000610F0000}"/>
    <cellStyle name="Hyperlink 3 4 2 4 3 3" xfId="5933" xr:uid="{00000000-0005-0000-0000-0000620F0000}"/>
    <cellStyle name="Hyperlink 3 4 2 4 4" xfId="2618" xr:uid="{00000000-0005-0000-0000-0000630F0000}"/>
    <cellStyle name="Hyperlink 3 4 2 4 5" xfId="4828" xr:uid="{00000000-0005-0000-0000-0000640F0000}"/>
    <cellStyle name="Hyperlink 3 4 2 5" xfId="675" xr:uid="{00000000-0005-0000-0000-0000650F0000}"/>
    <cellStyle name="Hyperlink 3 4 2 5 2" xfId="1788" xr:uid="{00000000-0005-0000-0000-0000660F0000}"/>
    <cellStyle name="Hyperlink 3 4 2 5 2 2" xfId="3999" xr:uid="{00000000-0005-0000-0000-0000670F0000}"/>
    <cellStyle name="Hyperlink 3 4 2 5 2 3" xfId="6209" xr:uid="{00000000-0005-0000-0000-0000680F0000}"/>
    <cellStyle name="Hyperlink 3 4 2 5 3" xfId="2894" xr:uid="{00000000-0005-0000-0000-0000690F0000}"/>
    <cellStyle name="Hyperlink 3 4 2 5 4" xfId="5104" xr:uid="{00000000-0005-0000-0000-00006A0F0000}"/>
    <cellStyle name="Hyperlink 3 4 2 6" xfId="1236" xr:uid="{00000000-0005-0000-0000-00006B0F0000}"/>
    <cellStyle name="Hyperlink 3 4 2 6 2" xfId="3447" xr:uid="{00000000-0005-0000-0000-00006C0F0000}"/>
    <cellStyle name="Hyperlink 3 4 2 6 3" xfId="5657" xr:uid="{00000000-0005-0000-0000-00006D0F0000}"/>
    <cellStyle name="Hyperlink 3 4 2 7" xfId="2342" xr:uid="{00000000-0005-0000-0000-00006E0F0000}"/>
    <cellStyle name="Hyperlink 3 4 2 8" xfId="4552" xr:uid="{00000000-0005-0000-0000-00006F0F0000}"/>
    <cellStyle name="Hyperlink 3 4 3" xfId="169" xr:uid="{00000000-0005-0000-0000-0000700F0000}"/>
    <cellStyle name="Hyperlink 3 4 3 2" xfId="445" xr:uid="{00000000-0005-0000-0000-0000710F0000}"/>
    <cellStyle name="Hyperlink 3 4 3 2 2" xfId="997" xr:uid="{00000000-0005-0000-0000-0000720F0000}"/>
    <cellStyle name="Hyperlink 3 4 3 2 2 2" xfId="2110" xr:uid="{00000000-0005-0000-0000-0000730F0000}"/>
    <cellStyle name="Hyperlink 3 4 3 2 2 2 2" xfId="4321" xr:uid="{00000000-0005-0000-0000-0000740F0000}"/>
    <cellStyle name="Hyperlink 3 4 3 2 2 2 3" xfId="6531" xr:uid="{00000000-0005-0000-0000-0000750F0000}"/>
    <cellStyle name="Hyperlink 3 4 3 2 2 3" xfId="3216" xr:uid="{00000000-0005-0000-0000-0000760F0000}"/>
    <cellStyle name="Hyperlink 3 4 3 2 2 4" xfId="5426" xr:uid="{00000000-0005-0000-0000-0000770F0000}"/>
    <cellStyle name="Hyperlink 3 4 3 2 3" xfId="1558" xr:uid="{00000000-0005-0000-0000-0000780F0000}"/>
    <cellStyle name="Hyperlink 3 4 3 2 3 2" xfId="3769" xr:uid="{00000000-0005-0000-0000-0000790F0000}"/>
    <cellStyle name="Hyperlink 3 4 3 2 3 3" xfId="5979" xr:uid="{00000000-0005-0000-0000-00007A0F0000}"/>
    <cellStyle name="Hyperlink 3 4 3 2 4" xfId="2664" xr:uid="{00000000-0005-0000-0000-00007B0F0000}"/>
    <cellStyle name="Hyperlink 3 4 3 2 5" xfId="4874" xr:uid="{00000000-0005-0000-0000-00007C0F0000}"/>
    <cellStyle name="Hyperlink 3 4 3 3" xfId="721" xr:uid="{00000000-0005-0000-0000-00007D0F0000}"/>
    <cellStyle name="Hyperlink 3 4 3 3 2" xfId="1834" xr:uid="{00000000-0005-0000-0000-00007E0F0000}"/>
    <cellStyle name="Hyperlink 3 4 3 3 2 2" xfId="4045" xr:uid="{00000000-0005-0000-0000-00007F0F0000}"/>
    <cellStyle name="Hyperlink 3 4 3 3 2 3" xfId="6255" xr:uid="{00000000-0005-0000-0000-0000800F0000}"/>
    <cellStyle name="Hyperlink 3 4 3 3 3" xfId="2940" xr:uid="{00000000-0005-0000-0000-0000810F0000}"/>
    <cellStyle name="Hyperlink 3 4 3 3 4" xfId="5150" xr:uid="{00000000-0005-0000-0000-0000820F0000}"/>
    <cellStyle name="Hyperlink 3 4 3 4" xfId="1282" xr:uid="{00000000-0005-0000-0000-0000830F0000}"/>
    <cellStyle name="Hyperlink 3 4 3 4 2" xfId="3493" xr:uid="{00000000-0005-0000-0000-0000840F0000}"/>
    <cellStyle name="Hyperlink 3 4 3 4 3" xfId="5703" xr:uid="{00000000-0005-0000-0000-0000850F0000}"/>
    <cellStyle name="Hyperlink 3 4 3 5" xfId="2388" xr:uid="{00000000-0005-0000-0000-0000860F0000}"/>
    <cellStyle name="Hyperlink 3 4 3 6" xfId="4598" xr:uid="{00000000-0005-0000-0000-0000870F0000}"/>
    <cellStyle name="Hyperlink 3 4 4" xfId="261" xr:uid="{00000000-0005-0000-0000-0000880F0000}"/>
    <cellStyle name="Hyperlink 3 4 4 2" xfId="537" xr:uid="{00000000-0005-0000-0000-0000890F0000}"/>
    <cellStyle name="Hyperlink 3 4 4 2 2" xfId="1089" xr:uid="{00000000-0005-0000-0000-00008A0F0000}"/>
    <cellStyle name="Hyperlink 3 4 4 2 2 2" xfId="2202" xr:uid="{00000000-0005-0000-0000-00008B0F0000}"/>
    <cellStyle name="Hyperlink 3 4 4 2 2 2 2" xfId="4413" xr:uid="{00000000-0005-0000-0000-00008C0F0000}"/>
    <cellStyle name="Hyperlink 3 4 4 2 2 2 3" xfId="6623" xr:uid="{00000000-0005-0000-0000-00008D0F0000}"/>
    <cellStyle name="Hyperlink 3 4 4 2 2 3" xfId="3308" xr:uid="{00000000-0005-0000-0000-00008E0F0000}"/>
    <cellStyle name="Hyperlink 3 4 4 2 2 4" xfId="5518" xr:uid="{00000000-0005-0000-0000-00008F0F0000}"/>
    <cellStyle name="Hyperlink 3 4 4 2 3" xfId="1650" xr:uid="{00000000-0005-0000-0000-0000900F0000}"/>
    <cellStyle name="Hyperlink 3 4 4 2 3 2" xfId="3861" xr:uid="{00000000-0005-0000-0000-0000910F0000}"/>
    <cellStyle name="Hyperlink 3 4 4 2 3 3" xfId="6071" xr:uid="{00000000-0005-0000-0000-0000920F0000}"/>
    <cellStyle name="Hyperlink 3 4 4 2 4" xfId="2756" xr:uid="{00000000-0005-0000-0000-0000930F0000}"/>
    <cellStyle name="Hyperlink 3 4 4 2 5" xfId="4966" xr:uid="{00000000-0005-0000-0000-0000940F0000}"/>
    <cellStyle name="Hyperlink 3 4 4 3" xfId="813" xr:uid="{00000000-0005-0000-0000-0000950F0000}"/>
    <cellStyle name="Hyperlink 3 4 4 3 2" xfId="1926" xr:uid="{00000000-0005-0000-0000-0000960F0000}"/>
    <cellStyle name="Hyperlink 3 4 4 3 2 2" xfId="4137" xr:uid="{00000000-0005-0000-0000-0000970F0000}"/>
    <cellStyle name="Hyperlink 3 4 4 3 2 3" xfId="6347" xr:uid="{00000000-0005-0000-0000-0000980F0000}"/>
    <cellStyle name="Hyperlink 3 4 4 3 3" xfId="3032" xr:uid="{00000000-0005-0000-0000-0000990F0000}"/>
    <cellStyle name="Hyperlink 3 4 4 3 4" xfId="5242" xr:uid="{00000000-0005-0000-0000-00009A0F0000}"/>
    <cellStyle name="Hyperlink 3 4 4 4" xfId="1374" xr:uid="{00000000-0005-0000-0000-00009B0F0000}"/>
    <cellStyle name="Hyperlink 3 4 4 4 2" xfId="3585" xr:uid="{00000000-0005-0000-0000-00009C0F0000}"/>
    <cellStyle name="Hyperlink 3 4 4 4 3" xfId="5795" xr:uid="{00000000-0005-0000-0000-00009D0F0000}"/>
    <cellStyle name="Hyperlink 3 4 4 5" xfId="2480" xr:uid="{00000000-0005-0000-0000-00009E0F0000}"/>
    <cellStyle name="Hyperlink 3 4 4 6" xfId="4690" xr:uid="{00000000-0005-0000-0000-00009F0F0000}"/>
    <cellStyle name="Hyperlink 3 4 5" xfId="353" xr:uid="{00000000-0005-0000-0000-0000A00F0000}"/>
    <cellStyle name="Hyperlink 3 4 5 2" xfId="905" xr:uid="{00000000-0005-0000-0000-0000A10F0000}"/>
    <cellStyle name="Hyperlink 3 4 5 2 2" xfId="2018" xr:uid="{00000000-0005-0000-0000-0000A20F0000}"/>
    <cellStyle name="Hyperlink 3 4 5 2 2 2" xfId="4229" xr:uid="{00000000-0005-0000-0000-0000A30F0000}"/>
    <cellStyle name="Hyperlink 3 4 5 2 2 3" xfId="6439" xr:uid="{00000000-0005-0000-0000-0000A40F0000}"/>
    <cellStyle name="Hyperlink 3 4 5 2 3" xfId="3124" xr:uid="{00000000-0005-0000-0000-0000A50F0000}"/>
    <cellStyle name="Hyperlink 3 4 5 2 4" xfId="5334" xr:uid="{00000000-0005-0000-0000-0000A60F0000}"/>
    <cellStyle name="Hyperlink 3 4 5 3" xfId="1466" xr:uid="{00000000-0005-0000-0000-0000A70F0000}"/>
    <cellStyle name="Hyperlink 3 4 5 3 2" xfId="3677" xr:uid="{00000000-0005-0000-0000-0000A80F0000}"/>
    <cellStyle name="Hyperlink 3 4 5 3 3" xfId="5887" xr:uid="{00000000-0005-0000-0000-0000A90F0000}"/>
    <cellStyle name="Hyperlink 3 4 5 4" xfId="2572" xr:uid="{00000000-0005-0000-0000-0000AA0F0000}"/>
    <cellStyle name="Hyperlink 3 4 5 5" xfId="4782" xr:uid="{00000000-0005-0000-0000-0000AB0F0000}"/>
    <cellStyle name="Hyperlink 3 4 6" xfId="629" xr:uid="{00000000-0005-0000-0000-0000AC0F0000}"/>
    <cellStyle name="Hyperlink 3 4 6 2" xfId="1742" xr:uid="{00000000-0005-0000-0000-0000AD0F0000}"/>
    <cellStyle name="Hyperlink 3 4 6 2 2" xfId="3953" xr:uid="{00000000-0005-0000-0000-0000AE0F0000}"/>
    <cellStyle name="Hyperlink 3 4 6 2 3" xfId="6163" xr:uid="{00000000-0005-0000-0000-0000AF0F0000}"/>
    <cellStyle name="Hyperlink 3 4 6 3" xfId="2848" xr:uid="{00000000-0005-0000-0000-0000B00F0000}"/>
    <cellStyle name="Hyperlink 3 4 6 4" xfId="5058" xr:uid="{00000000-0005-0000-0000-0000B10F0000}"/>
    <cellStyle name="Hyperlink 3 4 7" xfId="1190" xr:uid="{00000000-0005-0000-0000-0000B20F0000}"/>
    <cellStyle name="Hyperlink 3 4 7 2" xfId="3401" xr:uid="{00000000-0005-0000-0000-0000B30F0000}"/>
    <cellStyle name="Hyperlink 3 4 7 3" xfId="5611" xr:uid="{00000000-0005-0000-0000-0000B40F0000}"/>
    <cellStyle name="Hyperlink 3 4 8" xfId="2296" xr:uid="{00000000-0005-0000-0000-0000B50F0000}"/>
    <cellStyle name="Hyperlink 3 4 9" xfId="4506" xr:uid="{00000000-0005-0000-0000-0000B60F0000}"/>
    <cellStyle name="Hyperlink 3 5" xfId="98" xr:uid="{00000000-0005-0000-0000-0000B70F0000}"/>
    <cellStyle name="Hyperlink 3 5 2" xfId="144" xr:uid="{00000000-0005-0000-0000-0000B80F0000}"/>
    <cellStyle name="Hyperlink 3 5 2 2" xfId="236" xr:uid="{00000000-0005-0000-0000-0000B90F0000}"/>
    <cellStyle name="Hyperlink 3 5 2 2 2" xfId="512" xr:uid="{00000000-0005-0000-0000-0000BA0F0000}"/>
    <cellStyle name="Hyperlink 3 5 2 2 2 2" xfId="1064" xr:uid="{00000000-0005-0000-0000-0000BB0F0000}"/>
    <cellStyle name="Hyperlink 3 5 2 2 2 2 2" xfId="2177" xr:uid="{00000000-0005-0000-0000-0000BC0F0000}"/>
    <cellStyle name="Hyperlink 3 5 2 2 2 2 2 2" xfId="4388" xr:uid="{00000000-0005-0000-0000-0000BD0F0000}"/>
    <cellStyle name="Hyperlink 3 5 2 2 2 2 2 3" xfId="6598" xr:uid="{00000000-0005-0000-0000-0000BE0F0000}"/>
    <cellStyle name="Hyperlink 3 5 2 2 2 2 3" xfId="3283" xr:uid="{00000000-0005-0000-0000-0000BF0F0000}"/>
    <cellStyle name="Hyperlink 3 5 2 2 2 2 4" xfId="5493" xr:uid="{00000000-0005-0000-0000-0000C00F0000}"/>
    <cellStyle name="Hyperlink 3 5 2 2 2 3" xfId="1625" xr:uid="{00000000-0005-0000-0000-0000C10F0000}"/>
    <cellStyle name="Hyperlink 3 5 2 2 2 3 2" xfId="3836" xr:uid="{00000000-0005-0000-0000-0000C20F0000}"/>
    <cellStyle name="Hyperlink 3 5 2 2 2 3 3" xfId="6046" xr:uid="{00000000-0005-0000-0000-0000C30F0000}"/>
    <cellStyle name="Hyperlink 3 5 2 2 2 4" xfId="2731" xr:uid="{00000000-0005-0000-0000-0000C40F0000}"/>
    <cellStyle name="Hyperlink 3 5 2 2 2 5" xfId="4941" xr:uid="{00000000-0005-0000-0000-0000C50F0000}"/>
    <cellStyle name="Hyperlink 3 5 2 2 3" xfId="788" xr:uid="{00000000-0005-0000-0000-0000C60F0000}"/>
    <cellStyle name="Hyperlink 3 5 2 2 3 2" xfId="1901" xr:uid="{00000000-0005-0000-0000-0000C70F0000}"/>
    <cellStyle name="Hyperlink 3 5 2 2 3 2 2" xfId="4112" xr:uid="{00000000-0005-0000-0000-0000C80F0000}"/>
    <cellStyle name="Hyperlink 3 5 2 2 3 2 3" xfId="6322" xr:uid="{00000000-0005-0000-0000-0000C90F0000}"/>
    <cellStyle name="Hyperlink 3 5 2 2 3 3" xfId="3007" xr:uid="{00000000-0005-0000-0000-0000CA0F0000}"/>
    <cellStyle name="Hyperlink 3 5 2 2 3 4" xfId="5217" xr:uid="{00000000-0005-0000-0000-0000CB0F0000}"/>
    <cellStyle name="Hyperlink 3 5 2 2 4" xfId="1349" xr:uid="{00000000-0005-0000-0000-0000CC0F0000}"/>
    <cellStyle name="Hyperlink 3 5 2 2 4 2" xfId="3560" xr:uid="{00000000-0005-0000-0000-0000CD0F0000}"/>
    <cellStyle name="Hyperlink 3 5 2 2 4 3" xfId="5770" xr:uid="{00000000-0005-0000-0000-0000CE0F0000}"/>
    <cellStyle name="Hyperlink 3 5 2 2 5" xfId="2455" xr:uid="{00000000-0005-0000-0000-0000CF0F0000}"/>
    <cellStyle name="Hyperlink 3 5 2 2 6" xfId="4665" xr:uid="{00000000-0005-0000-0000-0000D00F0000}"/>
    <cellStyle name="Hyperlink 3 5 2 3" xfId="328" xr:uid="{00000000-0005-0000-0000-0000D10F0000}"/>
    <cellStyle name="Hyperlink 3 5 2 3 2" xfId="604" xr:uid="{00000000-0005-0000-0000-0000D20F0000}"/>
    <cellStyle name="Hyperlink 3 5 2 3 2 2" xfId="1156" xr:uid="{00000000-0005-0000-0000-0000D30F0000}"/>
    <cellStyle name="Hyperlink 3 5 2 3 2 2 2" xfId="2269" xr:uid="{00000000-0005-0000-0000-0000D40F0000}"/>
    <cellStyle name="Hyperlink 3 5 2 3 2 2 2 2" xfId="4480" xr:uid="{00000000-0005-0000-0000-0000D50F0000}"/>
    <cellStyle name="Hyperlink 3 5 2 3 2 2 2 3" xfId="6690" xr:uid="{00000000-0005-0000-0000-0000D60F0000}"/>
    <cellStyle name="Hyperlink 3 5 2 3 2 2 3" xfId="3375" xr:uid="{00000000-0005-0000-0000-0000D70F0000}"/>
    <cellStyle name="Hyperlink 3 5 2 3 2 2 4" xfId="5585" xr:uid="{00000000-0005-0000-0000-0000D80F0000}"/>
    <cellStyle name="Hyperlink 3 5 2 3 2 3" xfId="1717" xr:uid="{00000000-0005-0000-0000-0000D90F0000}"/>
    <cellStyle name="Hyperlink 3 5 2 3 2 3 2" xfId="3928" xr:uid="{00000000-0005-0000-0000-0000DA0F0000}"/>
    <cellStyle name="Hyperlink 3 5 2 3 2 3 3" xfId="6138" xr:uid="{00000000-0005-0000-0000-0000DB0F0000}"/>
    <cellStyle name="Hyperlink 3 5 2 3 2 4" xfId="2823" xr:uid="{00000000-0005-0000-0000-0000DC0F0000}"/>
    <cellStyle name="Hyperlink 3 5 2 3 2 5" xfId="5033" xr:uid="{00000000-0005-0000-0000-0000DD0F0000}"/>
    <cellStyle name="Hyperlink 3 5 2 3 3" xfId="880" xr:uid="{00000000-0005-0000-0000-0000DE0F0000}"/>
    <cellStyle name="Hyperlink 3 5 2 3 3 2" xfId="1993" xr:uid="{00000000-0005-0000-0000-0000DF0F0000}"/>
    <cellStyle name="Hyperlink 3 5 2 3 3 2 2" xfId="4204" xr:uid="{00000000-0005-0000-0000-0000E00F0000}"/>
    <cellStyle name="Hyperlink 3 5 2 3 3 2 3" xfId="6414" xr:uid="{00000000-0005-0000-0000-0000E10F0000}"/>
    <cellStyle name="Hyperlink 3 5 2 3 3 3" xfId="3099" xr:uid="{00000000-0005-0000-0000-0000E20F0000}"/>
    <cellStyle name="Hyperlink 3 5 2 3 3 4" xfId="5309" xr:uid="{00000000-0005-0000-0000-0000E30F0000}"/>
    <cellStyle name="Hyperlink 3 5 2 3 4" xfId="1441" xr:uid="{00000000-0005-0000-0000-0000E40F0000}"/>
    <cellStyle name="Hyperlink 3 5 2 3 4 2" xfId="3652" xr:uid="{00000000-0005-0000-0000-0000E50F0000}"/>
    <cellStyle name="Hyperlink 3 5 2 3 4 3" xfId="5862" xr:uid="{00000000-0005-0000-0000-0000E60F0000}"/>
    <cellStyle name="Hyperlink 3 5 2 3 5" xfId="2547" xr:uid="{00000000-0005-0000-0000-0000E70F0000}"/>
    <cellStyle name="Hyperlink 3 5 2 3 6" xfId="4757" xr:uid="{00000000-0005-0000-0000-0000E80F0000}"/>
    <cellStyle name="Hyperlink 3 5 2 4" xfId="420" xr:uid="{00000000-0005-0000-0000-0000E90F0000}"/>
    <cellStyle name="Hyperlink 3 5 2 4 2" xfId="972" xr:uid="{00000000-0005-0000-0000-0000EA0F0000}"/>
    <cellStyle name="Hyperlink 3 5 2 4 2 2" xfId="2085" xr:uid="{00000000-0005-0000-0000-0000EB0F0000}"/>
    <cellStyle name="Hyperlink 3 5 2 4 2 2 2" xfId="4296" xr:uid="{00000000-0005-0000-0000-0000EC0F0000}"/>
    <cellStyle name="Hyperlink 3 5 2 4 2 2 3" xfId="6506" xr:uid="{00000000-0005-0000-0000-0000ED0F0000}"/>
    <cellStyle name="Hyperlink 3 5 2 4 2 3" xfId="3191" xr:uid="{00000000-0005-0000-0000-0000EE0F0000}"/>
    <cellStyle name="Hyperlink 3 5 2 4 2 4" xfId="5401" xr:uid="{00000000-0005-0000-0000-0000EF0F0000}"/>
    <cellStyle name="Hyperlink 3 5 2 4 3" xfId="1533" xr:uid="{00000000-0005-0000-0000-0000F00F0000}"/>
    <cellStyle name="Hyperlink 3 5 2 4 3 2" xfId="3744" xr:uid="{00000000-0005-0000-0000-0000F10F0000}"/>
    <cellStyle name="Hyperlink 3 5 2 4 3 3" xfId="5954" xr:uid="{00000000-0005-0000-0000-0000F20F0000}"/>
    <cellStyle name="Hyperlink 3 5 2 4 4" xfId="2639" xr:uid="{00000000-0005-0000-0000-0000F30F0000}"/>
    <cellStyle name="Hyperlink 3 5 2 4 5" xfId="4849" xr:uid="{00000000-0005-0000-0000-0000F40F0000}"/>
    <cellStyle name="Hyperlink 3 5 2 5" xfId="696" xr:uid="{00000000-0005-0000-0000-0000F50F0000}"/>
    <cellStyle name="Hyperlink 3 5 2 5 2" xfId="1809" xr:uid="{00000000-0005-0000-0000-0000F60F0000}"/>
    <cellStyle name="Hyperlink 3 5 2 5 2 2" xfId="4020" xr:uid="{00000000-0005-0000-0000-0000F70F0000}"/>
    <cellStyle name="Hyperlink 3 5 2 5 2 3" xfId="6230" xr:uid="{00000000-0005-0000-0000-0000F80F0000}"/>
    <cellStyle name="Hyperlink 3 5 2 5 3" xfId="2915" xr:uid="{00000000-0005-0000-0000-0000F90F0000}"/>
    <cellStyle name="Hyperlink 3 5 2 5 4" xfId="5125" xr:uid="{00000000-0005-0000-0000-0000FA0F0000}"/>
    <cellStyle name="Hyperlink 3 5 2 6" xfId="1257" xr:uid="{00000000-0005-0000-0000-0000FB0F0000}"/>
    <cellStyle name="Hyperlink 3 5 2 6 2" xfId="3468" xr:uid="{00000000-0005-0000-0000-0000FC0F0000}"/>
    <cellStyle name="Hyperlink 3 5 2 6 3" xfId="5678" xr:uid="{00000000-0005-0000-0000-0000FD0F0000}"/>
    <cellStyle name="Hyperlink 3 5 2 7" xfId="2363" xr:uid="{00000000-0005-0000-0000-0000FE0F0000}"/>
    <cellStyle name="Hyperlink 3 5 2 8" xfId="4573" xr:uid="{00000000-0005-0000-0000-0000FF0F0000}"/>
    <cellStyle name="Hyperlink 3 5 3" xfId="190" xr:uid="{00000000-0005-0000-0000-000000100000}"/>
    <cellStyle name="Hyperlink 3 5 3 2" xfId="466" xr:uid="{00000000-0005-0000-0000-000001100000}"/>
    <cellStyle name="Hyperlink 3 5 3 2 2" xfId="1018" xr:uid="{00000000-0005-0000-0000-000002100000}"/>
    <cellStyle name="Hyperlink 3 5 3 2 2 2" xfId="2131" xr:uid="{00000000-0005-0000-0000-000003100000}"/>
    <cellStyle name="Hyperlink 3 5 3 2 2 2 2" xfId="4342" xr:uid="{00000000-0005-0000-0000-000004100000}"/>
    <cellStyle name="Hyperlink 3 5 3 2 2 2 3" xfId="6552" xr:uid="{00000000-0005-0000-0000-000005100000}"/>
    <cellStyle name="Hyperlink 3 5 3 2 2 3" xfId="3237" xr:uid="{00000000-0005-0000-0000-000006100000}"/>
    <cellStyle name="Hyperlink 3 5 3 2 2 4" xfId="5447" xr:uid="{00000000-0005-0000-0000-000007100000}"/>
    <cellStyle name="Hyperlink 3 5 3 2 3" xfId="1579" xr:uid="{00000000-0005-0000-0000-000008100000}"/>
    <cellStyle name="Hyperlink 3 5 3 2 3 2" xfId="3790" xr:uid="{00000000-0005-0000-0000-000009100000}"/>
    <cellStyle name="Hyperlink 3 5 3 2 3 3" xfId="6000" xr:uid="{00000000-0005-0000-0000-00000A100000}"/>
    <cellStyle name="Hyperlink 3 5 3 2 4" xfId="2685" xr:uid="{00000000-0005-0000-0000-00000B100000}"/>
    <cellStyle name="Hyperlink 3 5 3 2 5" xfId="4895" xr:uid="{00000000-0005-0000-0000-00000C100000}"/>
    <cellStyle name="Hyperlink 3 5 3 3" xfId="742" xr:uid="{00000000-0005-0000-0000-00000D100000}"/>
    <cellStyle name="Hyperlink 3 5 3 3 2" xfId="1855" xr:uid="{00000000-0005-0000-0000-00000E100000}"/>
    <cellStyle name="Hyperlink 3 5 3 3 2 2" xfId="4066" xr:uid="{00000000-0005-0000-0000-00000F100000}"/>
    <cellStyle name="Hyperlink 3 5 3 3 2 3" xfId="6276" xr:uid="{00000000-0005-0000-0000-000010100000}"/>
    <cellStyle name="Hyperlink 3 5 3 3 3" xfId="2961" xr:uid="{00000000-0005-0000-0000-000011100000}"/>
    <cellStyle name="Hyperlink 3 5 3 3 4" xfId="5171" xr:uid="{00000000-0005-0000-0000-000012100000}"/>
    <cellStyle name="Hyperlink 3 5 3 4" xfId="1303" xr:uid="{00000000-0005-0000-0000-000013100000}"/>
    <cellStyle name="Hyperlink 3 5 3 4 2" xfId="3514" xr:uid="{00000000-0005-0000-0000-000014100000}"/>
    <cellStyle name="Hyperlink 3 5 3 4 3" xfId="5724" xr:uid="{00000000-0005-0000-0000-000015100000}"/>
    <cellStyle name="Hyperlink 3 5 3 5" xfId="2409" xr:uid="{00000000-0005-0000-0000-000016100000}"/>
    <cellStyle name="Hyperlink 3 5 3 6" xfId="4619" xr:uid="{00000000-0005-0000-0000-000017100000}"/>
    <cellStyle name="Hyperlink 3 5 4" xfId="282" xr:uid="{00000000-0005-0000-0000-000018100000}"/>
    <cellStyle name="Hyperlink 3 5 4 2" xfId="558" xr:uid="{00000000-0005-0000-0000-000019100000}"/>
    <cellStyle name="Hyperlink 3 5 4 2 2" xfId="1110" xr:uid="{00000000-0005-0000-0000-00001A100000}"/>
    <cellStyle name="Hyperlink 3 5 4 2 2 2" xfId="2223" xr:uid="{00000000-0005-0000-0000-00001B100000}"/>
    <cellStyle name="Hyperlink 3 5 4 2 2 2 2" xfId="4434" xr:uid="{00000000-0005-0000-0000-00001C100000}"/>
    <cellStyle name="Hyperlink 3 5 4 2 2 2 3" xfId="6644" xr:uid="{00000000-0005-0000-0000-00001D100000}"/>
    <cellStyle name="Hyperlink 3 5 4 2 2 3" xfId="3329" xr:uid="{00000000-0005-0000-0000-00001E100000}"/>
    <cellStyle name="Hyperlink 3 5 4 2 2 4" xfId="5539" xr:uid="{00000000-0005-0000-0000-00001F100000}"/>
    <cellStyle name="Hyperlink 3 5 4 2 3" xfId="1671" xr:uid="{00000000-0005-0000-0000-000020100000}"/>
    <cellStyle name="Hyperlink 3 5 4 2 3 2" xfId="3882" xr:uid="{00000000-0005-0000-0000-000021100000}"/>
    <cellStyle name="Hyperlink 3 5 4 2 3 3" xfId="6092" xr:uid="{00000000-0005-0000-0000-000022100000}"/>
    <cellStyle name="Hyperlink 3 5 4 2 4" xfId="2777" xr:uid="{00000000-0005-0000-0000-000023100000}"/>
    <cellStyle name="Hyperlink 3 5 4 2 5" xfId="4987" xr:uid="{00000000-0005-0000-0000-000024100000}"/>
    <cellStyle name="Hyperlink 3 5 4 3" xfId="834" xr:uid="{00000000-0005-0000-0000-000025100000}"/>
    <cellStyle name="Hyperlink 3 5 4 3 2" xfId="1947" xr:uid="{00000000-0005-0000-0000-000026100000}"/>
    <cellStyle name="Hyperlink 3 5 4 3 2 2" xfId="4158" xr:uid="{00000000-0005-0000-0000-000027100000}"/>
    <cellStyle name="Hyperlink 3 5 4 3 2 3" xfId="6368" xr:uid="{00000000-0005-0000-0000-000028100000}"/>
    <cellStyle name="Hyperlink 3 5 4 3 3" xfId="3053" xr:uid="{00000000-0005-0000-0000-000029100000}"/>
    <cellStyle name="Hyperlink 3 5 4 3 4" xfId="5263" xr:uid="{00000000-0005-0000-0000-00002A100000}"/>
    <cellStyle name="Hyperlink 3 5 4 4" xfId="1395" xr:uid="{00000000-0005-0000-0000-00002B100000}"/>
    <cellStyle name="Hyperlink 3 5 4 4 2" xfId="3606" xr:uid="{00000000-0005-0000-0000-00002C100000}"/>
    <cellStyle name="Hyperlink 3 5 4 4 3" xfId="5816" xr:uid="{00000000-0005-0000-0000-00002D100000}"/>
    <cellStyle name="Hyperlink 3 5 4 5" xfId="2501" xr:uid="{00000000-0005-0000-0000-00002E100000}"/>
    <cellStyle name="Hyperlink 3 5 4 6" xfId="4711" xr:uid="{00000000-0005-0000-0000-00002F100000}"/>
    <cellStyle name="Hyperlink 3 5 5" xfId="374" xr:uid="{00000000-0005-0000-0000-000030100000}"/>
    <cellStyle name="Hyperlink 3 5 5 2" xfId="926" xr:uid="{00000000-0005-0000-0000-000031100000}"/>
    <cellStyle name="Hyperlink 3 5 5 2 2" xfId="2039" xr:uid="{00000000-0005-0000-0000-000032100000}"/>
    <cellStyle name="Hyperlink 3 5 5 2 2 2" xfId="4250" xr:uid="{00000000-0005-0000-0000-000033100000}"/>
    <cellStyle name="Hyperlink 3 5 5 2 2 3" xfId="6460" xr:uid="{00000000-0005-0000-0000-000034100000}"/>
    <cellStyle name="Hyperlink 3 5 5 2 3" xfId="3145" xr:uid="{00000000-0005-0000-0000-000035100000}"/>
    <cellStyle name="Hyperlink 3 5 5 2 4" xfId="5355" xr:uid="{00000000-0005-0000-0000-000036100000}"/>
    <cellStyle name="Hyperlink 3 5 5 3" xfId="1487" xr:uid="{00000000-0005-0000-0000-000037100000}"/>
    <cellStyle name="Hyperlink 3 5 5 3 2" xfId="3698" xr:uid="{00000000-0005-0000-0000-000038100000}"/>
    <cellStyle name="Hyperlink 3 5 5 3 3" xfId="5908" xr:uid="{00000000-0005-0000-0000-000039100000}"/>
    <cellStyle name="Hyperlink 3 5 5 4" xfId="2593" xr:uid="{00000000-0005-0000-0000-00003A100000}"/>
    <cellStyle name="Hyperlink 3 5 5 5" xfId="4803" xr:uid="{00000000-0005-0000-0000-00003B100000}"/>
    <cellStyle name="Hyperlink 3 5 6" xfId="650" xr:uid="{00000000-0005-0000-0000-00003C100000}"/>
    <cellStyle name="Hyperlink 3 5 6 2" xfId="1763" xr:uid="{00000000-0005-0000-0000-00003D100000}"/>
    <cellStyle name="Hyperlink 3 5 6 2 2" xfId="3974" xr:uid="{00000000-0005-0000-0000-00003E100000}"/>
    <cellStyle name="Hyperlink 3 5 6 2 3" xfId="6184" xr:uid="{00000000-0005-0000-0000-00003F100000}"/>
    <cellStyle name="Hyperlink 3 5 6 3" xfId="2869" xr:uid="{00000000-0005-0000-0000-000040100000}"/>
    <cellStyle name="Hyperlink 3 5 6 4" xfId="5079" xr:uid="{00000000-0005-0000-0000-000041100000}"/>
    <cellStyle name="Hyperlink 3 5 7" xfId="1211" xr:uid="{00000000-0005-0000-0000-000042100000}"/>
    <cellStyle name="Hyperlink 3 5 7 2" xfId="3422" xr:uid="{00000000-0005-0000-0000-000043100000}"/>
    <cellStyle name="Hyperlink 3 5 7 3" xfId="5632" xr:uid="{00000000-0005-0000-0000-000044100000}"/>
    <cellStyle name="Hyperlink 3 5 8" xfId="2317" xr:uid="{00000000-0005-0000-0000-000045100000}"/>
    <cellStyle name="Hyperlink 3 5 9" xfId="4527" xr:uid="{00000000-0005-0000-0000-000046100000}"/>
    <cellStyle name="Hyperlink 3 6" xfId="103" xr:uid="{00000000-0005-0000-0000-000047100000}"/>
    <cellStyle name="Hyperlink 3 6 2" xfId="195" xr:uid="{00000000-0005-0000-0000-000048100000}"/>
    <cellStyle name="Hyperlink 3 6 2 2" xfId="471" xr:uid="{00000000-0005-0000-0000-000049100000}"/>
    <cellStyle name="Hyperlink 3 6 2 2 2" xfId="1023" xr:uid="{00000000-0005-0000-0000-00004A100000}"/>
    <cellStyle name="Hyperlink 3 6 2 2 2 2" xfId="2136" xr:uid="{00000000-0005-0000-0000-00004B100000}"/>
    <cellStyle name="Hyperlink 3 6 2 2 2 2 2" xfId="4347" xr:uid="{00000000-0005-0000-0000-00004C100000}"/>
    <cellStyle name="Hyperlink 3 6 2 2 2 2 3" xfId="6557" xr:uid="{00000000-0005-0000-0000-00004D100000}"/>
    <cellStyle name="Hyperlink 3 6 2 2 2 3" xfId="3242" xr:uid="{00000000-0005-0000-0000-00004E100000}"/>
    <cellStyle name="Hyperlink 3 6 2 2 2 4" xfId="5452" xr:uid="{00000000-0005-0000-0000-00004F100000}"/>
    <cellStyle name="Hyperlink 3 6 2 2 3" xfId="1584" xr:uid="{00000000-0005-0000-0000-000050100000}"/>
    <cellStyle name="Hyperlink 3 6 2 2 3 2" xfId="3795" xr:uid="{00000000-0005-0000-0000-000051100000}"/>
    <cellStyle name="Hyperlink 3 6 2 2 3 3" xfId="6005" xr:uid="{00000000-0005-0000-0000-000052100000}"/>
    <cellStyle name="Hyperlink 3 6 2 2 4" xfId="2690" xr:uid="{00000000-0005-0000-0000-000053100000}"/>
    <cellStyle name="Hyperlink 3 6 2 2 5" xfId="4900" xr:uid="{00000000-0005-0000-0000-000054100000}"/>
    <cellStyle name="Hyperlink 3 6 2 3" xfId="747" xr:uid="{00000000-0005-0000-0000-000055100000}"/>
    <cellStyle name="Hyperlink 3 6 2 3 2" xfId="1860" xr:uid="{00000000-0005-0000-0000-000056100000}"/>
    <cellStyle name="Hyperlink 3 6 2 3 2 2" xfId="4071" xr:uid="{00000000-0005-0000-0000-000057100000}"/>
    <cellStyle name="Hyperlink 3 6 2 3 2 3" xfId="6281" xr:uid="{00000000-0005-0000-0000-000058100000}"/>
    <cellStyle name="Hyperlink 3 6 2 3 3" xfId="2966" xr:uid="{00000000-0005-0000-0000-000059100000}"/>
    <cellStyle name="Hyperlink 3 6 2 3 4" xfId="5176" xr:uid="{00000000-0005-0000-0000-00005A100000}"/>
    <cellStyle name="Hyperlink 3 6 2 4" xfId="1308" xr:uid="{00000000-0005-0000-0000-00005B100000}"/>
    <cellStyle name="Hyperlink 3 6 2 4 2" xfId="3519" xr:uid="{00000000-0005-0000-0000-00005C100000}"/>
    <cellStyle name="Hyperlink 3 6 2 4 3" xfId="5729" xr:uid="{00000000-0005-0000-0000-00005D100000}"/>
    <cellStyle name="Hyperlink 3 6 2 5" xfId="2414" xr:uid="{00000000-0005-0000-0000-00005E100000}"/>
    <cellStyle name="Hyperlink 3 6 2 6" xfId="4624" xr:uid="{00000000-0005-0000-0000-00005F100000}"/>
    <cellStyle name="Hyperlink 3 6 3" xfId="287" xr:uid="{00000000-0005-0000-0000-000060100000}"/>
    <cellStyle name="Hyperlink 3 6 3 2" xfId="563" xr:uid="{00000000-0005-0000-0000-000061100000}"/>
    <cellStyle name="Hyperlink 3 6 3 2 2" xfId="1115" xr:uid="{00000000-0005-0000-0000-000062100000}"/>
    <cellStyle name="Hyperlink 3 6 3 2 2 2" xfId="2228" xr:uid="{00000000-0005-0000-0000-000063100000}"/>
    <cellStyle name="Hyperlink 3 6 3 2 2 2 2" xfId="4439" xr:uid="{00000000-0005-0000-0000-000064100000}"/>
    <cellStyle name="Hyperlink 3 6 3 2 2 2 3" xfId="6649" xr:uid="{00000000-0005-0000-0000-000065100000}"/>
    <cellStyle name="Hyperlink 3 6 3 2 2 3" xfId="3334" xr:uid="{00000000-0005-0000-0000-000066100000}"/>
    <cellStyle name="Hyperlink 3 6 3 2 2 4" xfId="5544" xr:uid="{00000000-0005-0000-0000-000067100000}"/>
    <cellStyle name="Hyperlink 3 6 3 2 3" xfId="1676" xr:uid="{00000000-0005-0000-0000-000068100000}"/>
    <cellStyle name="Hyperlink 3 6 3 2 3 2" xfId="3887" xr:uid="{00000000-0005-0000-0000-000069100000}"/>
    <cellStyle name="Hyperlink 3 6 3 2 3 3" xfId="6097" xr:uid="{00000000-0005-0000-0000-00006A100000}"/>
    <cellStyle name="Hyperlink 3 6 3 2 4" xfId="2782" xr:uid="{00000000-0005-0000-0000-00006B100000}"/>
    <cellStyle name="Hyperlink 3 6 3 2 5" xfId="4992" xr:uid="{00000000-0005-0000-0000-00006C100000}"/>
    <cellStyle name="Hyperlink 3 6 3 3" xfId="839" xr:uid="{00000000-0005-0000-0000-00006D100000}"/>
    <cellStyle name="Hyperlink 3 6 3 3 2" xfId="1952" xr:uid="{00000000-0005-0000-0000-00006E100000}"/>
    <cellStyle name="Hyperlink 3 6 3 3 2 2" xfId="4163" xr:uid="{00000000-0005-0000-0000-00006F100000}"/>
    <cellStyle name="Hyperlink 3 6 3 3 2 3" xfId="6373" xr:uid="{00000000-0005-0000-0000-000070100000}"/>
    <cellStyle name="Hyperlink 3 6 3 3 3" xfId="3058" xr:uid="{00000000-0005-0000-0000-000071100000}"/>
    <cellStyle name="Hyperlink 3 6 3 3 4" xfId="5268" xr:uid="{00000000-0005-0000-0000-000072100000}"/>
    <cellStyle name="Hyperlink 3 6 3 4" xfId="1400" xr:uid="{00000000-0005-0000-0000-000073100000}"/>
    <cellStyle name="Hyperlink 3 6 3 4 2" xfId="3611" xr:uid="{00000000-0005-0000-0000-000074100000}"/>
    <cellStyle name="Hyperlink 3 6 3 4 3" xfId="5821" xr:uid="{00000000-0005-0000-0000-000075100000}"/>
    <cellStyle name="Hyperlink 3 6 3 5" xfId="2506" xr:uid="{00000000-0005-0000-0000-000076100000}"/>
    <cellStyle name="Hyperlink 3 6 3 6" xfId="4716" xr:uid="{00000000-0005-0000-0000-000077100000}"/>
    <cellStyle name="Hyperlink 3 6 4" xfId="379" xr:uid="{00000000-0005-0000-0000-000078100000}"/>
    <cellStyle name="Hyperlink 3 6 4 2" xfId="931" xr:uid="{00000000-0005-0000-0000-000079100000}"/>
    <cellStyle name="Hyperlink 3 6 4 2 2" xfId="2044" xr:uid="{00000000-0005-0000-0000-00007A100000}"/>
    <cellStyle name="Hyperlink 3 6 4 2 2 2" xfId="4255" xr:uid="{00000000-0005-0000-0000-00007B100000}"/>
    <cellStyle name="Hyperlink 3 6 4 2 2 3" xfId="6465" xr:uid="{00000000-0005-0000-0000-00007C100000}"/>
    <cellStyle name="Hyperlink 3 6 4 2 3" xfId="3150" xr:uid="{00000000-0005-0000-0000-00007D100000}"/>
    <cellStyle name="Hyperlink 3 6 4 2 4" xfId="5360" xr:uid="{00000000-0005-0000-0000-00007E100000}"/>
    <cellStyle name="Hyperlink 3 6 4 3" xfId="1492" xr:uid="{00000000-0005-0000-0000-00007F100000}"/>
    <cellStyle name="Hyperlink 3 6 4 3 2" xfId="3703" xr:uid="{00000000-0005-0000-0000-000080100000}"/>
    <cellStyle name="Hyperlink 3 6 4 3 3" xfId="5913" xr:uid="{00000000-0005-0000-0000-000081100000}"/>
    <cellStyle name="Hyperlink 3 6 4 4" xfId="2598" xr:uid="{00000000-0005-0000-0000-000082100000}"/>
    <cellStyle name="Hyperlink 3 6 4 5" xfId="4808" xr:uid="{00000000-0005-0000-0000-000083100000}"/>
    <cellStyle name="Hyperlink 3 6 5" xfId="655" xr:uid="{00000000-0005-0000-0000-000084100000}"/>
    <cellStyle name="Hyperlink 3 6 5 2" xfId="1768" xr:uid="{00000000-0005-0000-0000-000085100000}"/>
    <cellStyle name="Hyperlink 3 6 5 2 2" xfId="3979" xr:uid="{00000000-0005-0000-0000-000086100000}"/>
    <cellStyle name="Hyperlink 3 6 5 2 3" xfId="6189" xr:uid="{00000000-0005-0000-0000-000087100000}"/>
    <cellStyle name="Hyperlink 3 6 5 3" xfId="2874" xr:uid="{00000000-0005-0000-0000-000088100000}"/>
    <cellStyle name="Hyperlink 3 6 5 4" xfId="5084" xr:uid="{00000000-0005-0000-0000-000089100000}"/>
    <cellStyle name="Hyperlink 3 6 6" xfId="1216" xr:uid="{00000000-0005-0000-0000-00008A100000}"/>
    <cellStyle name="Hyperlink 3 6 6 2" xfId="3427" xr:uid="{00000000-0005-0000-0000-00008B100000}"/>
    <cellStyle name="Hyperlink 3 6 6 3" xfId="5637" xr:uid="{00000000-0005-0000-0000-00008C100000}"/>
    <cellStyle name="Hyperlink 3 6 7" xfId="2322" xr:uid="{00000000-0005-0000-0000-00008D100000}"/>
    <cellStyle name="Hyperlink 3 6 8" xfId="4532" xr:uid="{00000000-0005-0000-0000-00008E100000}"/>
    <cellStyle name="Hyperlink 3 7" xfId="149" xr:uid="{00000000-0005-0000-0000-00008F100000}"/>
    <cellStyle name="Hyperlink 3 7 2" xfId="425" xr:uid="{00000000-0005-0000-0000-000090100000}"/>
    <cellStyle name="Hyperlink 3 7 2 2" xfId="977" xr:uid="{00000000-0005-0000-0000-000091100000}"/>
    <cellStyle name="Hyperlink 3 7 2 2 2" xfId="2090" xr:uid="{00000000-0005-0000-0000-000092100000}"/>
    <cellStyle name="Hyperlink 3 7 2 2 2 2" xfId="4301" xr:uid="{00000000-0005-0000-0000-000093100000}"/>
    <cellStyle name="Hyperlink 3 7 2 2 2 3" xfId="6511" xr:uid="{00000000-0005-0000-0000-000094100000}"/>
    <cellStyle name="Hyperlink 3 7 2 2 3" xfId="3196" xr:uid="{00000000-0005-0000-0000-000095100000}"/>
    <cellStyle name="Hyperlink 3 7 2 2 4" xfId="5406" xr:uid="{00000000-0005-0000-0000-000096100000}"/>
    <cellStyle name="Hyperlink 3 7 2 3" xfId="1538" xr:uid="{00000000-0005-0000-0000-000097100000}"/>
    <cellStyle name="Hyperlink 3 7 2 3 2" xfId="3749" xr:uid="{00000000-0005-0000-0000-000098100000}"/>
    <cellStyle name="Hyperlink 3 7 2 3 3" xfId="5959" xr:uid="{00000000-0005-0000-0000-000099100000}"/>
    <cellStyle name="Hyperlink 3 7 2 4" xfId="2644" xr:uid="{00000000-0005-0000-0000-00009A100000}"/>
    <cellStyle name="Hyperlink 3 7 2 5" xfId="4854" xr:uid="{00000000-0005-0000-0000-00009B100000}"/>
    <cellStyle name="Hyperlink 3 7 3" xfId="701" xr:uid="{00000000-0005-0000-0000-00009C100000}"/>
    <cellStyle name="Hyperlink 3 7 3 2" xfId="1814" xr:uid="{00000000-0005-0000-0000-00009D100000}"/>
    <cellStyle name="Hyperlink 3 7 3 2 2" xfId="4025" xr:uid="{00000000-0005-0000-0000-00009E100000}"/>
    <cellStyle name="Hyperlink 3 7 3 2 3" xfId="6235" xr:uid="{00000000-0005-0000-0000-00009F100000}"/>
    <cellStyle name="Hyperlink 3 7 3 3" xfId="2920" xr:uid="{00000000-0005-0000-0000-0000A0100000}"/>
    <cellStyle name="Hyperlink 3 7 3 4" xfId="5130" xr:uid="{00000000-0005-0000-0000-0000A1100000}"/>
    <cellStyle name="Hyperlink 3 7 4" xfId="1262" xr:uid="{00000000-0005-0000-0000-0000A2100000}"/>
    <cellStyle name="Hyperlink 3 7 4 2" xfId="3473" xr:uid="{00000000-0005-0000-0000-0000A3100000}"/>
    <cellStyle name="Hyperlink 3 7 4 3" xfId="5683" xr:uid="{00000000-0005-0000-0000-0000A4100000}"/>
    <cellStyle name="Hyperlink 3 7 5" xfId="2368" xr:uid="{00000000-0005-0000-0000-0000A5100000}"/>
    <cellStyle name="Hyperlink 3 7 6" xfId="4578" xr:uid="{00000000-0005-0000-0000-0000A6100000}"/>
    <cellStyle name="Hyperlink 3 8" xfId="241" xr:uid="{00000000-0005-0000-0000-0000A7100000}"/>
    <cellStyle name="Hyperlink 3 8 2" xfId="517" xr:uid="{00000000-0005-0000-0000-0000A8100000}"/>
    <cellStyle name="Hyperlink 3 8 2 2" xfId="1069" xr:uid="{00000000-0005-0000-0000-0000A9100000}"/>
    <cellStyle name="Hyperlink 3 8 2 2 2" xfId="2182" xr:uid="{00000000-0005-0000-0000-0000AA100000}"/>
    <cellStyle name="Hyperlink 3 8 2 2 2 2" xfId="4393" xr:uid="{00000000-0005-0000-0000-0000AB100000}"/>
    <cellStyle name="Hyperlink 3 8 2 2 2 3" xfId="6603" xr:uid="{00000000-0005-0000-0000-0000AC100000}"/>
    <cellStyle name="Hyperlink 3 8 2 2 3" xfId="3288" xr:uid="{00000000-0005-0000-0000-0000AD100000}"/>
    <cellStyle name="Hyperlink 3 8 2 2 4" xfId="5498" xr:uid="{00000000-0005-0000-0000-0000AE100000}"/>
    <cellStyle name="Hyperlink 3 8 2 3" xfId="1630" xr:uid="{00000000-0005-0000-0000-0000AF100000}"/>
    <cellStyle name="Hyperlink 3 8 2 3 2" xfId="3841" xr:uid="{00000000-0005-0000-0000-0000B0100000}"/>
    <cellStyle name="Hyperlink 3 8 2 3 3" xfId="6051" xr:uid="{00000000-0005-0000-0000-0000B1100000}"/>
    <cellStyle name="Hyperlink 3 8 2 4" xfId="2736" xr:uid="{00000000-0005-0000-0000-0000B2100000}"/>
    <cellStyle name="Hyperlink 3 8 2 5" xfId="4946" xr:uid="{00000000-0005-0000-0000-0000B3100000}"/>
    <cellStyle name="Hyperlink 3 8 3" xfId="793" xr:uid="{00000000-0005-0000-0000-0000B4100000}"/>
    <cellStyle name="Hyperlink 3 8 3 2" xfId="1906" xr:uid="{00000000-0005-0000-0000-0000B5100000}"/>
    <cellStyle name="Hyperlink 3 8 3 2 2" xfId="4117" xr:uid="{00000000-0005-0000-0000-0000B6100000}"/>
    <cellStyle name="Hyperlink 3 8 3 2 3" xfId="6327" xr:uid="{00000000-0005-0000-0000-0000B7100000}"/>
    <cellStyle name="Hyperlink 3 8 3 3" xfId="3012" xr:uid="{00000000-0005-0000-0000-0000B8100000}"/>
    <cellStyle name="Hyperlink 3 8 3 4" xfId="5222" xr:uid="{00000000-0005-0000-0000-0000B9100000}"/>
    <cellStyle name="Hyperlink 3 8 4" xfId="1354" xr:uid="{00000000-0005-0000-0000-0000BA100000}"/>
    <cellStyle name="Hyperlink 3 8 4 2" xfId="3565" xr:uid="{00000000-0005-0000-0000-0000BB100000}"/>
    <cellStyle name="Hyperlink 3 8 4 3" xfId="5775" xr:uid="{00000000-0005-0000-0000-0000BC100000}"/>
    <cellStyle name="Hyperlink 3 8 5" xfId="2460" xr:uid="{00000000-0005-0000-0000-0000BD100000}"/>
    <cellStyle name="Hyperlink 3 8 6" xfId="4670" xr:uid="{00000000-0005-0000-0000-0000BE100000}"/>
    <cellStyle name="Hyperlink 3 9" xfId="333" xr:uid="{00000000-0005-0000-0000-0000BF100000}"/>
    <cellStyle name="Hyperlink 3 9 2" xfId="885" xr:uid="{00000000-0005-0000-0000-0000C0100000}"/>
    <cellStyle name="Hyperlink 3 9 2 2" xfId="1998" xr:uid="{00000000-0005-0000-0000-0000C1100000}"/>
    <cellStyle name="Hyperlink 3 9 2 2 2" xfId="4209" xr:uid="{00000000-0005-0000-0000-0000C2100000}"/>
    <cellStyle name="Hyperlink 3 9 2 2 3" xfId="6419" xr:uid="{00000000-0005-0000-0000-0000C3100000}"/>
    <cellStyle name="Hyperlink 3 9 2 3" xfId="3104" xr:uid="{00000000-0005-0000-0000-0000C4100000}"/>
    <cellStyle name="Hyperlink 3 9 2 4" xfId="5314" xr:uid="{00000000-0005-0000-0000-0000C5100000}"/>
    <cellStyle name="Hyperlink 3 9 3" xfId="1446" xr:uid="{00000000-0005-0000-0000-0000C6100000}"/>
    <cellStyle name="Hyperlink 3 9 3 2" xfId="3657" xr:uid="{00000000-0005-0000-0000-0000C7100000}"/>
    <cellStyle name="Hyperlink 3 9 3 3" xfId="5867" xr:uid="{00000000-0005-0000-0000-0000C8100000}"/>
    <cellStyle name="Hyperlink 3 9 4" xfId="2552" xr:uid="{00000000-0005-0000-0000-0000C9100000}"/>
    <cellStyle name="Hyperlink 3 9 5" xfId="4762" xr:uid="{00000000-0005-0000-0000-0000CA100000}"/>
    <cellStyle name="Hyperlink 4" xfId="58" xr:uid="{00000000-0005-0000-0000-0000CB100000}"/>
    <cellStyle name="Hyperlink 4 10" xfId="1172" xr:uid="{00000000-0005-0000-0000-0000CC100000}"/>
    <cellStyle name="Hyperlink 4 10 2" xfId="3383" xr:uid="{00000000-0005-0000-0000-0000CD100000}"/>
    <cellStyle name="Hyperlink 4 10 3" xfId="5593" xr:uid="{00000000-0005-0000-0000-0000CE100000}"/>
    <cellStyle name="Hyperlink 4 11" xfId="2278" xr:uid="{00000000-0005-0000-0000-0000CF100000}"/>
    <cellStyle name="Hyperlink 4 12" xfId="4488" xr:uid="{00000000-0005-0000-0000-0000D0100000}"/>
    <cellStyle name="Hyperlink 4 2" xfId="64" xr:uid="{00000000-0005-0000-0000-0000D1100000}"/>
    <cellStyle name="Hyperlink 4 2 10" xfId="2283" xr:uid="{00000000-0005-0000-0000-0000D2100000}"/>
    <cellStyle name="Hyperlink 4 2 11" xfId="4493" xr:uid="{00000000-0005-0000-0000-0000D3100000}"/>
    <cellStyle name="Hyperlink 4 2 2" xfId="74" xr:uid="{00000000-0005-0000-0000-0000D4100000}"/>
    <cellStyle name="Hyperlink 4 2 2 10" xfId="4503" xr:uid="{00000000-0005-0000-0000-0000D5100000}"/>
    <cellStyle name="Hyperlink 4 2 2 2" xfId="94" xr:uid="{00000000-0005-0000-0000-0000D6100000}"/>
    <cellStyle name="Hyperlink 4 2 2 2 2" xfId="140" xr:uid="{00000000-0005-0000-0000-0000D7100000}"/>
    <cellStyle name="Hyperlink 4 2 2 2 2 2" xfId="232" xr:uid="{00000000-0005-0000-0000-0000D8100000}"/>
    <cellStyle name="Hyperlink 4 2 2 2 2 2 2" xfId="508" xr:uid="{00000000-0005-0000-0000-0000D9100000}"/>
    <cellStyle name="Hyperlink 4 2 2 2 2 2 2 2" xfId="1060" xr:uid="{00000000-0005-0000-0000-0000DA100000}"/>
    <cellStyle name="Hyperlink 4 2 2 2 2 2 2 2 2" xfId="2173" xr:uid="{00000000-0005-0000-0000-0000DB100000}"/>
    <cellStyle name="Hyperlink 4 2 2 2 2 2 2 2 2 2" xfId="4384" xr:uid="{00000000-0005-0000-0000-0000DC100000}"/>
    <cellStyle name="Hyperlink 4 2 2 2 2 2 2 2 2 3" xfId="6594" xr:uid="{00000000-0005-0000-0000-0000DD100000}"/>
    <cellStyle name="Hyperlink 4 2 2 2 2 2 2 2 3" xfId="3279" xr:uid="{00000000-0005-0000-0000-0000DE100000}"/>
    <cellStyle name="Hyperlink 4 2 2 2 2 2 2 2 4" xfId="5489" xr:uid="{00000000-0005-0000-0000-0000DF100000}"/>
    <cellStyle name="Hyperlink 4 2 2 2 2 2 2 3" xfId="1621" xr:uid="{00000000-0005-0000-0000-0000E0100000}"/>
    <cellStyle name="Hyperlink 4 2 2 2 2 2 2 3 2" xfId="3832" xr:uid="{00000000-0005-0000-0000-0000E1100000}"/>
    <cellStyle name="Hyperlink 4 2 2 2 2 2 2 3 3" xfId="6042" xr:uid="{00000000-0005-0000-0000-0000E2100000}"/>
    <cellStyle name="Hyperlink 4 2 2 2 2 2 2 4" xfId="2727" xr:uid="{00000000-0005-0000-0000-0000E3100000}"/>
    <cellStyle name="Hyperlink 4 2 2 2 2 2 2 5" xfId="4937" xr:uid="{00000000-0005-0000-0000-0000E4100000}"/>
    <cellStyle name="Hyperlink 4 2 2 2 2 2 3" xfId="784" xr:uid="{00000000-0005-0000-0000-0000E5100000}"/>
    <cellStyle name="Hyperlink 4 2 2 2 2 2 3 2" xfId="1897" xr:uid="{00000000-0005-0000-0000-0000E6100000}"/>
    <cellStyle name="Hyperlink 4 2 2 2 2 2 3 2 2" xfId="4108" xr:uid="{00000000-0005-0000-0000-0000E7100000}"/>
    <cellStyle name="Hyperlink 4 2 2 2 2 2 3 2 3" xfId="6318" xr:uid="{00000000-0005-0000-0000-0000E8100000}"/>
    <cellStyle name="Hyperlink 4 2 2 2 2 2 3 3" xfId="3003" xr:uid="{00000000-0005-0000-0000-0000E9100000}"/>
    <cellStyle name="Hyperlink 4 2 2 2 2 2 3 4" xfId="5213" xr:uid="{00000000-0005-0000-0000-0000EA100000}"/>
    <cellStyle name="Hyperlink 4 2 2 2 2 2 4" xfId="1345" xr:uid="{00000000-0005-0000-0000-0000EB100000}"/>
    <cellStyle name="Hyperlink 4 2 2 2 2 2 4 2" xfId="3556" xr:uid="{00000000-0005-0000-0000-0000EC100000}"/>
    <cellStyle name="Hyperlink 4 2 2 2 2 2 4 3" xfId="5766" xr:uid="{00000000-0005-0000-0000-0000ED100000}"/>
    <cellStyle name="Hyperlink 4 2 2 2 2 2 5" xfId="2451" xr:uid="{00000000-0005-0000-0000-0000EE100000}"/>
    <cellStyle name="Hyperlink 4 2 2 2 2 2 6" xfId="4661" xr:uid="{00000000-0005-0000-0000-0000EF100000}"/>
    <cellStyle name="Hyperlink 4 2 2 2 2 3" xfId="324" xr:uid="{00000000-0005-0000-0000-0000F0100000}"/>
    <cellStyle name="Hyperlink 4 2 2 2 2 3 2" xfId="600" xr:uid="{00000000-0005-0000-0000-0000F1100000}"/>
    <cellStyle name="Hyperlink 4 2 2 2 2 3 2 2" xfId="1152" xr:uid="{00000000-0005-0000-0000-0000F2100000}"/>
    <cellStyle name="Hyperlink 4 2 2 2 2 3 2 2 2" xfId="2265" xr:uid="{00000000-0005-0000-0000-0000F3100000}"/>
    <cellStyle name="Hyperlink 4 2 2 2 2 3 2 2 2 2" xfId="4476" xr:uid="{00000000-0005-0000-0000-0000F4100000}"/>
    <cellStyle name="Hyperlink 4 2 2 2 2 3 2 2 2 3" xfId="6686" xr:uid="{00000000-0005-0000-0000-0000F5100000}"/>
    <cellStyle name="Hyperlink 4 2 2 2 2 3 2 2 3" xfId="3371" xr:uid="{00000000-0005-0000-0000-0000F6100000}"/>
    <cellStyle name="Hyperlink 4 2 2 2 2 3 2 2 4" xfId="5581" xr:uid="{00000000-0005-0000-0000-0000F7100000}"/>
    <cellStyle name="Hyperlink 4 2 2 2 2 3 2 3" xfId="1713" xr:uid="{00000000-0005-0000-0000-0000F8100000}"/>
    <cellStyle name="Hyperlink 4 2 2 2 2 3 2 3 2" xfId="3924" xr:uid="{00000000-0005-0000-0000-0000F9100000}"/>
    <cellStyle name="Hyperlink 4 2 2 2 2 3 2 3 3" xfId="6134" xr:uid="{00000000-0005-0000-0000-0000FA100000}"/>
    <cellStyle name="Hyperlink 4 2 2 2 2 3 2 4" xfId="2819" xr:uid="{00000000-0005-0000-0000-0000FB100000}"/>
    <cellStyle name="Hyperlink 4 2 2 2 2 3 2 5" xfId="5029" xr:uid="{00000000-0005-0000-0000-0000FC100000}"/>
    <cellStyle name="Hyperlink 4 2 2 2 2 3 3" xfId="876" xr:uid="{00000000-0005-0000-0000-0000FD100000}"/>
    <cellStyle name="Hyperlink 4 2 2 2 2 3 3 2" xfId="1989" xr:uid="{00000000-0005-0000-0000-0000FE100000}"/>
    <cellStyle name="Hyperlink 4 2 2 2 2 3 3 2 2" xfId="4200" xr:uid="{00000000-0005-0000-0000-0000FF100000}"/>
    <cellStyle name="Hyperlink 4 2 2 2 2 3 3 2 3" xfId="6410" xr:uid="{00000000-0005-0000-0000-000000110000}"/>
    <cellStyle name="Hyperlink 4 2 2 2 2 3 3 3" xfId="3095" xr:uid="{00000000-0005-0000-0000-000001110000}"/>
    <cellStyle name="Hyperlink 4 2 2 2 2 3 3 4" xfId="5305" xr:uid="{00000000-0005-0000-0000-000002110000}"/>
    <cellStyle name="Hyperlink 4 2 2 2 2 3 4" xfId="1437" xr:uid="{00000000-0005-0000-0000-000003110000}"/>
    <cellStyle name="Hyperlink 4 2 2 2 2 3 4 2" xfId="3648" xr:uid="{00000000-0005-0000-0000-000004110000}"/>
    <cellStyle name="Hyperlink 4 2 2 2 2 3 4 3" xfId="5858" xr:uid="{00000000-0005-0000-0000-000005110000}"/>
    <cellStyle name="Hyperlink 4 2 2 2 2 3 5" xfId="2543" xr:uid="{00000000-0005-0000-0000-000006110000}"/>
    <cellStyle name="Hyperlink 4 2 2 2 2 3 6" xfId="4753" xr:uid="{00000000-0005-0000-0000-000007110000}"/>
    <cellStyle name="Hyperlink 4 2 2 2 2 4" xfId="416" xr:uid="{00000000-0005-0000-0000-000008110000}"/>
    <cellStyle name="Hyperlink 4 2 2 2 2 4 2" xfId="968" xr:uid="{00000000-0005-0000-0000-000009110000}"/>
    <cellStyle name="Hyperlink 4 2 2 2 2 4 2 2" xfId="2081" xr:uid="{00000000-0005-0000-0000-00000A110000}"/>
    <cellStyle name="Hyperlink 4 2 2 2 2 4 2 2 2" xfId="4292" xr:uid="{00000000-0005-0000-0000-00000B110000}"/>
    <cellStyle name="Hyperlink 4 2 2 2 2 4 2 2 3" xfId="6502" xr:uid="{00000000-0005-0000-0000-00000C110000}"/>
    <cellStyle name="Hyperlink 4 2 2 2 2 4 2 3" xfId="3187" xr:uid="{00000000-0005-0000-0000-00000D110000}"/>
    <cellStyle name="Hyperlink 4 2 2 2 2 4 2 4" xfId="5397" xr:uid="{00000000-0005-0000-0000-00000E110000}"/>
    <cellStyle name="Hyperlink 4 2 2 2 2 4 3" xfId="1529" xr:uid="{00000000-0005-0000-0000-00000F110000}"/>
    <cellStyle name="Hyperlink 4 2 2 2 2 4 3 2" xfId="3740" xr:uid="{00000000-0005-0000-0000-000010110000}"/>
    <cellStyle name="Hyperlink 4 2 2 2 2 4 3 3" xfId="5950" xr:uid="{00000000-0005-0000-0000-000011110000}"/>
    <cellStyle name="Hyperlink 4 2 2 2 2 4 4" xfId="2635" xr:uid="{00000000-0005-0000-0000-000012110000}"/>
    <cellStyle name="Hyperlink 4 2 2 2 2 4 5" xfId="4845" xr:uid="{00000000-0005-0000-0000-000013110000}"/>
    <cellStyle name="Hyperlink 4 2 2 2 2 5" xfId="692" xr:uid="{00000000-0005-0000-0000-000014110000}"/>
    <cellStyle name="Hyperlink 4 2 2 2 2 5 2" xfId="1805" xr:uid="{00000000-0005-0000-0000-000015110000}"/>
    <cellStyle name="Hyperlink 4 2 2 2 2 5 2 2" xfId="4016" xr:uid="{00000000-0005-0000-0000-000016110000}"/>
    <cellStyle name="Hyperlink 4 2 2 2 2 5 2 3" xfId="6226" xr:uid="{00000000-0005-0000-0000-000017110000}"/>
    <cellStyle name="Hyperlink 4 2 2 2 2 5 3" xfId="2911" xr:uid="{00000000-0005-0000-0000-000018110000}"/>
    <cellStyle name="Hyperlink 4 2 2 2 2 5 4" xfId="5121" xr:uid="{00000000-0005-0000-0000-000019110000}"/>
    <cellStyle name="Hyperlink 4 2 2 2 2 6" xfId="1253" xr:uid="{00000000-0005-0000-0000-00001A110000}"/>
    <cellStyle name="Hyperlink 4 2 2 2 2 6 2" xfId="3464" xr:uid="{00000000-0005-0000-0000-00001B110000}"/>
    <cellStyle name="Hyperlink 4 2 2 2 2 6 3" xfId="5674" xr:uid="{00000000-0005-0000-0000-00001C110000}"/>
    <cellStyle name="Hyperlink 4 2 2 2 2 7" xfId="2359" xr:uid="{00000000-0005-0000-0000-00001D110000}"/>
    <cellStyle name="Hyperlink 4 2 2 2 2 8" xfId="4569" xr:uid="{00000000-0005-0000-0000-00001E110000}"/>
    <cellStyle name="Hyperlink 4 2 2 2 3" xfId="186" xr:uid="{00000000-0005-0000-0000-00001F110000}"/>
    <cellStyle name="Hyperlink 4 2 2 2 3 2" xfId="462" xr:uid="{00000000-0005-0000-0000-000020110000}"/>
    <cellStyle name="Hyperlink 4 2 2 2 3 2 2" xfId="1014" xr:uid="{00000000-0005-0000-0000-000021110000}"/>
    <cellStyle name="Hyperlink 4 2 2 2 3 2 2 2" xfId="2127" xr:uid="{00000000-0005-0000-0000-000022110000}"/>
    <cellStyle name="Hyperlink 4 2 2 2 3 2 2 2 2" xfId="4338" xr:uid="{00000000-0005-0000-0000-000023110000}"/>
    <cellStyle name="Hyperlink 4 2 2 2 3 2 2 2 3" xfId="6548" xr:uid="{00000000-0005-0000-0000-000024110000}"/>
    <cellStyle name="Hyperlink 4 2 2 2 3 2 2 3" xfId="3233" xr:uid="{00000000-0005-0000-0000-000025110000}"/>
    <cellStyle name="Hyperlink 4 2 2 2 3 2 2 4" xfId="5443" xr:uid="{00000000-0005-0000-0000-000026110000}"/>
    <cellStyle name="Hyperlink 4 2 2 2 3 2 3" xfId="1575" xr:uid="{00000000-0005-0000-0000-000027110000}"/>
    <cellStyle name="Hyperlink 4 2 2 2 3 2 3 2" xfId="3786" xr:uid="{00000000-0005-0000-0000-000028110000}"/>
    <cellStyle name="Hyperlink 4 2 2 2 3 2 3 3" xfId="5996" xr:uid="{00000000-0005-0000-0000-000029110000}"/>
    <cellStyle name="Hyperlink 4 2 2 2 3 2 4" xfId="2681" xr:uid="{00000000-0005-0000-0000-00002A110000}"/>
    <cellStyle name="Hyperlink 4 2 2 2 3 2 5" xfId="4891" xr:uid="{00000000-0005-0000-0000-00002B110000}"/>
    <cellStyle name="Hyperlink 4 2 2 2 3 3" xfId="738" xr:uid="{00000000-0005-0000-0000-00002C110000}"/>
    <cellStyle name="Hyperlink 4 2 2 2 3 3 2" xfId="1851" xr:uid="{00000000-0005-0000-0000-00002D110000}"/>
    <cellStyle name="Hyperlink 4 2 2 2 3 3 2 2" xfId="4062" xr:uid="{00000000-0005-0000-0000-00002E110000}"/>
    <cellStyle name="Hyperlink 4 2 2 2 3 3 2 3" xfId="6272" xr:uid="{00000000-0005-0000-0000-00002F110000}"/>
    <cellStyle name="Hyperlink 4 2 2 2 3 3 3" xfId="2957" xr:uid="{00000000-0005-0000-0000-000030110000}"/>
    <cellStyle name="Hyperlink 4 2 2 2 3 3 4" xfId="5167" xr:uid="{00000000-0005-0000-0000-000031110000}"/>
    <cellStyle name="Hyperlink 4 2 2 2 3 4" xfId="1299" xr:uid="{00000000-0005-0000-0000-000032110000}"/>
    <cellStyle name="Hyperlink 4 2 2 2 3 4 2" xfId="3510" xr:uid="{00000000-0005-0000-0000-000033110000}"/>
    <cellStyle name="Hyperlink 4 2 2 2 3 4 3" xfId="5720" xr:uid="{00000000-0005-0000-0000-000034110000}"/>
    <cellStyle name="Hyperlink 4 2 2 2 3 5" xfId="2405" xr:uid="{00000000-0005-0000-0000-000035110000}"/>
    <cellStyle name="Hyperlink 4 2 2 2 3 6" xfId="4615" xr:uid="{00000000-0005-0000-0000-000036110000}"/>
    <cellStyle name="Hyperlink 4 2 2 2 4" xfId="278" xr:uid="{00000000-0005-0000-0000-000037110000}"/>
    <cellStyle name="Hyperlink 4 2 2 2 4 2" xfId="554" xr:uid="{00000000-0005-0000-0000-000038110000}"/>
    <cellStyle name="Hyperlink 4 2 2 2 4 2 2" xfId="1106" xr:uid="{00000000-0005-0000-0000-000039110000}"/>
    <cellStyle name="Hyperlink 4 2 2 2 4 2 2 2" xfId="2219" xr:uid="{00000000-0005-0000-0000-00003A110000}"/>
    <cellStyle name="Hyperlink 4 2 2 2 4 2 2 2 2" xfId="4430" xr:uid="{00000000-0005-0000-0000-00003B110000}"/>
    <cellStyle name="Hyperlink 4 2 2 2 4 2 2 2 3" xfId="6640" xr:uid="{00000000-0005-0000-0000-00003C110000}"/>
    <cellStyle name="Hyperlink 4 2 2 2 4 2 2 3" xfId="3325" xr:uid="{00000000-0005-0000-0000-00003D110000}"/>
    <cellStyle name="Hyperlink 4 2 2 2 4 2 2 4" xfId="5535" xr:uid="{00000000-0005-0000-0000-00003E110000}"/>
    <cellStyle name="Hyperlink 4 2 2 2 4 2 3" xfId="1667" xr:uid="{00000000-0005-0000-0000-00003F110000}"/>
    <cellStyle name="Hyperlink 4 2 2 2 4 2 3 2" xfId="3878" xr:uid="{00000000-0005-0000-0000-000040110000}"/>
    <cellStyle name="Hyperlink 4 2 2 2 4 2 3 3" xfId="6088" xr:uid="{00000000-0005-0000-0000-000041110000}"/>
    <cellStyle name="Hyperlink 4 2 2 2 4 2 4" xfId="2773" xr:uid="{00000000-0005-0000-0000-000042110000}"/>
    <cellStyle name="Hyperlink 4 2 2 2 4 2 5" xfId="4983" xr:uid="{00000000-0005-0000-0000-000043110000}"/>
    <cellStyle name="Hyperlink 4 2 2 2 4 3" xfId="830" xr:uid="{00000000-0005-0000-0000-000044110000}"/>
    <cellStyle name="Hyperlink 4 2 2 2 4 3 2" xfId="1943" xr:uid="{00000000-0005-0000-0000-000045110000}"/>
    <cellStyle name="Hyperlink 4 2 2 2 4 3 2 2" xfId="4154" xr:uid="{00000000-0005-0000-0000-000046110000}"/>
    <cellStyle name="Hyperlink 4 2 2 2 4 3 2 3" xfId="6364" xr:uid="{00000000-0005-0000-0000-000047110000}"/>
    <cellStyle name="Hyperlink 4 2 2 2 4 3 3" xfId="3049" xr:uid="{00000000-0005-0000-0000-000048110000}"/>
    <cellStyle name="Hyperlink 4 2 2 2 4 3 4" xfId="5259" xr:uid="{00000000-0005-0000-0000-000049110000}"/>
    <cellStyle name="Hyperlink 4 2 2 2 4 4" xfId="1391" xr:uid="{00000000-0005-0000-0000-00004A110000}"/>
    <cellStyle name="Hyperlink 4 2 2 2 4 4 2" xfId="3602" xr:uid="{00000000-0005-0000-0000-00004B110000}"/>
    <cellStyle name="Hyperlink 4 2 2 2 4 4 3" xfId="5812" xr:uid="{00000000-0005-0000-0000-00004C110000}"/>
    <cellStyle name="Hyperlink 4 2 2 2 4 5" xfId="2497" xr:uid="{00000000-0005-0000-0000-00004D110000}"/>
    <cellStyle name="Hyperlink 4 2 2 2 4 6" xfId="4707" xr:uid="{00000000-0005-0000-0000-00004E110000}"/>
    <cellStyle name="Hyperlink 4 2 2 2 5" xfId="370" xr:uid="{00000000-0005-0000-0000-00004F110000}"/>
    <cellStyle name="Hyperlink 4 2 2 2 5 2" xfId="922" xr:uid="{00000000-0005-0000-0000-000050110000}"/>
    <cellStyle name="Hyperlink 4 2 2 2 5 2 2" xfId="2035" xr:uid="{00000000-0005-0000-0000-000051110000}"/>
    <cellStyle name="Hyperlink 4 2 2 2 5 2 2 2" xfId="4246" xr:uid="{00000000-0005-0000-0000-000052110000}"/>
    <cellStyle name="Hyperlink 4 2 2 2 5 2 2 3" xfId="6456" xr:uid="{00000000-0005-0000-0000-000053110000}"/>
    <cellStyle name="Hyperlink 4 2 2 2 5 2 3" xfId="3141" xr:uid="{00000000-0005-0000-0000-000054110000}"/>
    <cellStyle name="Hyperlink 4 2 2 2 5 2 4" xfId="5351" xr:uid="{00000000-0005-0000-0000-000055110000}"/>
    <cellStyle name="Hyperlink 4 2 2 2 5 3" xfId="1483" xr:uid="{00000000-0005-0000-0000-000056110000}"/>
    <cellStyle name="Hyperlink 4 2 2 2 5 3 2" xfId="3694" xr:uid="{00000000-0005-0000-0000-000057110000}"/>
    <cellStyle name="Hyperlink 4 2 2 2 5 3 3" xfId="5904" xr:uid="{00000000-0005-0000-0000-000058110000}"/>
    <cellStyle name="Hyperlink 4 2 2 2 5 4" xfId="2589" xr:uid="{00000000-0005-0000-0000-000059110000}"/>
    <cellStyle name="Hyperlink 4 2 2 2 5 5" xfId="4799" xr:uid="{00000000-0005-0000-0000-00005A110000}"/>
    <cellStyle name="Hyperlink 4 2 2 2 6" xfId="646" xr:uid="{00000000-0005-0000-0000-00005B110000}"/>
    <cellStyle name="Hyperlink 4 2 2 2 6 2" xfId="1759" xr:uid="{00000000-0005-0000-0000-00005C110000}"/>
    <cellStyle name="Hyperlink 4 2 2 2 6 2 2" xfId="3970" xr:uid="{00000000-0005-0000-0000-00005D110000}"/>
    <cellStyle name="Hyperlink 4 2 2 2 6 2 3" xfId="6180" xr:uid="{00000000-0005-0000-0000-00005E110000}"/>
    <cellStyle name="Hyperlink 4 2 2 2 6 3" xfId="2865" xr:uid="{00000000-0005-0000-0000-00005F110000}"/>
    <cellStyle name="Hyperlink 4 2 2 2 6 4" xfId="5075" xr:uid="{00000000-0005-0000-0000-000060110000}"/>
    <cellStyle name="Hyperlink 4 2 2 2 7" xfId="1207" xr:uid="{00000000-0005-0000-0000-000061110000}"/>
    <cellStyle name="Hyperlink 4 2 2 2 7 2" xfId="3418" xr:uid="{00000000-0005-0000-0000-000062110000}"/>
    <cellStyle name="Hyperlink 4 2 2 2 7 3" xfId="5628" xr:uid="{00000000-0005-0000-0000-000063110000}"/>
    <cellStyle name="Hyperlink 4 2 2 2 8" xfId="2313" xr:uid="{00000000-0005-0000-0000-000064110000}"/>
    <cellStyle name="Hyperlink 4 2 2 2 9" xfId="4523" xr:uid="{00000000-0005-0000-0000-000065110000}"/>
    <cellStyle name="Hyperlink 4 2 2 3" xfId="120" xr:uid="{00000000-0005-0000-0000-000066110000}"/>
    <cellStyle name="Hyperlink 4 2 2 3 2" xfId="212" xr:uid="{00000000-0005-0000-0000-000067110000}"/>
    <cellStyle name="Hyperlink 4 2 2 3 2 2" xfId="488" xr:uid="{00000000-0005-0000-0000-000068110000}"/>
    <cellStyle name="Hyperlink 4 2 2 3 2 2 2" xfId="1040" xr:uid="{00000000-0005-0000-0000-000069110000}"/>
    <cellStyle name="Hyperlink 4 2 2 3 2 2 2 2" xfId="2153" xr:uid="{00000000-0005-0000-0000-00006A110000}"/>
    <cellStyle name="Hyperlink 4 2 2 3 2 2 2 2 2" xfId="4364" xr:uid="{00000000-0005-0000-0000-00006B110000}"/>
    <cellStyle name="Hyperlink 4 2 2 3 2 2 2 2 3" xfId="6574" xr:uid="{00000000-0005-0000-0000-00006C110000}"/>
    <cellStyle name="Hyperlink 4 2 2 3 2 2 2 3" xfId="3259" xr:uid="{00000000-0005-0000-0000-00006D110000}"/>
    <cellStyle name="Hyperlink 4 2 2 3 2 2 2 4" xfId="5469" xr:uid="{00000000-0005-0000-0000-00006E110000}"/>
    <cellStyle name="Hyperlink 4 2 2 3 2 2 3" xfId="1601" xr:uid="{00000000-0005-0000-0000-00006F110000}"/>
    <cellStyle name="Hyperlink 4 2 2 3 2 2 3 2" xfId="3812" xr:uid="{00000000-0005-0000-0000-000070110000}"/>
    <cellStyle name="Hyperlink 4 2 2 3 2 2 3 3" xfId="6022" xr:uid="{00000000-0005-0000-0000-000071110000}"/>
    <cellStyle name="Hyperlink 4 2 2 3 2 2 4" xfId="2707" xr:uid="{00000000-0005-0000-0000-000072110000}"/>
    <cellStyle name="Hyperlink 4 2 2 3 2 2 5" xfId="4917" xr:uid="{00000000-0005-0000-0000-000073110000}"/>
    <cellStyle name="Hyperlink 4 2 2 3 2 3" xfId="764" xr:uid="{00000000-0005-0000-0000-000074110000}"/>
    <cellStyle name="Hyperlink 4 2 2 3 2 3 2" xfId="1877" xr:uid="{00000000-0005-0000-0000-000075110000}"/>
    <cellStyle name="Hyperlink 4 2 2 3 2 3 2 2" xfId="4088" xr:uid="{00000000-0005-0000-0000-000076110000}"/>
    <cellStyle name="Hyperlink 4 2 2 3 2 3 2 3" xfId="6298" xr:uid="{00000000-0005-0000-0000-000077110000}"/>
    <cellStyle name="Hyperlink 4 2 2 3 2 3 3" xfId="2983" xr:uid="{00000000-0005-0000-0000-000078110000}"/>
    <cellStyle name="Hyperlink 4 2 2 3 2 3 4" xfId="5193" xr:uid="{00000000-0005-0000-0000-000079110000}"/>
    <cellStyle name="Hyperlink 4 2 2 3 2 4" xfId="1325" xr:uid="{00000000-0005-0000-0000-00007A110000}"/>
    <cellStyle name="Hyperlink 4 2 2 3 2 4 2" xfId="3536" xr:uid="{00000000-0005-0000-0000-00007B110000}"/>
    <cellStyle name="Hyperlink 4 2 2 3 2 4 3" xfId="5746" xr:uid="{00000000-0005-0000-0000-00007C110000}"/>
    <cellStyle name="Hyperlink 4 2 2 3 2 5" xfId="2431" xr:uid="{00000000-0005-0000-0000-00007D110000}"/>
    <cellStyle name="Hyperlink 4 2 2 3 2 6" xfId="4641" xr:uid="{00000000-0005-0000-0000-00007E110000}"/>
    <cellStyle name="Hyperlink 4 2 2 3 3" xfId="304" xr:uid="{00000000-0005-0000-0000-00007F110000}"/>
    <cellStyle name="Hyperlink 4 2 2 3 3 2" xfId="580" xr:uid="{00000000-0005-0000-0000-000080110000}"/>
    <cellStyle name="Hyperlink 4 2 2 3 3 2 2" xfId="1132" xr:uid="{00000000-0005-0000-0000-000081110000}"/>
    <cellStyle name="Hyperlink 4 2 2 3 3 2 2 2" xfId="2245" xr:uid="{00000000-0005-0000-0000-000082110000}"/>
    <cellStyle name="Hyperlink 4 2 2 3 3 2 2 2 2" xfId="4456" xr:uid="{00000000-0005-0000-0000-000083110000}"/>
    <cellStyle name="Hyperlink 4 2 2 3 3 2 2 2 3" xfId="6666" xr:uid="{00000000-0005-0000-0000-000084110000}"/>
    <cellStyle name="Hyperlink 4 2 2 3 3 2 2 3" xfId="3351" xr:uid="{00000000-0005-0000-0000-000085110000}"/>
    <cellStyle name="Hyperlink 4 2 2 3 3 2 2 4" xfId="5561" xr:uid="{00000000-0005-0000-0000-000086110000}"/>
    <cellStyle name="Hyperlink 4 2 2 3 3 2 3" xfId="1693" xr:uid="{00000000-0005-0000-0000-000087110000}"/>
    <cellStyle name="Hyperlink 4 2 2 3 3 2 3 2" xfId="3904" xr:uid="{00000000-0005-0000-0000-000088110000}"/>
    <cellStyle name="Hyperlink 4 2 2 3 3 2 3 3" xfId="6114" xr:uid="{00000000-0005-0000-0000-000089110000}"/>
    <cellStyle name="Hyperlink 4 2 2 3 3 2 4" xfId="2799" xr:uid="{00000000-0005-0000-0000-00008A110000}"/>
    <cellStyle name="Hyperlink 4 2 2 3 3 2 5" xfId="5009" xr:uid="{00000000-0005-0000-0000-00008B110000}"/>
    <cellStyle name="Hyperlink 4 2 2 3 3 3" xfId="856" xr:uid="{00000000-0005-0000-0000-00008C110000}"/>
    <cellStyle name="Hyperlink 4 2 2 3 3 3 2" xfId="1969" xr:uid="{00000000-0005-0000-0000-00008D110000}"/>
    <cellStyle name="Hyperlink 4 2 2 3 3 3 2 2" xfId="4180" xr:uid="{00000000-0005-0000-0000-00008E110000}"/>
    <cellStyle name="Hyperlink 4 2 2 3 3 3 2 3" xfId="6390" xr:uid="{00000000-0005-0000-0000-00008F110000}"/>
    <cellStyle name="Hyperlink 4 2 2 3 3 3 3" xfId="3075" xr:uid="{00000000-0005-0000-0000-000090110000}"/>
    <cellStyle name="Hyperlink 4 2 2 3 3 3 4" xfId="5285" xr:uid="{00000000-0005-0000-0000-000091110000}"/>
    <cellStyle name="Hyperlink 4 2 2 3 3 4" xfId="1417" xr:uid="{00000000-0005-0000-0000-000092110000}"/>
    <cellStyle name="Hyperlink 4 2 2 3 3 4 2" xfId="3628" xr:uid="{00000000-0005-0000-0000-000093110000}"/>
    <cellStyle name="Hyperlink 4 2 2 3 3 4 3" xfId="5838" xr:uid="{00000000-0005-0000-0000-000094110000}"/>
    <cellStyle name="Hyperlink 4 2 2 3 3 5" xfId="2523" xr:uid="{00000000-0005-0000-0000-000095110000}"/>
    <cellStyle name="Hyperlink 4 2 2 3 3 6" xfId="4733" xr:uid="{00000000-0005-0000-0000-000096110000}"/>
    <cellStyle name="Hyperlink 4 2 2 3 4" xfId="396" xr:uid="{00000000-0005-0000-0000-000097110000}"/>
    <cellStyle name="Hyperlink 4 2 2 3 4 2" xfId="948" xr:uid="{00000000-0005-0000-0000-000098110000}"/>
    <cellStyle name="Hyperlink 4 2 2 3 4 2 2" xfId="2061" xr:uid="{00000000-0005-0000-0000-000099110000}"/>
    <cellStyle name="Hyperlink 4 2 2 3 4 2 2 2" xfId="4272" xr:uid="{00000000-0005-0000-0000-00009A110000}"/>
    <cellStyle name="Hyperlink 4 2 2 3 4 2 2 3" xfId="6482" xr:uid="{00000000-0005-0000-0000-00009B110000}"/>
    <cellStyle name="Hyperlink 4 2 2 3 4 2 3" xfId="3167" xr:uid="{00000000-0005-0000-0000-00009C110000}"/>
    <cellStyle name="Hyperlink 4 2 2 3 4 2 4" xfId="5377" xr:uid="{00000000-0005-0000-0000-00009D110000}"/>
    <cellStyle name="Hyperlink 4 2 2 3 4 3" xfId="1509" xr:uid="{00000000-0005-0000-0000-00009E110000}"/>
    <cellStyle name="Hyperlink 4 2 2 3 4 3 2" xfId="3720" xr:uid="{00000000-0005-0000-0000-00009F110000}"/>
    <cellStyle name="Hyperlink 4 2 2 3 4 3 3" xfId="5930" xr:uid="{00000000-0005-0000-0000-0000A0110000}"/>
    <cellStyle name="Hyperlink 4 2 2 3 4 4" xfId="2615" xr:uid="{00000000-0005-0000-0000-0000A1110000}"/>
    <cellStyle name="Hyperlink 4 2 2 3 4 5" xfId="4825" xr:uid="{00000000-0005-0000-0000-0000A2110000}"/>
    <cellStyle name="Hyperlink 4 2 2 3 5" xfId="672" xr:uid="{00000000-0005-0000-0000-0000A3110000}"/>
    <cellStyle name="Hyperlink 4 2 2 3 5 2" xfId="1785" xr:uid="{00000000-0005-0000-0000-0000A4110000}"/>
    <cellStyle name="Hyperlink 4 2 2 3 5 2 2" xfId="3996" xr:uid="{00000000-0005-0000-0000-0000A5110000}"/>
    <cellStyle name="Hyperlink 4 2 2 3 5 2 3" xfId="6206" xr:uid="{00000000-0005-0000-0000-0000A6110000}"/>
    <cellStyle name="Hyperlink 4 2 2 3 5 3" xfId="2891" xr:uid="{00000000-0005-0000-0000-0000A7110000}"/>
    <cellStyle name="Hyperlink 4 2 2 3 5 4" xfId="5101" xr:uid="{00000000-0005-0000-0000-0000A8110000}"/>
    <cellStyle name="Hyperlink 4 2 2 3 6" xfId="1233" xr:uid="{00000000-0005-0000-0000-0000A9110000}"/>
    <cellStyle name="Hyperlink 4 2 2 3 6 2" xfId="3444" xr:uid="{00000000-0005-0000-0000-0000AA110000}"/>
    <cellStyle name="Hyperlink 4 2 2 3 6 3" xfId="5654" xr:uid="{00000000-0005-0000-0000-0000AB110000}"/>
    <cellStyle name="Hyperlink 4 2 2 3 7" xfId="2339" xr:uid="{00000000-0005-0000-0000-0000AC110000}"/>
    <cellStyle name="Hyperlink 4 2 2 3 8" xfId="4549" xr:uid="{00000000-0005-0000-0000-0000AD110000}"/>
    <cellStyle name="Hyperlink 4 2 2 4" xfId="166" xr:uid="{00000000-0005-0000-0000-0000AE110000}"/>
    <cellStyle name="Hyperlink 4 2 2 4 2" xfId="442" xr:uid="{00000000-0005-0000-0000-0000AF110000}"/>
    <cellStyle name="Hyperlink 4 2 2 4 2 2" xfId="994" xr:uid="{00000000-0005-0000-0000-0000B0110000}"/>
    <cellStyle name="Hyperlink 4 2 2 4 2 2 2" xfId="2107" xr:uid="{00000000-0005-0000-0000-0000B1110000}"/>
    <cellStyle name="Hyperlink 4 2 2 4 2 2 2 2" xfId="4318" xr:uid="{00000000-0005-0000-0000-0000B2110000}"/>
    <cellStyle name="Hyperlink 4 2 2 4 2 2 2 3" xfId="6528" xr:uid="{00000000-0005-0000-0000-0000B3110000}"/>
    <cellStyle name="Hyperlink 4 2 2 4 2 2 3" xfId="3213" xr:uid="{00000000-0005-0000-0000-0000B4110000}"/>
    <cellStyle name="Hyperlink 4 2 2 4 2 2 4" xfId="5423" xr:uid="{00000000-0005-0000-0000-0000B5110000}"/>
    <cellStyle name="Hyperlink 4 2 2 4 2 3" xfId="1555" xr:uid="{00000000-0005-0000-0000-0000B6110000}"/>
    <cellStyle name="Hyperlink 4 2 2 4 2 3 2" xfId="3766" xr:uid="{00000000-0005-0000-0000-0000B7110000}"/>
    <cellStyle name="Hyperlink 4 2 2 4 2 3 3" xfId="5976" xr:uid="{00000000-0005-0000-0000-0000B8110000}"/>
    <cellStyle name="Hyperlink 4 2 2 4 2 4" xfId="2661" xr:uid="{00000000-0005-0000-0000-0000B9110000}"/>
    <cellStyle name="Hyperlink 4 2 2 4 2 5" xfId="4871" xr:uid="{00000000-0005-0000-0000-0000BA110000}"/>
    <cellStyle name="Hyperlink 4 2 2 4 3" xfId="718" xr:uid="{00000000-0005-0000-0000-0000BB110000}"/>
    <cellStyle name="Hyperlink 4 2 2 4 3 2" xfId="1831" xr:uid="{00000000-0005-0000-0000-0000BC110000}"/>
    <cellStyle name="Hyperlink 4 2 2 4 3 2 2" xfId="4042" xr:uid="{00000000-0005-0000-0000-0000BD110000}"/>
    <cellStyle name="Hyperlink 4 2 2 4 3 2 3" xfId="6252" xr:uid="{00000000-0005-0000-0000-0000BE110000}"/>
    <cellStyle name="Hyperlink 4 2 2 4 3 3" xfId="2937" xr:uid="{00000000-0005-0000-0000-0000BF110000}"/>
    <cellStyle name="Hyperlink 4 2 2 4 3 4" xfId="5147" xr:uid="{00000000-0005-0000-0000-0000C0110000}"/>
    <cellStyle name="Hyperlink 4 2 2 4 4" xfId="1279" xr:uid="{00000000-0005-0000-0000-0000C1110000}"/>
    <cellStyle name="Hyperlink 4 2 2 4 4 2" xfId="3490" xr:uid="{00000000-0005-0000-0000-0000C2110000}"/>
    <cellStyle name="Hyperlink 4 2 2 4 4 3" xfId="5700" xr:uid="{00000000-0005-0000-0000-0000C3110000}"/>
    <cellStyle name="Hyperlink 4 2 2 4 5" xfId="2385" xr:uid="{00000000-0005-0000-0000-0000C4110000}"/>
    <cellStyle name="Hyperlink 4 2 2 4 6" xfId="4595" xr:uid="{00000000-0005-0000-0000-0000C5110000}"/>
    <cellStyle name="Hyperlink 4 2 2 5" xfId="258" xr:uid="{00000000-0005-0000-0000-0000C6110000}"/>
    <cellStyle name="Hyperlink 4 2 2 5 2" xfId="534" xr:uid="{00000000-0005-0000-0000-0000C7110000}"/>
    <cellStyle name="Hyperlink 4 2 2 5 2 2" xfId="1086" xr:uid="{00000000-0005-0000-0000-0000C8110000}"/>
    <cellStyle name="Hyperlink 4 2 2 5 2 2 2" xfId="2199" xr:uid="{00000000-0005-0000-0000-0000C9110000}"/>
    <cellStyle name="Hyperlink 4 2 2 5 2 2 2 2" xfId="4410" xr:uid="{00000000-0005-0000-0000-0000CA110000}"/>
    <cellStyle name="Hyperlink 4 2 2 5 2 2 2 3" xfId="6620" xr:uid="{00000000-0005-0000-0000-0000CB110000}"/>
    <cellStyle name="Hyperlink 4 2 2 5 2 2 3" xfId="3305" xr:uid="{00000000-0005-0000-0000-0000CC110000}"/>
    <cellStyle name="Hyperlink 4 2 2 5 2 2 4" xfId="5515" xr:uid="{00000000-0005-0000-0000-0000CD110000}"/>
    <cellStyle name="Hyperlink 4 2 2 5 2 3" xfId="1647" xr:uid="{00000000-0005-0000-0000-0000CE110000}"/>
    <cellStyle name="Hyperlink 4 2 2 5 2 3 2" xfId="3858" xr:uid="{00000000-0005-0000-0000-0000CF110000}"/>
    <cellStyle name="Hyperlink 4 2 2 5 2 3 3" xfId="6068" xr:uid="{00000000-0005-0000-0000-0000D0110000}"/>
    <cellStyle name="Hyperlink 4 2 2 5 2 4" xfId="2753" xr:uid="{00000000-0005-0000-0000-0000D1110000}"/>
    <cellStyle name="Hyperlink 4 2 2 5 2 5" xfId="4963" xr:uid="{00000000-0005-0000-0000-0000D2110000}"/>
    <cellStyle name="Hyperlink 4 2 2 5 3" xfId="810" xr:uid="{00000000-0005-0000-0000-0000D3110000}"/>
    <cellStyle name="Hyperlink 4 2 2 5 3 2" xfId="1923" xr:uid="{00000000-0005-0000-0000-0000D4110000}"/>
    <cellStyle name="Hyperlink 4 2 2 5 3 2 2" xfId="4134" xr:uid="{00000000-0005-0000-0000-0000D5110000}"/>
    <cellStyle name="Hyperlink 4 2 2 5 3 2 3" xfId="6344" xr:uid="{00000000-0005-0000-0000-0000D6110000}"/>
    <cellStyle name="Hyperlink 4 2 2 5 3 3" xfId="3029" xr:uid="{00000000-0005-0000-0000-0000D7110000}"/>
    <cellStyle name="Hyperlink 4 2 2 5 3 4" xfId="5239" xr:uid="{00000000-0005-0000-0000-0000D8110000}"/>
    <cellStyle name="Hyperlink 4 2 2 5 4" xfId="1371" xr:uid="{00000000-0005-0000-0000-0000D9110000}"/>
    <cellStyle name="Hyperlink 4 2 2 5 4 2" xfId="3582" xr:uid="{00000000-0005-0000-0000-0000DA110000}"/>
    <cellStyle name="Hyperlink 4 2 2 5 4 3" xfId="5792" xr:uid="{00000000-0005-0000-0000-0000DB110000}"/>
    <cellStyle name="Hyperlink 4 2 2 5 5" xfId="2477" xr:uid="{00000000-0005-0000-0000-0000DC110000}"/>
    <cellStyle name="Hyperlink 4 2 2 5 6" xfId="4687" xr:uid="{00000000-0005-0000-0000-0000DD110000}"/>
    <cellStyle name="Hyperlink 4 2 2 6" xfId="350" xr:uid="{00000000-0005-0000-0000-0000DE110000}"/>
    <cellStyle name="Hyperlink 4 2 2 6 2" xfId="902" xr:uid="{00000000-0005-0000-0000-0000DF110000}"/>
    <cellStyle name="Hyperlink 4 2 2 6 2 2" xfId="2015" xr:uid="{00000000-0005-0000-0000-0000E0110000}"/>
    <cellStyle name="Hyperlink 4 2 2 6 2 2 2" xfId="4226" xr:uid="{00000000-0005-0000-0000-0000E1110000}"/>
    <cellStyle name="Hyperlink 4 2 2 6 2 2 3" xfId="6436" xr:uid="{00000000-0005-0000-0000-0000E2110000}"/>
    <cellStyle name="Hyperlink 4 2 2 6 2 3" xfId="3121" xr:uid="{00000000-0005-0000-0000-0000E3110000}"/>
    <cellStyle name="Hyperlink 4 2 2 6 2 4" xfId="5331" xr:uid="{00000000-0005-0000-0000-0000E4110000}"/>
    <cellStyle name="Hyperlink 4 2 2 6 3" xfId="1463" xr:uid="{00000000-0005-0000-0000-0000E5110000}"/>
    <cellStyle name="Hyperlink 4 2 2 6 3 2" xfId="3674" xr:uid="{00000000-0005-0000-0000-0000E6110000}"/>
    <cellStyle name="Hyperlink 4 2 2 6 3 3" xfId="5884" xr:uid="{00000000-0005-0000-0000-0000E7110000}"/>
    <cellStyle name="Hyperlink 4 2 2 6 4" xfId="2569" xr:uid="{00000000-0005-0000-0000-0000E8110000}"/>
    <cellStyle name="Hyperlink 4 2 2 6 5" xfId="4779" xr:uid="{00000000-0005-0000-0000-0000E9110000}"/>
    <cellStyle name="Hyperlink 4 2 2 7" xfId="626" xr:uid="{00000000-0005-0000-0000-0000EA110000}"/>
    <cellStyle name="Hyperlink 4 2 2 7 2" xfId="1739" xr:uid="{00000000-0005-0000-0000-0000EB110000}"/>
    <cellStyle name="Hyperlink 4 2 2 7 2 2" xfId="3950" xr:uid="{00000000-0005-0000-0000-0000EC110000}"/>
    <cellStyle name="Hyperlink 4 2 2 7 2 3" xfId="6160" xr:uid="{00000000-0005-0000-0000-0000ED110000}"/>
    <cellStyle name="Hyperlink 4 2 2 7 3" xfId="2845" xr:uid="{00000000-0005-0000-0000-0000EE110000}"/>
    <cellStyle name="Hyperlink 4 2 2 7 4" xfId="5055" xr:uid="{00000000-0005-0000-0000-0000EF110000}"/>
    <cellStyle name="Hyperlink 4 2 2 8" xfId="1187" xr:uid="{00000000-0005-0000-0000-0000F0110000}"/>
    <cellStyle name="Hyperlink 4 2 2 8 2" xfId="3398" xr:uid="{00000000-0005-0000-0000-0000F1110000}"/>
    <cellStyle name="Hyperlink 4 2 2 8 3" xfId="5608" xr:uid="{00000000-0005-0000-0000-0000F2110000}"/>
    <cellStyle name="Hyperlink 4 2 2 9" xfId="2293" xr:uid="{00000000-0005-0000-0000-0000F3110000}"/>
    <cellStyle name="Hyperlink 4 2 3" xfId="84" xr:uid="{00000000-0005-0000-0000-0000F4110000}"/>
    <cellStyle name="Hyperlink 4 2 3 2" xfId="130" xr:uid="{00000000-0005-0000-0000-0000F5110000}"/>
    <cellStyle name="Hyperlink 4 2 3 2 2" xfId="222" xr:uid="{00000000-0005-0000-0000-0000F6110000}"/>
    <cellStyle name="Hyperlink 4 2 3 2 2 2" xfId="498" xr:uid="{00000000-0005-0000-0000-0000F7110000}"/>
    <cellStyle name="Hyperlink 4 2 3 2 2 2 2" xfId="1050" xr:uid="{00000000-0005-0000-0000-0000F8110000}"/>
    <cellStyle name="Hyperlink 4 2 3 2 2 2 2 2" xfId="2163" xr:uid="{00000000-0005-0000-0000-0000F9110000}"/>
    <cellStyle name="Hyperlink 4 2 3 2 2 2 2 2 2" xfId="4374" xr:uid="{00000000-0005-0000-0000-0000FA110000}"/>
    <cellStyle name="Hyperlink 4 2 3 2 2 2 2 2 3" xfId="6584" xr:uid="{00000000-0005-0000-0000-0000FB110000}"/>
    <cellStyle name="Hyperlink 4 2 3 2 2 2 2 3" xfId="3269" xr:uid="{00000000-0005-0000-0000-0000FC110000}"/>
    <cellStyle name="Hyperlink 4 2 3 2 2 2 2 4" xfId="5479" xr:uid="{00000000-0005-0000-0000-0000FD110000}"/>
    <cellStyle name="Hyperlink 4 2 3 2 2 2 3" xfId="1611" xr:uid="{00000000-0005-0000-0000-0000FE110000}"/>
    <cellStyle name="Hyperlink 4 2 3 2 2 2 3 2" xfId="3822" xr:uid="{00000000-0005-0000-0000-0000FF110000}"/>
    <cellStyle name="Hyperlink 4 2 3 2 2 2 3 3" xfId="6032" xr:uid="{00000000-0005-0000-0000-000000120000}"/>
    <cellStyle name="Hyperlink 4 2 3 2 2 2 4" xfId="2717" xr:uid="{00000000-0005-0000-0000-000001120000}"/>
    <cellStyle name="Hyperlink 4 2 3 2 2 2 5" xfId="4927" xr:uid="{00000000-0005-0000-0000-000002120000}"/>
    <cellStyle name="Hyperlink 4 2 3 2 2 3" xfId="774" xr:uid="{00000000-0005-0000-0000-000003120000}"/>
    <cellStyle name="Hyperlink 4 2 3 2 2 3 2" xfId="1887" xr:uid="{00000000-0005-0000-0000-000004120000}"/>
    <cellStyle name="Hyperlink 4 2 3 2 2 3 2 2" xfId="4098" xr:uid="{00000000-0005-0000-0000-000005120000}"/>
    <cellStyle name="Hyperlink 4 2 3 2 2 3 2 3" xfId="6308" xr:uid="{00000000-0005-0000-0000-000006120000}"/>
    <cellStyle name="Hyperlink 4 2 3 2 2 3 3" xfId="2993" xr:uid="{00000000-0005-0000-0000-000007120000}"/>
    <cellStyle name="Hyperlink 4 2 3 2 2 3 4" xfId="5203" xr:uid="{00000000-0005-0000-0000-000008120000}"/>
    <cellStyle name="Hyperlink 4 2 3 2 2 4" xfId="1335" xr:uid="{00000000-0005-0000-0000-000009120000}"/>
    <cellStyle name="Hyperlink 4 2 3 2 2 4 2" xfId="3546" xr:uid="{00000000-0005-0000-0000-00000A120000}"/>
    <cellStyle name="Hyperlink 4 2 3 2 2 4 3" xfId="5756" xr:uid="{00000000-0005-0000-0000-00000B120000}"/>
    <cellStyle name="Hyperlink 4 2 3 2 2 5" xfId="2441" xr:uid="{00000000-0005-0000-0000-00000C120000}"/>
    <cellStyle name="Hyperlink 4 2 3 2 2 6" xfId="4651" xr:uid="{00000000-0005-0000-0000-00000D120000}"/>
    <cellStyle name="Hyperlink 4 2 3 2 3" xfId="314" xr:uid="{00000000-0005-0000-0000-00000E120000}"/>
    <cellStyle name="Hyperlink 4 2 3 2 3 2" xfId="590" xr:uid="{00000000-0005-0000-0000-00000F120000}"/>
    <cellStyle name="Hyperlink 4 2 3 2 3 2 2" xfId="1142" xr:uid="{00000000-0005-0000-0000-000010120000}"/>
    <cellStyle name="Hyperlink 4 2 3 2 3 2 2 2" xfId="2255" xr:uid="{00000000-0005-0000-0000-000011120000}"/>
    <cellStyle name="Hyperlink 4 2 3 2 3 2 2 2 2" xfId="4466" xr:uid="{00000000-0005-0000-0000-000012120000}"/>
    <cellStyle name="Hyperlink 4 2 3 2 3 2 2 2 3" xfId="6676" xr:uid="{00000000-0005-0000-0000-000013120000}"/>
    <cellStyle name="Hyperlink 4 2 3 2 3 2 2 3" xfId="3361" xr:uid="{00000000-0005-0000-0000-000014120000}"/>
    <cellStyle name="Hyperlink 4 2 3 2 3 2 2 4" xfId="5571" xr:uid="{00000000-0005-0000-0000-000015120000}"/>
    <cellStyle name="Hyperlink 4 2 3 2 3 2 3" xfId="1703" xr:uid="{00000000-0005-0000-0000-000016120000}"/>
    <cellStyle name="Hyperlink 4 2 3 2 3 2 3 2" xfId="3914" xr:uid="{00000000-0005-0000-0000-000017120000}"/>
    <cellStyle name="Hyperlink 4 2 3 2 3 2 3 3" xfId="6124" xr:uid="{00000000-0005-0000-0000-000018120000}"/>
    <cellStyle name="Hyperlink 4 2 3 2 3 2 4" xfId="2809" xr:uid="{00000000-0005-0000-0000-000019120000}"/>
    <cellStyle name="Hyperlink 4 2 3 2 3 2 5" xfId="5019" xr:uid="{00000000-0005-0000-0000-00001A120000}"/>
    <cellStyle name="Hyperlink 4 2 3 2 3 3" xfId="866" xr:uid="{00000000-0005-0000-0000-00001B120000}"/>
    <cellStyle name="Hyperlink 4 2 3 2 3 3 2" xfId="1979" xr:uid="{00000000-0005-0000-0000-00001C120000}"/>
    <cellStyle name="Hyperlink 4 2 3 2 3 3 2 2" xfId="4190" xr:uid="{00000000-0005-0000-0000-00001D120000}"/>
    <cellStyle name="Hyperlink 4 2 3 2 3 3 2 3" xfId="6400" xr:uid="{00000000-0005-0000-0000-00001E120000}"/>
    <cellStyle name="Hyperlink 4 2 3 2 3 3 3" xfId="3085" xr:uid="{00000000-0005-0000-0000-00001F120000}"/>
    <cellStyle name="Hyperlink 4 2 3 2 3 3 4" xfId="5295" xr:uid="{00000000-0005-0000-0000-000020120000}"/>
    <cellStyle name="Hyperlink 4 2 3 2 3 4" xfId="1427" xr:uid="{00000000-0005-0000-0000-000021120000}"/>
    <cellStyle name="Hyperlink 4 2 3 2 3 4 2" xfId="3638" xr:uid="{00000000-0005-0000-0000-000022120000}"/>
    <cellStyle name="Hyperlink 4 2 3 2 3 4 3" xfId="5848" xr:uid="{00000000-0005-0000-0000-000023120000}"/>
    <cellStyle name="Hyperlink 4 2 3 2 3 5" xfId="2533" xr:uid="{00000000-0005-0000-0000-000024120000}"/>
    <cellStyle name="Hyperlink 4 2 3 2 3 6" xfId="4743" xr:uid="{00000000-0005-0000-0000-000025120000}"/>
    <cellStyle name="Hyperlink 4 2 3 2 4" xfId="406" xr:uid="{00000000-0005-0000-0000-000026120000}"/>
    <cellStyle name="Hyperlink 4 2 3 2 4 2" xfId="958" xr:uid="{00000000-0005-0000-0000-000027120000}"/>
    <cellStyle name="Hyperlink 4 2 3 2 4 2 2" xfId="2071" xr:uid="{00000000-0005-0000-0000-000028120000}"/>
    <cellStyle name="Hyperlink 4 2 3 2 4 2 2 2" xfId="4282" xr:uid="{00000000-0005-0000-0000-000029120000}"/>
    <cellStyle name="Hyperlink 4 2 3 2 4 2 2 3" xfId="6492" xr:uid="{00000000-0005-0000-0000-00002A120000}"/>
    <cellStyle name="Hyperlink 4 2 3 2 4 2 3" xfId="3177" xr:uid="{00000000-0005-0000-0000-00002B120000}"/>
    <cellStyle name="Hyperlink 4 2 3 2 4 2 4" xfId="5387" xr:uid="{00000000-0005-0000-0000-00002C120000}"/>
    <cellStyle name="Hyperlink 4 2 3 2 4 3" xfId="1519" xr:uid="{00000000-0005-0000-0000-00002D120000}"/>
    <cellStyle name="Hyperlink 4 2 3 2 4 3 2" xfId="3730" xr:uid="{00000000-0005-0000-0000-00002E120000}"/>
    <cellStyle name="Hyperlink 4 2 3 2 4 3 3" xfId="5940" xr:uid="{00000000-0005-0000-0000-00002F120000}"/>
    <cellStyle name="Hyperlink 4 2 3 2 4 4" xfId="2625" xr:uid="{00000000-0005-0000-0000-000030120000}"/>
    <cellStyle name="Hyperlink 4 2 3 2 4 5" xfId="4835" xr:uid="{00000000-0005-0000-0000-000031120000}"/>
    <cellStyle name="Hyperlink 4 2 3 2 5" xfId="682" xr:uid="{00000000-0005-0000-0000-000032120000}"/>
    <cellStyle name="Hyperlink 4 2 3 2 5 2" xfId="1795" xr:uid="{00000000-0005-0000-0000-000033120000}"/>
    <cellStyle name="Hyperlink 4 2 3 2 5 2 2" xfId="4006" xr:uid="{00000000-0005-0000-0000-000034120000}"/>
    <cellStyle name="Hyperlink 4 2 3 2 5 2 3" xfId="6216" xr:uid="{00000000-0005-0000-0000-000035120000}"/>
    <cellStyle name="Hyperlink 4 2 3 2 5 3" xfId="2901" xr:uid="{00000000-0005-0000-0000-000036120000}"/>
    <cellStyle name="Hyperlink 4 2 3 2 5 4" xfId="5111" xr:uid="{00000000-0005-0000-0000-000037120000}"/>
    <cellStyle name="Hyperlink 4 2 3 2 6" xfId="1243" xr:uid="{00000000-0005-0000-0000-000038120000}"/>
    <cellStyle name="Hyperlink 4 2 3 2 6 2" xfId="3454" xr:uid="{00000000-0005-0000-0000-000039120000}"/>
    <cellStyle name="Hyperlink 4 2 3 2 6 3" xfId="5664" xr:uid="{00000000-0005-0000-0000-00003A120000}"/>
    <cellStyle name="Hyperlink 4 2 3 2 7" xfId="2349" xr:uid="{00000000-0005-0000-0000-00003B120000}"/>
    <cellStyle name="Hyperlink 4 2 3 2 8" xfId="4559" xr:uid="{00000000-0005-0000-0000-00003C120000}"/>
    <cellStyle name="Hyperlink 4 2 3 3" xfId="176" xr:uid="{00000000-0005-0000-0000-00003D120000}"/>
    <cellStyle name="Hyperlink 4 2 3 3 2" xfId="452" xr:uid="{00000000-0005-0000-0000-00003E120000}"/>
    <cellStyle name="Hyperlink 4 2 3 3 2 2" xfId="1004" xr:uid="{00000000-0005-0000-0000-00003F120000}"/>
    <cellStyle name="Hyperlink 4 2 3 3 2 2 2" xfId="2117" xr:uid="{00000000-0005-0000-0000-000040120000}"/>
    <cellStyle name="Hyperlink 4 2 3 3 2 2 2 2" xfId="4328" xr:uid="{00000000-0005-0000-0000-000041120000}"/>
    <cellStyle name="Hyperlink 4 2 3 3 2 2 2 3" xfId="6538" xr:uid="{00000000-0005-0000-0000-000042120000}"/>
    <cellStyle name="Hyperlink 4 2 3 3 2 2 3" xfId="3223" xr:uid="{00000000-0005-0000-0000-000043120000}"/>
    <cellStyle name="Hyperlink 4 2 3 3 2 2 4" xfId="5433" xr:uid="{00000000-0005-0000-0000-000044120000}"/>
    <cellStyle name="Hyperlink 4 2 3 3 2 3" xfId="1565" xr:uid="{00000000-0005-0000-0000-000045120000}"/>
    <cellStyle name="Hyperlink 4 2 3 3 2 3 2" xfId="3776" xr:uid="{00000000-0005-0000-0000-000046120000}"/>
    <cellStyle name="Hyperlink 4 2 3 3 2 3 3" xfId="5986" xr:uid="{00000000-0005-0000-0000-000047120000}"/>
    <cellStyle name="Hyperlink 4 2 3 3 2 4" xfId="2671" xr:uid="{00000000-0005-0000-0000-000048120000}"/>
    <cellStyle name="Hyperlink 4 2 3 3 2 5" xfId="4881" xr:uid="{00000000-0005-0000-0000-000049120000}"/>
    <cellStyle name="Hyperlink 4 2 3 3 3" xfId="728" xr:uid="{00000000-0005-0000-0000-00004A120000}"/>
    <cellStyle name="Hyperlink 4 2 3 3 3 2" xfId="1841" xr:uid="{00000000-0005-0000-0000-00004B120000}"/>
    <cellStyle name="Hyperlink 4 2 3 3 3 2 2" xfId="4052" xr:uid="{00000000-0005-0000-0000-00004C120000}"/>
    <cellStyle name="Hyperlink 4 2 3 3 3 2 3" xfId="6262" xr:uid="{00000000-0005-0000-0000-00004D120000}"/>
    <cellStyle name="Hyperlink 4 2 3 3 3 3" xfId="2947" xr:uid="{00000000-0005-0000-0000-00004E120000}"/>
    <cellStyle name="Hyperlink 4 2 3 3 3 4" xfId="5157" xr:uid="{00000000-0005-0000-0000-00004F120000}"/>
    <cellStyle name="Hyperlink 4 2 3 3 4" xfId="1289" xr:uid="{00000000-0005-0000-0000-000050120000}"/>
    <cellStyle name="Hyperlink 4 2 3 3 4 2" xfId="3500" xr:uid="{00000000-0005-0000-0000-000051120000}"/>
    <cellStyle name="Hyperlink 4 2 3 3 4 3" xfId="5710" xr:uid="{00000000-0005-0000-0000-000052120000}"/>
    <cellStyle name="Hyperlink 4 2 3 3 5" xfId="2395" xr:uid="{00000000-0005-0000-0000-000053120000}"/>
    <cellStyle name="Hyperlink 4 2 3 3 6" xfId="4605" xr:uid="{00000000-0005-0000-0000-000054120000}"/>
    <cellStyle name="Hyperlink 4 2 3 4" xfId="268" xr:uid="{00000000-0005-0000-0000-000055120000}"/>
    <cellStyle name="Hyperlink 4 2 3 4 2" xfId="544" xr:uid="{00000000-0005-0000-0000-000056120000}"/>
    <cellStyle name="Hyperlink 4 2 3 4 2 2" xfId="1096" xr:uid="{00000000-0005-0000-0000-000057120000}"/>
    <cellStyle name="Hyperlink 4 2 3 4 2 2 2" xfId="2209" xr:uid="{00000000-0005-0000-0000-000058120000}"/>
    <cellStyle name="Hyperlink 4 2 3 4 2 2 2 2" xfId="4420" xr:uid="{00000000-0005-0000-0000-000059120000}"/>
    <cellStyle name="Hyperlink 4 2 3 4 2 2 2 3" xfId="6630" xr:uid="{00000000-0005-0000-0000-00005A120000}"/>
    <cellStyle name="Hyperlink 4 2 3 4 2 2 3" xfId="3315" xr:uid="{00000000-0005-0000-0000-00005B120000}"/>
    <cellStyle name="Hyperlink 4 2 3 4 2 2 4" xfId="5525" xr:uid="{00000000-0005-0000-0000-00005C120000}"/>
    <cellStyle name="Hyperlink 4 2 3 4 2 3" xfId="1657" xr:uid="{00000000-0005-0000-0000-00005D120000}"/>
    <cellStyle name="Hyperlink 4 2 3 4 2 3 2" xfId="3868" xr:uid="{00000000-0005-0000-0000-00005E120000}"/>
    <cellStyle name="Hyperlink 4 2 3 4 2 3 3" xfId="6078" xr:uid="{00000000-0005-0000-0000-00005F120000}"/>
    <cellStyle name="Hyperlink 4 2 3 4 2 4" xfId="2763" xr:uid="{00000000-0005-0000-0000-000060120000}"/>
    <cellStyle name="Hyperlink 4 2 3 4 2 5" xfId="4973" xr:uid="{00000000-0005-0000-0000-000061120000}"/>
    <cellStyle name="Hyperlink 4 2 3 4 3" xfId="820" xr:uid="{00000000-0005-0000-0000-000062120000}"/>
    <cellStyle name="Hyperlink 4 2 3 4 3 2" xfId="1933" xr:uid="{00000000-0005-0000-0000-000063120000}"/>
    <cellStyle name="Hyperlink 4 2 3 4 3 2 2" xfId="4144" xr:uid="{00000000-0005-0000-0000-000064120000}"/>
    <cellStyle name="Hyperlink 4 2 3 4 3 2 3" xfId="6354" xr:uid="{00000000-0005-0000-0000-000065120000}"/>
    <cellStyle name="Hyperlink 4 2 3 4 3 3" xfId="3039" xr:uid="{00000000-0005-0000-0000-000066120000}"/>
    <cellStyle name="Hyperlink 4 2 3 4 3 4" xfId="5249" xr:uid="{00000000-0005-0000-0000-000067120000}"/>
    <cellStyle name="Hyperlink 4 2 3 4 4" xfId="1381" xr:uid="{00000000-0005-0000-0000-000068120000}"/>
    <cellStyle name="Hyperlink 4 2 3 4 4 2" xfId="3592" xr:uid="{00000000-0005-0000-0000-000069120000}"/>
    <cellStyle name="Hyperlink 4 2 3 4 4 3" xfId="5802" xr:uid="{00000000-0005-0000-0000-00006A120000}"/>
    <cellStyle name="Hyperlink 4 2 3 4 5" xfId="2487" xr:uid="{00000000-0005-0000-0000-00006B120000}"/>
    <cellStyle name="Hyperlink 4 2 3 4 6" xfId="4697" xr:uid="{00000000-0005-0000-0000-00006C120000}"/>
    <cellStyle name="Hyperlink 4 2 3 5" xfId="360" xr:uid="{00000000-0005-0000-0000-00006D120000}"/>
    <cellStyle name="Hyperlink 4 2 3 5 2" xfId="912" xr:uid="{00000000-0005-0000-0000-00006E120000}"/>
    <cellStyle name="Hyperlink 4 2 3 5 2 2" xfId="2025" xr:uid="{00000000-0005-0000-0000-00006F120000}"/>
    <cellStyle name="Hyperlink 4 2 3 5 2 2 2" xfId="4236" xr:uid="{00000000-0005-0000-0000-000070120000}"/>
    <cellStyle name="Hyperlink 4 2 3 5 2 2 3" xfId="6446" xr:uid="{00000000-0005-0000-0000-000071120000}"/>
    <cellStyle name="Hyperlink 4 2 3 5 2 3" xfId="3131" xr:uid="{00000000-0005-0000-0000-000072120000}"/>
    <cellStyle name="Hyperlink 4 2 3 5 2 4" xfId="5341" xr:uid="{00000000-0005-0000-0000-000073120000}"/>
    <cellStyle name="Hyperlink 4 2 3 5 3" xfId="1473" xr:uid="{00000000-0005-0000-0000-000074120000}"/>
    <cellStyle name="Hyperlink 4 2 3 5 3 2" xfId="3684" xr:uid="{00000000-0005-0000-0000-000075120000}"/>
    <cellStyle name="Hyperlink 4 2 3 5 3 3" xfId="5894" xr:uid="{00000000-0005-0000-0000-000076120000}"/>
    <cellStyle name="Hyperlink 4 2 3 5 4" xfId="2579" xr:uid="{00000000-0005-0000-0000-000077120000}"/>
    <cellStyle name="Hyperlink 4 2 3 5 5" xfId="4789" xr:uid="{00000000-0005-0000-0000-000078120000}"/>
    <cellStyle name="Hyperlink 4 2 3 6" xfId="636" xr:uid="{00000000-0005-0000-0000-000079120000}"/>
    <cellStyle name="Hyperlink 4 2 3 6 2" xfId="1749" xr:uid="{00000000-0005-0000-0000-00007A120000}"/>
    <cellStyle name="Hyperlink 4 2 3 6 2 2" xfId="3960" xr:uid="{00000000-0005-0000-0000-00007B120000}"/>
    <cellStyle name="Hyperlink 4 2 3 6 2 3" xfId="6170" xr:uid="{00000000-0005-0000-0000-00007C120000}"/>
    <cellStyle name="Hyperlink 4 2 3 6 3" xfId="2855" xr:uid="{00000000-0005-0000-0000-00007D120000}"/>
    <cellStyle name="Hyperlink 4 2 3 6 4" xfId="5065" xr:uid="{00000000-0005-0000-0000-00007E120000}"/>
    <cellStyle name="Hyperlink 4 2 3 7" xfId="1197" xr:uid="{00000000-0005-0000-0000-00007F120000}"/>
    <cellStyle name="Hyperlink 4 2 3 7 2" xfId="3408" xr:uid="{00000000-0005-0000-0000-000080120000}"/>
    <cellStyle name="Hyperlink 4 2 3 7 3" xfId="5618" xr:uid="{00000000-0005-0000-0000-000081120000}"/>
    <cellStyle name="Hyperlink 4 2 3 8" xfId="2303" xr:uid="{00000000-0005-0000-0000-000082120000}"/>
    <cellStyle name="Hyperlink 4 2 3 9" xfId="4513" xr:uid="{00000000-0005-0000-0000-000083120000}"/>
    <cellStyle name="Hyperlink 4 2 4" xfId="110" xr:uid="{00000000-0005-0000-0000-000084120000}"/>
    <cellStyle name="Hyperlink 4 2 4 2" xfId="202" xr:uid="{00000000-0005-0000-0000-000085120000}"/>
    <cellStyle name="Hyperlink 4 2 4 2 2" xfId="478" xr:uid="{00000000-0005-0000-0000-000086120000}"/>
    <cellStyle name="Hyperlink 4 2 4 2 2 2" xfId="1030" xr:uid="{00000000-0005-0000-0000-000087120000}"/>
    <cellStyle name="Hyperlink 4 2 4 2 2 2 2" xfId="2143" xr:uid="{00000000-0005-0000-0000-000088120000}"/>
    <cellStyle name="Hyperlink 4 2 4 2 2 2 2 2" xfId="4354" xr:uid="{00000000-0005-0000-0000-000089120000}"/>
    <cellStyle name="Hyperlink 4 2 4 2 2 2 2 3" xfId="6564" xr:uid="{00000000-0005-0000-0000-00008A120000}"/>
    <cellStyle name="Hyperlink 4 2 4 2 2 2 3" xfId="3249" xr:uid="{00000000-0005-0000-0000-00008B120000}"/>
    <cellStyle name="Hyperlink 4 2 4 2 2 2 4" xfId="5459" xr:uid="{00000000-0005-0000-0000-00008C120000}"/>
    <cellStyle name="Hyperlink 4 2 4 2 2 3" xfId="1591" xr:uid="{00000000-0005-0000-0000-00008D120000}"/>
    <cellStyle name="Hyperlink 4 2 4 2 2 3 2" xfId="3802" xr:uid="{00000000-0005-0000-0000-00008E120000}"/>
    <cellStyle name="Hyperlink 4 2 4 2 2 3 3" xfId="6012" xr:uid="{00000000-0005-0000-0000-00008F120000}"/>
    <cellStyle name="Hyperlink 4 2 4 2 2 4" xfId="2697" xr:uid="{00000000-0005-0000-0000-000090120000}"/>
    <cellStyle name="Hyperlink 4 2 4 2 2 5" xfId="4907" xr:uid="{00000000-0005-0000-0000-000091120000}"/>
    <cellStyle name="Hyperlink 4 2 4 2 3" xfId="754" xr:uid="{00000000-0005-0000-0000-000092120000}"/>
    <cellStyle name="Hyperlink 4 2 4 2 3 2" xfId="1867" xr:uid="{00000000-0005-0000-0000-000093120000}"/>
    <cellStyle name="Hyperlink 4 2 4 2 3 2 2" xfId="4078" xr:uid="{00000000-0005-0000-0000-000094120000}"/>
    <cellStyle name="Hyperlink 4 2 4 2 3 2 3" xfId="6288" xr:uid="{00000000-0005-0000-0000-000095120000}"/>
    <cellStyle name="Hyperlink 4 2 4 2 3 3" xfId="2973" xr:uid="{00000000-0005-0000-0000-000096120000}"/>
    <cellStyle name="Hyperlink 4 2 4 2 3 4" xfId="5183" xr:uid="{00000000-0005-0000-0000-000097120000}"/>
    <cellStyle name="Hyperlink 4 2 4 2 4" xfId="1315" xr:uid="{00000000-0005-0000-0000-000098120000}"/>
    <cellStyle name="Hyperlink 4 2 4 2 4 2" xfId="3526" xr:uid="{00000000-0005-0000-0000-000099120000}"/>
    <cellStyle name="Hyperlink 4 2 4 2 4 3" xfId="5736" xr:uid="{00000000-0005-0000-0000-00009A120000}"/>
    <cellStyle name="Hyperlink 4 2 4 2 5" xfId="2421" xr:uid="{00000000-0005-0000-0000-00009B120000}"/>
    <cellStyle name="Hyperlink 4 2 4 2 6" xfId="4631" xr:uid="{00000000-0005-0000-0000-00009C120000}"/>
    <cellStyle name="Hyperlink 4 2 4 3" xfId="294" xr:uid="{00000000-0005-0000-0000-00009D120000}"/>
    <cellStyle name="Hyperlink 4 2 4 3 2" xfId="570" xr:uid="{00000000-0005-0000-0000-00009E120000}"/>
    <cellStyle name="Hyperlink 4 2 4 3 2 2" xfId="1122" xr:uid="{00000000-0005-0000-0000-00009F120000}"/>
    <cellStyle name="Hyperlink 4 2 4 3 2 2 2" xfId="2235" xr:uid="{00000000-0005-0000-0000-0000A0120000}"/>
    <cellStyle name="Hyperlink 4 2 4 3 2 2 2 2" xfId="4446" xr:uid="{00000000-0005-0000-0000-0000A1120000}"/>
    <cellStyle name="Hyperlink 4 2 4 3 2 2 2 3" xfId="6656" xr:uid="{00000000-0005-0000-0000-0000A2120000}"/>
    <cellStyle name="Hyperlink 4 2 4 3 2 2 3" xfId="3341" xr:uid="{00000000-0005-0000-0000-0000A3120000}"/>
    <cellStyle name="Hyperlink 4 2 4 3 2 2 4" xfId="5551" xr:uid="{00000000-0005-0000-0000-0000A4120000}"/>
    <cellStyle name="Hyperlink 4 2 4 3 2 3" xfId="1683" xr:uid="{00000000-0005-0000-0000-0000A5120000}"/>
    <cellStyle name="Hyperlink 4 2 4 3 2 3 2" xfId="3894" xr:uid="{00000000-0005-0000-0000-0000A6120000}"/>
    <cellStyle name="Hyperlink 4 2 4 3 2 3 3" xfId="6104" xr:uid="{00000000-0005-0000-0000-0000A7120000}"/>
    <cellStyle name="Hyperlink 4 2 4 3 2 4" xfId="2789" xr:uid="{00000000-0005-0000-0000-0000A8120000}"/>
    <cellStyle name="Hyperlink 4 2 4 3 2 5" xfId="4999" xr:uid="{00000000-0005-0000-0000-0000A9120000}"/>
    <cellStyle name="Hyperlink 4 2 4 3 3" xfId="846" xr:uid="{00000000-0005-0000-0000-0000AA120000}"/>
    <cellStyle name="Hyperlink 4 2 4 3 3 2" xfId="1959" xr:uid="{00000000-0005-0000-0000-0000AB120000}"/>
    <cellStyle name="Hyperlink 4 2 4 3 3 2 2" xfId="4170" xr:uid="{00000000-0005-0000-0000-0000AC120000}"/>
    <cellStyle name="Hyperlink 4 2 4 3 3 2 3" xfId="6380" xr:uid="{00000000-0005-0000-0000-0000AD120000}"/>
    <cellStyle name="Hyperlink 4 2 4 3 3 3" xfId="3065" xr:uid="{00000000-0005-0000-0000-0000AE120000}"/>
    <cellStyle name="Hyperlink 4 2 4 3 3 4" xfId="5275" xr:uid="{00000000-0005-0000-0000-0000AF120000}"/>
    <cellStyle name="Hyperlink 4 2 4 3 4" xfId="1407" xr:uid="{00000000-0005-0000-0000-0000B0120000}"/>
    <cellStyle name="Hyperlink 4 2 4 3 4 2" xfId="3618" xr:uid="{00000000-0005-0000-0000-0000B1120000}"/>
    <cellStyle name="Hyperlink 4 2 4 3 4 3" xfId="5828" xr:uid="{00000000-0005-0000-0000-0000B2120000}"/>
    <cellStyle name="Hyperlink 4 2 4 3 5" xfId="2513" xr:uid="{00000000-0005-0000-0000-0000B3120000}"/>
    <cellStyle name="Hyperlink 4 2 4 3 6" xfId="4723" xr:uid="{00000000-0005-0000-0000-0000B4120000}"/>
    <cellStyle name="Hyperlink 4 2 4 4" xfId="386" xr:uid="{00000000-0005-0000-0000-0000B5120000}"/>
    <cellStyle name="Hyperlink 4 2 4 4 2" xfId="938" xr:uid="{00000000-0005-0000-0000-0000B6120000}"/>
    <cellStyle name="Hyperlink 4 2 4 4 2 2" xfId="2051" xr:uid="{00000000-0005-0000-0000-0000B7120000}"/>
    <cellStyle name="Hyperlink 4 2 4 4 2 2 2" xfId="4262" xr:uid="{00000000-0005-0000-0000-0000B8120000}"/>
    <cellStyle name="Hyperlink 4 2 4 4 2 2 3" xfId="6472" xr:uid="{00000000-0005-0000-0000-0000B9120000}"/>
    <cellStyle name="Hyperlink 4 2 4 4 2 3" xfId="3157" xr:uid="{00000000-0005-0000-0000-0000BA120000}"/>
    <cellStyle name="Hyperlink 4 2 4 4 2 4" xfId="5367" xr:uid="{00000000-0005-0000-0000-0000BB120000}"/>
    <cellStyle name="Hyperlink 4 2 4 4 3" xfId="1499" xr:uid="{00000000-0005-0000-0000-0000BC120000}"/>
    <cellStyle name="Hyperlink 4 2 4 4 3 2" xfId="3710" xr:uid="{00000000-0005-0000-0000-0000BD120000}"/>
    <cellStyle name="Hyperlink 4 2 4 4 3 3" xfId="5920" xr:uid="{00000000-0005-0000-0000-0000BE120000}"/>
    <cellStyle name="Hyperlink 4 2 4 4 4" xfId="2605" xr:uid="{00000000-0005-0000-0000-0000BF120000}"/>
    <cellStyle name="Hyperlink 4 2 4 4 5" xfId="4815" xr:uid="{00000000-0005-0000-0000-0000C0120000}"/>
    <cellStyle name="Hyperlink 4 2 4 5" xfId="662" xr:uid="{00000000-0005-0000-0000-0000C1120000}"/>
    <cellStyle name="Hyperlink 4 2 4 5 2" xfId="1775" xr:uid="{00000000-0005-0000-0000-0000C2120000}"/>
    <cellStyle name="Hyperlink 4 2 4 5 2 2" xfId="3986" xr:uid="{00000000-0005-0000-0000-0000C3120000}"/>
    <cellStyle name="Hyperlink 4 2 4 5 2 3" xfId="6196" xr:uid="{00000000-0005-0000-0000-0000C4120000}"/>
    <cellStyle name="Hyperlink 4 2 4 5 3" xfId="2881" xr:uid="{00000000-0005-0000-0000-0000C5120000}"/>
    <cellStyle name="Hyperlink 4 2 4 5 4" xfId="5091" xr:uid="{00000000-0005-0000-0000-0000C6120000}"/>
    <cellStyle name="Hyperlink 4 2 4 6" xfId="1223" xr:uid="{00000000-0005-0000-0000-0000C7120000}"/>
    <cellStyle name="Hyperlink 4 2 4 6 2" xfId="3434" xr:uid="{00000000-0005-0000-0000-0000C8120000}"/>
    <cellStyle name="Hyperlink 4 2 4 6 3" xfId="5644" xr:uid="{00000000-0005-0000-0000-0000C9120000}"/>
    <cellStyle name="Hyperlink 4 2 4 7" xfId="2329" xr:uid="{00000000-0005-0000-0000-0000CA120000}"/>
    <cellStyle name="Hyperlink 4 2 4 8" xfId="4539" xr:uid="{00000000-0005-0000-0000-0000CB120000}"/>
    <cellStyle name="Hyperlink 4 2 5" xfId="156" xr:uid="{00000000-0005-0000-0000-0000CC120000}"/>
    <cellStyle name="Hyperlink 4 2 5 2" xfId="432" xr:uid="{00000000-0005-0000-0000-0000CD120000}"/>
    <cellStyle name="Hyperlink 4 2 5 2 2" xfId="984" xr:uid="{00000000-0005-0000-0000-0000CE120000}"/>
    <cellStyle name="Hyperlink 4 2 5 2 2 2" xfId="2097" xr:uid="{00000000-0005-0000-0000-0000CF120000}"/>
    <cellStyle name="Hyperlink 4 2 5 2 2 2 2" xfId="4308" xr:uid="{00000000-0005-0000-0000-0000D0120000}"/>
    <cellStyle name="Hyperlink 4 2 5 2 2 2 3" xfId="6518" xr:uid="{00000000-0005-0000-0000-0000D1120000}"/>
    <cellStyle name="Hyperlink 4 2 5 2 2 3" xfId="3203" xr:uid="{00000000-0005-0000-0000-0000D2120000}"/>
    <cellStyle name="Hyperlink 4 2 5 2 2 4" xfId="5413" xr:uid="{00000000-0005-0000-0000-0000D3120000}"/>
    <cellStyle name="Hyperlink 4 2 5 2 3" xfId="1545" xr:uid="{00000000-0005-0000-0000-0000D4120000}"/>
    <cellStyle name="Hyperlink 4 2 5 2 3 2" xfId="3756" xr:uid="{00000000-0005-0000-0000-0000D5120000}"/>
    <cellStyle name="Hyperlink 4 2 5 2 3 3" xfId="5966" xr:uid="{00000000-0005-0000-0000-0000D6120000}"/>
    <cellStyle name="Hyperlink 4 2 5 2 4" xfId="2651" xr:uid="{00000000-0005-0000-0000-0000D7120000}"/>
    <cellStyle name="Hyperlink 4 2 5 2 5" xfId="4861" xr:uid="{00000000-0005-0000-0000-0000D8120000}"/>
    <cellStyle name="Hyperlink 4 2 5 3" xfId="708" xr:uid="{00000000-0005-0000-0000-0000D9120000}"/>
    <cellStyle name="Hyperlink 4 2 5 3 2" xfId="1821" xr:uid="{00000000-0005-0000-0000-0000DA120000}"/>
    <cellStyle name="Hyperlink 4 2 5 3 2 2" xfId="4032" xr:uid="{00000000-0005-0000-0000-0000DB120000}"/>
    <cellStyle name="Hyperlink 4 2 5 3 2 3" xfId="6242" xr:uid="{00000000-0005-0000-0000-0000DC120000}"/>
    <cellStyle name="Hyperlink 4 2 5 3 3" xfId="2927" xr:uid="{00000000-0005-0000-0000-0000DD120000}"/>
    <cellStyle name="Hyperlink 4 2 5 3 4" xfId="5137" xr:uid="{00000000-0005-0000-0000-0000DE120000}"/>
    <cellStyle name="Hyperlink 4 2 5 4" xfId="1269" xr:uid="{00000000-0005-0000-0000-0000DF120000}"/>
    <cellStyle name="Hyperlink 4 2 5 4 2" xfId="3480" xr:uid="{00000000-0005-0000-0000-0000E0120000}"/>
    <cellStyle name="Hyperlink 4 2 5 4 3" xfId="5690" xr:uid="{00000000-0005-0000-0000-0000E1120000}"/>
    <cellStyle name="Hyperlink 4 2 5 5" xfId="2375" xr:uid="{00000000-0005-0000-0000-0000E2120000}"/>
    <cellStyle name="Hyperlink 4 2 5 6" xfId="4585" xr:uid="{00000000-0005-0000-0000-0000E3120000}"/>
    <cellStyle name="Hyperlink 4 2 6" xfId="248" xr:uid="{00000000-0005-0000-0000-0000E4120000}"/>
    <cellStyle name="Hyperlink 4 2 6 2" xfId="524" xr:uid="{00000000-0005-0000-0000-0000E5120000}"/>
    <cellStyle name="Hyperlink 4 2 6 2 2" xfId="1076" xr:uid="{00000000-0005-0000-0000-0000E6120000}"/>
    <cellStyle name="Hyperlink 4 2 6 2 2 2" xfId="2189" xr:uid="{00000000-0005-0000-0000-0000E7120000}"/>
    <cellStyle name="Hyperlink 4 2 6 2 2 2 2" xfId="4400" xr:uid="{00000000-0005-0000-0000-0000E8120000}"/>
    <cellStyle name="Hyperlink 4 2 6 2 2 2 3" xfId="6610" xr:uid="{00000000-0005-0000-0000-0000E9120000}"/>
    <cellStyle name="Hyperlink 4 2 6 2 2 3" xfId="3295" xr:uid="{00000000-0005-0000-0000-0000EA120000}"/>
    <cellStyle name="Hyperlink 4 2 6 2 2 4" xfId="5505" xr:uid="{00000000-0005-0000-0000-0000EB120000}"/>
    <cellStyle name="Hyperlink 4 2 6 2 3" xfId="1637" xr:uid="{00000000-0005-0000-0000-0000EC120000}"/>
    <cellStyle name="Hyperlink 4 2 6 2 3 2" xfId="3848" xr:uid="{00000000-0005-0000-0000-0000ED120000}"/>
    <cellStyle name="Hyperlink 4 2 6 2 3 3" xfId="6058" xr:uid="{00000000-0005-0000-0000-0000EE120000}"/>
    <cellStyle name="Hyperlink 4 2 6 2 4" xfId="2743" xr:uid="{00000000-0005-0000-0000-0000EF120000}"/>
    <cellStyle name="Hyperlink 4 2 6 2 5" xfId="4953" xr:uid="{00000000-0005-0000-0000-0000F0120000}"/>
    <cellStyle name="Hyperlink 4 2 6 3" xfId="800" xr:uid="{00000000-0005-0000-0000-0000F1120000}"/>
    <cellStyle name="Hyperlink 4 2 6 3 2" xfId="1913" xr:uid="{00000000-0005-0000-0000-0000F2120000}"/>
    <cellStyle name="Hyperlink 4 2 6 3 2 2" xfId="4124" xr:uid="{00000000-0005-0000-0000-0000F3120000}"/>
    <cellStyle name="Hyperlink 4 2 6 3 2 3" xfId="6334" xr:uid="{00000000-0005-0000-0000-0000F4120000}"/>
    <cellStyle name="Hyperlink 4 2 6 3 3" xfId="3019" xr:uid="{00000000-0005-0000-0000-0000F5120000}"/>
    <cellStyle name="Hyperlink 4 2 6 3 4" xfId="5229" xr:uid="{00000000-0005-0000-0000-0000F6120000}"/>
    <cellStyle name="Hyperlink 4 2 6 4" xfId="1361" xr:uid="{00000000-0005-0000-0000-0000F7120000}"/>
    <cellStyle name="Hyperlink 4 2 6 4 2" xfId="3572" xr:uid="{00000000-0005-0000-0000-0000F8120000}"/>
    <cellStyle name="Hyperlink 4 2 6 4 3" xfId="5782" xr:uid="{00000000-0005-0000-0000-0000F9120000}"/>
    <cellStyle name="Hyperlink 4 2 6 5" xfId="2467" xr:uid="{00000000-0005-0000-0000-0000FA120000}"/>
    <cellStyle name="Hyperlink 4 2 6 6" xfId="4677" xr:uid="{00000000-0005-0000-0000-0000FB120000}"/>
    <cellStyle name="Hyperlink 4 2 7" xfId="340" xr:uid="{00000000-0005-0000-0000-0000FC120000}"/>
    <cellStyle name="Hyperlink 4 2 7 2" xfId="892" xr:uid="{00000000-0005-0000-0000-0000FD120000}"/>
    <cellStyle name="Hyperlink 4 2 7 2 2" xfId="2005" xr:uid="{00000000-0005-0000-0000-0000FE120000}"/>
    <cellStyle name="Hyperlink 4 2 7 2 2 2" xfId="4216" xr:uid="{00000000-0005-0000-0000-0000FF120000}"/>
    <cellStyle name="Hyperlink 4 2 7 2 2 3" xfId="6426" xr:uid="{00000000-0005-0000-0000-000000130000}"/>
    <cellStyle name="Hyperlink 4 2 7 2 3" xfId="3111" xr:uid="{00000000-0005-0000-0000-000001130000}"/>
    <cellStyle name="Hyperlink 4 2 7 2 4" xfId="5321" xr:uid="{00000000-0005-0000-0000-000002130000}"/>
    <cellStyle name="Hyperlink 4 2 7 3" xfId="1453" xr:uid="{00000000-0005-0000-0000-000003130000}"/>
    <cellStyle name="Hyperlink 4 2 7 3 2" xfId="3664" xr:uid="{00000000-0005-0000-0000-000004130000}"/>
    <cellStyle name="Hyperlink 4 2 7 3 3" xfId="5874" xr:uid="{00000000-0005-0000-0000-000005130000}"/>
    <cellStyle name="Hyperlink 4 2 7 4" xfId="2559" xr:uid="{00000000-0005-0000-0000-000006130000}"/>
    <cellStyle name="Hyperlink 4 2 7 5" xfId="4769" xr:uid="{00000000-0005-0000-0000-000007130000}"/>
    <cellStyle name="Hyperlink 4 2 8" xfId="616" xr:uid="{00000000-0005-0000-0000-000008130000}"/>
    <cellStyle name="Hyperlink 4 2 8 2" xfId="1729" xr:uid="{00000000-0005-0000-0000-000009130000}"/>
    <cellStyle name="Hyperlink 4 2 8 2 2" xfId="3940" xr:uid="{00000000-0005-0000-0000-00000A130000}"/>
    <cellStyle name="Hyperlink 4 2 8 2 3" xfId="6150" xr:uid="{00000000-0005-0000-0000-00000B130000}"/>
    <cellStyle name="Hyperlink 4 2 8 3" xfId="2835" xr:uid="{00000000-0005-0000-0000-00000C130000}"/>
    <cellStyle name="Hyperlink 4 2 8 4" xfId="5045" xr:uid="{00000000-0005-0000-0000-00000D130000}"/>
    <cellStyle name="Hyperlink 4 2 9" xfId="1177" xr:uid="{00000000-0005-0000-0000-00000E130000}"/>
    <cellStyle name="Hyperlink 4 2 9 2" xfId="3388" xr:uid="{00000000-0005-0000-0000-00000F130000}"/>
    <cellStyle name="Hyperlink 4 2 9 3" xfId="5598" xr:uid="{00000000-0005-0000-0000-000010130000}"/>
    <cellStyle name="Hyperlink 4 3" xfId="69" xr:uid="{00000000-0005-0000-0000-000011130000}"/>
    <cellStyle name="Hyperlink 4 3 10" xfId="4498" xr:uid="{00000000-0005-0000-0000-000012130000}"/>
    <cellStyle name="Hyperlink 4 3 2" xfId="89" xr:uid="{00000000-0005-0000-0000-000013130000}"/>
    <cellStyle name="Hyperlink 4 3 2 2" xfId="135" xr:uid="{00000000-0005-0000-0000-000014130000}"/>
    <cellStyle name="Hyperlink 4 3 2 2 2" xfId="227" xr:uid="{00000000-0005-0000-0000-000015130000}"/>
    <cellStyle name="Hyperlink 4 3 2 2 2 2" xfId="503" xr:uid="{00000000-0005-0000-0000-000016130000}"/>
    <cellStyle name="Hyperlink 4 3 2 2 2 2 2" xfId="1055" xr:uid="{00000000-0005-0000-0000-000017130000}"/>
    <cellStyle name="Hyperlink 4 3 2 2 2 2 2 2" xfId="2168" xr:uid="{00000000-0005-0000-0000-000018130000}"/>
    <cellStyle name="Hyperlink 4 3 2 2 2 2 2 2 2" xfId="4379" xr:uid="{00000000-0005-0000-0000-000019130000}"/>
    <cellStyle name="Hyperlink 4 3 2 2 2 2 2 2 3" xfId="6589" xr:uid="{00000000-0005-0000-0000-00001A130000}"/>
    <cellStyle name="Hyperlink 4 3 2 2 2 2 2 3" xfId="3274" xr:uid="{00000000-0005-0000-0000-00001B130000}"/>
    <cellStyle name="Hyperlink 4 3 2 2 2 2 2 4" xfId="5484" xr:uid="{00000000-0005-0000-0000-00001C130000}"/>
    <cellStyle name="Hyperlink 4 3 2 2 2 2 3" xfId="1616" xr:uid="{00000000-0005-0000-0000-00001D130000}"/>
    <cellStyle name="Hyperlink 4 3 2 2 2 2 3 2" xfId="3827" xr:uid="{00000000-0005-0000-0000-00001E130000}"/>
    <cellStyle name="Hyperlink 4 3 2 2 2 2 3 3" xfId="6037" xr:uid="{00000000-0005-0000-0000-00001F130000}"/>
    <cellStyle name="Hyperlink 4 3 2 2 2 2 4" xfId="2722" xr:uid="{00000000-0005-0000-0000-000020130000}"/>
    <cellStyle name="Hyperlink 4 3 2 2 2 2 5" xfId="4932" xr:uid="{00000000-0005-0000-0000-000021130000}"/>
    <cellStyle name="Hyperlink 4 3 2 2 2 3" xfId="779" xr:uid="{00000000-0005-0000-0000-000022130000}"/>
    <cellStyle name="Hyperlink 4 3 2 2 2 3 2" xfId="1892" xr:uid="{00000000-0005-0000-0000-000023130000}"/>
    <cellStyle name="Hyperlink 4 3 2 2 2 3 2 2" xfId="4103" xr:uid="{00000000-0005-0000-0000-000024130000}"/>
    <cellStyle name="Hyperlink 4 3 2 2 2 3 2 3" xfId="6313" xr:uid="{00000000-0005-0000-0000-000025130000}"/>
    <cellStyle name="Hyperlink 4 3 2 2 2 3 3" xfId="2998" xr:uid="{00000000-0005-0000-0000-000026130000}"/>
    <cellStyle name="Hyperlink 4 3 2 2 2 3 4" xfId="5208" xr:uid="{00000000-0005-0000-0000-000027130000}"/>
    <cellStyle name="Hyperlink 4 3 2 2 2 4" xfId="1340" xr:uid="{00000000-0005-0000-0000-000028130000}"/>
    <cellStyle name="Hyperlink 4 3 2 2 2 4 2" xfId="3551" xr:uid="{00000000-0005-0000-0000-000029130000}"/>
    <cellStyle name="Hyperlink 4 3 2 2 2 4 3" xfId="5761" xr:uid="{00000000-0005-0000-0000-00002A130000}"/>
    <cellStyle name="Hyperlink 4 3 2 2 2 5" xfId="2446" xr:uid="{00000000-0005-0000-0000-00002B130000}"/>
    <cellStyle name="Hyperlink 4 3 2 2 2 6" xfId="4656" xr:uid="{00000000-0005-0000-0000-00002C130000}"/>
    <cellStyle name="Hyperlink 4 3 2 2 3" xfId="319" xr:uid="{00000000-0005-0000-0000-00002D130000}"/>
    <cellStyle name="Hyperlink 4 3 2 2 3 2" xfId="595" xr:uid="{00000000-0005-0000-0000-00002E130000}"/>
    <cellStyle name="Hyperlink 4 3 2 2 3 2 2" xfId="1147" xr:uid="{00000000-0005-0000-0000-00002F130000}"/>
    <cellStyle name="Hyperlink 4 3 2 2 3 2 2 2" xfId="2260" xr:uid="{00000000-0005-0000-0000-000030130000}"/>
    <cellStyle name="Hyperlink 4 3 2 2 3 2 2 2 2" xfId="4471" xr:uid="{00000000-0005-0000-0000-000031130000}"/>
    <cellStyle name="Hyperlink 4 3 2 2 3 2 2 2 3" xfId="6681" xr:uid="{00000000-0005-0000-0000-000032130000}"/>
    <cellStyle name="Hyperlink 4 3 2 2 3 2 2 3" xfId="3366" xr:uid="{00000000-0005-0000-0000-000033130000}"/>
    <cellStyle name="Hyperlink 4 3 2 2 3 2 2 4" xfId="5576" xr:uid="{00000000-0005-0000-0000-000034130000}"/>
    <cellStyle name="Hyperlink 4 3 2 2 3 2 3" xfId="1708" xr:uid="{00000000-0005-0000-0000-000035130000}"/>
    <cellStyle name="Hyperlink 4 3 2 2 3 2 3 2" xfId="3919" xr:uid="{00000000-0005-0000-0000-000036130000}"/>
    <cellStyle name="Hyperlink 4 3 2 2 3 2 3 3" xfId="6129" xr:uid="{00000000-0005-0000-0000-000037130000}"/>
    <cellStyle name="Hyperlink 4 3 2 2 3 2 4" xfId="2814" xr:uid="{00000000-0005-0000-0000-000038130000}"/>
    <cellStyle name="Hyperlink 4 3 2 2 3 2 5" xfId="5024" xr:uid="{00000000-0005-0000-0000-000039130000}"/>
    <cellStyle name="Hyperlink 4 3 2 2 3 3" xfId="871" xr:uid="{00000000-0005-0000-0000-00003A130000}"/>
    <cellStyle name="Hyperlink 4 3 2 2 3 3 2" xfId="1984" xr:uid="{00000000-0005-0000-0000-00003B130000}"/>
    <cellStyle name="Hyperlink 4 3 2 2 3 3 2 2" xfId="4195" xr:uid="{00000000-0005-0000-0000-00003C130000}"/>
    <cellStyle name="Hyperlink 4 3 2 2 3 3 2 3" xfId="6405" xr:uid="{00000000-0005-0000-0000-00003D130000}"/>
    <cellStyle name="Hyperlink 4 3 2 2 3 3 3" xfId="3090" xr:uid="{00000000-0005-0000-0000-00003E130000}"/>
    <cellStyle name="Hyperlink 4 3 2 2 3 3 4" xfId="5300" xr:uid="{00000000-0005-0000-0000-00003F130000}"/>
    <cellStyle name="Hyperlink 4 3 2 2 3 4" xfId="1432" xr:uid="{00000000-0005-0000-0000-000040130000}"/>
    <cellStyle name="Hyperlink 4 3 2 2 3 4 2" xfId="3643" xr:uid="{00000000-0005-0000-0000-000041130000}"/>
    <cellStyle name="Hyperlink 4 3 2 2 3 4 3" xfId="5853" xr:uid="{00000000-0005-0000-0000-000042130000}"/>
    <cellStyle name="Hyperlink 4 3 2 2 3 5" xfId="2538" xr:uid="{00000000-0005-0000-0000-000043130000}"/>
    <cellStyle name="Hyperlink 4 3 2 2 3 6" xfId="4748" xr:uid="{00000000-0005-0000-0000-000044130000}"/>
    <cellStyle name="Hyperlink 4 3 2 2 4" xfId="411" xr:uid="{00000000-0005-0000-0000-000045130000}"/>
    <cellStyle name="Hyperlink 4 3 2 2 4 2" xfId="963" xr:uid="{00000000-0005-0000-0000-000046130000}"/>
    <cellStyle name="Hyperlink 4 3 2 2 4 2 2" xfId="2076" xr:uid="{00000000-0005-0000-0000-000047130000}"/>
    <cellStyle name="Hyperlink 4 3 2 2 4 2 2 2" xfId="4287" xr:uid="{00000000-0005-0000-0000-000048130000}"/>
    <cellStyle name="Hyperlink 4 3 2 2 4 2 2 3" xfId="6497" xr:uid="{00000000-0005-0000-0000-000049130000}"/>
    <cellStyle name="Hyperlink 4 3 2 2 4 2 3" xfId="3182" xr:uid="{00000000-0005-0000-0000-00004A130000}"/>
    <cellStyle name="Hyperlink 4 3 2 2 4 2 4" xfId="5392" xr:uid="{00000000-0005-0000-0000-00004B130000}"/>
    <cellStyle name="Hyperlink 4 3 2 2 4 3" xfId="1524" xr:uid="{00000000-0005-0000-0000-00004C130000}"/>
    <cellStyle name="Hyperlink 4 3 2 2 4 3 2" xfId="3735" xr:uid="{00000000-0005-0000-0000-00004D130000}"/>
    <cellStyle name="Hyperlink 4 3 2 2 4 3 3" xfId="5945" xr:uid="{00000000-0005-0000-0000-00004E130000}"/>
    <cellStyle name="Hyperlink 4 3 2 2 4 4" xfId="2630" xr:uid="{00000000-0005-0000-0000-00004F130000}"/>
    <cellStyle name="Hyperlink 4 3 2 2 4 5" xfId="4840" xr:uid="{00000000-0005-0000-0000-000050130000}"/>
    <cellStyle name="Hyperlink 4 3 2 2 5" xfId="687" xr:uid="{00000000-0005-0000-0000-000051130000}"/>
    <cellStyle name="Hyperlink 4 3 2 2 5 2" xfId="1800" xr:uid="{00000000-0005-0000-0000-000052130000}"/>
    <cellStyle name="Hyperlink 4 3 2 2 5 2 2" xfId="4011" xr:uid="{00000000-0005-0000-0000-000053130000}"/>
    <cellStyle name="Hyperlink 4 3 2 2 5 2 3" xfId="6221" xr:uid="{00000000-0005-0000-0000-000054130000}"/>
    <cellStyle name="Hyperlink 4 3 2 2 5 3" xfId="2906" xr:uid="{00000000-0005-0000-0000-000055130000}"/>
    <cellStyle name="Hyperlink 4 3 2 2 5 4" xfId="5116" xr:uid="{00000000-0005-0000-0000-000056130000}"/>
    <cellStyle name="Hyperlink 4 3 2 2 6" xfId="1248" xr:uid="{00000000-0005-0000-0000-000057130000}"/>
    <cellStyle name="Hyperlink 4 3 2 2 6 2" xfId="3459" xr:uid="{00000000-0005-0000-0000-000058130000}"/>
    <cellStyle name="Hyperlink 4 3 2 2 6 3" xfId="5669" xr:uid="{00000000-0005-0000-0000-000059130000}"/>
    <cellStyle name="Hyperlink 4 3 2 2 7" xfId="2354" xr:uid="{00000000-0005-0000-0000-00005A130000}"/>
    <cellStyle name="Hyperlink 4 3 2 2 8" xfId="4564" xr:uid="{00000000-0005-0000-0000-00005B130000}"/>
    <cellStyle name="Hyperlink 4 3 2 3" xfId="181" xr:uid="{00000000-0005-0000-0000-00005C130000}"/>
    <cellStyle name="Hyperlink 4 3 2 3 2" xfId="457" xr:uid="{00000000-0005-0000-0000-00005D130000}"/>
    <cellStyle name="Hyperlink 4 3 2 3 2 2" xfId="1009" xr:uid="{00000000-0005-0000-0000-00005E130000}"/>
    <cellStyle name="Hyperlink 4 3 2 3 2 2 2" xfId="2122" xr:uid="{00000000-0005-0000-0000-00005F130000}"/>
    <cellStyle name="Hyperlink 4 3 2 3 2 2 2 2" xfId="4333" xr:uid="{00000000-0005-0000-0000-000060130000}"/>
    <cellStyle name="Hyperlink 4 3 2 3 2 2 2 3" xfId="6543" xr:uid="{00000000-0005-0000-0000-000061130000}"/>
    <cellStyle name="Hyperlink 4 3 2 3 2 2 3" xfId="3228" xr:uid="{00000000-0005-0000-0000-000062130000}"/>
    <cellStyle name="Hyperlink 4 3 2 3 2 2 4" xfId="5438" xr:uid="{00000000-0005-0000-0000-000063130000}"/>
    <cellStyle name="Hyperlink 4 3 2 3 2 3" xfId="1570" xr:uid="{00000000-0005-0000-0000-000064130000}"/>
    <cellStyle name="Hyperlink 4 3 2 3 2 3 2" xfId="3781" xr:uid="{00000000-0005-0000-0000-000065130000}"/>
    <cellStyle name="Hyperlink 4 3 2 3 2 3 3" xfId="5991" xr:uid="{00000000-0005-0000-0000-000066130000}"/>
    <cellStyle name="Hyperlink 4 3 2 3 2 4" xfId="2676" xr:uid="{00000000-0005-0000-0000-000067130000}"/>
    <cellStyle name="Hyperlink 4 3 2 3 2 5" xfId="4886" xr:uid="{00000000-0005-0000-0000-000068130000}"/>
    <cellStyle name="Hyperlink 4 3 2 3 3" xfId="733" xr:uid="{00000000-0005-0000-0000-000069130000}"/>
    <cellStyle name="Hyperlink 4 3 2 3 3 2" xfId="1846" xr:uid="{00000000-0005-0000-0000-00006A130000}"/>
    <cellStyle name="Hyperlink 4 3 2 3 3 2 2" xfId="4057" xr:uid="{00000000-0005-0000-0000-00006B130000}"/>
    <cellStyle name="Hyperlink 4 3 2 3 3 2 3" xfId="6267" xr:uid="{00000000-0005-0000-0000-00006C130000}"/>
    <cellStyle name="Hyperlink 4 3 2 3 3 3" xfId="2952" xr:uid="{00000000-0005-0000-0000-00006D130000}"/>
    <cellStyle name="Hyperlink 4 3 2 3 3 4" xfId="5162" xr:uid="{00000000-0005-0000-0000-00006E130000}"/>
    <cellStyle name="Hyperlink 4 3 2 3 4" xfId="1294" xr:uid="{00000000-0005-0000-0000-00006F130000}"/>
    <cellStyle name="Hyperlink 4 3 2 3 4 2" xfId="3505" xr:uid="{00000000-0005-0000-0000-000070130000}"/>
    <cellStyle name="Hyperlink 4 3 2 3 4 3" xfId="5715" xr:uid="{00000000-0005-0000-0000-000071130000}"/>
    <cellStyle name="Hyperlink 4 3 2 3 5" xfId="2400" xr:uid="{00000000-0005-0000-0000-000072130000}"/>
    <cellStyle name="Hyperlink 4 3 2 3 6" xfId="4610" xr:uid="{00000000-0005-0000-0000-000073130000}"/>
    <cellStyle name="Hyperlink 4 3 2 4" xfId="273" xr:uid="{00000000-0005-0000-0000-000074130000}"/>
    <cellStyle name="Hyperlink 4 3 2 4 2" xfId="549" xr:uid="{00000000-0005-0000-0000-000075130000}"/>
    <cellStyle name="Hyperlink 4 3 2 4 2 2" xfId="1101" xr:uid="{00000000-0005-0000-0000-000076130000}"/>
    <cellStyle name="Hyperlink 4 3 2 4 2 2 2" xfId="2214" xr:uid="{00000000-0005-0000-0000-000077130000}"/>
    <cellStyle name="Hyperlink 4 3 2 4 2 2 2 2" xfId="4425" xr:uid="{00000000-0005-0000-0000-000078130000}"/>
    <cellStyle name="Hyperlink 4 3 2 4 2 2 2 3" xfId="6635" xr:uid="{00000000-0005-0000-0000-000079130000}"/>
    <cellStyle name="Hyperlink 4 3 2 4 2 2 3" xfId="3320" xr:uid="{00000000-0005-0000-0000-00007A130000}"/>
    <cellStyle name="Hyperlink 4 3 2 4 2 2 4" xfId="5530" xr:uid="{00000000-0005-0000-0000-00007B130000}"/>
    <cellStyle name="Hyperlink 4 3 2 4 2 3" xfId="1662" xr:uid="{00000000-0005-0000-0000-00007C130000}"/>
    <cellStyle name="Hyperlink 4 3 2 4 2 3 2" xfId="3873" xr:uid="{00000000-0005-0000-0000-00007D130000}"/>
    <cellStyle name="Hyperlink 4 3 2 4 2 3 3" xfId="6083" xr:uid="{00000000-0005-0000-0000-00007E130000}"/>
    <cellStyle name="Hyperlink 4 3 2 4 2 4" xfId="2768" xr:uid="{00000000-0005-0000-0000-00007F130000}"/>
    <cellStyle name="Hyperlink 4 3 2 4 2 5" xfId="4978" xr:uid="{00000000-0005-0000-0000-000080130000}"/>
    <cellStyle name="Hyperlink 4 3 2 4 3" xfId="825" xr:uid="{00000000-0005-0000-0000-000081130000}"/>
    <cellStyle name="Hyperlink 4 3 2 4 3 2" xfId="1938" xr:uid="{00000000-0005-0000-0000-000082130000}"/>
    <cellStyle name="Hyperlink 4 3 2 4 3 2 2" xfId="4149" xr:uid="{00000000-0005-0000-0000-000083130000}"/>
    <cellStyle name="Hyperlink 4 3 2 4 3 2 3" xfId="6359" xr:uid="{00000000-0005-0000-0000-000084130000}"/>
    <cellStyle name="Hyperlink 4 3 2 4 3 3" xfId="3044" xr:uid="{00000000-0005-0000-0000-000085130000}"/>
    <cellStyle name="Hyperlink 4 3 2 4 3 4" xfId="5254" xr:uid="{00000000-0005-0000-0000-000086130000}"/>
    <cellStyle name="Hyperlink 4 3 2 4 4" xfId="1386" xr:uid="{00000000-0005-0000-0000-000087130000}"/>
    <cellStyle name="Hyperlink 4 3 2 4 4 2" xfId="3597" xr:uid="{00000000-0005-0000-0000-000088130000}"/>
    <cellStyle name="Hyperlink 4 3 2 4 4 3" xfId="5807" xr:uid="{00000000-0005-0000-0000-000089130000}"/>
    <cellStyle name="Hyperlink 4 3 2 4 5" xfId="2492" xr:uid="{00000000-0005-0000-0000-00008A130000}"/>
    <cellStyle name="Hyperlink 4 3 2 4 6" xfId="4702" xr:uid="{00000000-0005-0000-0000-00008B130000}"/>
    <cellStyle name="Hyperlink 4 3 2 5" xfId="365" xr:uid="{00000000-0005-0000-0000-00008C130000}"/>
    <cellStyle name="Hyperlink 4 3 2 5 2" xfId="917" xr:uid="{00000000-0005-0000-0000-00008D130000}"/>
    <cellStyle name="Hyperlink 4 3 2 5 2 2" xfId="2030" xr:uid="{00000000-0005-0000-0000-00008E130000}"/>
    <cellStyle name="Hyperlink 4 3 2 5 2 2 2" xfId="4241" xr:uid="{00000000-0005-0000-0000-00008F130000}"/>
    <cellStyle name="Hyperlink 4 3 2 5 2 2 3" xfId="6451" xr:uid="{00000000-0005-0000-0000-000090130000}"/>
    <cellStyle name="Hyperlink 4 3 2 5 2 3" xfId="3136" xr:uid="{00000000-0005-0000-0000-000091130000}"/>
    <cellStyle name="Hyperlink 4 3 2 5 2 4" xfId="5346" xr:uid="{00000000-0005-0000-0000-000092130000}"/>
    <cellStyle name="Hyperlink 4 3 2 5 3" xfId="1478" xr:uid="{00000000-0005-0000-0000-000093130000}"/>
    <cellStyle name="Hyperlink 4 3 2 5 3 2" xfId="3689" xr:uid="{00000000-0005-0000-0000-000094130000}"/>
    <cellStyle name="Hyperlink 4 3 2 5 3 3" xfId="5899" xr:uid="{00000000-0005-0000-0000-000095130000}"/>
    <cellStyle name="Hyperlink 4 3 2 5 4" xfId="2584" xr:uid="{00000000-0005-0000-0000-000096130000}"/>
    <cellStyle name="Hyperlink 4 3 2 5 5" xfId="4794" xr:uid="{00000000-0005-0000-0000-000097130000}"/>
    <cellStyle name="Hyperlink 4 3 2 6" xfId="641" xr:uid="{00000000-0005-0000-0000-000098130000}"/>
    <cellStyle name="Hyperlink 4 3 2 6 2" xfId="1754" xr:uid="{00000000-0005-0000-0000-000099130000}"/>
    <cellStyle name="Hyperlink 4 3 2 6 2 2" xfId="3965" xr:uid="{00000000-0005-0000-0000-00009A130000}"/>
    <cellStyle name="Hyperlink 4 3 2 6 2 3" xfId="6175" xr:uid="{00000000-0005-0000-0000-00009B130000}"/>
    <cellStyle name="Hyperlink 4 3 2 6 3" xfId="2860" xr:uid="{00000000-0005-0000-0000-00009C130000}"/>
    <cellStyle name="Hyperlink 4 3 2 6 4" xfId="5070" xr:uid="{00000000-0005-0000-0000-00009D130000}"/>
    <cellStyle name="Hyperlink 4 3 2 7" xfId="1202" xr:uid="{00000000-0005-0000-0000-00009E130000}"/>
    <cellStyle name="Hyperlink 4 3 2 7 2" xfId="3413" xr:uid="{00000000-0005-0000-0000-00009F130000}"/>
    <cellStyle name="Hyperlink 4 3 2 7 3" xfId="5623" xr:uid="{00000000-0005-0000-0000-0000A0130000}"/>
    <cellStyle name="Hyperlink 4 3 2 8" xfId="2308" xr:uid="{00000000-0005-0000-0000-0000A1130000}"/>
    <cellStyle name="Hyperlink 4 3 2 9" xfId="4518" xr:uid="{00000000-0005-0000-0000-0000A2130000}"/>
    <cellStyle name="Hyperlink 4 3 3" xfId="115" xr:uid="{00000000-0005-0000-0000-0000A3130000}"/>
    <cellStyle name="Hyperlink 4 3 3 2" xfId="207" xr:uid="{00000000-0005-0000-0000-0000A4130000}"/>
    <cellStyle name="Hyperlink 4 3 3 2 2" xfId="483" xr:uid="{00000000-0005-0000-0000-0000A5130000}"/>
    <cellStyle name="Hyperlink 4 3 3 2 2 2" xfId="1035" xr:uid="{00000000-0005-0000-0000-0000A6130000}"/>
    <cellStyle name="Hyperlink 4 3 3 2 2 2 2" xfId="2148" xr:uid="{00000000-0005-0000-0000-0000A7130000}"/>
    <cellStyle name="Hyperlink 4 3 3 2 2 2 2 2" xfId="4359" xr:uid="{00000000-0005-0000-0000-0000A8130000}"/>
    <cellStyle name="Hyperlink 4 3 3 2 2 2 2 3" xfId="6569" xr:uid="{00000000-0005-0000-0000-0000A9130000}"/>
    <cellStyle name="Hyperlink 4 3 3 2 2 2 3" xfId="3254" xr:uid="{00000000-0005-0000-0000-0000AA130000}"/>
    <cellStyle name="Hyperlink 4 3 3 2 2 2 4" xfId="5464" xr:uid="{00000000-0005-0000-0000-0000AB130000}"/>
    <cellStyle name="Hyperlink 4 3 3 2 2 3" xfId="1596" xr:uid="{00000000-0005-0000-0000-0000AC130000}"/>
    <cellStyle name="Hyperlink 4 3 3 2 2 3 2" xfId="3807" xr:uid="{00000000-0005-0000-0000-0000AD130000}"/>
    <cellStyle name="Hyperlink 4 3 3 2 2 3 3" xfId="6017" xr:uid="{00000000-0005-0000-0000-0000AE130000}"/>
    <cellStyle name="Hyperlink 4 3 3 2 2 4" xfId="2702" xr:uid="{00000000-0005-0000-0000-0000AF130000}"/>
    <cellStyle name="Hyperlink 4 3 3 2 2 5" xfId="4912" xr:uid="{00000000-0005-0000-0000-0000B0130000}"/>
    <cellStyle name="Hyperlink 4 3 3 2 3" xfId="759" xr:uid="{00000000-0005-0000-0000-0000B1130000}"/>
    <cellStyle name="Hyperlink 4 3 3 2 3 2" xfId="1872" xr:uid="{00000000-0005-0000-0000-0000B2130000}"/>
    <cellStyle name="Hyperlink 4 3 3 2 3 2 2" xfId="4083" xr:uid="{00000000-0005-0000-0000-0000B3130000}"/>
    <cellStyle name="Hyperlink 4 3 3 2 3 2 3" xfId="6293" xr:uid="{00000000-0005-0000-0000-0000B4130000}"/>
    <cellStyle name="Hyperlink 4 3 3 2 3 3" xfId="2978" xr:uid="{00000000-0005-0000-0000-0000B5130000}"/>
    <cellStyle name="Hyperlink 4 3 3 2 3 4" xfId="5188" xr:uid="{00000000-0005-0000-0000-0000B6130000}"/>
    <cellStyle name="Hyperlink 4 3 3 2 4" xfId="1320" xr:uid="{00000000-0005-0000-0000-0000B7130000}"/>
    <cellStyle name="Hyperlink 4 3 3 2 4 2" xfId="3531" xr:uid="{00000000-0005-0000-0000-0000B8130000}"/>
    <cellStyle name="Hyperlink 4 3 3 2 4 3" xfId="5741" xr:uid="{00000000-0005-0000-0000-0000B9130000}"/>
    <cellStyle name="Hyperlink 4 3 3 2 5" xfId="2426" xr:uid="{00000000-0005-0000-0000-0000BA130000}"/>
    <cellStyle name="Hyperlink 4 3 3 2 6" xfId="4636" xr:uid="{00000000-0005-0000-0000-0000BB130000}"/>
    <cellStyle name="Hyperlink 4 3 3 3" xfId="299" xr:uid="{00000000-0005-0000-0000-0000BC130000}"/>
    <cellStyle name="Hyperlink 4 3 3 3 2" xfId="575" xr:uid="{00000000-0005-0000-0000-0000BD130000}"/>
    <cellStyle name="Hyperlink 4 3 3 3 2 2" xfId="1127" xr:uid="{00000000-0005-0000-0000-0000BE130000}"/>
    <cellStyle name="Hyperlink 4 3 3 3 2 2 2" xfId="2240" xr:uid="{00000000-0005-0000-0000-0000BF130000}"/>
    <cellStyle name="Hyperlink 4 3 3 3 2 2 2 2" xfId="4451" xr:uid="{00000000-0005-0000-0000-0000C0130000}"/>
    <cellStyle name="Hyperlink 4 3 3 3 2 2 2 3" xfId="6661" xr:uid="{00000000-0005-0000-0000-0000C1130000}"/>
    <cellStyle name="Hyperlink 4 3 3 3 2 2 3" xfId="3346" xr:uid="{00000000-0005-0000-0000-0000C2130000}"/>
    <cellStyle name="Hyperlink 4 3 3 3 2 2 4" xfId="5556" xr:uid="{00000000-0005-0000-0000-0000C3130000}"/>
    <cellStyle name="Hyperlink 4 3 3 3 2 3" xfId="1688" xr:uid="{00000000-0005-0000-0000-0000C4130000}"/>
    <cellStyle name="Hyperlink 4 3 3 3 2 3 2" xfId="3899" xr:uid="{00000000-0005-0000-0000-0000C5130000}"/>
    <cellStyle name="Hyperlink 4 3 3 3 2 3 3" xfId="6109" xr:uid="{00000000-0005-0000-0000-0000C6130000}"/>
    <cellStyle name="Hyperlink 4 3 3 3 2 4" xfId="2794" xr:uid="{00000000-0005-0000-0000-0000C7130000}"/>
    <cellStyle name="Hyperlink 4 3 3 3 2 5" xfId="5004" xr:uid="{00000000-0005-0000-0000-0000C8130000}"/>
    <cellStyle name="Hyperlink 4 3 3 3 3" xfId="851" xr:uid="{00000000-0005-0000-0000-0000C9130000}"/>
    <cellStyle name="Hyperlink 4 3 3 3 3 2" xfId="1964" xr:uid="{00000000-0005-0000-0000-0000CA130000}"/>
    <cellStyle name="Hyperlink 4 3 3 3 3 2 2" xfId="4175" xr:uid="{00000000-0005-0000-0000-0000CB130000}"/>
    <cellStyle name="Hyperlink 4 3 3 3 3 2 3" xfId="6385" xr:uid="{00000000-0005-0000-0000-0000CC130000}"/>
    <cellStyle name="Hyperlink 4 3 3 3 3 3" xfId="3070" xr:uid="{00000000-0005-0000-0000-0000CD130000}"/>
    <cellStyle name="Hyperlink 4 3 3 3 3 4" xfId="5280" xr:uid="{00000000-0005-0000-0000-0000CE130000}"/>
    <cellStyle name="Hyperlink 4 3 3 3 4" xfId="1412" xr:uid="{00000000-0005-0000-0000-0000CF130000}"/>
    <cellStyle name="Hyperlink 4 3 3 3 4 2" xfId="3623" xr:uid="{00000000-0005-0000-0000-0000D0130000}"/>
    <cellStyle name="Hyperlink 4 3 3 3 4 3" xfId="5833" xr:uid="{00000000-0005-0000-0000-0000D1130000}"/>
    <cellStyle name="Hyperlink 4 3 3 3 5" xfId="2518" xr:uid="{00000000-0005-0000-0000-0000D2130000}"/>
    <cellStyle name="Hyperlink 4 3 3 3 6" xfId="4728" xr:uid="{00000000-0005-0000-0000-0000D3130000}"/>
    <cellStyle name="Hyperlink 4 3 3 4" xfId="391" xr:uid="{00000000-0005-0000-0000-0000D4130000}"/>
    <cellStyle name="Hyperlink 4 3 3 4 2" xfId="943" xr:uid="{00000000-0005-0000-0000-0000D5130000}"/>
    <cellStyle name="Hyperlink 4 3 3 4 2 2" xfId="2056" xr:uid="{00000000-0005-0000-0000-0000D6130000}"/>
    <cellStyle name="Hyperlink 4 3 3 4 2 2 2" xfId="4267" xr:uid="{00000000-0005-0000-0000-0000D7130000}"/>
    <cellStyle name="Hyperlink 4 3 3 4 2 2 3" xfId="6477" xr:uid="{00000000-0005-0000-0000-0000D8130000}"/>
    <cellStyle name="Hyperlink 4 3 3 4 2 3" xfId="3162" xr:uid="{00000000-0005-0000-0000-0000D9130000}"/>
    <cellStyle name="Hyperlink 4 3 3 4 2 4" xfId="5372" xr:uid="{00000000-0005-0000-0000-0000DA130000}"/>
    <cellStyle name="Hyperlink 4 3 3 4 3" xfId="1504" xr:uid="{00000000-0005-0000-0000-0000DB130000}"/>
    <cellStyle name="Hyperlink 4 3 3 4 3 2" xfId="3715" xr:uid="{00000000-0005-0000-0000-0000DC130000}"/>
    <cellStyle name="Hyperlink 4 3 3 4 3 3" xfId="5925" xr:uid="{00000000-0005-0000-0000-0000DD130000}"/>
    <cellStyle name="Hyperlink 4 3 3 4 4" xfId="2610" xr:uid="{00000000-0005-0000-0000-0000DE130000}"/>
    <cellStyle name="Hyperlink 4 3 3 4 5" xfId="4820" xr:uid="{00000000-0005-0000-0000-0000DF130000}"/>
    <cellStyle name="Hyperlink 4 3 3 5" xfId="667" xr:uid="{00000000-0005-0000-0000-0000E0130000}"/>
    <cellStyle name="Hyperlink 4 3 3 5 2" xfId="1780" xr:uid="{00000000-0005-0000-0000-0000E1130000}"/>
    <cellStyle name="Hyperlink 4 3 3 5 2 2" xfId="3991" xr:uid="{00000000-0005-0000-0000-0000E2130000}"/>
    <cellStyle name="Hyperlink 4 3 3 5 2 3" xfId="6201" xr:uid="{00000000-0005-0000-0000-0000E3130000}"/>
    <cellStyle name="Hyperlink 4 3 3 5 3" xfId="2886" xr:uid="{00000000-0005-0000-0000-0000E4130000}"/>
    <cellStyle name="Hyperlink 4 3 3 5 4" xfId="5096" xr:uid="{00000000-0005-0000-0000-0000E5130000}"/>
    <cellStyle name="Hyperlink 4 3 3 6" xfId="1228" xr:uid="{00000000-0005-0000-0000-0000E6130000}"/>
    <cellStyle name="Hyperlink 4 3 3 6 2" xfId="3439" xr:uid="{00000000-0005-0000-0000-0000E7130000}"/>
    <cellStyle name="Hyperlink 4 3 3 6 3" xfId="5649" xr:uid="{00000000-0005-0000-0000-0000E8130000}"/>
    <cellStyle name="Hyperlink 4 3 3 7" xfId="2334" xr:uid="{00000000-0005-0000-0000-0000E9130000}"/>
    <cellStyle name="Hyperlink 4 3 3 8" xfId="4544" xr:uid="{00000000-0005-0000-0000-0000EA130000}"/>
    <cellStyle name="Hyperlink 4 3 4" xfId="161" xr:uid="{00000000-0005-0000-0000-0000EB130000}"/>
    <cellStyle name="Hyperlink 4 3 4 2" xfId="437" xr:uid="{00000000-0005-0000-0000-0000EC130000}"/>
    <cellStyle name="Hyperlink 4 3 4 2 2" xfId="989" xr:uid="{00000000-0005-0000-0000-0000ED130000}"/>
    <cellStyle name="Hyperlink 4 3 4 2 2 2" xfId="2102" xr:uid="{00000000-0005-0000-0000-0000EE130000}"/>
    <cellStyle name="Hyperlink 4 3 4 2 2 2 2" xfId="4313" xr:uid="{00000000-0005-0000-0000-0000EF130000}"/>
    <cellStyle name="Hyperlink 4 3 4 2 2 2 3" xfId="6523" xr:uid="{00000000-0005-0000-0000-0000F0130000}"/>
    <cellStyle name="Hyperlink 4 3 4 2 2 3" xfId="3208" xr:uid="{00000000-0005-0000-0000-0000F1130000}"/>
    <cellStyle name="Hyperlink 4 3 4 2 2 4" xfId="5418" xr:uid="{00000000-0005-0000-0000-0000F2130000}"/>
    <cellStyle name="Hyperlink 4 3 4 2 3" xfId="1550" xr:uid="{00000000-0005-0000-0000-0000F3130000}"/>
    <cellStyle name="Hyperlink 4 3 4 2 3 2" xfId="3761" xr:uid="{00000000-0005-0000-0000-0000F4130000}"/>
    <cellStyle name="Hyperlink 4 3 4 2 3 3" xfId="5971" xr:uid="{00000000-0005-0000-0000-0000F5130000}"/>
    <cellStyle name="Hyperlink 4 3 4 2 4" xfId="2656" xr:uid="{00000000-0005-0000-0000-0000F6130000}"/>
    <cellStyle name="Hyperlink 4 3 4 2 5" xfId="4866" xr:uid="{00000000-0005-0000-0000-0000F7130000}"/>
    <cellStyle name="Hyperlink 4 3 4 3" xfId="713" xr:uid="{00000000-0005-0000-0000-0000F8130000}"/>
    <cellStyle name="Hyperlink 4 3 4 3 2" xfId="1826" xr:uid="{00000000-0005-0000-0000-0000F9130000}"/>
    <cellStyle name="Hyperlink 4 3 4 3 2 2" xfId="4037" xr:uid="{00000000-0005-0000-0000-0000FA130000}"/>
    <cellStyle name="Hyperlink 4 3 4 3 2 3" xfId="6247" xr:uid="{00000000-0005-0000-0000-0000FB130000}"/>
    <cellStyle name="Hyperlink 4 3 4 3 3" xfId="2932" xr:uid="{00000000-0005-0000-0000-0000FC130000}"/>
    <cellStyle name="Hyperlink 4 3 4 3 4" xfId="5142" xr:uid="{00000000-0005-0000-0000-0000FD130000}"/>
    <cellStyle name="Hyperlink 4 3 4 4" xfId="1274" xr:uid="{00000000-0005-0000-0000-0000FE130000}"/>
    <cellStyle name="Hyperlink 4 3 4 4 2" xfId="3485" xr:uid="{00000000-0005-0000-0000-0000FF130000}"/>
    <cellStyle name="Hyperlink 4 3 4 4 3" xfId="5695" xr:uid="{00000000-0005-0000-0000-000000140000}"/>
    <cellStyle name="Hyperlink 4 3 4 5" xfId="2380" xr:uid="{00000000-0005-0000-0000-000001140000}"/>
    <cellStyle name="Hyperlink 4 3 4 6" xfId="4590" xr:uid="{00000000-0005-0000-0000-000002140000}"/>
    <cellStyle name="Hyperlink 4 3 5" xfId="253" xr:uid="{00000000-0005-0000-0000-000003140000}"/>
    <cellStyle name="Hyperlink 4 3 5 2" xfId="529" xr:uid="{00000000-0005-0000-0000-000004140000}"/>
    <cellStyle name="Hyperlink 4 3 5 2 2" xfId="1081" xr:uid="{00000000-0005-0000-0000-000005140000}"/>
    <cellStyle name="Hyperlink 4 3 5 2 2 2" xfId="2194" xr:uid="{00000000-0005-0000-0000-000006140000}"/>
    <cellStyle name="Hyperlink 4 3 5 2 2 2 2" xfId="4405" xr:uid="{00000000-0005-0000-0000-000007140000}"/>
    <cellStyle name="Hyperlink 4 3 5 2 2 2 3" xfId="6615" xr:uid="{00000000-0005-0000-0000-000008140000}"/>
    <cellStyle name="Hyperlink 4 3 5 2 2 3" xfId="3300" xr:uid="{00000000-0005-0000-0000-000009140000}"/>
    <cellStyle name="Hyperlink 4 3 5 2 2 4" xfId="5510" xr:uid="{00000000-0005-0000-0000-00000A140000}"/>
    <cellStyle name="Hyperlink 4 3 5 2 3" xfId="1642" xr:uid="{00000000-0005-0000-0000-00000B140000}"/>
    <cellStyle name="Hyperlink 4 3 5 2 3 2" xfId="3853" xr:uid="{00000000-0005-0000-0000-00000C140000}"/>
    <cellStyle name="Hyperlink 4 3 5 2 3 3" xfId="6063" xr:uid="{00000000-0005-0000-0000-00000D140000}"/>
    <cellStyle name="Hyperlink 4 3 5 2 4" xfId="2748" xr:uid="{00000000-0005-0000-0000-00000E140000}"/>
    <cellStyle name="Hyperlink 4 3 5 2 5" xfId="4958" xr:uid="{00000000-0005-0000-0000-00000F140000}"/>
    <cellStyle name="Hyperlink 4 3 5 3" xfId="805" xr:uid="{00000000-0005-0000-0000-000010140000}"/>
    <cellStyle name="Hyperlink 4 3 5 3 2" xfId="1918" xr:uid="{00000000-0005-0000-0000-000011140000}"/>
    <cellStyle name="Hyperlink 4 3 5 3 2 2" xfId="4129" xr:uid="{00000000-0005-0000-0000-000012140000}"/>
    <cellStyle name="Hyperlink 4 3 5 3 2 3" xfId="6339" xr:uid="{00000000-0005-0000-0000-000013140000}"/>
    <cellStyle name="Hyperlink 4 3 5 3 3" xfId="3024" xr:uid="{00000000-0005-0000-0000-000014140000}"/>
    <cellStyle name="Hyperlink 4 3 5 3 4" xfId="5234" xr:uid="{00000000-0005-0000-0000-000015140000}"/>
    <cellStyle name="Hyperlink 4 3 5 4" xfId="1366" xr:uid="{00000000-0005-0000-0000-000016140000}"/>
    <cellStyle name="Hyperlink 4 3 5 4 2" xfId="3577" xr:uid="{00000000-0005-0000-0000-000017140000}"/>
    <cellStyle name="Hyperlink 4 3 5 4 3" xfId="5787" xr:uid="{00000000-0005-0000-0000-000018140000}"/>
    <cellStyle name="Hyperlink 4 3 5 5" xfId="2472" xr:uid="{00000000-0005-0000-0000-000019140000}"/>
    <cellStyle name="Hyperlink 4 3 5 6" xfId="4682" xr:uid="{00000000-0005-0000-0000-00001A140000}"/>
    <cellStyle name="Hyperlink 4 3 6" xfId="345" xr:uid="{00000000-0005-0000-0000-00001B140000}"/>
    <cellStyle name="Hyperlink 4 3 6 2" xfId="897" xr:uid="{00000000-0005-0000-0000-00001C140000}"/>
    <cellStyle name="Hyperlink 4 3 6 2 2" xfId="2010" xr:uid="{00000000-0005-0000-0000-00001D140000}"/>
    <cellStyle name="Hyperlink 4 3 6 2 2 2" xfId="4221" xr:uid="{00000000-0005-0000-0000-00001E140000}"/>
    <cellStyle name="Hyperlink 4 3 6 2 2 3" xfId="6431" xr:uid="{00000000-0005-0000-0000-00001F140000}"/>
    <cellStyle name="Hyperlink 4 3 6 2 3" xfId="3116" xr:uid="{00000000-0005-0000-0000-000020140000}"/>
    <cellStyle name="Hyperlink 4 3 6 2 4" xfId="5326" xr:uid="{00000000-0005-0000-0000-000021140000}"/>
    <cellStyle name="Hyperlink 4 3 6 3" xfId="1458" xr:uid="{00000000-0005-0000-0000-000022140000}"/>
    <cellStyle name="Hyperlink 4 3 6 3 2" xfId="3669" xr:uid="{00000000-0005-0000-0000-000023140000}"/>
    <cellStyle name="Hyperlink 4 3 6 3 3" xfId="5879" xr:uid="{00000000-0005-0000-0000-000024140000}"/>
    <cellStyle name="Hyperlink 4 3 6 4" xfId="2564" xr:uid="{00000000-0005-0000-0000-000025140000}"/>
    <cellStyle name="Hyperlink 4 3 6 5" xfId="4774" xr:uid="{00000000-0005-0000-0000-000026140000}"/>
    <cellStyle name="Hyperlink 4 3 7" xfId="621" xr:uid="{00000000-0005-0000-0000-000027140000}"/>
    <cellStyle name="Hyperlink 4 3 7 2" xfId="1734" xr:uid="{00000000-0005-0000-0000-000028140000}"/>
    <cellStyle name="Hyperlink 4 3 7 2 2" xfId="3945" xr:uid="{00000000-0005-0000-0000-000029140000}"/>
    <cellStyle name="Hyperlink 4 3 7 2 3" xfId="6155" xr:uid="{00000000-0005-0000-0000-00002A140000}"/>
    <cellStyle name="Hyperlink 4 3 7 3" xfId="2840" xr:uid="{00000000-0005-0000-0000-00002B140000}"/>
    <cellStyle name="Hyperlink 4 3 7 4" xfId="5050" xr:uid="{00000000-0005-0000-0000-00002C140000}"/>
    <cellStyle name="Hyperlink 4 3 8" xfId="1182" xr:uid="{00000000-0005-0000-0000-00002D140000}"/>
    <cellStyle name="Hyperlink 4 3 8 2" xfId="3393" xr:uid="{00000000-0005-0000-0000-00002E140000}"/>
    <cellStyle name="Hyperlink 4 3 8 3" xfId="5603" xr:uid="{00000000-0005-0000-0000-00002F140000}"/>
    <cellStyle name="Hyperlink 4 3 9" xfId="2288" xr:uid="{00000000-0005-0000-0000-000030140000}"/>
    <cellStyle name="Hyperlink 4 4" xfId="79" xr:uid="{00000000-0005-0000-0000-000031140000}"/>
    <cellStyle name="Hyperlink 4 4 2" xfId="125" xr:uid="{00000000-0005-0000-0000-000032140000}"/>
    <cellStyle name="Hyperlink 4 4 2 2" xfId="217" xr:uid="{00000000-0005-0000-0000-000033140000}"/>
    <cellStyle name="Hyperlink 4 4 2 2 2" xfId="493" xr:uid="{00000000-0005-0000-0000-000034140000}"/>
    <cellStyle name="Hyperlink 4 4 2 2 2 2" xfId="1045" xr:uid="{00000000-0005-0000-0000-000035140000}"/>
    <cellStyle name="Hyperlink 4 4 2 2 2 2 2" xfId="2158" xr:uid="{00000000-0005-0000-0000-000036140000}"/>
    <cellStyle name="Hyperlink 4 4 2 2 2 2 2 2" xfId="4369" xr:uid="{00000000-0005-0000-0000-000037140000}"/>
    <cellStyle name="Hyperlink 4 4 2 2 2 2 2 3" xfId="6579" xr:uid="{00000000-0005-0000-0000-000038140000}"/>
    <cellStyle name="Hyperlink 4 4 2 2 2 2 3" xfId="3264" xr:uid="{00000000-0005-0000-0000-000039140000}"/>
    <cellStyle name="Hyperlink 4 4 2 2 2 2 4" xfId="5474" xr:uid="{00000000-0005-0000-0000-00003A140000}"/>
    <cellStyle name="Hyperlink 4 4 2 2 2 3" xfId="1606" xr:uid="{00000000-0005-0000-0000-00003B140000}"/>
    <cellStyle name="Hyperlink 4 4 2 2 2 3 2" xfId="3817" xr:uid="{00000000-0005-0000-0000-00003C140000}"/>
    <cellStyle name="Hyperlink 4 4 2 2 2 3 3" xfId="6027" xr:uid="{00000000-0005-0000-0000-00003D140000}"/>
    <cellStyle name="Hyperlink 4 4 2 2 2 4" xfId="2712" xr:uid="{00000000-0005-0000-0000-00003E140000}"/>
    <cellStyle name="Hyperlink 4 4 2 2 2 5" xfId="4922" xr:uid="{00000000-0005-0000-0000-00003F140000}"/>
    <cellStyle name="Hyperlink 4 4 2 2 3" xfId="769" xr:uid="{00000000-0005-0000-0000-000040140000}"/>
    <cellStyle name="Hyperlink 4 4 2 2 3 2" xfId="1882" xr:uid="{00000000-0005-0000-0000-000041140000}"/>
    <cellStyle name="Hyperlink 4 4 2 2 3 2 2" xfId="4093" xr:uid="{00000000-0005-0000-0000-000042140000}"/>
    <cellStyle name="Hyperlink 4 4 2 2 3 2 3" xfId="6303" xr:uid="{00000000-0005-0000-0000-000043140000}"/>
    <cellStyle name="Hyperlink 4 4 2 2 3 3" xfId="2988" xr:uid="{00000000-0005-0000-0000-000044140000}"/>
    <cellStyle name="Hyperlink 4 4 2 2 3 4" xfId="5198" xr:uid="{00000000-0005-0000-0000-000045140000}"/>
    <cellStyle name="Hyperlink 4 4 2 2 4" xfId="1330" xr:uid="{00000000-0005-0000-0000-000046140000}"/>
    <cellStyle name="Hyperlink 4 4 2 2 4 2" xfId="3541" xr:uid="{00000000-0005-0000-0000-000047140000}"/>
    <cellStyle name="Hyperlink 4 4 2 2 4 3" xfId="5751" xr:uid="{00000000-0005-0000-0000-000048140000}"/>
    <cellStyle name="Hyperlink 4 4 2 2 5" xfId="2436" xr:uid="{00000000-0005-0000-0000-000049140000}"/>
    <cellStyle name="Hyperlink 4 4 2 2 6" xfId="4646" xr:uid="{00000000-0005-0000-0000-00004A140000}"/>
    <cellStyle name="Hyperlink 4 4 2 3" xfId="309" xr:uid="{00000000-0005-0000-0000-00004B140000}"/>
    <cellStyle name="Hyperlink 4 4 2 3 2" xfId="585" xr:uid="{00000000-0005-0000-0000-00004C140000}"/>
    <cellStyle name="Hyperlink 4 4 2 3 2 2" xfId="1137" xr:uid="{00000000-0005-0000-0000-00004D140000}"/>
    <cellStyle name="Hyperlink 4 4 2 3 2 2 2" xfId="2250" xr:uid="{00000000-0005-0000-0000-00004E140000}"/>
    <cellStyle name="Hyperlink 4 4 2 3 2 2 2 2" xfId="4461" xr:uid="{00000000-0005-0000-0000-00004F140000}"/>
    <cellStyle name="Hyperlink 4 4 2 3 2 2 2 3" xfId="6671" xr:uid="{00000000-0005-0000-0000-000050140000}"/>
    <cellStyle name="Hyperlink 4 4 2 3 2 2 3" xfId="3356" xr:uid="{00000000-0005-0000-0000-000051140000}"/>
    <cellStyle name="Hyperlink 4 4 2 3 2 2 4" xfId="5566" xr:uid="{00000000-0005-0000-0000-000052140000}"/>
    <cellStyle name="Hyperlink 4 4 2 3 2 3" xfId="1698" xr:uid="{00000000-0005-0000-0000-000053140000}"/>
    <cellStyle name="Hyperlink 4 4 2 3 2 3 2" xfId="3909" xr:uid="{00000000-0005-0000-0000-000054140000}"/>
    <cellStyle name="Hyperlink 4 4 2 3 2 3 3" xfId="6119" xr:uid="{00000000-0005-0000-0000-000055140000}"/>
    <cellStyle name="Hyperlink 4 4 2 3 2 4" xfId="2804" xr:uid="{00000000-0005-0000-0000-000056140000}"/>
    <cellStyle name="Hyperlink 4 4 2 3 2 5" xfId="5014" xr:uid="{00000000-0005-0000-0000-000057140000}"/>
    <cellStyle name="Hyperlink 4 4 2 3 3" xfId="861" xr:uid="{00000000-0005-0000-0000-000058140000}"/>
    <cellStyle name="Hyperlink 4 4 2 3 3 2" xfId="1974" xr:uid="{00000000-0005-0000-0000-000059140000}"/>
    <cellStyle name="Hyperlink 4 4 2 3 3 2 2" xfId="4185" xr:uid="{00000000-0005-0000-0000-00005A140000}"/>
    <cellStyle name="Hyperlink 4 4 2 3 3 2 3" xfId="6395" xr:uid="{00000000-0005-0000-0000-00005B140000}"/>
    <cellStyle name="Hyperlink 4 4 2 3 3 3" xfId="3080" xr:uid="{00000000-0005-0000-0000-00005C140000}"/>
    <cellStyle name="Hyperlink 4 4 2 3 3 4" xfId="5290" xr:uid="{00000000-0005-0000-0000-00005D140000}"/>
    <cellStyle name="Hyperlink 4 4 2 3 4" xfId="1422" xr:uid="{00000000-0005-0000-0000-00005E140000}"/>
    <cellStyle name="Hyperlink 4 4 2 3 4 2" xfId="3633" xr:uid="{00000000-0005-0000-0000-00005F140000}"/>
    <cellStyle name="Hyperlink 4 4 2 3 4 3" xfId="5843" xr:uid="{00000000-0005-0000-0000-000060140000}"/>
    <cellStyle name="Hyperlink 4 4 2 3 5" xfId="2528" xr:uid="{00000000-0005-0000-0000-000061140000}"/>
    <cellStyle name="Hyperlink 4 4 2 3 6" xfId="4738" xr:uid="{00000000-0005-0000-0000-000062140000}"/>
    <cellStyle name="Hyperlink 4 4 2 4" xfId="401" xr:uid="{00000000-0005-0000-0000-000063140000}"/>
    <cellStyle name="Hyperlink 4 4 2 4 2" xfId="953" xr:uid="{00000000-0005-0000-0000-000064140000}"/>
    <cellStyle name="Hyperlink 4 4 2 4 2 2" xfId="2066" xr:uid="{00000000-0005-0000-0000-000065140000}"/>
    <cellStyle name="Hyperlink 4 4 2 4 2 2 2" xfId="4277" xr:uid="{00000000-0005-0000-0000-000066140000}"/>
    <cellStyle name="Hyperlink 4 4 2 4 2 2 3" xfId="6487" xr:uid="{00000000-0005-0000-0000-000067140000}"/>
    <cellStyle name="Hyperlink 4 4 2 4 2 3" xfId="3172" xr:uid="{00000000-0005-0000-0000-000068140000}"/>
    <cellStyle name="Hyperlink 4 4 2 4 2 4" xfId="5382" xr:uid="{00000000-0005-0000-0000-000069140000}"/>
    <cellStyle name="Hyperlink 4 4 2 4 3" xfId="1514" xr:uid="{00000000-0005-0000-0000-00006A140000}"/>
    <cellStyle name="Hyperlink 4 4 2 4 3 2" xfId="3725" xr:uid="{00000000-0005-0000-0000-00006B140000}"/>
    <cellStyle name="Hyperlink 4 4 2 4 3 3" xfId="5935" xr:uid="{00000000-0005-0000-0000-00006C140000}"/>
    <cellStyle name="Hyperlink 4 4 2 4 4" xfId="2620" xr:uid="{00000000-0005-0000-0000-00006D140000}"/>
    <cellStyle name="Hyperlink 4 4 2 4 5" xfId="4830" xr:uid="{00000000-0005-0000-0000-00006E140000}"/>
    <cellStyle name="Hyperlink 4 4 2 5" xfId="677" xr:uid="{00000000-0005-0000-0000-00006F140000}"/>
    <cellStyle name="Hyperlink 4 4 2 5 2" xfId="1790" xr:uid="{00000000-0005-0000-0000-000070140000}"/>
    <cellStyle name="Hyperlink 4 4 2 5 2 2" xfId="4001" xr:uid="{00000000-0005-0000-0000-000071140000}"/>
    <cellStyle name="Hyperlink 4 4 2 5 2 3" xfId="6211" xr:uid="{00000000-0005-0000-0000-000072140000}"/>
    <cellStyle name="Hyperlink 4 4 2 5 3" xfId="2896" xr:uid="{00000000-0005-0000-0000-000073140000}"/>
    <cellStyle name="Hyperlink 4 4 2 5 4" xfId="5106" xr:uid="{00000000-0005-0000-0000-000074140000}"/>
    <cellStyle name="Hyperlink 4 4 2 6" xfId="1238" xr:uid="{00000000-0005-0000-0000-000075140000}"/>
    <cellStyle name="Hyperlink 4 4 2 6 2" xfId="3449" xr:uid="{00000000-0005-0000-0000-000076140000}"/>
    <cellStyle name="Hyperlink 4 4 2 6 3" xfId="5659" xr:uid="{00000000-0005-0000-0000-000077140000}"/>
    <cellStyle name="Hyperlink 4 4 2 7" xfId="2344" xr:uid="{00000000-0005-0000-0000-000078140000}"/>
    <cellStyle name="Hyperlink 4 4 2 8" xfId="4554" xr:uid="{00000000-0005-0000-0000-000079140000}"/>
    <cellStyle name="Hyperlink 4 4 3" xfId="171" xr:uid="{00000000-0005-0000-0000-00007A140000}"/>
    <cellStyle name="Hyperlink 4 4 3 2" xfId="447" xr:uid="{00000000-0005-0000-0000-00007B140000}"/>
    <cellStyle name="Hyperlink 4 4 3 2 2" xfId="999" xr:uid="{00000000-0005-0000-0000-00007C140000}"/>
    <cellStyle name="Hyperlink 4 4 3 2 2 2" xfId="2112" xr:uid="{00000000-0005-0000-0000-00007D140000}"/>
    <cellStyle name="Hyperlink 4 4 3 2 2 2 2" xfId="4323" xr:uid="{00000000-0005-0000-0000-00007E140000}"/>
    <cellStyle name="Hyperlink 4 4 3 2 2 2 3" xfId="6533" xr:uid="{00000000-0005-0000-0000-00007F140000}"/>
    <cellStyle name="Hyperlink 4 4 3 2 2 3" xfId="3218" xr:uid="{00000000-0005-0000-0000-000080140000}"/>
    <cellStyle name="Hyperlink 4 4 3 2 2 4" xfId="5428" xr:uid="{00000000-0005-0000-0000-000081140000}"/>
    <cellStyle name="Hyperlink 4 4 3 2 3" xfId="1560" xr:uid="{00000000-0005-0000-0000-000082140000}"/>
    <cellStyle name="Hyperlink 4 4 3 2 3 2" xfId="3771" xr:uid="{00000000-0005-0000-0000-000083140000}"/>
    <cellStyle name="Hyperlink 4 4 3 2 3 3" xfId="5981" xr:uid="{00000000-0005-0000-0000-000084140000}"/>
    <cellStyle name="Hyperlink 4 4 3 2 4" xfId="2666" xr:uid="{00000000-0005-0000-0000-000085140000}"/>
    <cellStyle name="Hyperlink 4 4 3 2 5" xfId="4876" xr:uid="{00000000-0005-0000-0000-000086140000}"/>
    <cellStyle name="Hyperlink 4 4 3 3" xfId="723" xr:uid="{00000000-0005-0000-0000-000087140000}"/>
    <cellStyle name="Hyperlink 4 4 3 3 2" xfId="1836" xr:uid="{00000000-0005-0000-0000-000088140000}"/>
    <cellStyle name="Hyperlink 4 4 3 3 2 2" xfId="4047" xr:uid="{00000000-0005-0000-0000-000089140000}"/>
    <cellStyle name="Hyperlink 4 4 3 3 2 3" xfId="6257" xr:uid="{00000000-0005-0000-0000-00008A140000}"/>
    <cellStyle name="Hyperlink 4 4 3 3 3" xfId="2942" xr:uid="{00000000-0005-0000-0000-00008B140000}"/>
    <cellStyle name="Hyperlink 4 4 3 3 4" xfId="5152" xr:uid="{00000000-0005-0000-0000-00008C140000}"/>
    <cellStyle name="Hyperlink 4 4 3 4" xfId="1284" xr:uid="{00000000-0005-0000-0000-00008D140000}"/>
    <cellStyle name="Hyperlink 4 4 3 4 2" xfId="3495" xr:uid="{00000000-0005-0000-0000-00008E140000}"/>
    <cellStyle name="Hyperlink 4 4 3 4 3" xfId="5705" xr:uid="{00000000-0005-0000-0000-00008F140000}"/>
    <cellStyle name="Hyperlink 4 4 3 5" xfId="2390" xr:uid="{00000000-0005-0000-0000-000090140000}"/>
    <cellStyle name="Hyperlink 4 4 3 6" xfId="4600" xr:uid="{00000000-0005-0000-0000-000091140000}"/>
    <cellStyle name="Hyperlink 4 4 4" xfId="263" xr:uid="{00000000-0005-0000-0000-000092140000}"/>
    <cellStyle name="Hyperlink 4 4 4 2" xfId="539" xr:uid="{00000000-0005-0000-0000-000093140000}"/>
    <cellStyle name="Hyperlink 4 4 4 2 2" xfId="1091" xr:uid="{00000000-0005-0000-0000-000094140000}"/>
    <cellStyle name="Hyperlink 4 4 4 2 2 2" xfId="2204" xr:uid="{00000000-0005-0000-0000-000095140000}"/>
    <cellStyle name="Hyperlink 4 4 4 2 2 2 2" xfId="4415" xr:uid="{00000000-0005-0000-0000-000096140000}"/>
    <cellStyle name="Hyperlink 4 4 4 2 2 2 3" xfId="6625" xr:uid="{00000000-0005-0000-0000-000097140000}"/>
    <cellStyle name="Hyperlink 4 4 4 2 2 3" xfId="3310" xr:uid="{00000000-0005-0000-0000-000098140000}"/>
    <cellStyle name="Hyperlink 4 4 4 2 2 4" xfId="5520" xr:uid="{00000000-0005-0000-0000-000099140000}"/>
    <cellStyle name="Hyperlink 4 4 4 2 3" xfId="1652" xr:uid="{00000000-0005-0000-0000-00009A140000}"/>
    <cellStyle name="Hyperlink 4 4 4 2 3 2" xfId="3863" xr:uid="{00000000-0005-0000-0000-00009B140000}"/>
    <cellStyle name="Hyperlink 4 4 4 2 3 3" xfId="6073" xr:uid="{00000000-0005-0000-0000-00009C140000}"/>
    <cellStyle name="Hyperlink 4 4 4 2 4" xfId="2758" xr:uid="{00000000-0005-0000-0000-00009D140000}"/>
    <cellStyle name="Hyperlink 4 4 4 2 5" xfId="4968" xr:uid="{00000000-0005-0000-0000-00009E140000}"/>
    <cellStyle name="Hyperlink 4 4 4 3" xfId="815" xr:uid="{00000000-0005-0000-0000-00009F140000}"/>
    <cellStyle name="Hyperlink 4 4 4 3 2" xfId="1928" xr:uid="{00000000-0005-0000-0000-0000A0140000}"/>
    <cellStyle name="Hyperlink 4 4 4 3 2 2" xfId="4139" xr:uid="{00000000-0005-0000-0000-0000A1140000}"/>
    <cellStyle name="Hyperlink 4 4 4 3 2 3" xfId="6349" xr:uid="{00000000-0005-0000-0000-0000A2140000}"/>
    <cellStyle name="Hyperlink 4 4 4 3 3" xfId="3034" xr:uid="{00000000-0005-0000-0000-0000A3140000}"/>
    <cellStyle name="Hyperlink 4 4 4 3 4" xfId="5244" xr:uid="{00000000-0005-0000-0000-0000A4140000}"/>
    <cellStyle name="Hyperlink 4 4 4 4" xfId="1376" xr:uid="{00000000-0005-0000-0000-0000A5140000}"/>
    <cellStyle name="Hyperlink 4 4 4 4 2" xfId="3587" xr:uid="{00000000-0005-0000-0000-0000A6140000}"/>
    <cellStyle name="Hyperlink 4 4 4 4 3" xfId="5797" xr:uid="{00000000-0005-0000-0000-0000A7140000}"/>
    <cellStyle name="Hyperlink 4 4 4 5" xfId="2482" xr:uid="{00000000-0005-0000-0000-0000A8140000}"/>
    <cellStyle name="Hyperlink 4 4 4 6" xfId="4692" xr:uid="{00000000-0005-0000-0000-0000A9140000}"/>
    <cellStyle name="Hyperlink 4 4 5" xfId="355" xr:uid="{00000000-0005-0000-0000-0000AA140000}"/>
    <cellStyle name="Hyperlink 4 4 5 2" xfId="907" xr:uid="{00000000-0005-0000-0000-0000AB140000}"/>
    <cellStyle name="Hyperlink 4 4 5 2 2" xfId="2020" xr:uid="{00000000-0005-0000-0000-0000AC140000}"/>
    <cellStyle name="Hyperlink 4 4 5 2 2 2" xfId="4231" xr:uid="{00000000-0005-0000-0000-0000AD140000}"/>
    <cellStyle name="Hyperlink 4 4 5 2 2 3" xfId="6441" xr:uid="{00000000-0005-0000-0000-0000AE140000}"/>
    <cellStyle name="Hyperlink 4 4 5 2 3" xfId="3126" xr:uid="{00000000-0005-0000-0000-0000AF140000}"/>
    <cellStyle name="Hyperlink 4 4 5 2 4" xfId="5336" xr:uid="{00000000-0005-0000-0000-0000B0140000}"/>
    <cellStyle name="Hyperlink 4 4 5 3" xfId="1468" xr:uid="{00000000-0005-0000-0000-0000B1140000}"/>
    <cellStyle name="Hyperlink 4 4 5 3 2" xfId="3679" xr:uid="{00000000-0005-0000-0000-0000B2140000}"/>
    <cellStyle name="Hyperlink 4 4 5 3 3" xfId="5889" xr:uid="{00000000-0005-0000-0000-0000B3140000}"/>
    <cellStyle name="Hyperlink 4 4 5 4" xfId="2574" xr:uid="{00000000-0005-0000-0000-0000B4140000}"/>
    <cellStyle name="Hyperlink 4 4 5 5" xfId="4784" xr:uid="{00000000-0005-0000-0000-0000B5140000}"/>
    <cellStyle name="Hyperlink 4 4 6" xfId="631" xr:uid="{00000000-0005-0000-0000-0000B6140000}"/>
    <cellStyle name="Hyperlink 4 4 6 2" xfId="1744" xr:uid="{00000000-0005-0000-0000-0000B7140000}"/>
    <cellStyle name="Hyperlink 4 4 6 2 2" xfId="3955" xr:uid="{00000000-0005-0000-0000-0000B8140000}"/>
    <cellStyle name="Hyperlink 4 4 6 2 3" xfId="6165" xr:uid="{00000000-0005-0000-0000-0000B9140000}"/>
    <cellStyle name="Hyperlink 4 4 6 3" xfId="2850" xr:uid="{00000000-0005-0000-0000-0000BA140000}"/>
    <cellStyle name="Hyperlink 4 4 6 4" xfId="5060" xr:uid="{00000000-0005-0000-0000-0000BB140000}"/>
    <cellStyle name="Hyperlink 4 4 7" xfId="1192" xr:uid="{00000000-0005-0000-0000-0000BC140000}"/>
    <cellStyle name="Hyperlink 4 4 7 2" xfId="3403" xr:uid="{00000000-0005-0000-0000-0000BD140000}"/>
    <cellStyle name="Hyperlink 4 4 7 3" xfId="5613" xr:uid="{00000000-0005-0000-0000-0000BE140000}"/>
    <cellStyle name="Hyperlink 4 4 8" xfId="2298" xr:uid="{00000000-0005-0000-0000-0000BF140000}"/>
    <cellStyle name="Hyperlink 4 4 9" xfId="4508" xr:uid="{00000000-0005-0000-0000-0000C0140000}"/>
    <cellStyle name="Hyperlink 4 5" xfId="105" xr:uid="{00000000-0005-0000-0000-0000C1140000}"/>
    <cellStyle name="Hyperlink 4 5 2" xfId="197" xr:uid="{00000000-0005-0000-0000-0000C2140000}"/>
    <cellStyle name="Hyperlink 4 5 2 2" xfId="473" xr:uid="{00000000-0005-0000-0000-0000C3140000}"/>
    <cellStyle name="Hyperlink 4 5 2 2 2" xfId="1025" xr:uid="{00000000-0005-0000-0000-0000C4140000}"/>
    <cellStyle name="Hyperlink 4 5 2 2 2 2" xfId="2138" xr:uid="{00000000-0005-0000-0000-0000C5140000}"/>
    <cellStyle name="Hyperlink 4 5 2 2 2 2 2" xfId="4349" xr:uid="{00000000-0005-0000-0000-0000C6140000}"/>
    <cellStyle name="Hyperlink 4 5 2 2 2 2 3" xfId="6559" xr:uid="{00000000-0005-0000-0000-0000C7140000}"/>
    <cellStyle name="Hyperlink 4 5 2 2 2 3" xfId="3244" xr:uid="{00000000-0005-0000-0000-0000C8140000}"/>
    <cellStyle name="Hyperlink 4 5 2 2 2 4" xfId="5454" xr:uid="{00000000-0005-0000-0000-0000C9140000}"/>
    <cellStyle name="Hyperlink 4 5 2 2 3" xfId="1586" xr:uid="{00000000-0005-0000-0000-0000CA140000}"/>
    <cellStyle name="Hyperlink 4 5 2 2 3 2" xfId="3797" xr:uid="{00000000-0005-0000-0000-0000CB140000}"/>
    <cellStyle name="Hyperlink 4 5 2 2 3 3" xfId="6007" xr:uid="{00000000-0005-0000-0000-0000CC140000}"/>
    <cellStyle name="Hyperlink 4 5 2 2 4" xfId="2692" xr:uid="{00000000-0005-0000-0000-0000CD140000}"/>
    <cellStyle name="Hyperlink 4 5 2 2 5" xfId="4902" xr:uid="{00000000-0005-0000-0000-0000CE140000}"/>
    <cellStyle name="Hyperlink 4 5 2 3" xfId="749" xr:uid="{00000000-0005-0000-0000-0000CF140000}"/>
    <cellStyle name="Hyperlink 4 5 2 3 2" xfId="1862" xr:uid="{00000000-0005-0000-0000-0000D0140000}"/>
    <cellStyle name="Hyperlink 4 5 2 3 2 2" xfId="4073" xr:uid="{00000000-0005-0000-0000-0000D1140000}"/>
    <cellStyle name="Hyperlink 4 5 2 3 2 3" xfId="6283" xr:uid="{00000000-0005-0000-0000-0000D2140000}"/>
    <cellStyle name="Hyperlink 4 5 2 3 3" xfId="2968" xr:uid="{00000000-0005-0000-0000-0000D3140000}"/>
    <cellStyle name="Hyperlink 4 5 2 3 4" xfId="5178" xr:uid="{00000000-0005-0000-0000-0000D4140000}"/>
    <cellStyle name="Hyperlink 4 5 2 4" xfId="1310" xr:uid="{00000000-0005-0000-0000-0000D5140000}"/>
    <cellStyle name="Hyperlink 4 5 2 4 2" xfId="3521" xr:uid="{00000000-0005-0000-0000-0000D6140000}"/>
    <cellStyle name="Hyperlink 4 5 2 4 3" xfId="5731" xr:uid="{00000000-0005-0000-0000-0000D7140000}"/>
    <cellStyle name="Hyperlink 4 5 2 5" xfId="2416" xr:uid="{00000000-0005-0000-0000-0000D8140000}"/>
    <cellStyle name="Hyperlink 4 5 2 6" xfId="4626" xr:uid="{00000000-0005-0000-0000-0000D9140000}"/>
    <cellStyle name="Hyperlink 4 5 3" xfId="289" xr:uid="{00000000-0005-0000-0000-0000DA140000}"/>
    <cellStyle name="Hyperlink 4 5 3 2" xfId="565" xr:uid="{00000000-0005-0000-0000-0000DB140000}"/>
    <cellStyle name="Hyperlink 4 5 3 2 2" xfId="1117" xr:uid="{00000000-0005-0000-0000-0000DC140000}"/>
    <cellStyle name="Hyperlink 4 5 3 2 2 2" xfId="2230" xr:uid="{00000000-0005-0000-0000-0000DD140000}"/>
    <cellStyle name="Hyperlink 4 5 3 2 2 2 2" xfId="4441" xr:uid="{00000000-0005-0000-0000-0000DE140000}"/>
    <cellStyle name="Hyperlink 4 5 3 2 2 2 3" xfId="6651" xr:uid="{00000000-0005-0000-0000-0000DF140000}"/>
    <cellStyle name="Hyperlink 4 5 3 2 2 3" xfId="3336" xr:uid="{00000000-0005-0000-0000-0000E0140000}"/>
    <cellStyle name="Hyperlink 4 5 3 2 2 4" xfId="5546" xr:uid="{00000000-0005-0000-0000-0000E1140000}"/>
    <cellStyle name="Hyperlink 4 5 3 2 3" xfId="1678" xr:uid="{00000000-0005-0000-0000-0000E2140000}"/>
    <cellStyle name="Hyperlink 4 5 3 2 3 2" xfId="3889" xr:uid="{00000000-0005-0000-0000-0000E3140000}"/>
    <cellStyle name="Hyperlink 4 5 3 2 3 3" xfId="6099" xr:uid="{00000000-0005-0000-0000-0000E4140000}"/>
    <cellStyle name="Hyperlink 4 5 3 2 4" xfId="2784" xr:uid="{00000000-0005-0000-0000-0000E5140000}"/>
    <cellStyle name="Hyperlink 4 5 3 2 5" xfId="4994" xr:uid="{00000000-0005-0000-0000-0000E6140000}"/>
    <cellStyle name="Hyperlink 4 5 3 3" xfId="841" xr:uid="{00000000-0005-0000-0000-0000E7140000}"/>
    <cellStyle name="Hyperlink 4 5 3 3 2" xfId="1954" xr:uid="{00000000-0005-0000-0000-0000E8140000}"/>
    <cellStyle name="Hyperlink 4 5 3 3 2 2" xfId="4165" xr:uid="{00000000-0005-0000-0000-0000E9140000}"/>
    <cellStyle name="Hyperlink 4 5 3 3 2 3" xfId="6375" xr:uid="{00000000-0005-0000-0000-0000EA140000}"/>
    <cellStyle name="Hyperlink 4 5 3 3 3" xfId="3060" xr:uid="{00000000-0005-0000-0000-0000EB140000}"/>
    <cellStyle name="Hyperlink 4 5 3 3 4" xfId="5270" xr:uid="{00000000-0005-0000-0000-0000EC140000}"/>
    <cellStyle name="Hyperlink 4 5 3 4" xfId="1402" xr:uid="{00000000-0005-0000-0000-0000ED140000}"/>
    <cellStyle name="Hyperlink 4 5 3 4 2" xfId="3613" xr:uid="{00000000-0005-0000-0000-0000EE140000}"/>
    <cellStyle name="Hyperlink 4 5 3 4 3" xfId="5823" xr:uid="{00000000-0005-0000-0000-0000EF140000}"/>
    <cellStyle name="Hyperlink 4 5 3 5" xfId="2508" xr:uid="{00000000-0005-0000-0000-0000F0140000}"/>
    <cellStyle name="Hyperlink 4 5 3 6" xfId="4718" xr:uid="{00000000-0005-0000-0000-0000F1140000}"/>
    <cellStyle name="Hyperlink 4 5 4" xfId="381" xr:uid="{00000000-0005-0000-0000-0000F2140000}"/>
    <cellStyle name="Hyperlink 4 5 4 2" xfId="933" xr:uid="{00000000-0005-0000-0000-0000F3140000}"/>
    <cellStyle name="Hyperlink 4 5 4 2 2" xfId="2046" xr:uid="{00000000-0005-0000-0000-0000F4140000}"/>
    <cellStyle name="Hyperlink 4 5 4 2 2 2" xfId="4257" xr:uid="{00000000-0005-0000-0000-0000F5140000}"/>
    <cellStyle name="Hyperlink 4 5 4 2 2 3" xfId="6467" xr:uid="{00000000-0005-0000-0000-0000F6140000}"/>
    <cellStyle name="Hyperlink 4 5 4 2 3" xfId="3152" xr:uid="{00000000-0005-0000-0000-0000F7140000}"/>
    <cellStyle name="Hyperlink 4 5 4 2 4" xfId="5362" xr:uid="{00000000-0005-0000-0000-0000F8140000}"/>
    <cellStyle name="Hyperlink 4 5 4 3" xfId="1494" xr:uid="{00000000-0005-0000-0000-0000F9140000}"/>
    <cellStyle name="Hyperlink 4 5 4 3 2" xfId="3705" xr:uid="{00000000-0005-0000-0000-0000FA140000}"/>
    <cellStyle name="Hyperlink 4 5 4 3 3" xfId="5915" xr:uid="{00000000-0005-0000-0000-0000FB140000}"/>
    <cellStyle name="Hyperlink 4 5 4 4" xfId="2600" xr:uid="{00000000-0005-0000-0000-0000FC140000}"/>
    <cellStyle name="Hyperlink 4 5 4 5" xfId="4810" xr:uid="{00000000-0005-0000-0000-0000FD140000}"/>
    <cellStyle name="Hyperlink 4 5 5" xfId="657" xr:uid="{00000000-0005-0000-0000-0000FE140000}"/>
    <cellStyle name="Hyperlink 4 5 5 2" xfId="1770" xr:uid="{00000000-0005-0000-0000-0000FF140000}"/>
    <cellStyle name="Hyperlink 4 5 5 2 2" xfId="3981" xr:uid="{00000000-0005-0000-0000-000000150000}"/>
    <cellStyle name="Hyperlink 4 5 5 2 3" xfId="6191" xr:uid="{00000000-0005-0000-0000-000001150000}"/>
    <cellStyle name="Hyperlink 4 5 5 3" xfId="2876" xr:uid="{00000000-0005-0000-0000-000002150000}"/>
    <cellStyle name="Hyperlink 4 5 5 4" xfId="5086" xr:uid="{00000000-0005-0000-0000-000003150000}"/>
    <cellStyle name="Hyperlink 4 5 6" xfId="1218" xr:uid="{00000000-0005-0000-0000-000004150000}"/>
    <cellStyle name="Hyperlink 4 5 6 2" xfId="3429" xr:uid="{00000000-0005-0000-0000-000005150000}"/>
    <cellStyle name="Hyperlink 4 5 6 3" xfId="5639" xr:uid="{00000000-0005-0000-0000-000006150000}"/>
    <cellStyle name="Hyperlink 4 5 7" xfId="2324" xr:uid="{00000000-0005-0000-0000-000007150000}"/>
    <cellStyle name="Hyperlink 4 5 8" xfId="4534" xr:uid="{00000000-0005-0000-0000-000008150000}"/>
    <cellStyle name="Hyperlink 4 6" xfId="151" xr:uid="{00000000-0005-0000-0000-000009150000}"/>
    <cellStyle name="Hyperlink 4 6 2" xfId="427" xr:uid="{00000000-0005-0000-0000-00000A150000}"/>
    <cellStyle name="Hyperlink 4 6 2 2" xfId="979" xr:uid="{00000000-0005-0000-0000-00000B150000}"/>
    <cellStyle name="Hyperlink 4 6 2 2 2" xfId="2092" xr:uid="{00000000-0005-0000-0000-00000C150000}"/>
    <cellStyle name="Hyperlink 4 6 2 2 2 2" xfId="4303" xr:uid="{00000000-0005-0000-0000-00000D150000}"/>
    <cellStyle name="Hyperlink 4 6 2 2 2 3" xfId="6513" xr:uid="{00000000-0005-0000-0000-00000E150000}"/>
    <cellStyle name="Hyperlink 4 6 2 2 3" xfId="3198" xr:uid="{00000000-0005-0000-0000-00000F150000}"/>
    <cellStyle name="Hyperlink 4 6 2 2 4" xfId="5408" xr:uid="{00000000-0005-0000-0000-000010150000}"/>
    <cellStyle name="Hyperlink 4 6 2 3" xfId="1540" xr:uid="{00000000-0005-0000-0000-000011150000}"/>
    <cellStyle name="Hyperlink 4 6 2 3 2" xfId="3751" xr:uid="{00000000-0005-0000-0000-000012150000}"/>
    <cellStyle name="Hyperlink 4 6 2 3 3" xfId="5961" xr:uid="{00000000-0005-0000-0000-000013150000}"/>
    <cellStyle name="Hyperlink 4 6 2 4" xfId="2646" xr:uid="{00000000-0005-0000-0000-000014150000}"/>
    <cellStyle name="Hyperlink 4 6 2 5" xfId="4856" xr:uid="{00000000-0005-0000-0000-000015150000}"/>
    <cellStyle name="Hyperlink 4 6 3" xfId="703" xr:uid="{00000000-0005-0000-0000-000016150000}"/>
    <cellStyle name="Hyperlink 4 6 3 2" xfId="1816" xr:uid="{00000000-0005-0000-0000-000017150000}"/>
    <cellStyle name="Hyperlink 4 6 3 2 2" xfId="4027" xr:uid="{00000000-0005-0000-0000-000018150000}"/>
    <cellStyle name="Hyperlink 4 6 3 2 3" xfId="6237" xr:uid="{00000000-0005-0000-0000-000019150000}"/>
    <cellStyle name="Hyperlink 4 6 3 3" xfId="2922" xr:uid="{00000000-0005-0000-0000-00001A150000}"/>
    <cellStyle name="Hyperlink 4 6 3 4" xfId="5132" xr:uid="{00000000-0005-0000-0000-00001B150000}"/>
    <cellStyle name="Hyperlink 4 6 4" xfId="1264" xr:uid="{00000000-0005-0000-0000-00001C150000}"/>
    <cellStyle name="Hyperlink 4 6 4 2" xfId="3475" xr:uid="{00000000-0005-0000-0000-00001D150000}"/>
    <cellStyle name="Hyperlink 4 6 4 3" xfId="5685" xr:uid="{00000000-0005-0000-0000-00001E150000}"/>
    <cellStyle name="Hyperlink 4 6 5" xfId="2370" xr:uid="{00000000-0005-0000-0000-00001F150000}"/>
    <cellStyle name="Hyperlink 4 6 6" xfId="4580" xr:uid="{00000000-0005-0000-0000-000020150000}"/>
    <cellStyle name="Hyperlink 4 7" xfId="243" xr:uid="{00000000-0005-0000-0000-000021150000}"/>
    <cellStyle name="Hyperlink 4 7 2" xfId="519" xr:uid="{00000000-0005-0000-0000-000022150000}"/>
    <cellStyle name="Hyperlink 4 7 2 2" xfId="1071" xr:uid="{00000000-0005-0000-0000-000023150000}"/>
    <cellStyle name="Hyperlink 4 7 2 2 2" xfId="2184" xr:uid="{00000000-0005-0000-0000-000024150000}"/>
    <cellStyle name="Hyperlink 4 7 2 2 2 2" xfId="4395" xr:uid="{00000000-0005-0000-0000-000025150000}"/>
    <cellStyle name="Hyperlink 4 7 2 2 2 3" xfId="6605" xr:uid="{00000000-0005-0000-0000-000026150000}"/>
    <cellStyle name="Hyperlink 4 7 2 2 3" xfId="3290" xr:uid="{00000000-0005-0000-0000-000027150000}"/>
    <cellStyle name="Hyperlink 4 7 2 2 4" xfId="5500" xr:uid="{00000000-0005-0000-0000-000028150000}"/>
    <cellStyle name="Hyperlink 4 7 2 3" xfId="1632" xr:uid="{00000000-0005-0000-0000-000029150000}"/>
    <cellStyle name="Hyperlink 4 7 2 3 2" xfId="3843" xr:uid="{00000000-0005-0000-0000-00002A150000}"/>
    <cellStyle name="Hyperlink 4 7 2 3 3" xfId="6053" xr:uid="{00000000-0005-0000-0000-00002B150000}"/>
    <cellStyle name="Hyperlink 4 7 2 4" xfId="2738" xr:uid="{00000000-0005-0000-0000-00002C150000}"/>
    <cellStyle name="Hyperlink 4 7 2 5" xfId="4948" xr:uid="{00000000-0005-0000-0000-00002D150000}"/>
    <cellStyle name="Hyperlink 4 7 3" xfId="795" xr:uid="{00000000-0005-0000-0000-00002E150000}"/>
    <cellStyle name="Hyperlink 4 7 3 2" xfId="1908" xr:uid="{00000000-0005-0000-0000-00002F150000}"/>
    <cellStyle name="Hyperlink 4 7 3 2 2" xfId="4119" xr:uid="{00000000-0005-0000-0000-000030150000}"/>
    <cellStyle name="Hyperlink 4 7 3 2 3" xfId="6329" xr:uid="{00000000-0005-0000-0000-000031150000}"/>
    <cellStyle name="Hyperlink 4 7 3 3" xfId="3014" xr:uid="{00000000-0005-0000-0000-000032150000}"/>
    <cellStyle name="Hyperlink 4 7 3 4" xfId="5224" xr:uid="{00000000-0005-0000-0000-000033150000}"/>
    <cellStyle name="Hyperlink 4 7 4" xfId="1356" xr:uid="{00000000-0005-0000-0000-000034150000}"/>
    <cellStyle name="Hyperlink 4 7 4 2" xfId="3567" xr:uid="{00000000-0005-0000-0000-000035150000}"/>
    <cellStyle name="Hyperlink 4 7 4 3" xfId="5777" xr:uid="{00000000-0005-0000-0000-000036150000}"/>
    <cellStyle name="Hyperlink 4 7 5" xfId="2462" xr:uid="{00000000-0005-0000-0000-000037150000}"/>
    <cellStyle name="Hyperlink 4 7 6" xfId="4672" xr:uid="{00000000-0005-0000-0000-000038150000}"/>
    <cellStyle name="Hyperlink 4 8" xfId="335" xr:uid="{00000000-0005-0000-0000-000039150000}"/>
    <cellStyle name="Hyperlink 4 8 2" xfId="887" xr:uid="{00000000-0005-0000-0000-00003A150000}"/>
    <cellStyle name="Hyperlink 4 8 2 2" xfId="2000" xr:uid="{00000000-0005-0000-0000-00003B150000}"/>
    <cellStyle name="Hyperlink 4 8 2 2 2" xfId="4211" xr:uid="{00000000-0005-0000-0000-00003C150000}"/>
    <cellStyle name="Hyperlink 4 8 2 2 3" xfId="6421" xr:uid="{00000000-0005-0000-0000-00003D150000}"/>
    <cellStyle name="Hyperlink 4 8 2 3" xfId="3106" xr:uid="{00000000-0005-0000-0000-00003E150000}"/>
    <cellStyle name="Hyperlink 4 8 2 4" xfId="5316" xr:uid="{00000000-0005-0000-0000-00003F150000}"/>
    <cellStyle name="Hyperlink 4 8 3" xfId="1448" xr:uid="{00000000-0005-0000-0000-000040150000}"/>
    <cellStyle name="Hyperlink 4 8 3 2" xfId="3659" xr:uid="{00000000-0005-0000-0000-000041150000}"/>
    <cellStyle name="Hyperlink 4 8 3 3" xfId="5869" xr:uid="{00000000-0005-0000-0000-000042150000}"/>
    <cellStyle name="Hyperlink 4 8 4" xfId="2554" xr:uid="{00000000-0005-0000-0000-000043150000}"/>
    <cellStyle name="Hyperlink 4 8 5" xfId="4764" xr:uid="{00000000-0005-0000-0000-000044150000}"/>
    <cellStyle name="Hyperlink 4 9" xfId="611" xr:uid="{00000000-0005-0000-0000-000045150000}"/>
    <cellStyle name="Hyperlink 4 9 2" xfId="1724" xr:uid="{00000000-0005-0000-0000-000046150000}"/>
    <cellStyle name="Hyperlink 4 9 2 2" xfId="3935" xr:uid="{00000000-0005-0000-0000-000047150000}"/>
    <cellStyle name="Hyperlink 4 9 2 3" xfId="6145" xr:uid="{00000000-0005-0000-0000-000048150000}"/>
    <cellStyle name="Hyperlink 4 9 3" xfId="2830" xr:uid="{00000000-0005-0000-0000-000049150000}"/>
    <cellStyle name="Hyperlink 4 9 4" xfId="5040" xr:uid="{00000000-0005-0000-0000-00004A150000}"/>
    <cellStyle name="Hyperlink 5" xfId="59" xr:uid="{00000000-0005-0000-0000-00004B150000}"/>
    <cellStyle name="Hyperlink 5 10" xfId="2279" xr:uid="{00000000-0005-0000-0000-00004C150000}"/>
    <cellStyle name="Hyperlink 5 11" xfId="4489" xr:uid="{00000000-0005-0000-0000-00004D150000}"/>
    <cellStyle name="Hyperlink 5 2" xfId="70" xr:uid="{00000000-0005-0000-0000-00004E150000}"/>
    <cellStyle name="Hyperlink 5 2 10" xfId="4499" xr:uid="{00000000-0005-0000-0000-00004F150000}"/>
    <cellStyle name="Hyperlink 5 2 2" xfId="90" xr:uid="{00000000-0005-0000-0000-000050150000}"/>
    <cellStyle name="Hyperlink 5 2 2 2" xfId="136" xr:uid="{00000000-0005-0000-0000-000051150000}"/>
    <cellStyle name="Hyperlink 5 2 2 2 2" xfId="228" xr:uid="{00000000-0005-0000-0000-000052150000}"/>
    <cellStyle name="Hyperlink 5 2 2 2 2 2" xfId="504" xr:uid="{00000000-0005-0000-0000-000053150000}"/>
    <cellStyle name="Hyperlink 5 2 2 2 2 2 2" xfId="1056" xr:uid="{00000000-0005-0000-0000-000054150000}"/>
    <cellStyle name="Hyperlink 5 2 2 2 2 2 2 2" xfId="2169" xr:uid="{00000000-0005-0000-0000-000055150000}"/>
    <cellStyle name="Hyperlink 5 2 2 2 2 2 2 2 2" xfId="4380" xr:uid="{00000000-0005-0000-0000-000056150000}"/>
    <cellStyle name="Hyperlink 5 2 2 2 2 2 2 2 3" xfId="6590" xr:uid="{00000000-0005-0000-0000-000057150000}"/>
    <cellStyle name="Hyperlink 5 2 2 2 2 2 2 3" xfId="3275" xr:uid="{00000000-0005-0000-0000-000058150000}"/>
    <cellStyle name="Hyperlink 5 2 2 2 2 2 2 4" xfId="5485" xr:uid="{00000000-0005-0000-0000-000059150000}"/>
    <cellStyle name="Hyperlink 5 2 2 2 2 2 3" xfId="1617" xr:uid="{00000000-0005-0000-0000-00005A150000}"/>
    <cellStyle name="Hyperlink 5 2 2 2 2 2 3 2" xfId="3828" xr:uid="{00000000-0005-0000-0000-00005B150000}"/>
    <cellStyle name="Hyperlink 5 2 2 2 2 2 3 3" xfId="6038" xr:uid="{00000000-0005-0000-0000-00005C150000}"/>
    <cellStyle name="Hyperlink 5 2 2 2 2 2 4" xfId="2723" xr:uid="{00000000-0005-0000-0000-00005D150000}"/>
    <cellStyle name="Hyperlink 5 2 2 2 2 2 5" xfId="4933" xr:uid="{00000000-0005-0000-0000-00005E150000}"/>
    <cellStyle name="Hyperlink 5 2 2 2 2 3" xfId="780" xr:uid="{00000000-0005-0000-0000-00005F150000}"/>
    <cellStyle name="Hyperlink 5 2 2 2 2 3 2" xfId="1893" xr:uid="{00000000-0005-0000-0000-000060150000}"/>
    <cellStyle name="Hyperlink 5 2 2 2 2 3 2 2" xfId="4104" xr:uid="{00000000-0005-0000-0000-000061150000}"/>
    <cellStyle name="Hyperlink 5 2 2 2 2 3 2 3" xfId="6314" xr:uid="{00000000-0005-0000-0000-000062150000}"/>
    <cellStyle name="Hyperlink 5 2 2 2 2 3 3" xfId="2999" xr:uid="{00000000-0005-0000-0000-000063150000}"/>
    <cellStyle name="Hyperlink 5 2 2 2 2 3 4" xfId="5209" xr:uid="{00000000-0005-0000-0000-000064150000}"/>
    <cellStyle name="Hyperlink 5 2 2 2 2 4" xfId="1341" xr:uid="{00000000-0005-0000-0000-000065150000}"/>
    <cellStyle name="Hyperlink 5 2 2 2 2 4 2" xfId="3552" xr:uid="{00000000-0005-0000-0000-000066150000}"/>
    <cellStyle name="Hyperlink 5 2 2 2 2 4 3" xfId="5762" xr:uid="{00000000-0005-0000-0000-000067150000}"/>
    <cellStyle name="Hyperlink 5 2 2 2 2 5" xfId="2447" xr:uid="{00000000-0005-0000-0000-000068150000}"/>
    <cellStyle name="Hyperlink 5 2 2 2 2 6" xfId="4657" xr:uid="{00000000-0005-0000-0000-000069150000}"/>
    <cellStyle name="Hyperlink 5 2 2 2 3" xfId="320" xr:uid="{00000000-0005-0000-0000-00006A150000}"/>
    <cellStyle name="Hyperlink 5 2 2 2 3 2" xfId="596" xr:uid="{00000000-0005-0000-0000-00006B150000}"/>
    <cellStyle name="Hyperlink 5 2 2 2 3 2 2" xfId="1148" xr:uid="{00000000-0005-0000-0000-00006C150000}"/>
    <cellStyle name="Hyperlink 5 2 2 2 3 2 2 2" xfId="2261" xr:uid="{00000000-0005-0000-0000-00006D150000}"/>
    <cellStyle name="Hyperlink 5 2 2 2 3 2 2 2 2" xfId="4472" xr:uid="{00000000-0005-0000-0000-00006E150000}"/>
    <cellStyle name="Hyperlink 5 2 2 2 3 2 2 2 3" xfId="6682" xr:uid="{00000000-0005-0000-0000-00006F150000}"/>
    <cellStyle name="Hyperlink 5 2 2 2 3 2 2 3" xfId="3367" xr:uid="{00000000-0005-0000-0000-000070150000}"/>
    <cellStyle name="Hyperlink 5 2 2 2 3 2 2 4" xfId="5577" xr:uid="{00000000-0005-0000-0000-000071150000}"/>
    <cellStyle name="Hyperlink 5 2 2 2 3 2 3" xfId="1709" xr:uid="{00000000-0005-0000-0000-000072150000}"/>
    <cellStyle name="Hyperlink 5 2 2 2 3 2 3 2" xfId="3920" xr:uid="{00000000-0005-0000-0000-000073150000}"/>
    <cellStyle name="Hyperlink 5 2 2 2 3 2 3 3" xfId="6130" xr:uid="{00000000-0005-0000-0000-000074150000}"/>
    <cellStyle name="Hyperlink 5 2 2 2 3 2 4" xfId="2815" xr:uid="{00000000-0005-0000-0000-000075150000}"/>
    <cellStyle name="Hyperlink 5 2 2 2 3 2 5" xfId="5025" xr:uid="{00000000-0005-0000-0000-000076150000}"/>
    <cellStyle name="Hyperlink 5 2 2 2 3 3" xfId="872" xr:uid="{00000000-0005-0000-0000-000077150000}"/>
    <cellStyle name="Hyperlink 5 2 2 2 3 3 2" xfId="1985" xr:uid="{00000000-0005-0000-0000-000078150000}"/>
    <cellStyle name="Hyperlink 5 2 2 2 3 3 2 2" xfId="4196" xr:uid="{00000000-0005-0000-0000-000079150000}"/>
    <cellStyle name="Hyperlink 5 2 2 2 3 3 2 3" xfId="6406" xr:uid="{00000000-0005-0000-0000-00007A150000}"/>
    <cellStyle name="Hyperlink 5 2 2 2 3 3 3" xfId="3091" xr:uid="{00000000-0005-0000-0000-00007B150000}"/>
    <cellStyle name="Hyperlink 5 2 2 2 3 3 4" xfId="5301" xr:uid="{00000000-0005-0000-0000-00007C150000}"/>
    <cellStyle name="Hyperlink 5 2 2 2 3 4" xfId="1433" xr:uid="{00000000-0005-0000-0000-00007D150000}"/>
    <cellStyle name="Hyperlink 5 2 2 2 3 4 2" xfId="3644" xr:uid="{00000000-0005-0000-0000-00007E150000}"/>
    <cellStyle name="Hyperlink 5 2 2 2 3 4 3" xfId="5854" xr:uid="{00000000-0005-0000-0000-00007F150000}"/>
    <cellStyle name="Hyperlink 5 2 2 2 3 5" xfId="2539" xr:uid="{00000000-0005-0000-0000-000080150000}"/>
    <cellStyle name="Hyperlink 5 2 2 2 3 6" xfId="4749" xr:uid="{00000000-0005-0000-0000-000081150000}"/>
    <cellStyle name="Hyperlink 5 2 2 2 4" xfId="412" xr:uid="{00000000-0005-0000-0000-000082150000}"/>
    <cellStyle name="Hyperlink 5 2 2 2 4 2" xfId="964" xr:uid="{00000000-0005-0000-0000-000083150000}"/>
    <cellStyle name="Hyperlink 5 2 2 2 4 2 2" xfId="2077" xr:uid="{00000000-0005-0000-0000-000084150000}"/>
    <cellStyle name="Hyperlink 5 2 2 2 4 2 2 2" xfId="4288" xr:uid="{00000000-0005-0000-0000-000085150000}"/>
    <cellStyle name="Hyperlink 5 2 2 2 4 2 2 3" xfId="6498" xr:uid="{00000000-0005-0000-0000-000086150000}"/>
    <cellStyle name="Hyperlink 5 2 2 2 4 2 3" xfId="3183" xr:uid="{00000000-0005-0000-0000-000087150000}"/>
    <cellStyle name="Hyperlink 5 2 2 2 4 2 4" xfId="5393" xr:uid="{00000000-0005-0000-0000-000088150000}"/>
    <cellStyle name="Hyperlink 5 2 2 2 4 3" xfId="1525" xr:uid="{00000000-0005-0000-0000-000089150000}"/>
    <cellStyle name="Hyperlink 5 2 2 2 4 3 2" xfId="3736" xr:uid="{00000000-0005-0000-0000-00008A150000}"/>
    <cellStyle name="Hyperlink 5 2 2 2 4 3 3" xfId="5946" xr:uid="{00000000-0005-0000-0000-00008B150000}"/>
    <cellStyle name="Hyperlink 5 2 2 2 4 4" xfId="2631" xr:uid="{00000000-0005-0000-0000-00008C150000}"/>
    <cellStyle name="Hyperlink 5 2 2 2 4 5" xfId="4841" xr:uid="{00000000-0005-0000-0000-00008D150000}"/>
    <cellStyle name="Hyperlink 5 2 2 2 5" xfId="688" xr:uid="{00000000-0005-0000-0000-00008E150000}"/>
    <cellStyle name="Hyperlink 5 2 2 2 5 2" xfId="1801" xr:uid="{00000000-0005-0000-0000-00008F150000}"/>
    <cellStyle name="Hyperlink 5 2 2 2 5 2 2" xfId="4012" xr:uid="{00000000-0005-0000-0000-000090150000}"/>
    <cellStyle name="Hyperlink 5 2 2 2 5 2 3" xfId="6222" xr:uid="{00000000-0005-0000-0000-000091150000}"/>
    <cellStyle name="Hyperlink 5 2 2 2 5 3" xfId="2907" xr:uid="{00000000-0005-0000-0000-000092150000}"/>
    <cellStyle name="Hyperlink 5 2 2 2 5 4" xfId="5117" xr:uid="{00000000-0005-0000-0000-000093150000}"/>
    <cellStyle name="Hyperlink 5 2 2 2 6" xfId="1249" xr:uid="{00000000-0005-0000-0000-000094150000}"/>
    <cellStyle name="Hyperlink 5 2 2 2 6 2" xfId="3460" xr:uid="{00000000-0005-0000-0000-000095150000}"/>
    <cellStyle name="Hyperlink 5 2 2 2 6 3" xfId="5670" xr:uid="{00000000-0005-0000-0000-000096150000}"/>
    <cellStyle name="Hyperlink 5 2 2 2 7" xfId="2355" xr:uid="{00000000-0005-0000-0000-000097150000}"/>
    <cellStyle name="Hyperlink 5 2 2 2 8" xfId="4565" xr:uid="{00000000-0005-0000-0000-000098150000}"/>
    <cellStyle name="Hyperlink 5 2 2 3" xfId="182" xr:uid="{00000000-0005-0000-0000-000099150000}"/>
    <cellStyle name="Hyperlink 5 2 2 3 2" xfId="458" xr:uid="{00000000-0005-0000-0000-00009A150000}"/>
    <cellStyle name="Hyperlink 5 2 2 3 2 2" xfId="1010" xr:uid="{00000000-0005-0000-0000-00009B150000}"/>
    <cellStyle name="Hyperlink 5 2 2 3 2 2 2" xfId="2123" xr:uid="{00000000-0005-0000-0000-00009C150000}"/>
    <cellStyle name="Hyperlink 5 2 2 3 2 2 2 2" xfId="4334" xr:uid="{00000000-0005-0000-0000-00009D150000}"/>
    <cellStyle name="Hyperlink 5 2 2 3 2 2 2 3" xfId="6544" xr:uid="{00000000-0005-0000-0000-00009E150000}"/>
    <cellStyle name="Hyperlink 5 2 2 3 2 2 3" xfId="3229" xr:uid="{00000000-0005-0000-0000-00009F150000}"/>
    <cellStyle name="Hyperlink 5 2 2 3 2 2 4" xfId="5439" xr:uid="{00000000-0005-0000-0000-0000A0150000}"/>
    <cellStyle name="Hyperlink 5 2 2 3 2 3" xfId="1571" xr:uid="{00000000-0005-0000-0000-0000A1150000}"/>
    <cellStyle name="Hyperlink 5 2 2 3 2 3 2" xfId="3782" xr:uid="{00000000-0005-0000-0000-0000A2150000}"/>
    <cellStyle name="Hyperlink 5 2 2 3 2 3 3" xfId="5992" xr:uid="{00000000-0005-0000-0000-0000A3150000}"/>
    <cellStyle name="Hyperlink 5 2 2 3 2 4" xfId="2677" xr:uid="{00000000-0005-0000-0000-0000A4150000}"/>
    <cellStyle name="Hyperlink 5 2 2 3 2 5" xfId="4887" xr:uid="{00000000-0005-0000-0000-0000A5150000}"/>
    <cellStyle name="Hyperlink 5 2 2 3 3" xfId="734" xr:uid="{00000000-0005-0000-0000-0000A6150000}"/>
    <cellStyle name="Hyperlink 5 2 2 3 3 2" xfId="1847" xr:uid="{00000000-0005-0000-0000-0000A7150000}"/>
    <cellStyle name="Hyperlink 5 2 2 3 3 2 2" xfId="4058" xr:uid="{00000000-0005-0000-0000-0000A8150000}"/>
    <cellStyle name="Hyperlink 5 2 2 3 3 2 3" xfId="6268" xr:uid="{00000000-0005-0000-0000-0000A9150000}"/>
    <cellStyle name="Hyperlink 5 2 2 3 3 3" xfId="2953" xr:uid="{00000000-0005-0000-0000-0000AA150000}"/>
    <cellStyle name="Hyperlink 5 2 2 3 3 4" xfId="5163" xr:uid="{00000000-0005-0000-0000-0000AB150000}"/>
    <cellStyle name="Hyperlink 5 2 2 3 4" xfId="1295" xr:uid="{00000000-0005-0000-0000-0000AC150000}"/>
    <cellStyle name="Hyperlink 5 2 2 3 4 2" xfId="3506" xr:uid="{00000000-0005-0000-0000-0000AD150000}"/>
    <cellStyle name="Hyperlink 5 2 2 3 4 3" xfId="5716" xr:uid="{00000000-0005-0000-0000-0000AE150000}"/>
    <cellStyle name="Hyperlink 5 2 2 3 5" xfId="2401" xr:uid="{00000000-0005-0000-0000-0000AF150000}"/>
    <cellStyle name="Hyperlink 5 2 2 3 6" xfId="4611" xr:uid="{00000000-0005-0000-0000-0000B0150000}"/>
    <cellStyle name="Hyperlink 5 2 2 4" xfId="274" xr:uid="{00000000-0005-0000-0000-0000B1150000}"/>
    <cellStyle name="Hyperlink 5 2 2 4 2" xfId="550" xr:uid="{00000000-0005-0000-0000-0000B2150000}"/>
    <cellStyle name="Hyperlink 5 2 2 4 2 2" xfId="1102" xr:uid="{00000000-0005-0000-0000-0000B3150000}"/>
    <cellStyle name="Hyperlink 5 2 2 4 2 2 2" xfId="2215" xr:uid="{00000000-0005-0000-0000-0000B4150000}"/>
    <cellStyle name="Hyperlink 5 2 2 4 2 2 2 2" xfId="4426" xr:uid="{00000000-0005-0000-0000-0000B5150000}"/>
    <cellStyle name="Hyperlink 5 2 2 4 2 2 2 3" xfId="6636" xr:uid="{00000000-0005-0000-0000-0000B6150000}"/>
    <cellStyle name="Hyperlink 5 2 2 4 2 2 3" xfId="3321" xr:uid="{00000000-0005-0000-0000-0000B7150000}"/>
    <cellStyle name="Hyperlink 5 2 2 4 2 2 4" xfId="5531" xr:uid="{00000000-0005-0000-0000-0000B8150000}"/>
    <cellStyle name="Hyperlink 5 2 2 4 2 3" xfId="1663" xr:uid="{00000000-0005-0000-0000-0000B9150000}"/>
    <cellStyle name="Hyperlink 5 2 2 4 2 3 2" xfId="3874" xr:uid="{00000000-0005-0000-0000-0000BA150000}"/>
    <cellStyle name="Hyperlink 5 2 2 4 2 3 3" xfId="6084" xr:uid="{00000000-0005-0000-0000-0000BB150000}"/>
    <cellStyle name="Hyperlink 5 2 2 4 2 4" xfId="2769" xr:uid="{00000000-0005-0000-0000-0000BC150000}"/>
    <cellStyle name="Hyperlink 5 2 2 4 2 5" xfId="4979" xr:uid="{00000000-0005-0000-0000-0000BD150000}"/>
    <cellStyle name="Hyperlink 5 2 2 4 3" xfId="826" xr:uid="{00000000-0005-0000-0000-0000BE150000}"/>
    <cellStyle name="Hyperlink 5 2 2 4 3 2" xfId="1939" xr:uid="{00000000-0005-0000-0000-0000BF150000}"/>
    <cellStyle name="Hyperlink 5 2 2 4 3 2 2" xfId="4150" xr:uid="{00000000-0005-0000-0000-0000C0150000}"/>
    <cellStyle name="Hyperlink 5 2 2 4 3 2 3" xfId="6360" xr:uid="{00000000-0005-0000-0000-0000C1150000}"/>
    <cellStyle name="Hyperlink 5 2 2 4 3 3" xfId="3045" xr:uid="{00000000-0005-0000-0000-0000C2150000}"/>
    <cellStyle name="Hyperlink 5 2 2 4 3 4" xfId="5255" xr:uid="{00000000-0005-0000-0000-0000C3150000}"/>
    <cellStyle name="Hyperlink 5 2 2 4 4" xfId="1387" xr:uid="{00000000-0005-0000-0000-0000C4150000}"/>
    <cellStyle name="Hyperlink 5 2 2 4 4 2" xfId="3598" xr:uid="{00000000-0005-0000-0000-0000C5150000}"/>
    <cellStyle name="Hyperlink 5 2 2 4 4 3" xfId="5808" xr:uid="{00000000-0005-0000-0000-0000C6150000}"/>
    <cellStyle name="Hyperlink 5 2 2 4 5" xfId="2493" xr:uid="{00000000-0005-0000-0000-0000C7150000}"/>
    <cellStyle name="Hyperlink 5 2 2 4 6" xfId="4703" xr:uid="{00000000-0005-0000-0000-0000C8150000}"/>
    <cellStyle name="Hyperlink 5 2 2 5" xfId="366" xr:uid="{00000000-0005-0000-0000-0000C9150000}"/>
    <cellStyle name="Hyperlink 5 2 2 5 2" xfId="918" xr:uid="{00000000-0005-0000-0000-0000CA150000}"/>
    <cellStyle name="Hyperlink 5 2 2 5 2 2" xfId="2031" xr:uid="{00000000-0005-0000-0000-0000CB150000}"/>
    <cellStyle name="Hyperlink 5 2 2 5 2 2 2" xfId="4242" xr:uid="{00000000-0005-0000-0000-0000CC150000}"/>
    <cellStyle name="Hyperlink 5 2 2 5 2 2 3" xfId="6452" xr:uid="{00000000-0005-0000-0000-0000CD150000}"/>
    <cellStyle name="Hyperlink 5 2 2 5 2 3" xfId="3137" xr:uid="{00000000-0005-0000-0000-0000CE150000}"/>
    <cellStyle name="Hyperlink 5 2 2 5 2 4" xfId="5347" xr:uid="{00000000-0005-0000-0000-0000CF150000}"/>
    <cellStyle name="Hyperlink 5 2 2 5 3" xfId="1479" xr:uid="{00000000-0005-0000-0000-0000D0150000}"/>
    <cellStyle name="Hyperlink 5 2 2 5 3 2" xfId="3690" xr:uid="{00000000-0005-0000-0000-0000D1150000}"/>
    <cellStyle name="Hyperlink 5 2 2 5 3 3" xfId="5900" xr:uid="{00000000-0005-0000-0000-0000D2150000}"/>
    <cellStyle name="Hyperlink 5 2 2 5 4" xfId="2585" xr:uid="{00000000-0005-0000-0000-0000D3150000}"/>
    <cellStyle name="Hyperlink 5 2 2 5 5" xfId="4795" xr:uid="{00000000-0005-0000-0000-0000D4150000}"/>
    <cellStyle name="Hyperlink 5 2 2 6" xfId="642" xr:uid="{00000000-0005-0000-0000-0000D5150000}"/>
    <cellStyle name="Hyperlink 5 2 2 6 2" xfId="1755" xr:uid="{00000000-0005-0000-0000-0000D6150000}"/>
    <cellStyle name="Hyperlink 5 2 2 6 2 2" xfId="3966" xr:uid="{00000000-0005-0000-0000-0000D7150000}"/>
    <cellStyle name="Hyperlink 5 2 2 6 2 3" xfId="6176" xr:uid="{00000000-0005-0000-0000-0000D8150000}"/>
    <cellStyle name="Hyperlink 5 2 2 6 3" xfId="2861" xr:uid="{00000000-0005-0000-0000-0000D9150000}"/>
    <cellStyle name="Hyperlink 5 2 2 6 4" xfId="5071" xr:uid="{00000000-0005-0000-0000-0000DA150000}"/>
    <cellStyle name="Hyperlink 5 2 2 7" xfId="1203" xr:uid="{00000000-0005-0000-0000-0000DB150000}"/>
    <cellStyle name="Hyperlink 5 2 2 7 2" xfId="3414" xr:uid="{00000000-0005-0000-0000-0000DC150000}"/>
    <cellStyle name="Hyperlink 5 2 2 7 3" xfId="5624" xr:uid="{00000000-0005-0000-0000-0000DD150000}"/>
    <cellStyle name="Hyperlink 5 2 2 8" xfId="2309" xr:uid="{00000000-0005-0000-0000-0000DE150000}"/>
    <cellStyle name="Hyperlink 5 2 2 9" xfId="4519" xr:uid="{00000000-0005-0000-0000-0000DF150000}"/>
    <cellStyle name="Hyperlink 5 2 3" xfId="116" xr:uid="{00000000-0005-0000-0000-0000E0150000}"/>
    <cellStyle name="Hyperlink 5 2 3 2" xfId="208" xr:uid="{00000000-0005-0000-0000-0000E1150000}"/>
    <cellStyle name="Hyperlink 5 2 3 2 2" xfId="484" xr:uid="{00000000-0005-0000-0000-0000E2150000}"/>
    <cellStyle name="Hyperlink 5 2 3 2 2 2" xfId="1036" xr:uid="{00000000-0005-0000-0000-0000E3150000}"/>
    <cellStyle name="Hyperlink 5 2 3 2 2 2 2" xfId="2149" xr:uid="{00000000-0005-0000-0000-0000E4150000}"/>
    <cellStyle name="Hyperlink 5 2 3 2 2 2 2 2" xfId="4360" xr:uid="{00000000-0005-0000-0000-0000E5150000}"/>
    <cellStyle name="Hyperlink 5 2 3 2 2 2 2 3" xfId="6570" xr:uid="{00000000-0005-0000-0000-0000E6150000}"/>
    <cellStyle name="Hyperlink 5 2 3 2 2 2 3" xfId="3255" xr:uid="{00000000-0005-0000-0000-0000E7150000}"/>
    <cellStyle name="Hyperlink 5 2 3 2 2 2 4" xfId="5465" xr:uid="{00000000-0005-0000-0000-0000E8150000}"/>
    <cellStyle name="Hyperlink 5 2 3 2 2 3" xfId="1597" xr:uid="{00000000-0005-0000-0000-0000E9150000}"/>
    <cellStyle name="Hyperlink 5 2 3 2 2 3 2" xfId="3808" xr:uid="{00000000-0005-0000-0000-0000EA150000}"/>
    <cellStyle name="Hyperlink 5 2 3 2 2 3 3" xfId="6018" xr:uid="{00000000-0005-0000-0000-0000EB150000}"/>
    <cellStyle name="Hyperlink 5 2 3 2 2 4" xfId="2703" xr:uid="{00000000-0005-0000-0000-0000EC150000}"/>
    <cellStyle name="Hyperlink 5 2 3 2 2 5" xfId="4913" xr:uid="{00000000-0005-0000-0000-0000ED150000}"/>
    <cellStyle name="Hyperlink 5 2 3 2 3" xfId="760" xr:uid="{00000000-0005-0000-0000-0000EE150000}"/>
    <cellStyle name="Hyperlink 5 2 3 2 3 2" xfId="1873" xr:uid="{00000000-0005-0000-0000-0000EF150000}"/>
    <cellStyle name="Hyperlink 5 2 3 2 3 2 2" xfId="4084" xr:uid="{00000000-0005-0000-0000-0000F0150000}"/>
    <cellStyle name="Hyperlink 5 2 3 2 3 2 3" xfId="6294" xr:uid="{00000000-0005-0000-0000-0000F1150000}"/>
    <cellStyle name="Hyperlink 5 2 3 2 3 3" xfId="2979" xr:uid="{00000000-0005-0000-0000-0000F2150000}"/>
    <cellStyle name="Hyperlink 5 2 3 2 3 4" xfId="5189" xr:uid="{00000000-0005-0000-0000-0000F3150000}"/>
    <cellStyle name="Hyperlink 5 2 3 2 4" xfId="1321" xr:uid="{00000000-0005-0000-0000-0000F4150000}"/>
    <cellStyle name="Hyperlink 5 2 3 2 4 2" xfId="3532" xr:uid="{00000000-0005-0000-0000-0000F5150000}"/>
    <cellStyle name="Hyperlink 5 2 3 2 4 3" xfId="5742" xr:uid="{00000000-0005-0000-0000-0000F6150000}"/>
    <cellStyle name="Hyperlink 5 2 3 2 5" xfId="2427" xr:uid="{00000000-0005-0000-0000-0000F7150000}"/>
    <cellStyle name="Hyperlink 5 2 3 2 6" xfId="4637" xr:uid="{00000000-0005-0000-0000-0000F8150000}"/>
    <cellStyle name="Hyperlink 5 2 3 3" xfId="300" xr:uid="{00000000-0005-0000-0000-0000F9150000}"/>
    <cellStyle name="Hyperlink 5 2 3 3 2" xfId="576" xr:uid="{00000000-0005-0000-0000-0000FA150000}"/>
    <cellStyle name="Hyperlink 5 2 3 3 2 2" xfId="1128" xr:uid="{00000000-0005-0000-0000-0000FB150000}"/>
    <cellStyle name="Hyperlink 5 2 3 3 2 2 2" xfId="2241" xr:uid="{00000000-0005-0000-0000-0000FC150000}"/>
    <cellStyle name="Hyperlink 5 2 3 3 2 2 2 2" xfId="4452" xr:uid="{00000000-0005-0000-0000-0000FD150000}"/>
    <cellStyle name="Hyperlink 5 2 3 3 2 2 2 3" xfId="6662" xr:uid="{00000000-0005-0000-0000-0000FE150000}"/>
    <cellStyle name="Hyperlink 5 2 3 3 2 2 3" xfId="3347" xr:uid="{00000000-0005-0000-0000-0000FF150000}"/>
    <cellStyle name="Hyperlink 5 2 3 3 2 2 4" xfId="5557" xr:uid="{00000000-0005-0000-0000-000000160000}"/>
    <cellStyle name="Hyperlink 5 2 3 3 2 3" xfId="1689" xr:uid="{00000000-0005-0000-0000-000001160000}"/>
    <cellStyle name="Hyperlink 5 2 3 3 2 3 2" xfId="3900" xr:uid="{00000000-0005-0000-0000-000002160000}"/>
    <cellStyle name="Hyperlink 5 2 3 3 2 3 3" xfId="6110" xr:uid="{00000000-0005-0000-0000-000003160000}"/>
    <cellStyle name="Hyperlink 5 2 3 3 2 4" xfId="2795" xr:uid="{00000000-0005-0000-0000-000004160000}"/>
    <cellStyle name="Hyperlink 5 2 3 3 2 5" xfId="5005" xr:uid="{00000000-0005-0000-0000-000005160000}"/>
    <cellStyle name="Hyperlink 5 2 3 3 3" xfId="852" xr:uid="{00000000-0005-0000-0000-000006160000}"/>
    <cellStyle name="Hyperlink 5 2 3 3 3 2" xfId="1965" xr:uid="{00000000-0005-0000-0000-000007160000}"/>
    <cellStyle name="Hyperlink 5 2 3 3 3 2 2" xfId="4176" xr:uid="{00000000-0005-0000-0000-000008160000}"/>
    <cellStyle name="Hyperlink 5 2 3 3 3 2 3" xfId="6386" xr:uid="{00000000-0005-0000-0000-000009160000}"/>
    <cellStyle name="Hyperlink 5 2 3 3 3 3" xfId="3071" xr:uid="{00000000-0005-0000-0000-00000A160000}"/>
    <cellStyle name="Hyperlink 5 2 3 3 3 4" xfId="5281" xr:uid="{00000000-0005-0000-0000-00000B160000}"/>
    <cellStyle name="Hyperlink 5 2 3 3 4" xfId="1413" xr:uid="{00000000-0005-0000-0000-00000C160000}"/>
    <cellStyle name="Hyperlink 5 2 3 3 4 2" xfId="3624" xr:uid="{00000000-0005-0000-0000-00000D160000}"/>
    <cellStyle name="Hyperlink 5 2 3 3 4 3" xfId="5834" xr:uid="{00000000-0005-0000-0000-00000E160000}"/>
    <cellStyle name="Hyperlink 5 2 3 3 5" xfId="2519" xr:uid="{00000000-0005-0000-0000-00000F160000}"/>
    <cellStyle name="Hyperlink 5 2 3 3 6" xfId="4729" xr:uid="{00000000-0005-0000-0000-000010160000}"/>
    <cellStyle name="Hyperlink 5 2 3 4" xfId="392" xr:uid="{00000000-0005-0000-0000-000011160000}"/>
    <cellStyle name="Hyperlink 5 2 3 4 2" xfId="944" xr:uid="{00000000-0005-0000-0000-000012160000}"/>
    <cellStyle name="Hyperlink 5 2 3 4 2 2" xfId="2057" xr:uid="{00000000-0005-0000-0000-000013160000}"/>
    <cellStyle name="Hyperlink 5 2 3 4 2 2 2" xfId="4268" xr:uid="{00000000-0005-0000-0000-000014160000}"/>
    <cellStyle name="Hyperlink 5 2 3 4 2 2 3" xfId="6478" xr:uid="{00000000-0005-0000-0000-000015160000}"/>
    <cellStyle name="Hyperlink 5 2 3 4 2 3" xfId="3163" xr:uid="{00000000-0005-0000-0000-000016160000}"/>
    <cellStyle name="Hyperlink 5 2 3 4 2 4" xfId="5373" xr:uid="{00000000-0005-0000-0000-000017160000}"/>
    <cellStyle name="Hyperlink 5 2 3 4 3" xfId="1505" xr:uid="{00000000-0005-0000-0000-000018160000}"/>
    <cellStyle name="Hyperlink 5 2 3 4 3 2" xfId="3716" xr:uid="{00000000-0005-0000-0000-000019160000}"/>
    <cellStyle name="Hyperlink 5 2 3 4 3 3" xfId="5926" xr:uid="{00000000-0005-0000-0000-00001A160000}"/>
    <cellStyle name="Hyperlink 5 2 3 4 4" xfId="2611" xr:uid="{00000000-0005-0000-0000-00001B160000}"/>
    <cellStyle name="Hyperlink 5 2 3 4 5" xfId="4821" xr:uid="{00000000-0005-0000-0000-00001C160000}"/>
    <cellStyle name="Hyperlink 5 2 3 5" xfId="668" xr:uid="{00000000-0005-0000-0000-00001D160000}"/>
    <cellStyle name="Hyperlink 5 2 3 5 2" xfId="1781" xr:uid="{00000000-0005-0000-0000-00001E160000}"/>
    <cellStyle name="Hyperlink 5 2 3 5 2 2" xfId="3992" xr:uid="{00000000-0005-0000-0000-00001F160000}"/>
    <cellStyle name="Hyperlink 5 2 3 5 2 3" xfId="6202" xr:uid="{00000000-0005-0000-0000-000020160000}"/>
    <cellStyle name="Hyperlink 5 2 3 5 3" xfId="2887" xr:uid="{00000000-0005-0000-0000-000021160000}"/>
    <cellStyle name="Hyperlink 5 2 3 5 4" xfId="5097" xr:uid="{00000000-0005-0000-0000-000022160000}"/>
    <cellStyle name="Hyperlink 5 2 3 6" xfId="1229" xr:uid="{00000000-0005-0000-0000-000023160000}"/>
    <cellStyle name="Hyperlink 5 2 3 6 2" xfId="3440" xr:uid="{00000000-0005-0000-0000-000024160000}"/>
    <cellStyle name="Hyperlink 5 2 3 6 3" xfId="5650" xr:uid="{00000000-0005-0000-0000-000025160000}"/>
    <cellStyle name="Hyperlink 5 2 3 7" xfId="2335" xr:uid="{00000000-0005-0000-0000-000026160000}"/>
    <cellStyle name="Hyperlink 5 2 3 8" xfId="4545" xr:uid="{00000000-0005-0000-0000-000027160000}"/>
    <cellStyle name="Hyperlink 5 2 4" xfId="162" xr:uid="{00000000-0005-0000-0000-000028160000}"/>
    <cellStyle name="Hyperlink 5 2 4 2" xfId="438" xr:uid="{00000000-0005-0000-0000-000029160000}"/>
    <cellStyle name="Hyperlink 5 2 4 2 2" xfId="990" xr:uid="{00000000-0005-0000-0000-00002A160000}"/>
    <cellStyle name="Hyperlink 5 2 4 2 2 2" xfId="2103" xr:uid="{00000000-0005-0000-0000-00002B160000}"/>
    <cellStyle name="Hyperlink 5 2 4 2 2 2 2" xfId="4314" xr:uid="{00000000-0005-0000-0000-00002C160000}"/>
    <cellStyle name="Hyperlink 5 2 4 2 2 2 3" xfId="6524" xr:uid="{00000000-0005-0000-0000-00002D160000}"/>
    <cellStyle name="Hyperlink 5 2 4 2 2 3" xfId="3209" xr:uid="{00000000-0005-0000-0000-00002E160000}"/>
    <cellStyle name="Hyperlink 5 2 4 2 2 4" xfId="5419" xr:uid="{00000000-0005-0000-0000-00002F160000}"/>
    <cellStyle name="Hyperlink 5 2 4 2 3" xfId="1551" xr:uid="{00000000-0005-0000-0000-000030160000}"/>
    <cellStyle name="Hyperlink 5 2 4 2 3 2" xfId="3762" xr:uid="{00000000-0005-0000-0000-000031160000}"/>
    <cellStyle name="Hyperlink 5 2 4 2 3 3" xfId="5972" xr:uid="{00000000-0005-0000-0000-000032160000}"/>
    <cellStyle name="Hyperlink 5 2 4 2 4" xfId="2657" xr:uid="{00000000-0005-0000-0000-000033160000}"/>
    <cellStyle name="Hyperlink 5 2 4 2 5" xfId="4867" xr:uid="{00000000-0005-0000-0000-000034160000}"/>
    <cellStyle name="Hyperlink 5 2 4 3" xfId="714" xr:uid="{00000000-0005-0000-0000-000035160000}"/>
    <cellStyle name="Hyperlink 5 2 4 3 2" xfId="1827" xr:uid="{00000000-0005-0000-0000-000036160000}"/>
    <cellStyle name="Hyperlink 5 2 4 3 2 2" xfId="4038" xr:uid="{00000000-0005-0000-0000-000037160000}"/>
    <cellStyle name="Hyperlink 5 2 4 3 2 3" xfId="6248" xr:uid="{00000000-0005-0000-0000-000038160000}"/>
    <cellStyle name="Hyperlink 5 2 4 3 3" xfId="2933" xr:uid="{00000000-0005-0000-0000-000039160000}"/>
    <cellStyle name="Hyperlink 5 2 4 3 4" xfId="5143" xr:uid="{00000000-0005-0000-0000-00003A160000}"/>
    <cellStyle name="Hyperlink 5 2 4 4" xfId="1275" xr:uid="{00000000-0005-0000-0000-00003B160000}"/>
    <cellStyle name="Hyperlink 5 2 4 4 2" xfId="3486" xr:uid="{00000000-0005-0000-0000-00003C160000}"/>
    <cellStyle name="Hyperlink 5 2 4 4 3" xfId="5696" xr:uid="{00000000-0005-0000-0000-00003D160000}"/>
    <cellStyle name="Hyperlink 5 2 4 5" xfId="2381" xr:uid="{00000000-0005-0000-0000-00003E160000}"/>
    <cellStyle name="Hyperlink 5 2 4 6" xfId="4591" xr:uid="{00000000-0005-0000-0000-00003F160000}"/>
    <cellStyle name="Hyperlink 5 2 5" xfId="254" xr:uid="{00000000-0005-0000-0000-000040160000}"/>
    <cellStyle name="Hyperlink 5 2 5 2" xfId="530" xr:uid="{00000000-0005-0000-0000-000041160000}"/>
    <cellStyle name="Hyperlink 5 2 5 2 2" xfId="1082" xr:uid="{00000000-0005-0000-0000-000042160000}"/>
    <cellStyle name="Hyperlink 5 2 5 2 2 2" xfId="2195" xr:uid="{00000000-0005-0000-0000-000043160000}"/>
    <cellStyle name="Hyperlink 5 2 5 2 2 2 2" xfId="4406" xr:uid="{00000000-0005-0000-0000-000044160000}"/>
    <cellStyle name="Hyperlink 5 2 5 2 2 2 3" xfId="6616" xr:uid="{00000000-0005-0000-0000-000045160000}"/>
    <cellStyle name="Hyperlink 5 2 5 2 2 3" xfId="3301" xr:uid="{00000000-0005-0000-0000-000046160000}"/>
    <cellStyle name="Hyperlink 5 2 5 2 2 4" xfId="5511" xr:uid="{00000000-0005-0000-0000-000047160000}"/>
    <cellStyle name="Hyperlink 5 2 5 2 3" xfId="1643" xr:uid="{00000000-0005-0000-0000-000048160000}"/>
    <cellStyle name="Hyperlink 5 2 5 2 3 2" xfId="3854" xr:uid="{00000000-0005-0000-0000-000049160000}"/>
    <cellStyle name="Hyperlink 5 2 5 2 3 3" xfId="6064" xr:uid="{00000000-0005-0000-0000-00004A160000}"/>
    <cellStyle name="Hyperlink 5 2 5 2 4" xfId="2749" xr:uid="{00000000-0005-0000-0000-00004B160000}"/>
    <cellStyle name="Hyperlink 5 2 5 2 5" xfId="4959" xr:uid="{00000000-0005-0000-0000-00004C160000}"/>
    <cellStyle name="Hyperlink 5 2 5 3" xfId="806" xr:uid="{00000000-0005-0000-0000-00004D160000}"/>
    <cellStyle name="Hyperlink 5 2 5 3 2" xfId="1919" xr:uid="{00000000-0005-0000-0000-00004E160000}"/>
    <cellStyle name="Hyperlink 5 2 5 3 2 2" xfId="4130" xr:uid="{00000000-0005-0000-0000-00004F160000}"/>
    <cellStyle name="Hyperlink 5 2 5 3 2 3" xfId="6340" xr:uid="{00000000-0005-0000-0000-000050160000}"/>
    <cellStyle name="Hyperlink 5 2 5 3 3" xfId="3025" xr:uid="{00000000-0005-0000-0000-000051160000}"/>
    <cellStyle name="Hyperlink 5 2 5 3 4" xfId="5235" xr:uid="{00000000-0005-0000-0000-000052160000}"/>
    <cellStyle name="Hyperlink 5 2 5 4" xfId="1367" xr:uid="{00000000-0005-0000-0000-000053160000}"/>
    <cellStyle name="Hyperlink 5 2 5 4 2" xfId="3578" xr:uid="{00000000-0005-0000-0000-000054160000}"/>
    <cellStyle name="Hyperlink 5 2 5 4 3" xfId="5788" xr:uid="{00000000-0005-0000-0000-000055160000}"/>
    <cellStyle name="Hyperlink 5 2 5 5" xfId="2473" xr:uid="{00000000-0005-0000-0000-000056160000}"/>
    <cellStyle name="Hyperlink 5 2 5 6" xfId="4683" xr:uid="{00000000-0005-0000-0000-000057160000}"/>
    <cellStyle name="Hyperlink 5 2 6" xfId="346" xr:uid="{00000000-0005-0000-0000-000058160000}"/>
    <cellStyle name="Hyperlink 5 2 6 2" xfId="898" xr:uid="{00000000-0005-0000-0000-000059160000}"/>
    <cellStyle name="Hyperlink 5 2 6 2 2" xfId="2011" xr:uid="{00000000-0005-0000-0000-00005A160000}"/>
    <cellStyle name="Hyperlink 5 2 6 2 2 2" xfId="4222" xr:uid="{00000000-0005-0000-0000-00005B160000}"/>
    <cellStyle name="Hyperlink 5 2 6 2 2 3" xfId="6432" xr:uid="{00000000-0005-0000-0000-00005C160000}"/>
    <cellStyle name="Hyperlink 5 2 6 2 3" xfId="3117" xr:uid="{00000000-0005-0000-0000-00005D160000}"/>
    <cellStyle name="Hyperlink 5 2 6 2 4" xfId="5327" xr:uid="{00000000-0005-0000-0000-00005E160000}"/>
    <cellStyle name="Hyperlink 5 2 6 3" xfId="1459" xr:uid="{00000000-0005-0000-0000-00005F160000}"/>
    <cellStyle name="Hyperlink 5 2 6 3 2" xfId="3670" xr:uid="{00000000-0005-0000-0000-000060160000}"/>
    <cellStyle name="Hyperlink 5 2 6 3 3" xfId="5880" xr:uid="{00000000-0005-0000-0000-000061160000}"/>
    <cellStyle name="Hyperlink 5 2 6 4" xfId="2565" xr:uid="{00000000-0005-0000-0000-000062160000}"/>
    <cellStyle name="Hyperlink 5 2 6 5" xfId="4775" xr:uid="{00000000-0005-0000-0000-000063160000}"/>
    <cellStyle name="Hyperlink 5 2 7" xfId="622" xr:uid="{00000000-0005-0000-0000-000064160000}"/>
    <cellStyle name="Hyperlink 5 2 7 2" xfId="1735" xr:uid="{00000000-0005-0000-0000-000065160000}"/>
    <cellStyle name="Hyperlink 5 2 7 2 2" xfId="3946" xr:uid="{00000000-0005-0000-0000-000066160000}"/>
    <cellStyle name="Hyperlink 5 2 7 2 3" xfId="6156" xr:uid="{00000000-0005-0000-0000-000067160000}"/>
    <cellStyle name="Hyperlink 5 2 7 3" xfId="2841" xr:uid="{00000000-0005-0000-0000-000068160000}"/>
    <cellStyle name="Hyperlink 5 2 7 4" xfId="5051" xr:uid="{00000000-0005-0000-0000-000069160000}"/>
    <cellStyle name="Hyperlink 5 2 8" xfId="1183" xr:uid="{00000000-0005-0000-0000-00006A160000}"/>
    <cellStyle name="Hyperlink 5 2 8 2" xfId="3394" xr:uid="{00000000-0005-0000-0000-00006B160000}"/>
    <cellStyle name="Hyperlink 5 2 8 3" xfId="5604" xr:uid="{00000000-0005-0000-0000-00006C160000}"/>
    <cellStyle name="Hyperlink 5 2 9" xfId="2289" xr:uid="{00000000-0005-0000-0000-00006D160000}"/>
    <cellStyle name="Hyperlink 5 3" xfId="80" xr:uid="{00000000-0005-0000-0000-00006E160000}"/>
    <cellStyle name="Hyperlink 5 3 2" xfId="126" xr:uid="{00000000-0005-0000-0000-00006F160000}"/>
    <cellStyle name="Hyperlink 5 3 2 2" xfId="218" xr:uid="{00000000-0005-0000-0000-000070160000}"/>
    <cellStyle name="Hyperlink 5 3 2 2 2" xfId="494" xr:uid="{00000000-0005-0000-0000-000071160000}"/>
    <cellStyle name="Hyperlink 5 3 2 2 2 2" xfId="1046" xr:uid="{00000000-0005-0000-0000-000072160000}"/>
    <cellStyle name="Hyperlink 5 3 2 2 2 2 2" xfId="2159" xr:uid="{00000000-0005-0000-0000-000073160000}"/>
    <cellStyle name="Hyperlink 5 3 2 2 2 2 2 2" xfId="4370" xr:uid="{00000000-0005-0000-0000-000074160000}"/>
    <cellStyle name="Hyperlink 5 3 2 2 2 2 2 3" xfId="6580" xr:uid="{00000000-0005-0000-0000-000075160000}"/>
    <cellStyle name="Hyperlink 5 3 2 2 2 2 3" xfId="3265" xr:uid="{00000000-0005-0000-0000-000076160000}"/>
    <cellStyle name="Hyperlink 5 3 2 2 2 2 4" xfId="5475" xr:uid="{00000000-0005-0000-0000-000077160000}"/>
    <cellStyle name="Hyperlink 5 3 2 2 2 3" xfId="1607" xr:uid="{00000000-0005-0000-0000-000078160000}"/>
    <cellStyle name="Hyperlink 5 3 2 2 2 3 2" xfId="3818" xr:uid="{00000000-0005-0000-0000-000079160000}"/>
    <cellStyle name="Hyperlink 5 3 2 2 2 3 3" xfId="6028" xr:uid="{00000000-0005-0000-0000-00007A160000}"/>
    <cellStyle name="Hyperlink 5 3 2 2 2 4" xfId="2713" xr:uid="{00000000-0005-0000-0000-00007B160000}"/>
    <cellStyle name="Hyperlink 5 3 2 2 2 5" xfId="4923" xr:uid="{00000000-0005-0000-0000-00007C160000}"/>
    <cellStyle name="Hyperlink 5 3 2 2 3" xfId="770" xr:uid="{00000000-0005-0000-0000-00007D160000}"/>
    <cellStyle name="Hyperlink 5 3 2 2 3 2" xfId="1883" xr:uid="{00000000-0005-0000-0000-00007E160000}"/>
    <cellStyle name="Hyperlink 5 3 2 2 3 2 2" xfId="4094" xr:uid="{00000000-0005-0000-0000-00007F160000}"/>
    <cellStyle name="Hyperlink 5 3 2 2 3 2 3" xfId="6304" xr:uid="{00000000-0005-0000-0000-000080160000}"/>
    <cellStyle name="Hyperlink 5 3 2 2 3 3" xfId="2989" xr:uid="{00000000-0005-0000-0000-000081160000}"/>
    <cellStyle name="Hyperlink 5 3 2 2 3 4" xfId="5199" xr:uid="{00000000-0005-0000-0000-000082160000}"/>
    <cellStyle name="Hyperlink 5 3 2 2 4" xfId="1331" xr:uid="{00000000-0005-0000-0000-000083160000}"/>
    <cellStyle name="Hyperlink 5 3 2 2 4 2" xfId="3542" xr:uid="{00000000-0005-0000-0000-000084160000}"/>
    <cellStyle name="Hyperlink 5 3 2 2 4 3" xfId="5752" xr:uid="{00000000-0005-0000-0000-000085160000}"/>
    <cellStyle name="Hyperlink 5 3 2 2 5" xfId="2437" xr:uid="{00000000-0005-0000-0000-000086160000}"/>
    <cellStyle name="Hyperlink 5 3 2 2 6" xfId="4647" xr:uid="{00000000-0005-0000-0000-000087160000}"/>
    <cellStyle name="Hyperlink 5 3 2 3" xfId="310" xr:uid="{00000000-0005-0000-0000-000088160000}"/>
    <cellStyle name="Hyperlink 5 3 2 3 2" xfId="586" xr:uid="{00000000-0005-0000-0000-000089160000}"/>
    <cellStyle name="Hyperlink 5 3 2 3 2 2" xfId="1138" xr:uid="{00000000-0005-0000-0000-00008A160000}"/>
    <cellStyle name="Hyperlink 5 3 2 3 2 2 2" xfId="2251" xr:uid="{00000000-0005-0000-0000-00008B160000}"/>
    <cellStyle name="Hyperlink 5 3 2 3 2 2 2 2" xfId="4462" xr:uid="{00000000-0005-0000-0000-00008C160000}"/>
    <cellStyle name="Hyperlink 5 3 2 3 2 2 2 3" xfId="6672" xr:uid="{00000000-0005-0000-0000-00008D160000}"/>
    <cellStyle name="Hyperlink 5 3 2 3 2 2 3" xfId="3357" xr:uid="{00000000-0005-0000-0000-00008E160000}"/>
    <cellStyle name="Hyperlink 5 3 2 3 2 2 4" xfId="5567" xr:uid="{00000000-0005-0000-0000-00008F160000}"/>
    <cellStyle name="Hyperlink 5 3 2 3 2 3" xfId="1699" xr:uid="{00000000-0005-0000-0000-000090160000}"/>
    <cellStyle name="Hyperlink 5 3 2 3 2 3 2" xfId="3910" xr:uid="{00000000-0005-0000-0000-000091160000}"/>
    <cellStyle name="Hyperlink 5 3 2 3 2 3 3" xfId="6120" xr:uid="{00000000-0005-0000-0000-000092160000}"/>
    <cellStyle name="Hyperlink 5 3 2 3 2 4" xfId="2805" xr:uid="{00000000-0005-0000-0000-000093160000}"/>
    <cellStyle name="Hyperlink 5 3 2 3 2 5" xfId="5015" xr:uid="{00000000-0005-0000-0000-000094160000}"/>
    <cellStyle name="Hyperlink 5 3 2 3 3" xfId="862" xr:uid="{00000000-0005-0000-0000-000095160000}"/>
    <cellStyle name="Hyperlink 5 3 2 3 3 2" xfId="1975" xr:uid="{00000000-0005-0000-0000-000096160000}"/>
    <cellStyle name="Hyperlink 5 3 2 3 3 2 2" xfId="4186" xr:uid="{00000000-0005-0000-0000-000097160000}"/>
    <cellStyle name="Hyperlink 5 3 2 3 3 2 3" xfId="6396" xr:uid="{00000000-0005-0000-0000-000098160000}"/>
    <cellStyle name="Hyperlink 5 3 2 3 3 3" xfId="3081" xr:uid="{00000000-0005-0000-0000-000099160000}"/>
    <cellStyle name="Hyperlink 5 3 2 3 3 4" xfId="5291" xr:uid="{00000000-0005-0000-0000-00009A160000}"/>
    <cellStyle name="Hyperlink 5 3 2 3 4" xfId="1423" xr:uid="{00000000-0005-0000-0000-00009B160000}"/>
    <cellStyle name="Hyperlink 5 3 2 3 4 2" xfId="3634" xr:uid="{00000000-0005-0000-0000-00009C160000}"/>
    <cellStyle name="Hyperlink 5 3 2 3 4 3" xfId="5844" xr:uid="{00000000-0005-0000-0000-00009D160000}"/>
    <cellStyle name="Hyperlink 5 3 2 3 5" xfId="2529" xr:uid="{00000000-0005-0000-0000-00009E160000}"/>
    <cellStyle name="Hyperlink 5 3 2 3 6" xfId="4739" xr:uid="{00000000-0005-0000-0000-00009F160000}"/>
    <cellStyle name="Hyperlink 5 3 2 4" xfId="402" xr:uid="{00000000-0005-0000-0000-0000A0160000}"/>
    <cellStyle name="Hyperlink 5 3 2 4 2" xfId="954" xr:uid="{00000000-0005-0000-0000-0000A1160000}"/>
    <cellStyle name="Hyperlink 5 3 2 4 2 2" xfId="2067" xr:uid="{00000000-0005-0000-0000-0000A2160000}"/>
    <cellStyle name="Hyperlink 5 3 2 4 2 2 2" xfId="4278" xr:uid="{00000000-0005-0000-0000-0000A3160000}"/>
    <cellStyle name="Hyperlink 5 3 2 4 2 2 3" xfId="6488" xr:uid="{00000000-0005-0000-0000-0000A4160000}"/>
    <cellStyle name="Hyperlink 5 3 2 4 2 3" xfId="3173" xr:uid="{00000000-0005-0000-0000-0000A5160000}"/>
    <cellStyle name="Hyperlink 5 3 2 4 2 4" xfId="5383" xr:uid="{00000000-0005-0000-0000-0000A6160000}"/>
    <cellStyle name="Hyperlink 5 3 2 4 3" xfId="1515" xr:uid="{00000000-0005-0000-0000-0000A7160000}"/>
    <cellStyle name="Hyperlink 5 3 2 4 3 2" xfId="3726" xr:uid="{00000000-0005-0000-0000-0000A8160000}"/>
    <cellStyle name="Hyperlink 5 3 2 4 3 3" xfId="5936" xr:uid="{00000000-0005-0000-0000-0000A9160000}"/>
    <cellStyle name="Hyperlink 5 3 2 4 4" xfId="2621" xr:uid="{00000000-0005-0000-0000-0000AA160000}"/>
    <cellStyle name="Hyperlink 5 3 2 4 5" xfId="4831" xr:uid="{00000000-0005-0000-0000-0000AB160000}"/>
    <cellStyle name="Hyperlink 5 3 2 5" xfId="678" xr:uid="{00000000-0005-0000-0000-0000AC160000}"/>
    <cellStyle name="Hyperlink 5 3 2 5 2" xfId="1791" xr:uid="{00000000-0005-0000-0000-0000AD160000}"/>
    <cellStyle name="Hyperlink 5 3 2 5 2 2" xfId="4002" xr:uid="{00000000-0005-0000-0000-0000AE160000}"/>
    <cellStyle name="Hyperlink 5 3 2 5 2 3" xfId="6212" xr:uid="{00000000-0005-0000-0000-0000AF160000}"/>
    <cellStyle name="Hyperlink 5 3 2 5 3" xfId="2897" xr:uid="{00000000-0005-0000-0000-0000B0160000}"/>
    <cellStyle name="Hyperlink 5 3 2 5 4" xfId="5107" xr:uid="{00000000-0005-0000-0000-0000B1160000}"/>
    <cellStyle name="Hyperlink 5 3 2 6" xfId="1239" xr:uid="{00000000-0005-0000-0000-0000B2160000}"/>
    <cellStyle name="Hyperlink 5 3 2 6 2" xfId="3450" xr:uid="{00000000-0005-0000-0000-0000B3160000}"/>
    <cellStyle name="Hyperlink 5 3 2 6 3" xfId="5660" xr:uid="{00000000-0005-0000-0000-0000B4160000}"/>
    <cellStyle name="Hyperlink 5 3 2 7" xfId="2345" xr:uid="{00000000-0005-0000-0000-0000B5160000}"/>
    <cellStyle name="Hyperlink 5 3 2 8" xfId="4555" xr:uid="{00000000-0005-0000-0000-0000B6160000}"/>
    <cellStyle name="Hyperlink 5 3 3" xfId="172" xr:uid="{00000000-0005-0000-0000-0000B7160000}"/>
    <cellStyle name="Hyperlink 5 3 3 2" xfId="448" xr:uid="{00000000-0005-0000-0000-0000B8160000}"/>
    <cellStyle name="Hyperlink 5 3 3 2 2" xfId="1000" xr:uid="{00000000-0005-0000-0000-0000B9160000}"/>
    <cellStyle name="Hyperlink 5 3 3 2 2 2" xfId="2113" xr:uid="{00000000-0005-0000-0000-0000BA160000}"/>
    <cellStyle name="Hyperlink 5 3 3 2 2 2 2" xfId="4324" xr:uid="{00000000-0005-0000-0000-0000BB160000}"/>
    <cellStyle name="Hyperlink 5 3 3 2 2 2 3" xfId="6534" xr:uid="{00000000-0005-0000-0000-0000BC160000}"/>
    <cellStyle name="Hyperlink 5 3 3 2 2 3" xfId="3219" xr:uid="{00000000-0005-0000-0000-0000BD160000}"/>
    <cellStyle name="Hyperlink 5 3 3 2 2 4" xfId="5429" xr:uid="{00000000-0005-0000-0000-0000BE160000}"/>
    <cellStyle name="Hyperlink 5 3 3 2 3" xfId="1561" xr:uid="{00000000-0005-0000-0000-0000BF160000}"/>
    <cellStyle name="Hyperlink 5 3 3 2 3 2" xfId="3772" xr:uid="{00000000-0005-0000-0000-0000C0160000}"/>
    <cellStyle name="Hyperlink 5 3 3 2 3 3" xfId="5982" xr:uid="{00000000-0005-0000-0000-0000C1160000}"/>
    <cellStyle name="Hyperlink 5 3 3 2 4" xfId="2667" xr:uid="{00000000-0005-0000-0000-0000C2160000}"/>
    <cellStyle name="Hyperlink 5 3 3 2 5" xfId="4877" xr:uid="{00000000-0005-0000-0000-0000C3160000}"/>
    <cellStyle name="Hyperlink 5 3 3 3" xfId="724" xr:uid="{00000000-0005-0000-0000-0000C4160000}"/>
    <cellStyle name="Hyperlink 5 3 3 3 2" xfId="1837" xr:uid="{00000000-0005-0000-0000-0000C5160000}"/>
    <cellStyle name="Hyperlink 5 3 3 3 2 2" xfId="4048" xr:uid="{00000000-0005-0000-0000-0000C6160000}"/>
    <cellStyle name="Hyperlink 5 3 3 3 2 3" xfId="6258" xr:uid="{00000000-0005-0000-0000-0000C7160000}"/>
    <cellStyle name="Hyperlink 5 3 3 3 3" xfId="2943" xr:uid="{00000000-0005-0000-0000-0000C8160000}"/>
    <cellStyle name="Hyperlink 5 3 3 3 4" xfId="5153" xr:uid="{00000000-0005-0000-0000-0000C9160000}"/>
    <cellStyle name="Hyperlink 5 3 3 4" xfId="1285" xr:uid="{00000000-0005-0000-0000-0000CA160000}"/>
    <cellStyle name="Hyperlink 5 3 3 4 2" xfId="3496" xr:uid="{00000000-0005-0000-0000-0000CB160000}"/>
    <cellStyle name="Hyperlink 5 3 3 4 3" xfId="5706" xr:uid="{00000000-0005-0000-0000-0000CC160000}"/>
    <cellStyle name="Hyperlink 5 3 3 5" xfId="2391" xr:uid="{00000000-0005-0000-0000-0000CD160000}"/>
    <cellStyle name="Hyperlink 5 3 3 6" xfId="4601" xr:uid="{00000000-0005-0000-0000-0000CE160000}"/>
    <cellStyle name="Hyperlink 5 3 4" xfId="264" xr:uid="{00000000-0005-0000-0000-0000CF160000}"/>
    <cellStyle name="Hyperlink 5 3 4 2" xfId="540" xr:uid="{00000000-0005-0000-0000-0000D0160000}"/>
    <cellStyle name="Hyperlink 5 3 4 2 2" xfId="1092" xr:uid="{00000000-0005-0000-0000-0000D1160000}"/>
    <cellStyle name="Hyperlink 5 3 4 2 2 2" xfId="2205" xr:uid="{00000000-0005-0000-0000-0000D2160000}"/>
    <cellStyle name="Hyperlink 5 3 4 2 2 2 2" xfId="4416" xr:uid="{00000000-0005-0000-0000-0000D3160000}"/>
    <cellStyle name="Hyperlink 5 3 4 2 2 2 3" xfId="6626" xr:uid="{00000000-0005-0000-0000-0000D4160000}"/>
    <cellStyle name="Hyperlink 5 3 4 2 2 3" xfId="3311" xr:uid="{00000000-0005-0000-0000-0000D5160000}"/>
    <cellStyle name="Hyperlink 5 3 4 2 2 4" xfId="5521" xr:uid="{00000000-0005-0000-0000-0000D6160000}"/>
    <cellStyle name="Hyperlink 5 3 4 2 3" xfId="1653" xr:uid="{00000000-0005-0000-0000-0000D7160000}"/>
    <cellStyle name="Hyperlink 5 3 4 2 3 2" xfId="3864" xr:uid="{00000000-0005-0000-0000-0000D8160000}"/>
    <cellStyle name="Hyperlink 5 3 4 2 3 3" xfId="6074" xr:uid="{00000000-0005-0000-0000-0000D9160000}"/>
    <cellStyle name="Hyperlink 5 3 4 2 4" xfId="2759" xr:uid="{00000000-0005-0000-0000-0000DA160000}"/>
    <cellStyle name="Hyperlink 5 3 4 2 5" xfId="4969" xr:uid="{00000000-0005-0000-0000-0000DB160000}"/>
    <cellStyle name="Hyperlink 5 3 4 3" xfId="816" xr:uid="{00000000-0005-0000-0000-0000DC160000}"/>
    <cellStyle name="Hyperlink 5 3 4 3 2" xfId="1929" xr:uid="{00000000-0005-0000-0000-0000DD160000}"/>
    <cellStyle name="Hyperlink 5 3 4 3 2 2" xfId="4140" xr:uid="{00000000-0005-0000-0000-0000DE160000}"/>
    <cellStyle name="Hyperlink 5 3 4 3 2 3" xfId="6350" xr:uid="{00000000-0005-0000-0000-0000DF160000}"/>
    <cellStyle name="Hyperlink 5 3 4 3 3" xfId="3035" xr:uid="{00000000-0005-0000-0000-0000E0160000}"/>
    <cellStyle name="Hyperlink 5 3 4 3 4" xfId="5245" xr:uid="{00000000-0005-0000-0000-0000E1160000}"/>
    <cellStyle name="Hyperlink 5 3 4 4" xfId="1377" xr:uid="{00000000-0005-0000-0000-0000E2160000}"/>
    <cellStyle name="Hyperlink 5 3 4 4 2" xfId="3588" xr:uid="{00000000-0005-0000-0000-0000E3160000}"/>
    <cellStyle name="Hyperlink 5 3 4 4 3" xfId="5798" xr:uid="{00000000-0005-0000-0000-0000E4160000}"/>
    <cellStyle name="Hyperlink 5 3 4 5" xfId="2483" xr:uid="{00000000-0005-0000-0000-0000E5160000}"/>
    <cellStyle name="Hyperlink 5 3 4 6" xfId="4693" xr:uid="{00000000-0005-0000-0000-0000E6160000}"/>
    <cellStyle name="Hyperlink 5 3 5" xfId="356" xr:uid="{00000000-0005-0000-0000-0000E7160000}"/>
    <cellStyle name="Hyperlink 5 3 5 2" xfId="908" xr:uid="{00000000-0005-0000-0000-0000E8160000}"/>
    <cellStyle name="Hyperlink 5 3 5 2 2" xfId="2021" xr:uid="{00000000-0005-0000-0000-0000E9160000}"/>
    <cellStyle name="Hyperlink 5 3 5 2 2 2" xfId="4232" xr:uid="{00000000-0005-0000-0000-0000EA160000}"/>
    <cellStyle name="Hyperlink 5 3 5 2 2 3" xfId="6442" xr:uid="{00000000-0005-0000-0000-0000EB160000}"/>
    <cellStyle name="Hyperlink 5 3 5 2 3" xfId="3127" xr:uid="{00000000-0005-0000-0000-0000EC160000}"/>
    <cellStyle name="Hyperlink 5 3 5 2 4" xfId="5337" xr:uid="{00000000-0005-0000-0000-0000ED160000}"/>
    <cellStyle name="Hyperlink 5 3 5 3" xfId="1469" xr:uid="{00000000-0005-0000-0000-0000EE160000}"/>
    <cellStyle name="Hyperlink 5 3 5 3 2" xfId="3680" xr:uid="{00000000-0005-0000-0000-0000EF160000}"/>
    <cellStyle name="Hyperlink 5 3 5 3 3" xfId="5890" xr:uid="{00000000-0005-0000-0000-0000F0160000}"/>
    <cellStyle name="Hyperlink 5 3 5 4" xfId="2575" xr:uid="{00000000-0005-0000-0000-0000F1160000}"/>
    <cellStyle name="Hyperlink 5 3 5 5" xfId="4785" xr:uid="{00000000-0005-0000-0000-0000F2160000}"/>
    <cellStyle name="Hyperlink 5 3 6" xfId="632" xr:uid="{00000000-0005-0000-0000-0000F3160000}"/>
    <cellStyle name="Hyperlink 5 3 6 2" xfId="1745" xr:uid="{00000000-0005-0000-0000-0000F4160000}"/>
    <cellStyle name="Hyperlink 5 3 6 2 2" xfId="3956" xr:uid="{00000000-0005-0000-0000-0000F5160000}"/>
    <cellStyle name="Hyperlink 5 3 6 2 3" xfId="6166" xr:uid="{00000000-0005-0000-0000-0000F6160000}"/>
    <cellStyle name="Hyperlink 5 3 6 3" xfId="2851" xr:uid="{00000000-0005-0000-0000-0000F7160000}"/>
    <cellStyle name="Hyperlink 5 3 6 4" xfId="5061" xr:uid="{00000000-0005-0000-0000-0000F8160000}"/>
    <cellStyle name="Hyperlink 5 3 7" xfId="1193" xr:uid="{00000000-0005-0000-0000-0000F9160000}"/>
    <cellStyle name="Hyperlink 5 3 7 2" xfId="3404" xr:uid="{00000000-0005-0000-0000-0000FA160000}"/>
    <cellStyle name="Hyperlink 5 3 7 3" xfId="5614" xr:uid="{00000000-0005-0000-0000-0000FB160000}"/>
    <cellStyle name="Hyperlink 5 3 8" xfId="2299" xr:uid="{00000000-0005-0000-0000-0000FC160000}"/>
    <cellStyle name="Hyperlink 5 3 9" xfId="4509" xr:uid="{00000000-0005-0000-0000-0000FD160000}"/>
    <cellStyle name="Hyperlink 5 4" xfId="106" xr:uid="{00000000-0005-0000-0000-0000FE160000}"/>
    <cellStyle name="Hyperlink 5 4 2" xfId="198" xr:uid="{00000000-0005-0000-0000-0000FF160000}"/>
    <cellStyle name="Hyperlink 5 4 2 2" xfId="474" xr:uid="{00000000-0005-0000-0000-000000170000}"/>
    <cellStyle name="Hyperlink 5 4 2 2 2" xfId="1026" xr:uid="{00000000-0005-0000-0000-000001170000}"/>
    <cellStyle name="Hyperlink 5 4 2 2 2 2" xfId="2139" xr:uid="{00000000-0005-0000-0000-000002170000}"/>
    <cellStyle name="Hyperlink 5 4 2 2 2 2 2" xfId="4350" xr:uid="{00000000-0005-0000-0000-000003170000}"/>
    <cellStyle name="Hyperlink 5 4 2 2 2 2 3" xfId="6560" xr:uid="{00000000-0005-0000-0000-000004170000}"/>
    <cellStyle name="Hyperlink 5 4 2 2 2 3" xfId="3245" xr:uid="{00000000-0005-0000-0000-000005170000}"/>
    <cellStyle name="Hyperlink 5 4 2 2 2 4" xfId="5455" xr:uid="{00000000-0005-0000-0000-000006170000}"/>
    <cellStyle name="Hyperlink 5 4 2 2 3" xfId="1587" xr:uid="{00000000-0005-0000-0000-000007170000}"/>
    <cellStyle name="Hyperlink 5 4 2 2 3 2" xfId="3798" xr:uid="{00000000-0005-0000-0000-000008170000}"/>
    <cellStyle name="Hyperlink 5 4 2 2 3 3" xfId="6008" xr:uid="{00000000-0005-0000-0000-000009170000}"/>
    <cellStyle name="Hyperlink 5 4 2 2 4" xfId="2693" xr:uid="{00000000-0005-0000-0000-00000A170000}"/>
    <cellStyle name="Hyperlink 5 4 2 2 5" xfId="4903" xr:uid="{00000000-0005-0000-0000-00000B170000}"/>
    <cellStyle name="Hyperlink 5 4 2 3" xfId="750" xr:uid="{00000000-0005-0000-0000-00000C170000}"/>
    <cellStyle name="Hyperlink 5 4 2 3 2" xfId="1863" xr:uid="{00000000-0005-0000-0000-00000D170000}"/>
    <cellStyle name="Hyperlink 5 4 2 3 2 2" xfId="4074" xr:uid="{00000000-0005-0000-0000-00000E170000}"/>
    <cellStyle name="Hyperlink 5 4 2 3 2 3" xfId="6284" xr:uid="{00000000-0005-0000-0000-00000F170000}"/>
    <cellStyle name="Hyperlink 5 4 2 3 3" xfId="2969" xr:uid="{00000000-0005-0000-0000-000010170000}"/>
    <cellStyle name="Hyperlink 5 4 2 3 4" xfId="5179" xr:uid="{00000000-0005-0000-0000-000011170000}"/>
    <cellStyle name="Hyperlink 5 4 2 4" xfId="1311" xr:uid="{00000000-0005-0000-0000-000012170000}"/>
    <cellStyle name="Hyperlink 5 4 2 4 2" xfId="3522" xr:uid="{00000000-0005-0000-0000-000013170000}"/>
    <cellStyle name="Hyperlink 5 4 2 4 3" xfId="5732" xr:uid="{00000000-0005-0000-0000-000014170000}"/>
    <cellStyle name="Hyperlink 5 4 2 5" xfId="2417" xr:uid="{00000000-0005-0000-0000-000015170000}"/>
    <cellStyle name="Hyperlink 5 4 2 6" xfId="4627" xr:uid="{00000000-0005-0000-0000-000016170000}"/>
    <cellStyle name="Hyperlink 5 4 3" xfId="290" xr:uid="{00000000-0005-0000-0000-000017170000}"/>
    <cellStyle name="Hyperlink 5 4 3 2" xfId="566" xr:uid="{00000000-0005-0000-0000-000018170000}"/>
    <cellStyle name="Hyperlink 5 4 3 2 2" xfId="1118" xr:uid="{00000000-0005-0000-0000-000019170000}"/>
    <cellStyle name="Hyperlink 5 4 3 2 2 2" xfId="2231" xr:uid="{00000000-0005-0000-0000-00001A170000}"/>
    <cellStyle name="Hyperlink 5 4 3 2 2 2 2" xfId="4442" xr:uid="{00000000-0005-0000-0000-00001B170000}"/>
    <cellStyle name="Hyperlink 5 4 3 2 2 2 3" xfId="6652" xr:uid="{00000000-0005-0000-0000-00001C170000}"/>
    <cellStyle name="Hyperlink 5 4 3 2 2 3" xfId="3337" xr:uid="{00000000-0005-0000-0000-00001D170000}"/>
    <cellStyle name="Hyperlink 5 4 3 2 2 4" xfId="5547" xr:uid="{00000000-0005-0000-0000-00001E170000}"/>
    <cellStyle name="Hyperlink 5 4 3 2 3" xfId="1679" xr:uid="{00000000-0005-0000-0000-00001F170000}"/>
    <cellStyle name="Hyperlink 5 4 3 2 3 2" xfId="3890" xr:uid="{00000000-0005-0000-0000-000020170000}"/>
    <cellStyle name="Hyperlink 5 4 3 2 3 3" xfId="6100" xr:uid="{00000000-0005-0000-0000-000021170000}"/>
    <cellStyle name="Hyperlink 5 4 3 2 4" xfId="2785" xr:uid="{00000000-0005-0000-0000-000022170000}"/>
    <cellStyle name="Hyperlink 5 4 3 2 5" xfId="4995" xr:uid="{00000000-0005-0000-0000-000023170000}"/>
    <cellStyle name="Hyperlink 5 4 3 3" xfId="842" xr:uid="{00000000-0005-0000-0000-000024170000}"/>
    <cellStyle name="Hyperlink 5 4 3 3 2" xfId="1955" xr:uid="{00000000-0005-0000-0000-000025170000}"/>
    <cellStyle name="Hyperlink 5 4 3 3 2 2" xfId="4166" xr:uid="{00000000-0005-0000-0000-000026170000}"/>
    <cellStyle name="Hyperlink 5 4 3 3 2 3" xfId="6376" xr:uid="{00000000-0005-0000-0000-000027170000}"/>
    <cellStyle name="Hyperlink 5 4 3 3 3" xfId="3061" xr:uid="{00000000-0005-0000-0000-000028170000}"/>
    <cellStyle name="Hyperlink 5 4 3 3 4" xfId="5271" xr:uid="{00000000-0005-0000-0000-000029170000}"/>
    <cellStyle name="Hyperlink 5 4 3 4" xfId="1403" xr:uid="{00000000-0005-0000-0000-00002A170000}"/>
    <cellStyle name="Hyperlink 5 4 3 4 2" xfId="3614" xr:uid="{00000000-0005-0000-0000-00002B170000}"/>
    <cellStyle name="Hyperlink 5 4 3 4 3" xfId="5824" xr:uid="{00000000-0005-0000-0000-00002C170000}"/>
    <cellStyle name="Hyperlink 5 4 3 5" xfId="2509" xr:uid="{00000000-0005-0000-0000-00002D170000}"/>
    <cellStyle name="Hyperlink 5 4 3 6" xfId="4719" xr:uid="{00000000-0005-0000-0000-00002E170000}"/>
    <cellStyle name="Hyperlink 5 4 4" xfId="382" xr:uid="{00000000-0005-0000-0000-00002F170000}"/>
    <cellStyle name="Hyperlink 5 4 4 2" xfId="934" xr:uid="{00000000-0005-0000-0000-000030170000}"/>
    <cellStyle name="Hyperlink 5 4 4 2 2" xfId="2047" xr:uid="{00000000-0005-0000-0000-000031170000}"/>
    <cellStyle name="Hyperlink 5 4 4 2 2 2" xfId="4258" xr:uid="{00000000-0005-0000-0000-000032170000}"/>
    <cellStyle name="Hyperlink 5 4 4 2 2 3" xfId="6468" xr:uid="{00000000-0005-0000-0000-000033170000}"/>
    <cellStyle name="Hyperlink 5 4 4 2 3" xfId="3153" xr:uid="{00000000-0005-0000-0000-000034170000}"/>
    <cellStyle name="Hyperlink 5 4 4 2 4" xfId="5363" xr:uid="{00000000-0005-0000-0000-000035170000}"/>
    <cellStyle name="Hyperlink 5 4 4 3" xfId="1495" xr:uid="{00000000-0005-0000-0000-000036170000}"/>
    <cellStyle name="Hyperlink 5 4 4 3 2" xfId="3706" xr:uid="{00000000-0005-0000-0000-000037170000}"/>
    <cellStyle name="Hyperlink 5 4 4 3 3" xfId="5916" xr:uid="{00000000-0005-0000-0000-000038170000}"/>
    <cellStyle name="Hyperlink 5 4 4 4" xfId="2601" xr:uid="{00000000-0005-0000-0000-000039170000}"/>
    <cellStyle name="Hyperlink 5 4 4 5" xfId="4811" xr:uid="{00000000-0005-0000-0000-00003A170000}"/>
    <cellStyle name="Hyperlink 5 4 5" xfId="658" xr:uid="{00000000-0005-0000-0000-00003B170000}"/>
    <cellStyle name="Hyperlink 5 4 5 2" xfId="1771" xr:uid="{00000000-0005-0000-0000-00003C170000}"/>
    <cellStyle name="Hyperlink 5 4 5 2 2" xfId="3982" xr:uid="{00000000-0005-0000-0000-00003D170000}"/>
    <cellStyle name="Hyperlink 5 4 5 2 3" xfId="6192" xr:uid="{00000000-0005-0000-0000-00003E170000}"/>
    <cellStyle name="Hyperlink 5 4 5 3" xfId="2877" xr:uid="{00000000-0005-0000-0000-00003F170000}"/>
    <cellStyle name="Hyperlink 5 4 5 4" xfId="5087" xr:uid="{00000000-0005-0000-0000-000040170000}"/>
    <cellStyle name="Hyperlink 5 4 6" xfId="1219" xr:uid="{00000000-0005-0000-0000-000041170000}"/>
    <cellStyle name="Hyperlink 5 4 6 2" xfId="3430" xr:uid="{00000000-0005-0000-0000-000042170000}"/>
    <cellStyle name="Hyperlink 5 4 6 3" xfId="5640" xr:uid="{00000000-0005-0000-0000-000043170000}"/>
    <cellStyle name="Hyperlink 5 4 7" xfId="2325" xr:uid="{00000000-0005-0000-0000-000044170000}"/>
    <cellStyle name="Hyperlink 5 4 8" xfId="4535" xr:uid="{00000000-0005-0000-0000-000045170000}"/>
    <cellStyle name="Hyperlink 5 5" xfId="152" xr:uid="{00000000-0005-0000-0000-000046170000}"/>
    <cellStyle name="Hyperlink 5 5 2" xfId="428" xr:uid="{00000000-0005-0000-0000-000047170000}"/>
    <cellStyle name="Hyperlink 5 5 2 2" xfId="980" xr:uid="{00000000-0005-0000-0000-000048170000}"/>
    <cellStyle name="Hyperlink 5 5 2 2 2" xfId="2093" xr:uid="{00000000-0005-0000-0000-000049170000}"/>
    <cellStyle name="Hyperlink 5 5 2 2 2 2" xfId="4304" xr:uid="{00000000-0005-0000-0000-00004A170000}"/>
    <cellStyle name="Hyperlink 5 5 2 2 2 3" xfId="6514" xr:uid="{00000000-0005-0000-0000-00004B170000}"/>
    <cellStyle name="Hyperlink 5 5 2 2 3" xfId="3199" xr:uid="{00000000-0005-0000-0000-00004C170000}"/>
    <cellStyle name="Hyperlink 5 5 2 2 4" xfId="5409" xr:uid="{00000000-0005-0000-0000-00004D170000}"/>
    <cellStyle name="Hyperlink 5 5 2 3" xfId="1541" xr:uid="{00000000-0005-0000-0000-00004E170000}"/>
    <cellStyle name="Hyperlink 5 5 2 3 2" xfId="3752" xr:uid="{00000000-0005-0000-0000-00004F170000}"/>
    <cellStyle name="Hyperlink 5 5 2 3 3" xfId="5962" xr:uid="{00000000-0005-0000-0000-000050170000}"/>
    <cellStyle name="Hyperlink 5 5 2 4" xfId="2647" xr:uid="{00000000-0005-0000-0000-000051170000}"/>
    <cellStyle name="Hyperlink 5 5 2 5" xfId="4857" xr:uid="{00000000-0005-0000-0000-000052170000}"/>
    <cellStyle name="Hyperlink 5 5 3" xfId="704" xr:uid="{00000000-0005-0000-0000-000053170000}"/>
    <cellStyle name="Hyperlink 5 5 3 2" xfId="1817" xr:uid="{00000000-0005-0000-0000-000054170000}"/>
    <cellStyle name="Hyperlink 5 5 3 2 2" xfId="4028" xr:uid="{00000000-0005-0000-0000-000055170000}"/>
    <cellStyle name="Hyperlink 5 5 3 2 3" xfId="6238" xr:uid="{00000000-0005-0000-0000-000056170000}"/>
    <cellStyle name="Hyperlink 5 5 3 3" xfId="2923" xr:uid="{00000000-0005-0000-0000-000057170000}"/>
    <cellStyle name="Hyperlink 5 5 3 4" xfId="5133" xr:uid="{00000000-0005-0000-0000-000058170000}"/>
    <cellStyle name="Hyperlink 5 5 4" xfId="1265" xr:uid="{00000000-0005-0000-0000-000059170000}"/>
    <cellStyle name="Hyperlink 5 5 4 2" xfId="3476" xr:uid="{00000000-0005-0000-0000-00005A170000}"/>
    <cellStyle name="Hyperlink 5 5 4 3" xfId="5686" xr:uid="{00000000-0005-0000-0000-00005B170000}"/>
    <cellStyle name="Hyperlink 5 5 5" xfId="2371" xr:uid="{00000000-0005-0000-0000-00005C170000}"/>
    <cellStyle name="Hyperlink 5 5 6" xfId="4581" xr:uid="{00000000-0005-0000-0000-00005D170000}"/>
    <cellStyle name="Hyperlink 5 6" xfId="244" xr:uid="{00000000-0005-0000-0000-00005E170000}"/>
    <cellStyle name="Hyperlink 5 6 2" xfId="520" xr:uid="{00000000-0005-0000-0000-00005F170000}"/>
    <cellStyle name="Hyperlink 5 6 2 2" xfId="1072" xr:uid="{00000000-0005-0000-0000-000060170000}"/>
    <cellStyle name="Hyperlink 5 6 2 2 2" xfId="2185" xr:uid="{00000000-0005-0000-0000-000061170000}"/>
    <cellStyle name="Hyperlink 5 6 2 2 2 2" xfId="4396" xr:uid="{00000000-0005-0000-0000-000062170000}"/>
    <cellStyle name="Hyperlink 5 6 2 2 2 3" xfId="6606" xr:uid="{00000000-0005-0000-0000-000063170000}"/>
    <cellStyle name="Hyperlink 5 6 2 2 3" xfId="3291" xr:uid="{00000000-0005-0000-0000-000064170000}"/>
    <cellStyle name="Hyperlink 5 6 2 2 4" xfId="5501" xr:uid="{00000000-0005-0000-0000-000065170000}"/>
    <cellStyle name="Hyperlink 5 6 2 3" xfId="1633" xr:uid="{00000000-0005-0000-0000-000066170000}"/>
    <cellStyle name="Hyperlink 5 6 2 3 2" xfId="3844" xr:uid="{00000000-0005-0000-0000-000067170000}"/>
    <cellStyle name="Hyperlink 5 6 2 3 3" xfId="6054" xr:uid="{00000000-0005-0000-0000-000068170000}"/>
    <cellStyle name="Hyperlink 5 6 2 4" xfId="2739" xr:uid="{00000000-0005-0000-0000-000069170000}"/>
    <cellStyle name="Hyperlink 5 6 2 5" xfId="4949" xr:uid="{00000000-0005-0000-0000-00006A170000}"/>
    <cellStyle name="Hyperlink 5 6 3" xfId="796" xr:uid="{00000000-0005-0000-0000-00006B170000}"/>
    <cellStyle name="Hyperlink 5 6 3 2" xfId="1909" xr:uid="{00000000-0005-0000-0000-00006C170000}"/>
    <cellStyle name="Hyperlink 5 6 3 2 2" xfId="4120" xr:uid="{00000000-0005-0000-0000-00006D170000}"/>
    <cellStyle name="Hyperlink 5 6 3 2 3" xfId="6330" xr:uid="{00000000-0005-0000-0000-00006E170000}"/>
    <cellStyle name="Hyperlink 5 6 3 3" xfId="3015" xr:uid="{00000000-0005-0000-0000-00006F170000}"/>
    <cellStyle name="Hyperlink 5 6 3 4" xfId="5225" xr:uid="{00000000-0005-0000-0000-000070170000}"/>
    <cellStyle name="Hyperlink 5 6 4" xfId="1357" xr:uid="{00000000-0005-0000-0000-000071170000}"/>
    <cellStyle name="Hyperlink 5 6 4 2" xfId="3568" xr:uid="{00000000-0005-0000-0000-000072170000}"/>
    <cellStyle name="Hyperlink 5 6 4 3" xfId="5778" xr:uid="{00000000-0005-0000-0000-000073170000}"/>
    <cellStyle name="Hyperlink 5 6 5" xfId="2463" xr:uid="{00000000-0005-0000-0000-000074170000}"/>
    <cellStyle name="Hyperlink 5 6 6" xfId="4673" xr:uid="{00000000-0005-0000-0000-000075170000}"/>
    <cellStyle name="Hyperlink 5 7" xfId="336" xr:uid="{00000000-0005-0000-0000-000076170000}"/>
    <cellStyle name="Hyperlink 5 7 2" xfId="888" xr:uid="{00000000-0005-0000-0000-000077170000}"/>
    <cellStyle name="Hyperlink 5 7 2 2" xfId="2001" xr:uid="{00000000-0005-0000-0000-000078170000}"/>
    <cellStyle name="Hyperlink 5 7 2 2 2" xfId="4212" xr:uid="{00000000-0005-0000-0000-000079170000}"/>
    <cellStyle name="Hyperlink 5 7 2 2 3" xfId="6422" xr:uid="{00000000-0005-0000-0000-00007A170000}"/>
    <cellStyle name="Hyperlink 5 7 2 3" xfId="3107" xr:uid="{00000000-0005-0000-0000-00007B170000}"/>
    <cellStyle name="Hyperlink 5 7 2 4" xfId="5317" xr:uid="{00000000-0005-0000-0000-00007C170000}"/>
    <cellStyle name="Hyperlink 5 7 3" xfId="1449" xr:uid="{00000000-0005-0000-0000-00007D170000}"/>
    <cellStyle name="Hyperlink 5 7 3 2" xfId="3660" xr:uid="{00000000-0005-0000-0000-00007E170000}"/>
    <cellStyle name="Hyperlink 5 7 3 3" xfId="5870" xr:uid="{00000000-0005-0000-0000-00007F170000}"/>
    <cellStyle name="Hyperlink 5 7 4" xfId="2555" xr:uid="{00000000-0005-0000-0000-000080170000}"/>
    <cellStyle name="Hyperlink 5 7 5" xfId="4765" xr:uid="{00000000-0005-0000-0000-000081170000}"/>
    <cellStyle name="Hyperlink 5 8" xfId="612" xr:uid="{00000000-0005-0000-0000-000082170000}"/>
    <cellStyle name="Hyperlink 5 8 2" xfId="1725" xr:uid="{00000000-0005-0000-0000-000083170000}"/>
    <cellStyle name="Hyperlink 5 8 2 2" xfId="3936" xr:uid="{00000000-0005-0000-0000-000084170000}"/>
    <cellStyle name="Hyperlink 5 8 2 3" xfId="6146" xr:uid="{00000000-0005-0000-0000-000085170000}"/>
    <cellStyle name="Hyperlink 5 8 3" xfId="2831" xr:uid="{00000000-0005-0000-0000-000086170000}"/>
    <cellStyle name="Hyperlink 5 8 4" xfId="5041" xr:uid="{00000000-0005-0000-0000-000087170000}"/>
    <cellStyle name="Hyperlink 5 9" xfId="1173" xr:uid="{00000000-0005-0000-0000-000088170000}"/>
    <cellStyle name="Hyperlink 5 9 2" xfId="3384" xr:uid="{00000000-0005-0000-0000-000089170000}"/>
    <cellStyle name="Hyperlink 5 9 3" xfId="5594" xr:uid="{00000000-0005-0000-0000-00008A170000}"/>
    <cellStyle name="Hyperlink 6" xfId="65" xr:uid="{00000000-0005-0000-0000-00008B170000}"/>
    <cellStyle name="Hyperlink 6 10" xfId="4494" xr:uid="{00000000-0005-0000-0000-00008C170000}"/>
    <cellStyle name="Hyperlink 6 2" xfId="85" xr:uid="{00000000-0005-0000-0000-00008D170000}"/>
    <cellStyle name="Hyperlink 6 2 2" xfId="131" xr:uid="{00000000-0005-0000-0000-00008E170000}"/>
    <cellStyle name="Hyperlink 6 2 2 2" xfId="223" xr:uid="{00000000-0005-0000-0000-00008F170000}"/>
    <cellStyle name="Hyperlink 6 2 2 2 2" xfId="499" xr:uid="{00000000-0005-0000-0000-000090170000}"/>
    <cellStyle name="Hyperlink 6 2 2 2 2 2" xfId="1051" xr:uid="{00000000-0005-0000-0000-000091170000}"/>
    <cellStyle name="Hyperlink 6 2 2 2 2 2 2" xfId="2164" xr:uid="{00000000-0005-0000-0000-000092170000}"/>
    <cellStyle name="Hyperlink 6 2 2 2 2 2 2 2" xfId="4375" xr:uid="{00000000-0005-0000-0000-000093170000}"/>
    <cellStyle name="Hyperlink 6 2 2 2 2 2 2 3" xfId="6585" xr:uid="{00000000-0005-0000-0000-000094170000}"/>
    <cellStyle name="Hyperlink 6 2 2 2 2 2 3" xfId="3270" xr:uid="{00000000-0005-0000-0000-000095170000}"/>
    <cellStyle name="Hyperlink 6 2 2 2 2 2 4" xfId="5480" xr:uid="{00000000-0005-0000-0000-000096170000}"/>
    <cellStyle name="Hyperlink 6 2 2 2 2 3" xfId="1612" xr:uid="{00000000-0005-0000-0000-000097170000}"/>
    <cellStyle name="Hyperlink 6 2 2 2 2 3 2" xfId="3823" xr:uid="{00000000-0005-0000-0000-000098170000}"/>
    <cellStyle name="Hyperlink 6 2 2 2 2 3 3" xfId="6033" xr:uid="{00000000-0005-0000-0000-000099170000}"/>
    <cellStyle name="Hyperlink 6 2 2 2 2 4" xfId="2718" xr:uid="{00000000-0005-0000-0000-00009A170000}"/>
    <cellStyle name="Hyperlink 6 2 2 2 2 5" xfId="4928" xr:uid="{00000000-0005-0000-0000-00009B170000}"/>
    <cellStyle name="Hyperlink 6 2 2 2 3" xfId="775" xr:uid="{00000000-0005-0000-0000-00009C170000}"/>
    <cellStyle name="Hyperlink 6 2 2 2 3 2" xfId="1888" xr:uid="{00000000-0005-0000-0000-00009D170000}"/>
    <cellStyle name="Hyperlink 6 2 2 2 3 2 2" xfId="4099" xr:uid="{00000000-0005-0000-0000-00009E170000}"/>
    <cellStyle name="Hyperlink 6 2 2 2 3 2 3" xfId="6309" xr:uid="{00000000-0005-0000-0000-00009F170000}"/>
    <cellStyle name="Hyperlink 6 2 2 2 3 3" xfId="2994" xr:uid="{00000000-0005-0000-0000-0000A0170000}"/>
    <cellStyle name="Hyperlink 6 2 2 2 3 4" xfId="5204" xr:uid="{00000000-0005-0000-0000-0000A1170000}"/>
    <cellStyle name="Hyperlink 6 2 2 2 4" xfId="1336" xr:uid="{00000000-0005-0000-0000-0000A2170000}"/>
    <cellStyle name="Hyperlink 6 2 2 2 4 2" xfId="3547" xr:uid="{00000000-0005-0000-0000-0000A3170000}"/>
    <cellStyle name="Hyperlink 6 2 2 2 4 3" xfId="5757" xr:uid="{00000000-0005-0000-0000-0000A4170000}"/>
    <cellStyle name="Hyperlink 6 2 2 2 5" xfId="2442" xr:uid="{00000000-0005-0000-0000-0000A5170000}"/>
    <cellStyle name="Hyperlink 6 2 2 2 6" xfId="4652" xr:uid="{00000000-0005-0000-0000-0000A6170000}"/>
    <cellStyle name="Hyperlink 6 2 2 3" xfId="315" xr:uid="{00000000-0005-0000-0000-0000A7170000}"/>
    <cellStyle name="Hyperlink 6 2 2 3 2" xfId="591" xr:uid="{00000000-0005-0000-0000-0000A8170000}"/>
    <cellStyle name="Hyperlink 6 2 2 3 2 2" xfId="1143" xr:uid="{00000000-0005-0000-0000-0000A9170000}"/>
    <cellStyle name="Hyperlink 6 2 2 3 2 2 2" xfId="2256" xr:uid="{00000000-0005-0000-0000-0000AA170000}"/>
    <cellStyle name="Hyperlink 6 2 2 3 2 2 2 2" xfId="4467" xr:uid="{00000000-0005-0000-0000-0000AB170000}"/>
    <cellStyle name="Hyperlink 6 2 2 3 2 2 2 3" xfId="6677" xr:uid="{00000000-0005-0000-0000-0000AC170000}"/>
    <cellStyle name="Hyperlink 6 2 2 3 2 2 3" xfId="3362" xr:uid="{00000000-0005-0000-0000-0000AD170000}"/>
    <cellStyle name="Hyperlink 6 2 2 3 2 2 4" xfId="5572" xr:uid="{00000000-0005-0000-0000-0000AE170000}"/>
    <cellStyle name="Hyperlink 6 2 2 3 2 3" xfId="1704" xr:uid="{00000000-0005-0000-0000-0000AF170000}"/>
    <cellStyle name="Hyperlink 6 2 2 3 2 3 2" xfId="3915" xr:uid="{00000000-0005-0000-0000-0000B0170000}"/>
    <cellStyle name="Hyperlink 6 2 2 3 2 3 3" xfId="6125" xr:uid="{00000000-0005-0000-0000-0000B1170000}"/>
    <cellStyle name="Hyperlink 6 2 2 3 2 4" xfId="2810" xr:uid="{00000000-0005-0000-0000-0000B2170000}"/>
    <cellStyle name="Hyperlink 6 2 2 3 2 5" xfId="5020" xr:uid="{00000000-0005-0000-0000-0000B3170000}"/>
    <cellStyle name="Hyperlink 6 2 2 3 3" xfId="867" xr:uid="{00000000-0005-0000-0000-0000B4170000}"/>
    <cellStyle name="Hyperlink 6 2 2 3 3 2" xfId="1980" xr:uid="{00000000-0005-0000-0000-0000B5170000}"/>
    <cellStyle name="Hyperlink 6 2 2 3 3 2 2" xfId="4191" xr:uid="{00000000-0005-0000-0000-0000B6170000}"/>
    <cellStyle name="Hyperlink 6 2 2 3 3 2 3" xfId="6401" xr:uid="{00000000-0005-0000-0000-0000B7170000}"/>
    <cellStyle name="Hyperlink 6 2 2 3 3 3" xfId="3086" xr:uid="{00000000-0005-0000-0000-0000B8170000}"/>
    <cellStyle name="Hyperlink 6 2 2 3 3 4" xfId="5296" xr:uid="{00000000-0005-0000-0000-0000B9170000}"/>
    <cellStyle name="Hyperlink 6 2 2 3 4" xfId="1428" xr:uid="{00000000-0005-0000-0000-0000BA170000}"/>
    <cellStyle name="Hyperlink 6 2 2 3 4 2" xfId="3639" xr:uid="{00000000-0005-0000-0000-0000BB170000}"/>
    <cellStyle name="Hyperlink 6 2 2 3 4 3" xfId="5849" xr:uid="{00000000-0005-0000-0000-0000BC170000}"/>
    <cellStyle name="Hyperlink 6 2 2 3 5" xfId="2534" xr:uid="{00000000-0005-0000-0000-0000BD170000}"/>
    <cellStyle name="Hyperlink 6 2 2 3 6" xfId="4744" xr:uid="{00000000-0005-0000-0000-0000BE170000}"/>
    <cellStyle name="Hyperlink 6 2 2 4" xfId="407" xr:uid="{00000000-0005-0000-0000-0000BF170000}"/>
    <cellStyle name="Hyperlink 6 2 2 4 2" xfId="959" xr:uid="{00000000-0005-0000-0000-0000C0170000}"/>
    <cellStyle name="Hyperlink 6 2 2 4 2 2" xfId="2072" xr:uid="{00000000-0005-0000-0000-0000C1170000}"/>
    <cellStyle name="Hyperlink 6 2 2 4 2 2 2" xfId="4283" xr:uid="{00000000-0005-0000-0000-0000C2170000}"/>
    <cellStyle name="Hyperlink 6 2 2 4 2 2 3" xfId="6493" xr:uid="{00000000-0005-0000-0000-0000C3170000}"/>
    <cellStyle name="Hyperlink 6 2 2 4 2 3" xfId="3178" xr:uid="{00000000-0005-0000-0000-0000C4170000}"/>
    <cellStyle name="Hyperlink 6 2 2 4 2 4" xfId="5388" xr:uid="{00000000-0005-0000-0000-0000C5170000}"/>
    <cellStyle name="Hyperlink 6 2 2 4 3" xfId="1520" xr:uid="{00000000-0005-0000-0000-0000C6170000}"/>
    <cellStyle name="Hyperlink 6 2 2 4 3 2" xfId="3731" xr:uid="{00000000-0005-0000-0000-0000C7170000}"/>
    <cellStyle name="Hyperlink 6 2 2 4 3 3" xfId="5941" xr:uid="{00000000-0005-0000-0000-0000C8170000}"/>
    <cellStyle name="Hyperlink 6 2 2 4 4" xfId="2626" xr:uid="{00000000-0005-0000-0000-0000C9170000}"/>
    <cellStyle name="Hyperlink 6 2 2 4 5" xfId="4836" xr:uid="{00000000-0005-0000-0000-0000CA170000}"/>
    <cellStyle name="Hyperlink 6 2 2 5" xfId="683" xr:uid="{00000000-0005-0000-0000-0000CB170000}"/>
    <cellStyle name="Hyperlink 6 2 2 5 2" xfId="1796" xr:uid="{00000000-0005-0000-0000-0000CC170000}"/>
    <cellStyle name="Hyperlink 6 2 2 5 2 2" xfId="4007" xr:uid="{00000000-0005-0000-0000-0000CD170000}"/>
    <cellStyle name="Hyperlink 6 2 2 5 2 3" xfId="6217" xr:uid="{00000000-0005-0000-0000-0000CE170000}"/>
    <cellStyle name="Hyperlink 6 2 2 5 3" xfId="2902" xr:uid="{00000000-0005-0000-0000-0000CF170000}"/>
    <cellStyle name="Hyperlink 6 2 2 5 4" xfId="5112" xr:uid="{00000000-0005-0000-0000-0000D0170000}"/>
    <cellStyle name="Hyperlink 6 2 2 6" xfId="1244" xr:uid="{00000000-0005-0000-0000-0000D1170000}"/>
    <cellStyle name="Hyperlink 6 2 2 6 2" xfId="3455" xr:uid="{00000000-0005-0000-0000-0000D2170000}"/>
    <cellStyle name="Hyperlink 6 2 2 6 3" xfId="5665" xr:uid="{00000000-0005-0000-0000-0000D3170000}"/>
    <cellStyle name="Hyperlink 6 2 2 7" xfId="2350" xr:uid="{00000000-0005-0000-0000-0000D4170000}"/>
    <cellStyle name="Hyperlink 6 2 2 8" xfId="4560" xr:uid="{00000000-0005-0000-0000-0000D5170000}"/>
    <cellStyle name="Hyperlink 6 2 3" xfId="177" xr:uid="{00000000-0005-0000-0000-0000D6170000}"/>
    <cellStyle name="Hyperlink 6 2 3 2" xfId="453" xr:uid="{00000000-0005-0000-0000-0000D7170000}"/>
    <cellStyle name="Hyperlink 6 2 3 2 2" xfId="1005" xr:uid="{00000000-0005-0000-0000-0000D8170000}"/>
    <cellStyle name="Hyperlink 6 2 3 2 2 2" xfId="2118" xr:uid="{00000000-0005-0000-0000-0000D9170000}"/>
    <cellStyle name="Hyperlink 6 2 3 2 2 2 2" xfId="4329" xr:uid="{00000000-0005-0000-0000-0000DA170000}"/>
    <cellStyle name="Hyperlink 6 2 3 2 2 2 3" xfId="6539" xr:uid="{00000000-0005-0000-0000-0000DB170000}"/>
    <cellStyle name="Hyperlink 6 2 3 2 2 3" xfId="3224" xr:uid="{00000000-0005-0000-0000-0000DC170000}"/>
    <cellStyle name="Hyperlink 6 2 3 2 2 4" xfId="5434" xr:uid="{00000000-0005-0000-0000-0000DD170000}"/>
    <cellStyle name="Hyperlink 6 2 3 2 3" xfId="1566" xr:uid="{00000000-0005-0000-0000-0000DE170000}"/>
    <cellStyle name="Hyperlink 6 2 3 2 3 2" xfId="3777" xr:uid="{00000000-0005-0000-0000-0000DF170000}"/>
    <cellStyle name="Hyperlink 6 2 3 2 3 3" xfId="5987" xr:uid="{00000000-0005-0000-0000-0000E0170000}"/>
    <cellStyle name="Hyperlink 6 2 3 2 4" xfId="2672" xr:uid="{00000000-0005-0000-0000-0000E1170000}"/>
    <cellStyle name="Hyperlink 6 2 3 2 5" xfId="4882" xr:uid="{00000000-0005-0000-0000-0000E2170000}"/>
    <cellStyle name="Hyperlink 6 2 3 3" xfId="729" xr:uid="{00000000-0005-0000-0000-0000E3170000}"/>
    <cellStyle name="Hyperlink 6 2 3 3 2" xfId="1842" xr:uid="{00000000-0005-0000-0000-0000E4170000}"/>
    <cellStyle name="Hyperlink 6 2 3 3 2 2" xfId="4053" xr:uid="{00000000-0005-0000-0000-0000E5170000}"/>
    <cellStyle name="Hyperlink 6 2 3 3 2 3" xfId="6263" xr:uid="{00000000-0005-0000-0000-0000E6170000}"/>
    <cellStyle name="Hyperlink 6 2 3 3 3" xfId="2948" xr:uid="{00000000-0005-0000-0000-0000E7170000}"/>
    <cellStyle name="Hyperlink 6 2 3 3 4" xfId="5158" xr:uid="{00000000-0005-0000-0000-0000E8170000}"/>
    <cellStyle name="Hyperlink 6 2 3 4" xfId="1290" xr:uid="{00000000-0005-0000-0000-0000E9170000}"/>
    <cellStyle name="Hyperlink 6 2 3 4 2" xfId="3501" xr:uid="{00000000-0005-0000-0000-0000EA170000}"/>
    <cellStyle name="Hyperlink 6 2 3 4 3" xfId="5711" xr:uid="{00000000-0005-0000-0000-0000EB170000}"/>
    <cellStyle name="Hyperlink 6 2 3 5" xfId="2396" xr:uid="{00000000-0005-0000-0000-0000EC170000}"/>
    <cellStyle name="Hyperlink 6 2 3 6" xfId="4606" xr:uid="{00000000-0005-0000-0000-0000ED170000}"/>
    <cellStyle name="Hyperlink 6 2 4" xfId="269" xr:uid="{00000000-0005-0000-0000-0000EE170000}"/>
    <cellStyle name="Hyperlink 6 2 4 2" xfId="545" xr:uid="{00000000-0005-0000-0000-0000EF170000}"/>
    <cellStyle name="Hyperlink 6 2 4 2 2" xfId="1097" xr:uid="{00000000-0005-0000-0000-0000F0170000}"/>
    <cellStyle name="Hyperlink 6 2 4 2 2 2" xfId="2210" xr:uid="{00000000-0005-0000-0000-0000F1170000}"/>
    <cellStyle name="Hyperlink 6 2 4 2 2 2 2" xfId="4421" xr:uid="{00000000-0005-0000-0000-0000F2170000}"/>
    <cellStyle name="Hyperlink 6 2 4 2 2 2 3" xfId="6631" xr:uid="{00000000-0005-0000-0000-0000F3170000}"/>
    <cellStyle name="Hyperlink 6 2 4 2 2 3" xfId="3316" xr:uid="{00000000-0005-0000-0000-0000F4170000}"/>
    <cellStyle name="Hyperlink 6 2 4 2 2 4" xfId="5526" xr:uid="{00000000-0005-0000-0000-0000F5170000}"/>
    <cellStyle name="Hyperlink 6 2 4 2 3" xfId="1658" xr:uid="{00000000-0005-0000-0000-0000F6170000}"/>
    <cellStyle name="Hyperlink 6 2 4 2 3 2" xfId="3869" xr:uid="{00000000-0005-0000-0000-0000F7170000}"/>
    <cellStyle name="Hyperlink 6 2 4 2 3 3" xfId="6079" xr:uid="{00000000-0005-0000-0000-0000F8170000}"/>
    <cellStyle name="Hyperlink 6 2 4 2 4" xfId="2764" xr:uid="{00000000-0005-0000-0000-0000F9170000}"/>
    <cellStyle name="Hyperlink 6 2 4 2 5" xfId="4974" xr:uid="{00000000-0005-0000-0000-0000FA170000}"/>
    <cellStyle name="Hyperlink 6 2 4 3" xfId="821" xr:uid="{00000000-0005-0000-0000-0000FB170000}"/>
    <cellStyle name="Hyperlink 6 2 4 3 2" xfId="1934" xr:uid="{00000000-0005-0000-0000-0000FC170000}"/>
    <cellStyle name="Hyperlink 6 2 4 3 2 2" xfId="4145" xr:uid="{00000000-0005-0000-0000-0000FD170000}"/>
    <cellStyle name="Hyperlink 6 2 4 3 2 3" xfId="6355" xr:uid="{00000000-0005-0000-0000-0000FE170000}"/>
    <cellStyle name="Hyperlink 6 2 4 3 3" xfId="3040" xr:uid="{00000000-0005-0000-0000-0000FF170000}"/>
    <cellStyle name="Hyperlink 6 2 4 3 4" xfId="5250" xr:uid="{00000000-0005-0000-0000-000000180000}"/>
    <cellStyle name="Hyperlink 6 2 4 4" xfId="1382" xr:uid="{00000000-0005-0000-0000-000001180000}"/>
    <cellStyle name="Hyperlink 6 2 4 4 2" xfId="3593" xr:uid="{00000000-0005-0000-0000-000002180000}"/>
    <cellStyle name="Hyperlink 6 2 4 4 3" xfId="5803" xr:uid="{00000000-0005-0000-0000-000003180000}"/>
    <cellStyle name="Hyperlink 6 2 4 5" xfId="2488" xr:uid="{00000000-0005-0000-0000-000004180000}"/>
    <cellStyle name="Hyperlink 6 2 4 6" xfId="4698" xr:uid="{00000000-0005-0000-0000-000005180000}"/>
    <cellStyle name="Hyperlink 6 2 5" xfId="361" xr:uid="{00000000-0005-0000-0000-000006180000}"/>
    <cellStyle name="Hyperlink 6 2 5 2" xfId="913" xr:uid="{00000000-0005-0000-0000-000007180000}"/>
    <cellStyle name="Hyperlink 6 2 5 2 2" xfId="2026" xr:uid="{00000000-0005-0000-0000-000008180000}"/>
    <cellStyle name="Hyperlink 6 2 5 2 2 2" xfId="4237" xr:uid="{00000000-0005-0000-0000-000009180000}"/>
    <cellStyle name="Hyperlink 6 2 5 2 2 3" xfId="6447" xr:uid="{00000000-0005-0000-0000-00000A180000}"/>
    <cellStyle name="Hyperlink 6 2 5 2 3" xfId="3132" xr:uid="{00000000-0005-0000-0000-00000B180000}"/>
    <cellStyle name="Hyperlink 6 2 5 2 4" xfId="5342" xr:uid="{00000000-0005-0000-0000-00000C180000}"/>
    <cellStyle name="Hyperlink 6 2 5 3" xfId="1474" xr:uid="{00000000-0005-0000-0000-00000D180000}"/>
    <cellStyle name="Hyperlink 6 2 5 3 2" xfId="3685" xr:uid="{00000000-0005-0000-0000-00000E180000}"/>
    <cellStyle name="Hyperlink 6 2 5 3 3" xfId="5895" xr:uid="{00000000-0005-0000-0000-00000F180000}"/>
    <cellStyle name="Hyperlink 6 2 5 4" xfId="2580" xr:uid="{00000000-0005-0000-0000-000010180000}"/>
    <cellStyle name="Hyperlink 6 2 5 5" xfId="4790" xr:uid="{00000000-0005-0000-0000-000011180000}"/>
    <cellStyle name="Hyperlink 6 2 6" xfId="637" xr:uid="{00000000-0005-0000-0000-000012180000}"/>
    <cellStyle name="Hyperlink 6 2 6 2" xfId="1750" xr:uid="{00000000-0005-0000-0000-000013180000}"/>
    <cellStyle name="Hyperlink 6 2 6 2 2" xfId="3961" xr:uid="{00000000-0005-0000-0000-000014180000}"/>
    <cellStyle name="Hyperlink 6 2 6 2 3" xfId="6171" xr:uid="{00000000-0005-0000-0000-000015180000}"/>
    <cellStyle name="Hyperlink 6 2 6 3" xfId="2856" xr:uid="{00000000-0005-0000-0000-000016180000}"/>
    <cellStyle name="Hyperlink 6 2 6 4" xfId="5066" xr:uid="{00000000-0005-0000-0000-000017180000}"/>
    <cellStyle name="Hyperlink 6 2 7" xfId="1198" xr:uid="{00000000-0005-0000-0000-000018180000}"/>
    <cellStyle name="Hyperlink 6 2 7 2" xfId="3409" xr:uid="{00000000-0005-0000-0000-000019180000}"/>
    <cellStyle name="Hyperlink 6 2 7 3" xfId="5619" xr:uid="{00000000-0005-0000-0000-00001A180000}"/>
    <cellStyle name="Hyperlink 6 2 8" xfId="2304" xr:uid="{00000000-0005-0000-0000-00001B180000}"/>
    <cellStyle name="Hyperlink 6 2 9" xfId="4514" xr:uid="{00000000-0005-0000-0000-00001C180000}"/>
    <cellStyle name="Hyperlink 6 3" xfId="111" xr:uid="{00000000-0005-0000-0000-00001D180000}"/>
    <cellStyle name="Hyperlink 6 3 2" xfId="203" xr:uid="{00000000-0005-0000-0000-00001E180000}"/>
    <cellStyle name="Hyperlink 6 3 2 2" xfId="479" xr:uid="{00000000-0005-0000-0000-00001F180000}"/>
    <cellStyle name="Hyperlink 6 3 2 2 2" xfId="1031" xr:uid="{00000000-0005-0000-0000-000020180000}"/>
    <cellStyle name="Hyperlink 6 3 2 2 2 2" xfId="2144" xr:uid="{00000000-0005-0000-0000-000021180000}"/>
    <cellStyle name="Hyperlink 6 3 2 2 2 2 2" xfId="4355" xr:uid="{00000000-0005-0000-0000-000022180000}"/>
    <cellStyle name="Hyperlink 6 3 2 2 2 2 3" xfId="6565" xr:uid="{00000000-0005-0000-0000-000023180000}"/>
    <cellStyle name="Hyperlink 6 3 2 2 2 3" xfId="3250" xr:uid="{00000000-0005-0000-0000-000024180000}"/>
    <cellStyle name="Hyperlink 6 3 2 2 2 4" xfId="5460" xr:uid="{00000000-0005-0000-0000-000025180000}"/>
    <cellStyle name="Hyperlink 6 3 2 2 3" xfId="1592" xr:uid="{00000000-0005-0000-0000-000026180000}"/>
    <cellStyle name="Hyperlink 6 3 2 2 3 2" xfId="3803" xr:uid="{00000000-0005-0000-0000-000027180000}"/>
    <cellStyle name="Hyperlink 6 3 2 2 3 3" xfId="6013" xr:uid="{00000000-0005-0000-0000-000028180000}"/>
    <cellStyle name="Hyperlink 6 3 2 2 4" xfId="2698" xr:uid="{00000000-0005-0000-0000-000029180000}"/>
    <cellStyle name="Hyperlink 6 3 2 2 5" xfId="4908" xr:uid="{00000000-0005-0000-0000-00002A180000}"/>
    <cellStyle name="Hyperlink 6 3 2 3" xfId="755" xr:uid="{00000000-0005-0000-0000-00002B180000}"/>
    <cellStyle name="Hyperlink 6 3 2 3 2" xfId="1868" xr:uid="{00000000-0005-0000-0000-00002C180000}"/>
    <cellStyle name="Hyperlink 6 3 2 3 2 2" xfId="4079" xr:uid="{00000000-0005-0000-0000-00002D180000}"/>
    <cellStyle name="Hyperlink 6 3 2 3 2 3" xfId="6289" xr:uid="{00000000-0005-0000-0000-00002E180000}"/>
    <cellStyle name="Hyperlink 6 3 2 3 3" xfId="2974" xr:uid="{00000000-0005-0000-0000-00002F180000}"/>
    <cellStyle name="Hyperlink 6 3 2 3 4" xfId="5184" xr:uid="{00000000-0005-0000-0000-000030180000}"/>
    <cellStyle name="Hyperlink 6 3 2 4" xfId="1316" xr:uid="{00000000-0005-0000-0000-000031180000}"/>
    <cellStyle name="Hyperlink 6 3 2 4 2" xfId="3527" xr:uid="{00000000-0005-0000-0000-000032180000}"/>
    <cellStyle name="Hyperlink 6 3 2 4 3" xfId="5737" xr:uid="{00000000-0005-0000-0000-000033180000}"/>
    <cellStyle name="Hyperlink 6 3 2 5" xfId="2422" xr:uid="{00000000-0005-0000-0000-000034180000}"/>
    <cellStyle name="Hyperlink 6 3 2 6" xfId="4632" xr:uid="{00000000-0005-0000-0000-000035180000}"/>
    <cellStyle name="Hyperlink 6 3 3" xfId="295" xr:uid="{00000000-0005-0000-0000-000036180000}"/>
    <cellStyle name="Hyperlink 6 3 3 2" xfId="571" xr:uid="{00000000-0005-0000-0000-000037180000}"/>
    <cellStyle name="Hyperlink 6 3 3 2 2" xfId="1123" xr:uid="{00000000-0005-0000-0000-000038180000}"/>
    <cellStyle name="Hyperlink 6 3 3 2 2 2" xfId="2236" xr:uid="{00000000-0005-0000-0000-000039180000}"/>
    <cellStyle name="Hyperlink 6 3 3 2 2 2 2" xfId="4447" xr:uid="{00000000-0005-0000-0000-00003A180000}"/>
    <cellStyle name="Hyperlink 6 3 3 2 2 2 3" xfId="6657" xr:uid="{00000000-0005-0000-0000-00003B180000}"/>
    <cellStyle name="Hyperlink 6 3 3 2 2 3" xfId="3342" xr:uid="{00000000-0005-0000-0000-00003C180000}"/>
    <cellStyle name="Hyperlink 6 3 3 2 2 4" xfId="5552" xr:uid="{00000000-0005-0000-0000-00003D180000}"/>
    <cellStyle name="Hyperlink 6 3 3 2 3" xfId="1684" xr:uid="{00000000-0005-0000-0000-00003E180000}"/>
    <cellStyle name="Hyperlink 6 3 3 2 3 2" xfId="3895" xr:uid="{00000000-0005-0000-0000-00003F180000}"/>
    <cellStyle name="Hyperlink 6 3 3 2 3 3" xfId="6105" xr:uid="{00000000-0005-0000-0000-000040180000}"/>
    <cellStyle name="Hyperlink 6 3 3 2 4" xfId="2790" xr:uid="{00000000-0005-0000-0000-000041180000}"/>
    <cellStyle name="Hyperlink 6 3 3 2 5" xfId="5000" xr:uid="{00000000-0005-0000-0000-000042180000}"/>
    <cellStyle name="Hyperlink 6 3 3 3" xfId="847" xr:uid="{00000000-0005-0000-0000-000043180000}"/>
    <cellStyle name="Hyperlink 6 3 3 3 2" xfId="1960" xr:uid="{00000000-0005-0000-0000-000044180000}"/>
    <cellStyle name="Hyperlink 6 3 3 3 2 2" xfId="4171" xr:uid="{00000000-0005-0000-0000-000045180000}"/>
    <cellStyle name="Hyperlink 6 3 3 3 2 3" xfId="6381" xr:uid="{00000000-0005-0000-0000-000046180000}"/>
    <cellStyle name="Hyperlink 6 3 3 3 3" xfId="3066" xr:uid="{00000000-0005-0000-0000-000047180000}"/>
    <cellStyle name="Hyperlink 6 3 3 3 4" xfId="5276" xr:uid="{00000000-0005-0000-0000-000048180000}"/>
    <cellStyle name="Hyperlink 6 3 3 4" xfId="1408" xr:uid="{00000000-0005-0000-0000-000049180000}"/>
    <cellStyle name="Hyperlink 6 3 3 4 2" xfId="3619" xr:uid="{00000000-0005-0000-0000-00004A180000}"/>
    <cellStyle name="Hyperlink 6 3 3 4 3" xfId="5829" xr:uid="{00000000-0005-0000-0000-00004B180000}"/>
    <cellStyle name="Hyperlink 6 3 3 5" xfId="2514" xr:uid="{00000000-0005-0000-0000-00004C180000}"/>
    <cellStyle name="Hyperlink 6 3 3 6" xfId="4724" xr:uid="{00000000-0005-0000-0000-00004D180000}"/>
    <cellStyle name="Hyperlink 6 3 4" xfId="387" xr:uid="{00000000-0005-0000-0000-00004E180000}"/>
    <cellStyle name="Hyperlink 6 3 4 2" xfId="939" xr:uid="{00000000-0005-0000-0000-00004F180000}"/>
    <cellStyle name="Hyperlink 6 3 4 2 2" xfId="2052" xr:uid="{00000000-0005-0000-0000-000050180000}"/>
    <cellStyle name="Hyperlink 6 3 4 2 2 2" xfId="4263" xr:uid="{00000000-0005-0000-0000-000051180000}"/>
    <cellStyle name="Hyperlink 6 3 4 2 2 3" xfId="6473" xr:uid="{00000000-0005-0000-0000-000052180000}"/>
    <cellStyle name="Hyperlink 6 3 4 2 3" xfId="3158" xr:uid="{00000000-0005-0000-0000-000053180000}"/>
    <cellStyle name="Hyperlink 6 3 4 2 4" xfId="5368" xr:uid="{00000000-0005-0000-0000-000054180000}"/>
    <cellStyle name="Hyperlink 6 3 4 3" xfId="1500" xr:uid="{00000000-0005-0000-0000-000055180000}"/>
    <cellStyle name="Hyperlink 6 3 4 3 2" xfId="3711" xr:uid="{00000000-0005-0000-0000-000056180000}"/>
    <cellStyle name="Hyperlink 6 3 4 3 3" xfId="5921" xr:uid="{00000000-0005-0000-0000-000057180000}"/>
    <cellStyle name="Hyperlink 6 3 4 4" xfId="2606" xr:uid="{00000000-0005-0000-0000-000058180000}"/>
    <cellStyle name="Hyperlink 6 3 4 5" xfId="4816" xr:uid="{00000000-0005-0000-0000-000059180000}"/>
    <cellStyle name="Hyperlink 6 3 5" xfId="663" xr:uid="{00000000-0005-0000-0000-00005A180000}"/>
    <cellStyle name="Hyperlink 6 3 5 2" xfId="1776" xr:uid="{00000000-0005-0000-0000-00005B180000}"/>
    <cellStyle name="Hyperlink 6 3 5 2 2" xfId="3987" xr:uid="{00000000-0005-0000-0000-00005C180000}"/>
    <cellStyle name="Hyperlink 6 3 5 2 3" xfId="6197" xr:uid="{00000000-0005-0000-0000-00005D180000}"/>
    <cellStyle name="Hyperlink 6 3 5 3" xfId="2882" xr:uid="{00000000-0005-0000-0000-00005E180000}"/>
    <cellStyle name="Hyperlink 6 3 5 4" xfId="5092" xr:uid="{00000000-0005-0000-0000-00005F180000}"/>
    <cellStyle name="Hyperlink 6 3 6" xfId="1224" xr:uid="{00000000-0005-0000-0000-000060180000}"/>
    <cellStyle name="Hyperlink 6 3 6 2" xfId="3435" xr:uid="{00000000-0005-0000-0000-000061180000}"/>
    <cellStyle name="Hyperlink 6 3 6 3" xfId="5645" xr:uid="{00000000-0005-0000-0000-000062180000}"/>
    <cellStyle name="Hyperlink 6 3 7" xfId="2330" xr:uid="{00000000-0005-0000-0000-000063180000}"/>
    <cellStyle name="Hyperlink 6 3 8" xfId="4540" xr:uid="{00000000-0005-0000-0000-000064180000}"/>
    <cellStyle name="Hyperlink 6 4" xfId="157" xr:uid="{00000000-0005-0000-0000-000065180000}"/>
    <cellStyle name="Hyperlink 6 4 2" xfId="433" xr:uid="{00000000-0005-0000-0000-000066180000}"/>
    <cellStyle name="Hyperlink 6 4 2 2" xfId="985" xr:uid="{00000000-0005-0000-0000-000067180000}"/>
    <cellStyle name="Hyperlink 6 4 2 2 2" xfId="2098" xr:uid="{00000000-0005-0000-0000-000068180000}"/>
    <cellStyle name="Hyperlink 6 4 2 2 2 2" xfId="4309" xr:uid="{00000000-0005-0000-0000-000069180000}"/>
    <cellStyle name="Hyperlink 6 4 2 2 2 3" xfId="6519" xr:uid="{00000000-0005-0000-0000-00006A180000}"/>
    <cellStyle name="Hyperlink 6 4 2 2 3" xfId="3204" xr:uid="{00000000-0005-0000-0000-00006B180000}"/>
    <cellStyle name="Hyperlink 6 4 2 2 4" xfId="5414" xr:uid="{00000000-0005-0000-0000-00006C180000}"/>
    <cellStyle name="Hyperlink 6 4 2 3" xfId="1546" xr:uid="{00000000-0005-0000-0000-00006D180000}"/>
    <cellStyle name="Hyperlink 6 4 2 3 2" xfId="3757" xr:uid="{00000000-0005-0000-0000-00006E180000}"/>
    <cellStyle name="Hyperlink 6 4 2 3 3" xfId="5967" xr:uid="{00000000-0005-0000-0000-00006F180000}"/>
    <cellStyle name="Hyperlink 6 4 2 4" xfId="2652" xr:uid="{00000000-0005-0000-0000-000070180000}"/>
    <cellStyle name="Hyperlink 6 4 2 5" xfId="4862" xr:uid="{00000000-0005-0000-0000-000071180000}"/>
    <cellStyle name="Hyperlink 6 4 3" xfId="709" xr:uid="{00000000-0005-0000-0000-000072180000}"/>
    <cellStyle name="Hyperlink 6 4 3 2" xfId="1822" xr:uid="{00000000-0005-0000-0000-000073180000}"/>
    <cellStyle name="Hyperlink 6 4 3 2 2" xfId="4033" xr:uid="{00000000-0005-0000-0000-000074180000}"/>
    <cellStyle name="Hyperlink 6 4 3 2 3" xfId="6243" xr:uid="{00000000-0005-0000-0000-000075180000}"/>
    <cellStyle name="Hyperlink 6 4 3 3" xfId="2928" xr:uid="{00000000-0005-0000-0000-000076180000}"/>
    <cellStyle name="Hyperlink 6 4 3 4" xfId="5138" xr:uid="{00000000-0005-0000-0000-000077180000}"/>
    <cellStyle name="Hyperlink 6 4 4" xfId="1270" xr:uid="{00000000-0005-0000-0000-000078180000}"/>
    <cellStyle name="Hyperlink 6 4 4 2" xfId="3481" xr:uid="{00000000-0005-0000-0000-000079180000}"/>
    <cellStyle name="Hyperlink 6 4 4 3" xfId="5691" xr:uid="{00000000-0005-0000-0000-00007A180000}"/>
    <cellStyle name="Hyperlink 6 4 5" xfId="2376" xr:uid="{00000000-0005-0000-0000-00007B180000}"/>
    <cellStyle name="Hyperlink 6 4 6" xfId="4586" xr:uid="{00000000-0005-0000-0000-00007C180000}"/>
    <cellStyle name="Hyperlink 6 5" xfId="249" xr:uid="{00000000-0005-0000-0000-00007D180000}"/>
    <cellStyle name="Hyperlink 6 5 2" xfId="525" xr:uid="{00000000-0005-0000-0000-00007E180000}"/>
    <cellStyle name="Hyperlink 6 5 2 2" xfId="1077" xr:uid="{00000000-0005-0000-0000-00007F180000}"/>
    <cellStyle name="Hyperlink 6 5 2 2 2" xfId="2190" xr:uid="{00000000-0005-0000-0000-000080180000}"/>
    <cellStyle name="Hyperlink 6 5 2 2 2 2" xfId="4401" xr:uid="{00000000-0005-0000-0000-000081180000}"/>
    <cellStyle name="Hyperlink 6 5 2 2 2 3" xfId="6611" xr:uid="{00000000-0005-0000-0000-000082180000}"/>
    <cellStyle name="Hyperlink 6 5 2 2 3" xfId="3296" xr:uid="{00000000-0005-0000-0000-000083180000}"/>
    <cellStyle name="Hyperlink 6 5 2 2 4" xfId="5506" xr:uid="{00000000-0005-0000-0000-000084180000}"/>
    <cellStyle name="Hyperlink 6 5 2 3" xfId="1638" xr:uid="{00000000-0005-0000-0000-000085180000}"/>
    <cellStyle name="Hyperlink 6 5 2 3 2" xfId="3849" xr:uid="{00000000-0005-0000-0000-000086180000}"/>
    <cellStyle name="Hyperlink 6 5 2 3 3" xfId="6059" xr:uid="{00000000-0005-0000-0000-000087180000}"/>
    <cellStyle name="Hyperlink 6 5 2 4" xfId="2744" xr:uid="{00000000-0005-0000-0000-000088180000}"/>
    <cellStyle name="Hyperlink 6 5 2 5" xfId="4954" xr:uid="{00000000-0005-0000-0000-000089180000}"/>
    <cellStyle name="Hyperlink 6 5 3" xfId="801" xr:uid="{00000000-0005-0000-0000-00008A180000}"/>
    <cellStyle name="Hyperlink 6 5 3 2" xfId="1914" xr:uid="{00000000-0005-0000-0000-00008B180000}"/>
    <cellStyle name="Hyperlink 6 5 3 2 2" xfId="4125" xr:uid="{00000000-0005-0000-0000-00008C180000}"/>
    <cellStyle name="Hyperlink 6 5 3 2 3" xfId="6335" xr:uid="{00000000-0005-0000-0000-00008D180000}"/>
    <cellStyle name="Hyperlink 6 5 3 3" xfId="3020" xr:uid="{00000000-0005-0000-0000-00008E180000}"/>
    <cellStyle name="Hyperlink 6 5 3 4" xfId="5230" xr:uid="{00000000-0005-0000-0000-00008F180000}"/>
    <cellStyle name="Hyperlink 6 5 4" xfId="1362" xr:uid="{00000000-0005-0000-0000-000090180000}"/>
    <cellStyle name="Hyperlink 6 5 4 2" xfId="3573" xr:uid="{00000000-0005-0000-0000-000091180000}"/>
    <cellStyle name="Hyperlink 6 5 4 3" xfId="5783" xr:uid="{00000000-0005-0000-0000-000092180000}"/>
    <cellStyle name="Hyperlink 6 5 5" xfId="2468" xr:uid="{00000000-0005-0000-0000-000093180000}"/>
    <cellStyle name="Hyperlink 6 5 6" xfId="4678" xr:uid="{00000000-0005-0000-0000-000094180000}"/>
    <cellStyle name="Hyperlink 6 6" xfId="341" xr:uid="{00000000-0005-0000-0000-000095180000}"/>
    <cellStyle name="Hyperlink 6 6 2" xfId="893" xr:uid="{00000000-0005-0000-0000-000096180000}"/>
    <cellStyle name="Hyperlink 6 6 2 2" xfId="2006" xr:uid="{00000000-0005-0000-0000-000097180000}"/>
    <cellStyle name="Hyperlink 6 6 2 2 2" xfId="4217" xr:uid="{00000000-0005-0000-0000-000098180000}"/>
    <cellStyle name="Hyperlink 6 6 2 2 3" xfId="6427" xr:uid="{00000000-0005-0000-0000-000099180000}"/>
    <cellStyle name="Hyperlink 6 6 2 3" xfId="3112" xr:uid="{00000000-0005-0000-0000-00009A180000}"/>
    <cellStyle name="Hyperlink 6 6 2 4" xfId="5322" xr:uid="{00000000-0005-0000-0000-00009B180000}"/>
    <cellStyle name="Hyperlink 6 6 3" xfId="1454" xr:uid="{00000000-0005-0000-0000-00009C180000}"/>
    <cellStyle name="Hyperlink 6 6 3 2" xfId="3665" xr:uid="{00000000-0005-0000-0000-00009D180000}"/>
    <cellStyle name="Hyperlink 6 6 3 3" xfId="5875" xr:uid="{00000000-0005-0000-0000-00009E180000}"/>
    <cellStyle name="Hyperlink 6 6 4" xfId="2560" xr:uid="{00000000-0005-0000-0000-00009F180000}"/>
    <cellStyle name="Hyperlink 6 6 5" xfId="4770" xr:uid="{00000000-0005-0000-0000-0000A0180000}"/>
    <cellStyle name="Hyperlink 6 7" xfId="617" xr:uid="{00000000-0005-0000-0000-0000A1180000}"/>
    <cellStyle name="Hyperlink 6 7 2" xfId="1730" xr:uid="{00000000-0005-0000-0000-0000A2180000}"/>
    <cellStyle name="Hyperlink 6 7 2 2" xfId="3941" xr:uid="{00000000-0005-0000-0000-0000A3180000}"/>
    <cellStyle name="Hyperlink 6 7 2 3" xfId="6151" xr:uid="{00000000-0005-0000-0000-0000A4180000}"/>
    <cellStyle name="Hyperlink 6 7 3" xfId="2836" xr:uid="{00000000-0005-0000-0000-0000A5180000}"/>
    <cellStyle name="Hyperlink 6 7 4" xfId="5046" xr:uid="{00000000-0005-0000-0000-0000A6180000}"/>
    <cellStyle name="Hyperlink 6 8" xfId="1178" xr:uid="{00000000-0005-0000-0000-0000A7180000}"/>
    <cellStyle name="Hyperlink 6 8 2" xfId="3389" xr:uid="{00000000-0005-0000-0000-0000A8180000}"/>
    <cellStyle name="Hyperlink 6 8 3" xfId="5599" xr:uid="{00000000-0005-0000-0000-0000A9180000}"/>
    <cellStyle name="Hyperlink 6 9" xfId="2284" xr:uid="{00000000-0005-0000-0000-0000AA180000}"/>
    <cellStyle name="Hyperlink 7" xfId="75" xr:uid="{00000000-0005-0000-0000-0000AB180000}"/>
    <cellStyle name="Hyperlink 7 2" xfId="121" xr:uid="{00000000-0005-0000-0000-0000AC180000}"/>
    <cellStyle name="Hyperlink 7 2 2" xfId="213" xr:uid="{00000000-0005-0000-0000-0000AD180000}"/>
    <cellStyle name="Hyperlink 7 2 2 2" xfId="489" xr:uid="{00000000-0005-0000-0000-0000AE180000}"/>
    <cellStyle name="Hyperlink 7 2 2 2 2" xfId="1041" xr:uid="{00000000-0005-0000-0000-0000AF180000}"/>
    <cellStyle name="Hyperlink 7 2 2 2 2 2" xfId="2154" xr:uid="{00000000-0005-0000-0000-0000B0180000}"/>
    <cellStyle name="Hyperlink 7 2 2 2 2 2 2" xfId="4365" xr:uid="{00000000-0005-0000-0000-0000B1180000}"/>
    <cellStyle name="Hyperlink 7 2 2 2 2 2 3" xfId="6575" xr:uid="{00000000-0005-0000-0000-0000B2180000}"/>
    <cellStyle name="Hyperlink 7 2 2 2 2 3" xfId="3260" xr:uid="{00000000-0005-0000-0000-0000B3180000}"/>
    <cellStyle name="Hyperlink 7 2 2 2 2 4" xfId="5470" xr:uid="{00000000-0005-0000-0000-0000B4180000}"/>
    <cellStyle name="Hyperlink 7 2 2 2 3" xfId="1602" xr:uid="{00000000-0005-0000-0000-0000B5180000}"/>
    <cellStyle name="Hyperlink 7 2 2 2 3 2" xfId="3813" xr:uid="{00000000-0005-0000-0000-0000B6180000}"/>
    <cellStyle name="Hyperlink 7 2 2 2 3 3" xfId="6023" xr:uid="{00000000-0005-0000-0000-0000B7180000}"/>
    <cellStyle name="Hyperlink 7 2 2 2 4" xfId="2708" xr:uid="{00000000-0005-0000-0000-0000B8180000}"/>
    <cellStyle name="Hyperlink 7 2 2 2 5" xfId="4918" xr:uid="{00000000-0005-0000-0000-0000B9180000}"/>
    <cellStyle name="Hyperlink 7 2 2 3" xfId="765" xr:uid="{00000000-0005-0000-0000-0000BA180000}"/>
    <cellStyle name="Hyperlink 7 2 2 3 2" xfId="1878" xr:uid="{00000000-0005-0000-0000-0000BB180000}"/>
    <cellStyle name="Hyperlink 7 2 2 3 2 2" xfId="4089" xr:uid="{00000000-0005-0000-0000-0000BC180000}"/>
    <cellStyle name="Hyperlink 7 2 2 3 2 3" xfId="6299" xr:uid="{00000000-0005-0000-0000-0000BD180000}"/>
    <cellStyle name="Hyperlink 7 2 2 3 3" xfId="2984" xr:uid="{00000000-0005-0000-0000-0000BE180000}"/>
    <cellStyle name="Hyperlink 7 2 2 3 4" xfId="5194" xr:uid="{00000000-0005-0000-0000-0000BF180000}"/>
    <cellStyle name="Hyperlink 7 2 2 4" xfId="1326" xr:uid="{00000000-0005-0000-0000-0000C0180000}"/>
    <cellStyle name="Hyperlink 7 2 2 4 2" xfId="3537" xr:uid="{00000000-0005-0000-0000-0000C1180000}"/>
    <cellStyle name="Hyperlink 7 2 2 4 3" xfId="5747" xr:uid="{00000000-0005-0000-0000-0000C2180000}"/>
    <cellStyle name="Hyperlink 7 2 2 5" xfId="2432" xr:uid="{00000000-0005-0000-0000-0000C3180000}"/>
    <cellStyle name="Hyperlink 7 2 2 6" xfId="4642" xr:uid="{00000000-0005-0000-0000-0000C4180000}"/>
    <cellStyle name="Hyperlink 7 2 3" xfId="305" xr:uid="{00000000-0005-0000-0000-0000C5180000}"/>
    <cellStyle name="Hyperlink 7 2 3 2" xfId="581" xr:uid="{00000000-0005-0000-0000-0000C6180000}"/>
    <cellStyle name="Hyperlink 7 2 3 2 2" xfId="1133" xr:uid="{00000000-0005-0000-0000-0000C7180000}"/>
    <cellStyle name="Hyperlink 7 2 3 2 2 2" xfId="2246" xr:uid="{00000000-0005-0000-0000-0000C8180000}"/>
    <cellStyle name="Hyperlink 7 2 3 2 2 2 2" xfId="4457" xr:uid="{00000000-0005-0000-0000-0000C9180000}"/>
    <cellStyle name="Hyperlink 7 2 3 2 2 2 3" xfId="6667" xr:uid="{00000000-0005-0000-0000-0000CA180000}"/>
    <cellStyle name="Hyperlink 7 2 3 2 2 3" xfId="3352" xr:uid="{00000000-0005-0000-0000-0000CB180000}"/>
    <cellStyle name="Hyperlink 7 2 3 2 2 4" xfId="5562" xr:uid="{00000000-0005-0000-0000-0000CC180000}"/>
    <cellStyle name="Hyperlink 7 2 3 2 3" xfId="1694" xr:uid="{00000000-0005-0000-0000-0000CD180000}"/>
    <cellStyle name="Hyperlink 7 2 3 2 3 2" xfId="3905" xr:uid="{00000000-0005-0000-0000-0000CE180000}"/>
    <cellStyle name="Hyperlink 7 2 3 2 3 3" xfId="6115" xr:uid="{00000000-0005-0000-0000-0000CF180000}"/>
    <cellStyle name="Hyperlink 7 2 3 2 4" xfId="2800" xr:uid="{00000000-0005-0000-0000-0000D0180000}"/>
    <cellStyle name="Hyperlink 7 2 3 2 5" xfId="5010" xr:uid="{00000000-0005-0000-0000-0000D1180000}"/>
    <cellStyle name="Hyperlink 7 2 3 3" xfId="857" xr:uid="{00000000-0005-0000-0000-0000D2180000}"/>
    <cellStyle name="Hyperlink 7 2 3 3 2" xfId="1970" xr:uid="{00000000-0005-0000-0000-0000D3180000}"/>
    <cellStyle name="Hyperlink 7 2 3 3 2 2" xfId="4181" xr:uid="{00000000-0005-0000-0000-0000D4180000}"/>
    <cellStyle name="Hyperlink 7 2 3 3 2 3" xfId="6391" xr:uid="{00000000-0005-0000-0000-0000D5180000}"/>
    <cellStyle name="Hyperlink 7 2 3 3 3" xfId="3076" xr:uid="{00000000-0005-0000-0000-0000D6180000}"/>
    <cellStyle name="Hyperlink 7 2 3 3 4" xfId="5286" xr:uid="{00000000-0005-0000-0000-0000D7180000}"/>
    <cellStyle name="Hyperlink 7 2 3 4" xfId="1418" xr:uid="{00000000-0005-0000-0000-0000D8180000}"/>
    <cellStyle name="Hyperlink 7 2 3 4 2" xfId="3629" xr:uid="{00000000-0005-0000-0000-0000D9180000}"/>
    <cellStyle name="Hyperlink 7 2 3 4 3" xfId="5839" xr:uid="{00000000-0005-0000-0000-0000DA180000}"/>
    <cellStyle name="Hyperlink 7 2 3 5" xfId="2524" xr:uid="{00000000-0005-0000-0000-0000DB180000}"/>
    <cellStyle name="Hyperlink 7 2 3 6" xfId="4734" xr:uid="{00000000-0005-0000-0000-0000DC180000}"/>
    <cellStyle name="Hyperlink 7 2 4" xfId="397" xr:uid="{00000000-0005-0000-0000-0000DD180000}"/>
    <cellStyle name="Hyperlink 7 2 4 2" xfId="949" xr:uid="{00000000-0005-0000-0000-0000DE180000}"/>
    <cellStyle name="Hyperlink 7 2 4 2 2" xfId="2062" xr:uid="{00000000-0005-0000-0000-0000DF180000}"/>
    <cellStyle name="Hyperlink 7 2 4 2 2 2" xfId="4273" xr:uid="{00000000-0005-0000-0000-0000E0180000}"/>
    <cellStyle name="Hyperlink 7 2 4 2 2 3" xfId="6483" xr:uid="{00000000-0005-0000-0000-0000E1180000}"/>
    <cellStyle name="Hyperlink 7 2 4 2 3" xfId="3168" xr:uid="{00000000-0005-0000-0000-0000E2180000}"/>
    <cellStyle name="Hyperlink 7 2 4 2 4" xfId="5378" xr:uid="{00000000-0005-0000-0000-0000E3180000}"/>
    <cellStyle name="Hyperlink 7 2 4 3" xfId="1510" xr:uid="{00000000-0005-0000-0000-0000E4180000}"/>
    <cellStyle name="Hyperlink 7 2 4 3 2" xfId="3721" xr:uid="{00000000-0005-0000-0000-0000E5180000}"/>
    <cellStyle name="Hyperlink 7 2 4 3 3" xfId="5931" xr:uid="{00000000-0005-0000-0000-0000E6180000}"/>
    <cellStyle name="Hyperlink 7 2 4 4" xfId="2616" xr:uid="{00000000-0005-0000-0000-0000E7180000}"/>
    <cellStyle name="Hyperlink 7 2 4 5" xfId="4826" xr:uid="{00000000-0005-0000-0000-0000E8180000}"/>
    <cellStyle name="Hyperlink 7 2 5" xfId="673" xr:uid="{00000000-0005-0000-0000-0000E9180000}"/>
    <cellStyle name="Hyperlink 7 2 5 2" xfId="1786" xr:uid="{00000000-0005-0000-0000-0000EA180000}"/>
    <cellStyle name="Hyperlink 7 2 5 2 2" xfId="3997" xr:uid="{00000000-0005-0000-0000-0000EB180000}"/>
    <cellStyle name="Hyperlink 7 2 5 2 3" xfId="6207" xr:uid="{00000000-0005-0000-0000-0000EC180000}"/>
    <cellStyle name="Hyperlink 7 2 5 3" xfId="2892" xr:uid="{00000000-0005-0000-0000-0000ED180000}"/>
    <cellStyle name="Hyperlink 7 2 5 4" xfId="5102" xr:uid="{00000000-0005-0000-0000-0000EE180000}"/>
    <cellStyle name="Hyperlink 7 2 6" xfId="1234" xr:uid="{00000000-0005-0000-0000-0000EF180000}"/>
    <cellStyle name="Hyperlink 7 2 6 2" xfId="3445" xr:uid="{00000000-0005-0000-0000-0000F0180000}"/>
    <cellStyle name="Hyperlink 7 2 6 3" xfId="5655" xr:uid="{00000000-0005-0000-0000-0000F1180000}"/>
    <cellStyle name="Hyperlink 7 2 7" xfId="2340" xr:uid="{00000000-0005-0000-0000-0000F2180000}"/>
    <cellStyle name="Hyperlink 7 2 8" xfId="4550" xr:uid="{00000000-0005-0000-0000-0000F3180000}"/>
    <cellStyle name="Hyperlink 7 3" xfId="167" xr:uid="{00000000-0005-0000-0000-0000F4180000}"/>
    <cellStyle name="Hyperlink 7 3 2" xfId="443" xr:uid="{00000000-0005-0000-0000-0000F5180000}"/>
    <cellStyle name="Hyperlink 7 3 2 2" xfId="995" xr:uid="{00000000-0005-0000-0000-0000F6180000}"/>
    <cellStyle name="Hyperlink 7 3 2 2 2" xfId="2108" xr:uid="{00000000-0005-0000-0000-0000F7180000}"/>
    <cellStyle name="Hyperlink 7 3 2 2 2 2" xfId="4319" xr:uid="{00000000-0005-0000-0000-0000F8180000}"/>
    <cellStyle name="Hyperlink 7 3 2 2 2 3" xfId="6529" xr:uid="{00000000-0005-0000-0000-0000F9180000}"/>
    <cellStyle name="Hyperlink 7 3 2 2 3" xfId="3214" xr:uid="{00000000-0005-0000-0000-0000FA180000}"/>
    <cellStyle name="Hyperlink 7 3 2 2 4" xfId="5424" xr:uid="{00000000-0005-0000-0000-0000FB180000}"/>
    <cellStyle name="Hyperlink 7 3 2 3" xfId="1556" xr:uid="{00000000-0005-0000-0000-0000FC180000}"/>
    <cellStyle name="Hyperlink 7 3 2 3 2" xfId="3767" xr:uid="{00000000-0005-0000-0000-0000FD180000}"/>
    <cellStyle name="Hyperlink 7 3 2 3 3" xfId="5977" xr:uid="{00000000-0005-0000-0000-0000FE180000}"/>
    <cellStyle name="Hyperlink 7 3 2 4" xfId="2662" xr:uid="{00000000-0005-0000-0000-0000FF180000}"/>
    <cellStyle name="Hyperlink 7 3 2 5" xfId="4872" xr:uid="{00000000-0005-0000-0000-000000190000}"/>
    <cellStyle name="Hyperlink 7 3 3" xfId="719" xr:uid="{00000000-0005-0000-0000-000001190000}"/>
    <cellStyle name="Hyperlink 7 3 3 2" xfId="1832" xr:uid="{00000000-0005-0000-0000-000002190000}"/>
    <cellStyle name="Hyperlink 7 3 3 2 2" xfId="4043" xr:uid="{00000000-0005-0000-0000-000003190000}"/>
    <cellStyle name="Hyperlink 7 3 3 2 3" xfId="6253" xr:uid="{00000000-0005-0000-0000-000004190000}"/>
    <cellStyle name="Hyperlink 7 3 3 3" xfId="2938" xr:uid="{00000000-0005-0000-0000-000005190000}"/>
    <cellStyle name="Hyperlink 7 3 3 4" xfId="5148" xr:uid="{00000000-0005-0000-0000-000006190000}"/>
    <cellStyle name="Hyperlink 7 3 4" xfId="1280" xr:uid="{00000000-0005-0000-0000-000007190000}"/>
    <cellStyle name="Hyperlink 7 3 4 2" xfId="3491" xr:uid="{00000000-0005-0000-0000-000008190000}"/>
    <cellStyle name="Hyperlink 7 3 4 3" xfId="5701" xr:uid="{00000000-0005-0000-0000-000009190000}"/>
    <cellStyle name="Hyperlink 7 3 5" xfId="2386" xr:uid="{00000000-0005-0000-0000-00000A190000}"/>
    <cellStyle name="Hyperlink 7 3 6" xfId="4596" xr:uid="{00000000-0005-0000-0000-00000B190000}"/>
    <cellStyle name="Hyperlink 7 4" xfId="259" xr:uid="{00000000-0005-0000-0000-00000C190000}"/>
    <cellStyle name="Hyperlink 7 4 2" xfId="535" xr:uid="{00000000-0005-0000-0000-00000D190000}"/>
    <cellStyle name="Hyperlink 7 4 2 2" xfId="1087" xr:uid="{00000000-0005-0000-0000-00000E190000}"/>
    <cellStyle name="Hyperlink 7 4 2 2 2" xfId="2200" xr:uid="{00000000-0005-0000-0000-00000F190000}"/>
    <cellStyle name="Hyperlink 7 4 2 2 2 2" xfId="4411" xr:uid="{00000000-0005-0000-0000-000010190000}"/>
    <cellStyle name="Hyperlink 7 4 2 2 2 3" xfId="6621" xr:uid="{00000000-0005-0000-0000-000011190000}"/>
    <cellStyle name="Hyperlink 7 4 2 2 3" xfId="3306" xr:uid="{00000000-0005-0000-0000-000012190000}"/>
    <cellStyle name="Hyperlink 7 4 2 2 4" xfId="5516" xr:uid="{00000000-0005-0000-0000-000013190000}"/>
    <cellStyle name="Hyperlink 7 4 2 3" xfId="1648" xr:uid="{00000000-0005-0000-0000-000014190000}"/>
    <cellStyle name="Hyperlink 7 4 2 3 2" xfId="3859" xr:uid="{00000000-0005-0000-0000-000015190000}"/>
    <cellStyle name="Hyperlink 7 4 2 3 3" xfId="6069" xr:uid="{00000000-0005-0000-0000-000016190000}"/>
    <cellStyle name="Hyperlink 7 4 2 4" xfId="2754" xr:uid="{00000000-0005-0000-0000-000017190000}"/>
    <cellStyle name="Hyperlink 7 4 2 5" xfId="4964" xr:uid="{00000000-0005-0000-0000-000018190000}"/>
    <cellStyle name="Hyperlink 7 4 3" xfId="811" xr:uid="{00000000-0005-0000-0000-000019190000}"/>
    <cellStyle name="Hyperlink 7 4 3 2" xfId="1924" xr:uid="{00000000-0005-0000-0000-00001A190000}"/>
    <cellStyle name="Hyperlink 7 4 3 2 2" xfId="4135" xr:uid="{00000000-0005-0000-0000-00001B190000}"/>
    <cellStyle name="Hyperlink 7 4 3 2 3" xfId="6345" xr:uid="{00000000-0005-0000-0000-00001C190000}"/>
    <cellStyle name="Hyperlink 7 4 3 3" xfId="3030" xr:uid="{00000000-0005-0000-0000-00001D190000}"/>
    <cellStyle name="Hyperlink 7 4 3 4" xfId="5240" xr:uid="{00000000-0005-0000-0000-00001E190000}"/>
    <cellStyle name="Hyperlink 7 4 4" xfId="1372" xr:uid="{00000000-0005-0000-0000-00001F190000}"/>
    <cellStyle name="Hyperlink 7 4 4 2" xfId="3583" xr:uid="{00000000-0005-0000-0000-000020190000}"/>
    <cellStyle name="Hyperlink 7 4 4 3" xfId="5793" xr:uid="{00000000-0005-0000-0000-000021190000}"/>
    <cellStyle name="Hyperlink 7 4 5" xfId="2478" xr:uid="{00000000-0005-0000-0000-000022190000}"/>
    <cellStyle name="Hyperlink 7 4 6" xfId="4688" xr:uid="{00000000-0005-0000-0000-000023190000}"/>
    <cellStyle name="Hyperlink 7 5" xfId="351" xr:uid="{00000000-0005-0000-0000-000024190000}"/>
    <cellStyle name="Hyperlink 7 5 2" xfId="903" xr:uid="{00000000-0005-0000-0000-000025190000}"/>
    <cellStyle name="Hyperlink 7 5 2 2" xfId="2016" xr:uid="{00000000-0005-0000-0000-000026190000}"/>
    <cellStyle name="Hyperlink 7 5 2 2 2" xfId="4227" xr:uid="{00000000-0005-0000-0000-000027190000}"/>
    <cellStyle name="Hyperlink 7 5 2 2 3" xfId="6437" xr:uid="{00000000-0005-0000-0000-000028190000}"/>
    <cellStyle name="Hyperlink 7 5 2 3" xfId="3122" xr:uid="{00000000-0005-0000-0000-000029190000}"/>
    <cellStyle name="Hyperlink 7 5 2 4" xfId="5332" xr:uid="{00000000-0005-0000-0000-00002A190000}"/>
    <cellStyle name="Hyperlink 7 5 3" xfId="1464" xr:uid="{00000000-0005-0000-0000-00002B190000}"/>
    <cellStyle name="Hyperlink 7 5 3 2" xfId="3675" xr:uid="{00000000-0005-0000-0000-00002C190000}"/>
    <cellStyle name="Hyperlink 7 5 3 3" xfId="5885" xr:uid="{00000000-0005-0000-0000-00002D190000}"/>
    <cellStyle name="Hyperlink 7 5 4" xfId="2570" xr:uid="{00000000-0005-0000-0000-00002E190000}"/>
    <cellStyle name="Hyperlink 7 5 5" xfId="4780" xr:uid="{00000000-0005-0000-0000-00002F190000}"/>
    <cellStyle name="Hyperlink 7 6" xfId="627" xr:uid="{00000000-0005-0000-0000-000030190000}"/>
    <cellStyle name="Hyperlink 7 6 2" xfId="1740" xr:uid="{00000000-0005-0000-0000-000031190000}"/>
    <cellStyle name="Hyperlink 7 6 2 2" xfId="3951" xr:uid="{00000000-0005-0000-0000-000032190000}"/>
    <cellStyle name="Hyperlink 7 6 2 3" xfId="6161" xr:uid="{00000000-0005-0000-0000-000033190000}"/>
    <cellStyle name="Hyperlink 7 6 3" xfId="2846" xr:uid="{00000000-0005-0000-0000-000034190000}"/>
    <cellStyle name="Hyperlink 7 6 4" xfId="5056" xr:uid="{00000000-0005-0000-0000-000035190000}"/>
    <cellStyle name="Hyperlink 7 7" xfId="1188" xr:uid="{00000000-0005-0000-0000-000036190000}"/>
    <cellStyle name="Hyperlink 7 7 2" xfId="3399" xr:uid="{00000000-0005-0000-0000-000037190000}"/>
    <cellStyle name="Hyperlink 7 7 3" xfId="5609" xr:uid="{00000000-0005-0000-0000-000038190000}"/>
    <cellStyle name="Hyperlink 7 8" xfId="2294" xr:uid="{00000000-0005-0000-0000-000039190000}"/>
    <cellStyle name="Hyperlink 7 9" xfId="4504" xr:uid="{00000000-0005-0000-0000-00003A190000}"/>
    <cellStyle name="Hyperlink 8" xfId="96" xr:uid="{00000000-0005-0000-0000-00003B190000}"/>
    <cellStyle name="Hyperlink 8 2" xfId="142" xr:uid="{00000000-0005-0000-0000-00003C190000}"/>
    <cellStyle name="Hyperlink 8 2 2" xfId="234" xr:uid="{00000000-0005-0000-0000-00003D190000}"/>
    <cellStyle name="Hyperlink 8 2 2 2" xfId="510" xr:uid="{00000000-0005-0000-0000-00003E190000}"/>
    <cellStyle name="Hyperlink 8 2 2 2 2" xfId="1062" xr:uid="{00000000-0005-0000-0000-00003F190000}"/>
    <cellStyle name="Hyperlink 8 2 2 2 2 2" xfId="2175" xr:uid="{00000000-0005-0000-0000-000040190000}"/>
    <cellStyle name="Hyperlink 8 2 2 2 2 2 2" xfId="4386" xr:uid="{00000000-0005-0000-0000-000041190000}"/>
    <cellStyle name="Hyperlink 8 2 2 2 2 2 3" xfId="6596" xr:uid="{00000000-0005-0000-0000-000042190000}"/>
    <cellStyle name="Hyperlink 8 2 2 2 2 3" xfId="3281" xr:uid="{00000000-0005-0000-0000-000043190000}"/>
    <cellStyle name="Hyperlink 8 2 2 2 2 4" xfId="5491" xr:uid="{00000000-0005-0000-0000-000044190000}"/>
    <cellStyle name="Hyperlink 8 2 2 2 3" xfId="1623" xr:uid="{00000000-0005-0000-0000-000045190000}"/>
    <cellStyle name="Hyperlink 8 2 2 2 3 2" xfId="3834" xr:uid="{00000000-0005-0000-0000-000046190000}"/>
    <cellStyle name="Hyperlink 8 2 2 2 3 3" xfId="6044" xr:uid="{00000000-0005-0000-0000-000047190000}"/>
    <cellStyle name="Hyperlink 8 2 2 2 4" xfId="2729" xr:uid="{00000000-0005-0000-0000-000048190000}"/>
    <cellStyle name="Hyperlink 8 2 2 2 5" xfId="4939" xr:uid="{00000000-0005-0000-0000-000049190000}"/>
    <cellStyle name="Hyperlink 8 2 2 3" xfId="786" xr:uid="{00000000-0005-0000-0000-00004A190000}"/>
    <cellStyle name="Hyperlink 8 2 2 3 2" xfId="1899" xr:uid="{00000000-0005-0000-0000-00004B190000}"/>
    <cellStyle name="Hyperlink 8 2 2 3 2 2" xfId="4110" xr:uid="{00000000-0005-0000-0000-00004C190000}"/>
    <cellStyle name="Hyperlink 8 2 2 3 2 3" xfId="6320" xr:uid="{00000000-0005-0000-0000-00004D190000}"/>
    <cellStyle name="Hyperlink 8 2 2 3 3" xfId="3005" xr:uid="{00000000-0005-0000-0000-00004E190000}"/>
    <cellStyle name="Hyperlink 8 2 2 3 4" xfId="5215" xr:uid="{00000000-0005-0000-0000-00004F190000}"/>
    <cellStyle name="Hyperlink 8 2 2 4" xfId="1347" xr:uid="{00000000-0005-0000-0000-000050190000}"/>
    <cellStyle name="Hyperlink 8 2 2 4 2" xfId="3558" xr:uid="{00000000-0005-0000-0000-000051190000}"/>
    <cellStyle name="Hyperlink 8 2 2 4 3" xfId="5768" xr:uid="{00000000-0005-0000-0000-000052190000}"/>
    <cellStyle name="Hyperlink 8 2 2 5" xfId="2453" xr:uid="{00000000-0005-0000-0000-000053190000}"/>
    <cellStyle name="Hyperlink 8 2 2 6" xfId="4663" xr:uid="{00000000-0005-0000-0000-000054190000}"/>
    <cellStyle name="Hyperlink 8 2 3" xfId="326" xr:uid="{00000000-0005-0000-0000-000055190000}"/>
    <cellStyle name="Hyperlink 8 2 3 2" xfId="602" xr:uid="{00000000-0005-0000-0000-000056190000}"/>
    <cellStyle name="Hyperlink 8 2 3 2 2" xfId="1154" xr:uid="{00000000-0005-0000-0000-000057190000}"/>
    <cellStyle name="Hyperlink 8 2 3 2 2 2" xfId="2267" xr:uid="{00000000-0005-0000-0000-000058190000}"/>
    <cellStyle name="Hyperlink 8 2 3 2 2 2 2" xfId="4478" xr:uid="{00000000-0005-0000-0000-000059190000}"/>
    <cellStyle name="Hyperlink 8 2 3 2 2 2 3" xfId="6688" xr:uid="{00000000-0005-0000-0000-00005A190000}"/>
    <cellStyle name="Hyperlink 8 2 3 2 2 3" xfId="3373" xr:uid="{00000000-0005-0000-0000-00005B190000}"/>
    <cellStyle name="Hyperlink 8 2 3 2 2 4" xfId="5583" xr:uid="{00000000-0005-0000-0000-00005C190000}"/>
    <cellStyle name="Hyperlink 8 2 3 2 3" xfId="1715" xr:uid="{00000000-0005-0000-0000-00005D190000}"/>
    <cellStyle name="Hyperlink 8 2 3 2 3 2" xfId="3926" xr:uid="{00000000-0005-0000-0000-00005E190000}"/>
    <cellStyle name="Hyperlink 8 2 3 2 3 3" xfId="6136" xr:uid="{00000000-0005-0000-0000-00005F190000}"/>
    <cellStyle name="Hyperlink 8 2 3 2 4" xfId="2821" xr:uid="{00000000-0005-0000-0000-000060190000}"/>
    <cellStyle name="Hyperlink 8 2 3 2 5" xfId="5031" xr:uid="{00000000-0005-0000-0000-000061190000}"/>
    <cellStyle name="Hyperlink 8 2 3 3" xfId="878" xr:uid="{00000000-0005-0000-0000-000062190000}"/>
    <cellStyle name="Hyperlink 8 2 3 3 2" xfId="1991" xr:uid="{00000000-0005-0000-0000-000063190000}"/>
    <cellStyle name="Hyperlink 8 2 3 3 2 2" xfId="4202" xr:uid="{00000000-0005-0000-0000-000064190000}"/>
    <cellStyle name="Hyperlink 8 2 3 3 2 3" xfId="6412" xr:uid="{00000000-0005-0000-0000-000065190000}"/>
    <cellStyle name="Hyperlink 8 2 3 3 3" xfId="3097" xr:uid="{00000000-0005-0000-0000-000066190000}"/>
    <cellStyle name="Hyperlink 8 2 3 3 4" xfId="5307" xr:uid="{00000000-0005-0000-0000-000067190000}"/>
    <cellStyle name="Hyperlink 8 2 3 4" xfId="1439" xr:uid="{00000000-0005-0000-0000-000068190000}"/>
    <cellStyle name="Hyperlink 8 2 3 4 2" xfId="3650" xr:uid="{00000000-0005-0000-0000-000069190000}"/>
    <cellStyle name="Hyperlink 8 2 3 4 3" xfId="5860" xr:uid="{00000000-0005-0000-0000-00006A190000}"/>
    <cellStyle name="Hyperlink 8 2 3 5" xfId="2545" xr:uid="{00000000-0005-0000-0000-00006B190000}"/>
    <cellStyle name="Hyperlink 8 2 3 6" xfId="4755" xr:uid="{00000000-0005-0000-0000-00006C190000}"/>
    <cellStyle name="Hyperlink 8 2 4" xfId="418" xr:uid="{00000000-0005-0000-0000-00006D190000}"/>
    <cellStyle name="Hyperlink 8 2 4 2" xfId="970" xr:uid="{00000000-0005-0000-0000-00006E190000}"/>
    <cellStyle name="Hyperlink 8 2 4 2 2" xfId="2083" xr:uid="{00000000-0005-0000-0000-00006F190000}"/>
    <cellStyle name="Hyperlink 8 2 4 2 2 2" xfId="4294" xr:uid="{00000000-0005-0000-0000-000070190000}"/>
    <cellStyle name="Hyperlink 8 2 4 2 2 3" xfId="6504" xr:uid="{00000000-0005-0000-0000-000071190000}"/>
    <cellStyle name="Hyperlink 8 2 4 2 3" xfId="3189" xr:uid="{00000000-0005-0000-0000-000072190000}"/>
    <cellStyle name="Hyperlink 8 2 4 2 4" xfId="5399" xr:uid="{00000000-0005-0000-0000-000073190000}"/>
    <cellStyle name="Hyperlink 8 2 4 3" xfId="1531" xr:uid="{00000000-0005-0000-0000-000074190000}"/>
    <cellStyle name="Hyperlink 8 2 4 3 2" xfId="3742" xr:uid="{00000000-0005-0000-0000-000075190000}"/>
    <cellStyle name="Hyperlink 8 2 4 3 3" xfId="5952" xr:uid="{00000000-0005-0000-0000-000076190000}"/>
    <cellStyle name="Hyperlink 8 2 4 4" xfId="2637" xr:uid="{00000000-0005-0000-0000-000077190000}"/>
    <cellStyle name="Hyperlink 8 2 4 5" xfId="4847" xr:uid="{00000000-0005-0000-0000-000078190000}"/>
    <cellStyle name="Hyperlink 8 2 5" xfId="694" xr:uid="{00000000-0005-0000-0000-000079190000}"/>
    <cellStyle name="Hyperlink 8 2 5 2" xfId="1807" xr:uid="{00000000-0005-0000-0000-00007A190000}"/>
    <cellStyle name="Hyperlink 8 2 5 2 2" xfId="4018" xr:uid="{00000000-0005-0000-0000-00007B190000}"/>
    <cellStyle name="Hyperlink 8 2 5 2 3" xfId="6228" xr:uid="{00000000-0005-0000-0000-00007C190000}"/>
    <cellStyle name="Hyperlink 8 2 5 3" xfId="2913" xr:uid="{00000000-0005-0000-0000-00007D190000}"/>
    <cellStyle name="Hyperlink 8 2 5 4" xfId="5123" xr:uid="{00000000-0005-0000-0000-00007E190000}"/>
    <cellStyle name="Hyperlink 8 2 6" xfId="1255" xr:uid="{00000000-0005-0000-0000-00007F190000}"/>
    <cellStyle name="Hyperlink 8 2 6 2" xfId="3466" xr:uid="{00000000-0005-0000-0000-000080190000}"/>
    <cellStyle name="Hyperlink 8 2 6 3" xfId="5676" xr:uid="{00000000-0005-0000-0000-000081190000}"/>
    <cellStyle name="Hyperlink 8 2 7" xfId="2361" xr:uid="{00000000-0005-0000-0000-000082190000}"/>
    <cellStyle name="Hyperlink 8 2 8" xfId="4571" xr:uid="{00000000-0005-0000-0000-000083190000}"/>
    <cellStyle name="Hyperlink 8 3" xfId="188" xr:uid="{00000000-0005-0000-0000-000084190000}"/>
    <cellStyle name="Hyperlink 8 3 2" xfId="464" xr:uid="{00000000-0005-0000-0000-000085190000}"/>
    <cellStyle name="Hyperlink 8 3 2 2" xfId="1016" xr:uid="{00000000-0005-0000-0000-000086190000}"/>
    <cellStyle name="Hyperlink 8 3 2 2 2" xfId="2129" xr:uid="{00000000-0005-0000-0000-000087190000}"/>
    <cellStyle name="Hyperlink 8 3 2 2 2 2" xfId="4340" xr:uid="{00000000-0005-0000-0000-000088190000}"/>
    <cellStyle name="Hyperlink 8 3 2 2 2 3" xfId="6550" xr:uid="{00000000-0005-0000-0000-000089190000}"/>
    <cellStyle name="Hyperlink 8 3 2 2 3" xfId="3235" xr:uid="{00000000-0005-0000-0000-00008A190000}"/>
    <cellStyle name="Hyperlink 8 3 2 2 4" xfId="5445" xr:uid="{00000000-0005-0000-0000-00008B190000}"/>
    <cellStyle name="Hyperlink 8 3 2 3" xfId="1577" xr:uid="{00000000-0005-0000-0000-00008C190000}"/>
    <cellStyle name="Hyperlink 8 3 2 3 2" xfId="3788" xr:uid="{00000000-0005-0000-0000-00008D190000}"/>
    <cellStyle name="Hyperlink 8 3 2 3 3" xfId="5998" xr:uid="{00000000-0005-0000-0000-00008E190000}"/>
    <cellStyle name="Hyperlink 8 3 2 4" xfId="2683" xr:uid="{00000000-0005-0000-0000-00008F190000}"/>
    <cellStyle name="Hyperlink 8 3 2 5" xfId="4893" xr:uid="{00000000-0005-0000-0000-000090190000}"/>
    <cellStyle name="Hyperlink 8 3 3" xfId="740" xr:uid="{00000000-0005-0000-0000-000091190000}"/>
    <cellStyle name="Hyperlink 8 3 3 2" xfId="1853" xr:uid="{00000000-0005-0000-0000-000092190000}"/>
    <cellStyle name="Hyperlink 8 3 3 2 2" xfId="4064" xr:uid="{00000000-0005-0000-0000-000093190000}"/>
    <cellStyle name="Hyperlink 8 3 3 2 3" xfId="6274" xr:uid="{00000000-0005-0000-0000-000094190000}"/>
    <cellStyle name="Hyperlink 8 3 3 3" xfId="2959" xr:uid="{00000000-0005-0000-0000-000095190000}"/>
    <cellStyle name="Hyperlink 8 3 3 4" xfId="5169" xr:uid="{00000000-0005-0000-0000-000096190000}"/>
    <cellStyle name="Hyperlink 8 3 4" xfId="1301" xr:uid="{00000000-0005-0000-0000-000097190000}"/>
    <cellStyle name="Hyperlink 8 3 4 2" xfId="3512" xr:uid="{00000000-0005-0000-0000-000098190000}"/>
    <cellStyle name="Hyperlink 8 3 4 3" xfId="5722" xr:uid="{00000000-0005-0000-0000-000099190000}"/>
    <cellStyle name="Hyperlink 8 3 5" xfId="2407" xr:uid="{00000000-0005-0000-0000-00009A190000}"/>
    <cellStyle name="Hyperlink 8 3 6" xfId="4617" xr:uid="{00000000-0005-0000-0000-00009B190000}"/>
    <cellStyle name="Hyperlink 8 4" xfId="280" xr:uid="{00000000-0005-0000-0000-00009C190000}"/>
    <cellStyle name="Hyperlink 8 4 2" xfId="556" xr:uid="{00000000-0005-0000-0000-00009D190000}"/>
    <cellStyle name="Hyperlink 8 4 2 2" xfId="1108" xr:uid="{00000000-0005-0000-0000-00009E190000}"/>
    <cellStyle name="Hyperlink 8 4 2 2 2" xfId="2221" xr:uid="{00000000-0005-0000-0000-00009F190000}"/>
    <cellStyle name="Hyperlink 8 4 2 2 2 2" xfId="4432" xr:uid="{00000000-0005-0000-0000-0000A0190000}"/>
    <cellStyle name="Hyperlink 8 4 2 2 2 3" xfId="6642" xr:uid="{00000000-0005-0000-0000-0000A1190000}"/>
    <cellStyle name="Hyperlink 8 4 2 2 3" xfId="3327" xr:uid="{00000000-0005-0000-0000-0000A2190000}"/>
    <cellStyle name="Hyperlink 8 4 2 2 4" xfId="5537" xr:uid="{00000000-0005-0000-0000-0000A3190000}"/>
    <cellStyle name="Hyperlink 8 4 2 3" xfId="1669" xr:uid="{00000000-0005-0000-0000-0000A4190000}"/>
    <cellStyle name="Hyperlink 8 4 2 3 2" xfId="3880" xr:uid="{00000000-0005-0000-0000-0000A5190000}"/>
    <cellStyle name="Hyperlink 8 4 2 3 3" xfId="6090" xr:uid="{00000000-0005-0000-0000-0000A6190000}"/>
    <cellStyle name="Hyperlink 8 4 2 4" xfId="2775" xr:uid="{00000000-0005-0000-0000-0000A7190000}"/>
    <cellStyle name="Hyperlink 8 4 2 5" xfId="4985" xr:uid="{00000000-0005-0000-0000-0000A8190000}"/>
    <cellStyle name="Hyperlink 8 4 3" xfId="832" xr:uid="{00000000-0005-0000-0000-0000A9190000}"/>
    <cellStyle name="Hyperlink 8 4 3 2" xfId="1945" xr:uid="{00000000-0005-0000-0000-0000AA190000}"/>
    <cellStyle name="Hyperlink 8 4 3 2 2" xfId="4156" xr:uid="{00000000-0005-0000-0000-0000AB190000}"/>
    <cellStyle name="Hyperlink 8 4 3 2 3" xfId="6366" xr:uid="{00000000-0005-0000-0000-0000AC190000}"/>
    <cellStyle name="Hyperlink 8 4 3 3" xfId="3051" xr:uid="{00000000-0005-0000-0000-0000AD190000}"/>
    <cellStyle name="Hyperlink 8 4 3 4" xfId="5261" xr:uid="{00000000-0005-0000-0000-0000AE190000}"/>
    <cellStyle name="Hyperlink 8 4 4" xfId="1393" xr:uid="{00000000-0005-0000-0000-0000AF190000}"/>
    <cellStyle name="Hyperlink 8 4 4 2" xfId="3604" xr:uid="{00000000-0005-0000-0000-0000B0190000}"/>
    <cellStyle name="Hyperlink 8 4 4 3" xfId="5814" xr:uid="{00000000-0005-0000-0000-0000B1190000}"/>
    <cellStyle name="Hyperlink 8 4 5" xfId="2499" xr:uid="{00000000-0005-0000-0000-0000B2190000}"/>
    <cellStyle name="Hyperlink 8 4 6" xfId="4709" xr:uid="{00000000-0005-0000-0000-0000B3190000}"/>
    <cellStyle name="Hyperlink 8 5" xfId="372" xr:uid="{00000000-0005-0000-0000-0000B4190000}"/>
    <cellStyle name="Hyperlink 8 5 2" xfId="924" xr:uid="{00000000-0005-0000-0000-0000B5190000}"/>
    <cellStyle name="Hyperlink 8 5 2 2" xfId="2037" xr:uid="{00000000-0005-0000-0000-0000B6190000}"/>
    <cellStyle name="Hyperlink 8 5 2 2 2" xfId="4248" xr:uid="{00000000-0005-0000-0000-0000B7190000}"/>
    <cellStyle name="Hyperlink 8 5 2 2 3" xfId="6458" xr:uid="{00000000-0005-0000-0000-0000B8190000}"/>
    <cellStyle name="Hyperlink 8 5 2 3" xfId="3143" xr:uid="{00000000-0005-0000-0000-0000B9190000}"/>
    <cellStyle name="Hyperlink 8 5 2 4" xfId="5353" xr:uid="{00000000-0005-0000-0000-0000BA190000}"/>
    <cellStyle name="Hyperlink 8 5 3" xfId="1485" xr:uid="{00000000-0005-0000-0000-0000BB190000}"/>
    <cellStyle name="Hyperlink 8 5 3 2" xfId="3696" xr:uid="{00000000-0005-0000-0000-0000BC190000}"/>
    <cellStyle name="Hyperlink 8 5 3 3" xfId="5906" xr:uid="{00000000-0005-0000-0000-0000BD190000}"/>
    <cellStyle name="Hyperlink 8 5 4" xfId="2591" xr:uid="{00000000-0005-0000-0000-0000BE190000}"/>
    <cellStyle name="Hyperlink 8 5 5" xfId="4801" xr:uid="{00000000-0005-0000-0000-0000BF190000}"/>
    <cellStyle name="Hyperlink 8 6" xfId="648" xr:uid="{00000000-0005-0000-0000-0000C0190000}"/>
    <cellStyle name="Hyperlink 8 6 2" xfId="1761" xr:uid="{00000000-0005-0000-0000-0000C1190000}"/>
    <cellStyle name="Hyperlink 8 6 2 2" xfId="3972" xr:uid="{00000000-0005-0000-0000-0000C2190000}"/>
    <cellStyle name="Hyperlink 8 6 2 3" xfId="6182" xr:uid="{00000000-0005-0000-0000-0000C3190000}"/>
    <cellStyle name="Hyperlink 8 6 3" xfId="2867" xr:uid="{00000000-0005-0000-0000-0000C4190000}"/>
    <cellStyle name="Hyperlink 8 6 4" xfId="5077" xr:uid="{00000000-0005-0000-0000-0000C5190000}"/>
    <cellStyle name="Hyperlink 8 7" xfId="1209" xr:uid="{00000000-0005-0000-0000-0000C6190000}"/>
    <cellStyle name="Hyperlink 8 7 2" xfId="3420" xr:uid="{00000000-0005-0000-0000-0000C7190000}"/>
    <cellStyle name="Hyperlink 8 7 3" xfId="5630" xr:uid="{00000000-0005-0000-0000-0000C8190000}"/>
    <cellStyle name="Hyperlink 8 8" xfId="2315" xr:uid="{00000000-0005-0000-0000-0000C9190000}"/>
    <cellStyle name="Hyperlink 8 9" xfId="4525" xr:uid="{00000000-0005-0000-0000-0000CA190000}"/>
    <cellStyle name="Hyperlink 9" xfId="101" xr:uid="{00000000-0005-0000-0000-0000CB190000}"/>
    <cellStyle name="Hyperlink 9 2" xfId="193" xr:uid="{00000000-0005-0000-0000-0000CC190000}"/>
    <cellStyle name="Hyperlink 9 2 2" xfId="469" xr:uid="{00000000-0005-0000-0000-0000CD190000}"/>
    <cellStyle name="Hyperlink 9 2 2 2" xfId="1021" xr:uid="{00000000-0005-0000-0000-0000CE190000}"/>
    <cellStyle name="Hyperlink 9 2 2 2 2" xfId="2134" xr:uid="{00000000-0005-0000-0000-0000CF190000}"/>
    <cellStyle name="Hyperlink 9 2 2 2 2 2" xfId="4345" xr:uid="{00000000-0005-0000-0000-0000D0190000}"/>
    <cellStyle name="Hyperlink 9 2 2 2 2 3" xfId="6555" xr:uid="{00000000-0005-0000-0000-0000D1190000}"/>
    <cellStyle name="Hyperlink 9 2 2 2 3" xfId="3240" xr:uid="{00000000-0005-0000-0000-0000D2190000}"/>
    <cellStyle name="Hyperlink 9 2 2 2 4" xfId="5450" xr:uid="{00000000-0005-0000-0000-0000D3190000}"/>
    <cellStyle name="Hyperlink 9 2 2 3" xfId="1582" xr:uid="{00000000-0005-0000-0000-0000D4190000}"/>
    <cellStyle name="Hyperlink 9 2 2 3 2" xfId="3793" xr:uid="{00000000-0005-0000-0000-0000D5190000}"/>
    <cellStyle name="Hyperlink 9 2 2 3 3" xfId="6003" xr:uid="{00000000-0005-0000-0000-0000D6190000}"/>
    <cellStyle name="Hyperlink 9 2 2 4" xfId="2688" xr:uid="{00000000-0005-0000-0000-0000D7190000}"/>
    <cellStyle name="Hyperlink 9 2 2 5" xfId="4898" xr:uid="{00000000-0005-0000-0000-0000D8190000}"/>
    <cellStyle name="Hyperlink 9 2 3" xfId="745" xr:uid="{00000000-0005-0000-0000-0000D9190000}"/>
    <cellStyle name="Hyperlink 9 2 3 2" xfId="1858" xr:uid="{00000000-0005-0000-0000-0000DA190000}"/>
    <cellStyle name="Hyperlink 9 2 3 2 2" xfId="4069" xr:uid="{00000000-0005-0000-0000-0000DB190000}"/>
    <cellStyle name="Hyperlink 9 2 3 2 3" xfId="6279" xr:uid="{00000000-0005-0000-0000-0000DC190000}"/>
    <cellStyle name="Hyperlink 9 2 3 3" xfId="2964" xr:uid="{00000000-0005-0000-0000-0000DD190000}"/>
    <cellStyle name="Hyperlink 9 2 3 4" xfId="5174" xr:uid="{00000000-0005-0000-0000-0000DE190000}"/>
    <cellStyle name="Hyperlink 9 2 4" xfId="1306" xr:uid="{00000000-0005-0000-0000-0000DF190000}"/>
    <cellStyle name="Hyperlink 9 2 4 2" xfId="3517" xr:uid="{00000000-0005-0000-0000-0000E0190000}"/>
    <cellStyle name="Hyperlink 9 2 4 3" xfId="5727" xr:uid="{00000000-0005-0000-0000-0000E1190000}"/>
    <cellStyle name="Hyperlink 9 2 5" xfId="2412" xr:uid="{00000000-0005-0000-0000-0000E2190000}"/>
    <cellStyle name="Hyperlink 9 2 6" xfId="4622" xr:uid="{00000000-0005-0000-0000-0000E3190000}"/>
    <cellStyle name="Hyperlink 9 3" xfId="285" xr:uid="{00000000-0005-0000-0000-0000E4190000}"/>
    <cellStyle name="Hyperlink 9 3 2" xfId="561" xr:uid="{00000000-0005-0000-0000-0000E5190000}"/>
    <cellStyle name="Hyperlink 9 3 2 2" xfId="1113" xr:uid="{00000000-0005-0000-0000-0000E6190000}"/>
    <cellStyle name="Hyperlink 9 3 2 2 2" xfId="2226" xr:uid="{00000000-0005-0000-0000-0000E7190000}"/>
    <cellStyle name="Hyperlink 9 3 2 2 2 2" xfId="4437" xr:uid="{00000000-0005-0000-0000-0000E8190000}"/>
    <cellStyle name="Hyperlink 9 3 2 2 2 3" xfId="6647" xr:uid="{00000000-0005-0000-0000-0000E9190000}"/>
    <cellStyle name="Hyperlink 9 3 2 2 3" xfId="3332" xr:uid="{00000000-0005-0000-0000-0000EA190000}"/>
    <cellStyle name="Hyperlink 9 3 2 2 4" xfId="5542" xr:uid="{00000000-0005-0000-0000-0000EB190000}"/>
    <cellStyle name="Hyperlink 9 3 2 3" xfId="1674" xr:uid="{00000000-0005-0000-0000-0000EC190000}"/>
    <cellStyle name="Hyperlink 9 3 2 3 2" xfId="3885" xr:uid="{00000000-0005-0000-0000-0000ED190000}"/>
    <cellStyle name="Hyperlink 9 3 2 3 3" xfId="6095" xr:uid="{00000000-0005-0000-0000-0000EE190000}"/>
    <cellStyle name="Hyperlink 9 3 2 4" xfId="2780" xr:uid="{00000000-0005-0000-0000-0000EF190000}"/>
    <cellStyle name="Hyperlink 9 3 2 5" xfId="4990" xr:uid="{00000000-0005-0000-0000-0000F0190000}"/>
    <cellStyle name="Hyperlink 9 3 3" xfId="837" xr:uid="{00000000-0005-0000-0000-0000F1190000}"/>
    <cellStyle name="Hyperlink 9 3 3 2" xfId="1950" xr:uid="{00000000-0005-0000-0000-0000F2190000}"/>
    <cellStyle name="Hyperlink 9 3 3 2 2" xfId="4161" xr:uid="{00000000-0005-0000-0000-0000F3190000}"/>
    <cellStyle name="Hyperlink 9 3 3 2 3" xfId="6371" xr:uid="{00000000-0005-0000-0000-0000F4190000}"/>
    <cellStyle name="Hyperlink 9 3 3 3" xfId="3056" xr:uid="{00000000-0005-0000-0000-0000F5190000}"/>
    <cellStyle name="Hyperlink 9 3 3 4" xfId="5266" xr:uid="{00000000-0005-0000-0000-0000F6190000}"/>
    <cellStyle name="Hyperlink 9 3 4" xfId="1398" xr:uid="{00000000-0005-0000-0000-0000F7190000}"/>
    <cellStyle name="Hyperlink 9 3 4 2" xfId="3609" xr:uid="{00000000-0005-0000-0000-0000F8190000}"/>
    <cellStyle name="Hyperlink 9 3 4 3" xfId="5819" xr:uid="{00000000-0005-0000-0000-0000F9190000}"/>
    <cellStyle name="Hyperlink 9 3 5" xfId="2504" xr:uid="{00000000-0005-0000-0000-0000FA190000}"/>
    <cellStyle name="Hyperlink 9 3 6" xfId="4714" xr:uid="{00000000-0005-0000-0000-0000FB190000}"/>
    <cellStyle name="Hyperlink 9 4" xfId="377" xr:uid="{00000000-0005-0000-0000-0000FC190000}"/>
    <cellStyle name="Hyperlink 9 4 2" xfId="929" xr:uid="{00000000-0005-0000-0000-0000FD190000}"/>
    <cellStyle name="Hyperlink 9 4 2 2" xfId="2042" xr:uid="{00000000-0005-0000-0000-0000FE190000}"/>
    <cellStyle name="Hyperlink 9 4 2 2 2" xfId="4253" xr:uid="{00000000-0005-0000-0000-0000FF190000}"/>
    <cellStyle name="Hyperlink 9 4 2 2 3" xfId="6463" xr:uid="{00000000-0005-0000-0000-0000001A0000}"/>
    <cellStyle name="Hyperlink 9 4 2 3" xfId="3148" xr:uid="{00000000-0005-0000-0000-0000011A0000}"/>
    <cellStyle name="Hyperlink 9 4 2 4" xfId="5358" xr:uid="{00000000-0005-0000-0000-0000021A0000}"/>
    <cellStyle name="Hyperlink 9 4 3" xfId="1490" xr:uid="{00000000-0005-0000-0000-0000031A0000}"/>
    <cellStyle name="Hyperlink 9 4 3 2" xfId="3701" xr:uid="{00000000-0005-0000-0000-0000041A0000}"/>
    <cellStyle name="Hyperlink 9 4 3 3" xfId="5911" xr:uid="{00000000-0005-0000-0000-0000051A0000}"/>
    <cellStyle name="Hyperlink 9 4 4" xfId="2596" xr:uid="{00000000-0005-0000-0000-0000061A0000}"/>
    <cellStyle name="Hyperlink 9 4 5" xfId="4806" xr:uid="{00000000-0005-0000-0000-0000071A0000}"/>
    <cellStyle name="Hyperlink 9 5" xfId="653" xr:uid="{00000000-0005-0000-0000-0000081A0000}"/>
    <cellStyle name="Hyperlink 9 5 2" xfId="1766" xr:uid="{00000000-0005-0000-0000-0000091A0000}"/>
    <cellStyle name="Hyperlink 9 5 2 2" xfId="3977" xr:uid="{00000000-0005-0000-0000-00000A1A0000}"/>
    <cellStyle name="Hyperlink 9 5 2 3" xfId="6187" xr:uid="{00000000-0005-0000-0000-00000B1A0000}"/>
    <cellStyle name="Hyperlink 9 5 3" xfId="2872" xr:uid="{00000000-0005-0000-0000-00000C1A0000}"/>
    <cellStyle name="Hyperlink 9 5 4" xfId="5082" xr:uid="{00000000-0005-0000-0000-00000D1A0000}"/>
    <cellStyle name="Hyperlink 9 6" xfId="1214" xr:uid="{00000000-0005-0000-0000-00000E1A0000}"/>
    <cellStyle name="Hyperlink 9 6 2" xfId="3425" xr:uid="{00000000-0005-0000-0000-00000F1A0000}"/>
    <cellStyle name="Hyperlink 9 6 3" xfId="5635" xr:uid="{00000000-0005-0000-0000-0000101A0000}"/>
    <cellStyle name="Hyperlink 9 7" xfId="2320" xr:uid="{00000000-0005-0000-0000-0000111A0000}"/>
    <cellStyle name="Hyperlink 9 8" xfId="4530" xr:uid="{00000000-0005-0000-0000-0000121A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161A0000}"/>
    <cellStyle name="Normal" xfId="0" builtinId="0"/>
    <cellStyle name="Normal 2" xfId="45" xr:uid="{00000000-0005-0000-0000-0000181A0000}"/>
    <cellStyle name="Normal 2 2" xfId="48" xr:uid="{00000000-0005-0000-0000-0000191A0000}"/>
    <cellStyle name="Normal 3" xfId="47" xr:uid="{00000000-0005-0000-0000-00001A1A0000}"/>
    <cellStyle name="Normal 4" xfId="56" xr:uid="{00000000-0005-0000-0000-00001B1A0000}"/>
    <cellStyle name="Normal 4 2" xfId="63" xr:uid="{00000000-0005-0000-0000-00001C1A0000}"/>
    <cellStyle name="Normal 5" xfId="2273" xr:uid="{00000000-0005-0000-0000-00001D1A0000}"/>
    <cellStyle name="Normal 5 2" xfId="2" xr:uid="{00000000-0005-0000-0000-00001E1A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221A0000}"/>
    <cellStyle name="Título 4" xfId="57" xr:uid="{00000000-0005-0000-0000-0000231A0000}"/>
    <cellStyle name="Total" xfId="20" builtinId="25" customBuiltin="1"/>
    <cellStyle name="Warning Text" xfId="17" builtinId="11" customBuiltin="1"/>
  </cellStyles>
  <dxfs count="30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300"/>
      <tableStyleElement type="headerRow" dxfId="299"/>
      <tableStyleElement type="totalRow" dxfId="298"/>
      <tableStyleElement type="firstColumn" dxfId="297"/>
      <tableStyleElement type="lastColumn" dxfId="296"/>
      <tableStyleElement type="firstRowStripe" dxfId="295"/>
      <tableStyleElement type="firstColumnStripe" dxfId="294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>ATM Autoservicio Oficina Bonao II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V1029096"/>
  <sheetViews>
    <sheetView tabSelected="1" zoomScale="82" zoomScaleNormal="82" workbookViewId="0">
      <pane ySplit="4" topLeftCell="A5" activePane="bottomLeft" state="frozen"/>
      <selection pane="bottomLeft" activeCell="A3" sqref="A3:Q3"/>
    </sheetView>
  </sheetViews>
  <sheetFormatPr defaultColWidth="24.7109375" defaultRowHeight="15" x14ac:dyDescent="0.25"/>
  <cols>
    <col min="1" max="1" width="25.7109375" style="100" bestFit="1" customWidth="1"/>
    <col min="2" max="2" width="21.140625" style="82" bestFit="1" customWidth="1"/>
    <col min="3" max="3" width="16.42578125" style="43" customWidth="1"/>
    <col min="4" max="4" width="28.28515625" style="100" bestFit="1" customWidth="1"/>
    <col min="5" max="5" width="8.7109375" style="75" bestFit="1" customWidth="1"/>
    <col min="6" max="6" width="11.7109375" style="44" customWidth="1"/>
    <col min="7" max="7" width="55.7109375" style="44" customWidth="1"/>
    <col min="8" max="11" width="6.85546875" style="44" customWidth="1"/>
    <col min="12" max="12" width="52" style="44" bestFit="1" customWidth="1"/>
    <col min="13" max="13" width="20.140625" style="100" bestFit="1" customWidth="1"/>
    <col min="14" max="14" width="18.85546875" style="100" bestFit="1" customWidth="1"/>
    <col min="15" max="15" width="42.5703125" style="100" bestFit="1" customWidth="1"/>
    <col min="16" max="16" width="22.42578125" style="132" bestFit="1" customWidth="1"/>
    <col min="17" max="17" width="52" style="69" bestFit="1" customWidth="1"/>
    <col min="18" max="18" width="5.7109375" style="42" bestFit="1" customWidth="1"/>
    <col min="19" max="16384" width="24.7109375" style="42"/>
  </cols>
  <sheetData>
    <row r="1" spans="1:17" ht="18" x14ac:dyDescent="0.25">
      <c r="A1" s="156" t="s">
        <v>2147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8"/>
    </row>
    <row r="2" spans="1:17" ht="18" x14ac:dyDescent="0.25">
      <c r="A2" s="153" t="s">
        <v>2144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5"/>
    </row>
    <row r="3" spans="1:17" ht="18.75" thickBot="1" x14ac:dyDescent="0.3">
      <c r="A3" s="159" t="s">
        <v>2681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1"/>
    </row>
    <row r="4" spans="1:17" s="25" customFormat="1" ht="18" x14ac:dyDescent="0.25">
      <c r="A4" s="90" t="s">
        <v>2387</v>
      </c>
      <c r="B4" s="89" t="s">
        <v>2209</v>
      </c>
      <c r="C4" s="90" t="s">
        <v>11</v>
      </c>
      <c r="D4" s="90" t="s">
        <v>12</v>
      </c>
      <c r="E4" s="116" t="s">
        <v>2644</v>
      </c>
      <c r="F4" s="90"/>
      <c r="G4" s="90"/>
      <c r="H4" s="90"/>
      <c r="I4" s="90"/>
      <c r="J4" s="90"/>
      <c r="K4" s="90"/>
      <c r="L4" s="90" t="s">
        <v>2397</v>
      </c>
      <c r="M4" s="45" t="s">
        <v>14</v>
      </c>
      <c r="N4" s="45" t="s">
        <v>2411</v>
      </c>
      <c r="O4" s="65" t="s">
        <v>2443</v>
      </c>
      <c r="P4" s="131"/>
      <c r="Q4" s="91" t="s">
        <v>2430</v>
      </c>
    </row>
    <row r="5" spans="1:17" s="121" customFormat="1" ht="18" x14ac:dyDescent="0.25">
      <c r="A5" s="129" t="str">
        <f>VLOOKUP(E5,'LISTADO ATM'!$A$2:$C$901,3,0)</f>
        <v>DISTRITO NACIONAL</v>
      </c>
      <c r="B5" s="124">
        <v>3336016684</v>
      </c>
      <c r="C5" s="95">
        <v>44446.315289351849</v>
      </c>
      <c r="D5" s="95" t="s">
        <v>2174</v>
      </c>
      <c r="E5" s="124">
        <v>718</v>
      </c>
      <c r="F5" s="129" t="str">
        <f>VLOOKUP(E5,VIP!$A$2:$O15857,2,0)</f>
        <v>DRBR24Y</v>
      </c>
      <c r="G5" s="129" t="str">
        <f>VLOOKUP(E5,'LISTADO ATM'!$A$2:$B$900,2,0)</f>
        <v xml:space="preserve">ATM Feria Ganadera </v>
      </c>
      <c r="H5" s="129" t="str">
        <f>VLOOKUP(E5,VIP!$A$2:$O20818,7,FALSE)</f>
        <v>Si</v>
      </c>
      <c r="I5" s="129" t="str">
        <f>VLOOKUP(E5,VIP!$A$2:$O12783,8,FALSE)</f>
        <v>Si</v>
      </c>
      <c r="J5" s="129" t="str">
        <f>VLOOKUP(E5,VIP!$A$2:$O12733,8,FALSE)</f>
        <v>Si</v>
      </c>
      <c r="K5" s="129" t="str">
        <f>VLOOKUP(E5,VIP!$A$2:$O16307,6,0)</f>
        <v>NO</v>
      </c>
      <c r="L5" s="130" t="s">
        <v>2213</v>
      </c>
      <c r="M5" s="94" t="s">
        <v>2438</v>
      </c>
      <c r="N5" s="94" t="s">
        <v>2619</v>
      </c>
      <c r="O5" s="129" t="s">
        <v>2446</v>
      </c>
      <c r="P5" s="146"/>
      <c r="Q5" s="94" t="s">
        <v>2213</v>
      </c>
    </row>
    <row r="6" spans="1:17" s="121" customFormat="1" ht="18" x14ac:dyDescent="0.25">
      <c r="A6" s="129" t="str">
        <f>VLOOKUP(E6,'LISTADO ATM'!$A$2:$C$901,3,0)</f>
        <v>DISTRITO NACIONAL</v>
      </c>
      <c r="B6" s="124">
        <v>3336018080</v>
      </c>
      <c r="C6" s="95">
        <v>44446.71875</v>
      </c>
      <c r="D6" s="95" t="s">
        <v>2174</v>
      </c>
      <c r="E6" s="124">
        <v>488</v>
      </c>
      <c r="F6" s="129" t="str">
        <f>VLOOKUP(E6,VIP!$A$2:$O15866,2,0)</f>
        <v>DRBR488</v>
      </c>
      <c r="G6" s="129" t="str">
        <f>VLOOKUP(E6,'LISTADO ATM'!$A$2:$B$900,2,0)</f>
        <v xml:space="preserve">ATM Aeropuerto El Higuero </v>
      </c>
      <c r="H6" s="129" t="str">
        <f>VLOOKUP(E6,VIP!$A$2:$O20827,7,FALSE)</f>
        <v>Si</v>
      </c>
      <c r="I6" s="129" t="str">
        <f>VLOOKUP(E6,VIP!$A$2:$O12792,8,FALSE)</f>
        <v>Si</v>
      </c>
      <c r="J6" s="129" t="str">
        <f>VLOOKUP(E6,VIP!$A$2:$O12742,8,FALSE)</f>
        <v>Si</v>
      </c>
      <c r="K6" s="129" t="str">
        <f>VLOOKUP(E6,VIP!$A$2:$O16316,6,0)</f>
        <v>NO</v>
      </c>
      <c r="L6" s="130" t="s">
        <v>2213</v>
      </c>
      <c r="M6" s="94" t="s">
        <v>2438</v>
      </c>
      <c r="N6" s="94" t="s">
        <v>2619</v>
      </c>
      <c r="O6" s="129" t="s">
        <v>2446</v>
      </c>
      <c r="P6" s="135"/>
      <c r="Q6" s="127" t="s">
        <v>2213</v>
      </c>
    </row>
    <row r="7" spans="1:17" s="121" customFormat="1" ht="18" x14ac:dyDescent="0.25">
      <c r="A7" s="129" t="str">
        <f>VLOOKUP(E7,'LISTADO ATM'!$A$2:$C$901,3,0)</f>
        <v>DISTRITO NACIONAL</v>
      </c>
      <c r="B7" s="124">
        <v>3336018679</v>
      </c>
      <c r="C7" s="95">
        <v>44447.414768518516</v>
      </c>
      <c r="D7" s="95" t="s">
        <v>2174</v>
      </c>
      <c r="E7" s="124">
        <v>113</v>
      </c>
      <c r="F7" s="129" t="str">
        <f>VLOOKUP(E7,VIP!$A$2:$O15847,2,0)</f>
        <v>DRBR113</v>
      </c>
      <c r="G7" s="129" t="str">
        <f>VLOOKUP(E7,'LISTADO ATM'!$A$2:$B$900,2,0)</f>
        <v xml:space="preserve">ATM Autoservicio Atalaya del Mar </v>
      </c>
      <c r="H7" s="129" t="str">
        <f>VLOOKUP(E7,VIP!$A$2:$O20808,7,FALSE)</f>
        <v>Si</v>
      </c>
      <c r="I7" s="129" t="str">
        <f>VLOOKUP(E7,VIP!$A$2:$O12773,8,FALSE)</f>
        <v>No</v>
      </c>
      <c r="J7" s="129" t="str">
        <f>VLOOKUP(E7,VIP!$A$2:$O12723,8,FALSE)</f>
        <v>No</v>
      </c>
      <c r="K7" s="129" t="str">
        <f>VLOOKUP(E7,VIP!$A$2:$O16297,6,0)</f>
        <v>NO</v>
      </c>
      <c r="L7" s="130" t="s">
        <v>2213</v>
      </c>
      <c r="M7" s="94" t="s">
        <v>2438</v>
      </c>
      <c r="N7" s="94" t="s">
        <v>2619</v>
      </c>
      <c r="O7" s="129" t="s">
        <v>2446</v>
      </c>
      <c r="P7" s="146"/>
      <c r="Q7" s="94" t="s">
        <v>2213</v>
      </c>
    </row>
    <row r="8" spans="1:17" s="121" customFormat="1" ht="18" x14ac:dyDescent="0.25">
      <c r="A8" s="129" t="str">
        <f>VLOOKUP(E8,'LISTADO ATM'!$A$2:$C$901,3,0)</f>
        <v>NORTE</v>
      </c>
      <c r="B8" s="124">
        <v>3336019148</v>
      </c>
      <c r="C8" s="95">
        <v>44447.52847222222</v>
      </c>
      <c r="D8" s="95" t="s">
        <v>2174</v>
      </c>
      <c r="E8" s="124">
        <v>91</v>
      </c>
      <c r="F8" s="129" t="str">
        <f>VLOOKUP(E8,VIP!$A$2:$O15850,2,0)</f>
        <v>DRBR091</v>
      </c>
      <c r="G8" s="129" t="str">
        <f>VLOOKUP(E8,'LISTADO ATM'!$A$2:$B$900,2,0)</f>
        <v xml:space="preserve">ATM UNP Villa Isabela </v>
      </c>
      <c r="H8" s="129" t="str">
        <f>VLOOKUP(E8,VIP!$A$2:$O20811,7,FALSE)</f>
        <v>Si</v>
      </c>
      <c r="I8" s="129" t="str">
        <f>VLOOKUP(E8,VIP!$A$2:$O12776,8,FALSE)</f>
        <v>Si</v>
      </c>
      <c r="J8" s="129" t="str">
        <f>VLOOKUP(E8,VIP!$A$2:$O12726,8,FALSE)</f>
        <v>Si</v>
      </c>
      <c r="K8" s="129" t="str">
        <f>VLOOKUP(E8,VIP!$A$2:$O16300,6,0)</f>
        <v>NO</v>
      </c>
      <c r="L8" s="130" t="s">
        <v>2213</v>
      </c>
      <c r="M8" s="94" t="s">
        <v>2438</v>
      </c>
      <c r="N8" s="94" t="s">
        <v>2444</v>
      </c>
      <c r="O8" s="129" t="s">
        <v>2446</v>
      </c>
      <c r="P8" s="146"/>
      <c r="Q8" s="94" t="s">
        <v>2213</v>
      </c>
    </row>
    <row r="9" spans="1:17" s="121" customFormat="1" ht="18" x14ac:dyDescent="0.25">
      <c r="A9" s="129" t="str">
        <f>VLOOKUP(E9,'LISTADO ATM'!$A$2:$C$901,3,0)</f>
        <v>DISTRITO NACIONAL</v>
      </c>
      <c r="B9" s="124">
        <v>3336019292</v>
      </c>
      <c r="C9" s="95">
        <v>44447.595138888886</v>
      </c>
      <c r="D9" s="95" t="s">
        <v>2174</v>
      </c>
      <c r="E9" s="124">
        <v>490</v>
      </c>
      <c r="F9" s="129" t="str">
        <f>VLOOKUP(E9,VIP!$A$2:$O15864,2,0)</f>
        <v>DRBR490</v>
      </c>
      <c r="G9" s="129" t="str">
        <f>VLOOKUP(E9,'LISTADO ATM'!$A$2:$B$900,2,0)</f>
        <v xml:space="preserve">ATM Hospital Ney Arias Lora </v>
      </c>
      <c r="H9" s="129" t="str">
        <f>VLOOKUP(E9,VIP!$A$2:$O20825,7,FALSE)</f>
        <v>Si</v>
      </c>
      <c r="I9" s="129" t="str">
        <f>VLOOKUP(E9,VIP!$A$2:$O12790,8,FALSE)</f>
        <v>Si</v>
      </c>
      <c r="J9" s="129" t="str">
        <f>VLOOKUP(E9,VIP!$A$2:$O12740,8,FALSE)</f>
        <v>Si</v>
      </c>
      <c r="K9" s="129" t="str">
        <f>VLOOKUP(E9,VIP!$A$2:$O16314,6,0)</f>
        <v>NO</v>
      </c>
      <c r="L9" s="130" t="s">
        <v>2213</v>
      </c>
      <c r="M9" s="94" t="s">
        <v>2438</v>
      </c>
      <c r="N9" s="94" t="s">
        <v>2444</v>
      </c>
      <c r="O9" s="129" t="s">
        <v>2446</v>
      </c>
      <c r="P9" s="146"/>
      <c r="Q9" s="94" t="s">
        <v>2213</v>
      </c>
    </row>
    <row r="10" spans="1:17" s="121" customFormat="1" ht="18" x14ac:dyDescent="0.25">
      <c r="A10" s="129" t="str">
        <f>VLOOKUP(E10,'LISTADO ATM'!$A$2:$C$901,3,0)</f>
        <v>SUR</v>
      </c>
      <c r="B10" s="124">
        <v>3336019302</v>
      </c>
      <c r="C10" s="95">
        <v>44447.597337962965</v>
      </c>
      <c r="D10" s="95" t="s">
        <v>2174</v>
      </c>
      <c r="E10" s="124">
        <v>968</v>
      </c>
      <c r="F10" s="129" t="str">
        <f>VLOOKUP(E10,VIP!$A$2:$O15863,2,0)</f>
        <v>DRBR24I</v>
      </c>
      <c r="G10" s="129" t="str">
        <f>VLOOKUP(E10,'LISTADO ATM'!$A$2:$B$900,2,0)</f>
        <v xml:space="preserve">ATM UNP Mercado Baní </v>
      </c>
      <c r="H10" s="129" t="str">
        <f>VLOOKUP(E10,VIP!$A$2:$O20824,7,FALSE)</f>
        <v>Si</v>
      </c>
      <c r="I10" s="129" t="str">
        <f>VLOOKUP(E10,VIP!$A$2:$O12789,8,FALSE)</f>
        <v>Si</v>
      </c>
      <c r="J10" s="129" t="str">
        <f>VLOOKUP(E10,VIP!$A$2:$O12739,8,FALSE)</f>
        <v>Si</v>
      </c>
      <c r="K10" s="129" t="str">
        <f>VLOOKUP(E10,VIP!$A$2:$O16313,6,0)</f>
        <v>SI</v>
      </c>
      <c r="L10" s="130" t="s">
        <v>2213</v>
      </c>
      <c r="M10" s="94" t="s">
        <v>2438</v>
      </c>
      <c r="N10" s="94" t="s">
        <v>2444</v>
      </c>
      <c r="O10" s="129" t="s">
        <v>2446</v>
      </c>
      <c r="P10" s="146"/>
      <c r="Q10" s="94" t="s">
        <v>2213</v>
      </c>
    </row>
    <row r="11" spans="1:17" s="121" customFormat="1" ht="18" x14ac:dyDescent="0.25">
      <c r="A11" s="129" t="str">
        <f>VLOOKUP(E11,'LISTADO ATM'!$A$2:$C$901,3,0)</f>
        <v>DISTRITO NACIONAL</v>
      </c>
      <c r="B11" s="124" t="s">
        <v>2640</v>
      </c>
      <c r="C11" s="95">
        <v>44447.733738425923</v>
      </c>
      <c r="D11" s="95" t="s">
        <v>2174</v>
      </c>
      <c r="E11" s="124">
        <v>515</v>
      </c>
      <c r="F11" s="129" t="str">
        <f>VLOOKUP(E11,VIP!$A$2:$O15871,2,0)</f>
        <v>DRBR515</v>
      </c>
      <c r="G11" s="129" t="str">
        <f>VLOOKUP(E11,'LISTADO ATM'!$A$2:$B$900,2,0)</f>
        <v xml:space="preserve">ATM Oficina Agora Mall I </v>
      </c>
      <c r="H11" s="129" t="str">
        <f>VLOOKUP(E11,VIP!$A$2:$O20832,7,FALSE)</f>
        <v>Si</v>
      </c>
      <c r="I11" s="129" t="str">
        <f>VLOOKUP(E11,VIP!$A$2:$O12797,8,FALSE)</f>
        <v>Si</v>
      </c>
      <c r="J11" s="129" t="str">
        <f>VLOOKUP(E11,VIP!$A$2:$O12747,8,FALSE)</f>
        <v>Si</v>
      </c>
      <c r="K11" s="129" t="str">
        <f>VLOOKUP(E11,VIP!$A$2:$O16321,6,0)</f>
        <v>SI</v>
      </c>
      <c r="L11" s="130" t="s">
        <v>2213</v>
      </c>
      <c r="M11" s="94" t="s">
        <v>2438</v>
      </c>
      <c r="N11" s="94" t="s">
        <v>2444</v>
      </c>
      <c r="O11" s="129" t="s">
        <v>2446</v>
      </c>
      <c r="P11" s="146"/>
      <c r="Q11" s="94" t="s">
        <v>2213</v>
      </c>
    </row>
    <row r="12" spans="1:17" s="121" customFormat="1" ht="18" x14ac:dyDescent="0.25">
      <c r="A12" s="129" t="str">
        <f>VLOOKUP(E12,'LISTADO ATM'!$A$2:$C$901,3,0)</f>
        <v>NORTE</v>
      </c>
      <c r="B12" s="124" t="s">
        <v>2639</v>
      </c>
      <c r="C12" s="95">
        <v>44447.734143518515</v>
      </c>
      <c r="D12" s="95" t="s">
        <v>2175</v>
      </c>
      <c r="E12" s="124">
        <v>679</v>
      </c>
      <c r="F12" s="129" t="str">
        <f>VLOOKUP(E12,VIP!$A$2:$O15870,2,0)</f>
        <v>DRBR679</v>
      </c>
      <c r="G12" s="129" t="str">
        <f>VLOOKUP(E12,'LISTADO ATM'!$A$2:$B$900,2,0)</f>
        <v>ATM Base Aerea Puerto Plata</v>
      </c>
      <c r="H12" s="129" t="str">
        <f>VLOOKUP(E12,VIP!$A$2:$O20831,7,FALSE)</f>
        <v>Si</v>
      </c>
      <c r="I12" s="129" t="str">
        <f>VLOOKUP(E12,VIP!$A$2:$O12796,8,FALSE)</f>
        <v>Si</v>
      </c>
      <c r="J12" s="129" t="str">
        <f>VLOOKUP(E12,VIP!$A$2:$O12746,8,FALSE)</f>
        <v>Si</v>
      </c>
      <c r="K12" s="129" t="str">
        <f>VLOOKUP(E12,VIP!$A$2:$O16320,6,0)</f>
        <v>NO</v>
      </c>
      <c r="L12" s="130" t="s">
        <v>2213</v>
      </c>
      <c r="M12" s="94" t="s">
        <v>2438</v>
      </c>
      <c r="N12" s="94" t="s">
        <v>2444</v>
      </c>
      <c r="O12" s="129" t="s">
        <v>2578</v>
      </c>
      <c r="P12" s="146"/>
      <c r="Q12" s="94" t="s">
        <v>2213</v>
      </c>
    </row>
    <row r="13" spans="1:17" s="121" customFormat="1" ht="18" x14ac:dyDescent="0.25">
      <c r="A13" s="129" t="str">
        <f>VLOOKUP(E13,'LISTADO ATM'!$A$2:$C$901,3,0)</f>
        <v>ESTE</v>
      </c>
      <c r="B13" s="124" t="s">
        <v>2662</v>
      </c>
      <c r="C13" s="95">
        <v>44447.83121527778</v>
      </c>
      <c r="D13" s="95" t="s">
        <v>2174</v>
      </c>
      <c r="E13" s="124">
        <v>513</v>
      </c>
      <c r="F13" s="129" t="str">
        <f>VLOOKUP(E13,VIP!$A$2:$O15875,2,0)</f>
        <v>DRBR513</v>
      </c>
      <c r="G13" s="129" t="str">
        <f>VLOOKUP(E13,'LISTADO ATM'!$A$2:$B$900,2,0)</f>
        <v xml:space="preserve">ATM UNP Lagunas de Nisibón </v>
      </c>
      <c r="H13" s="129" t="str">
        <f>VLOOKUP(E13,VIP!$A$2:$O20836,7,FALSE)</f>
        <v>Si</v>
      </c>
      <c r="I13" s="129" t="str">
        <f>VLOOKUP(E13,VIP!$A$2:$O12801,8,FALSE)</f>
        <v>Si</v>
      </c>
      <c r="J13" s="129" t="str">
        <f>VLOOKUP(E13,VIP!$A$2:$O12751,8,FALSE)</f>
        <v>Si</v>
      </c>
      <c r="K13" s="129" t="str">
        <f>VLOOKUP(E13,VIP!$A$2:$O16325,6,0)</f>
        <v>NO</v>
      </c>
      <c r="L13" s="130" t="s">
        <v>2213</v>
      </c>
      <c r="M13" s="94" t="s">
        <v>2438</v>
      </c>
      <c r="N13" s="94" t="s">
        <v>2444</v>
      </c>
      <c r="O13" s="129" t="s">
        <v>2446</v>
      </c>
      <c r="P13" s="146"/>
      <c r="Q13" s="94" t="s">
        <v>2213</v>
      </c>
    </row>
    <row r="14" spans="1:17" s="121" customFormat="1" ht="18" x14ac:dyDescent="0.25">
      <c r="A14" s="129" t="str">
        <f>VLOOKUP(E14,'LISTADO ATM'!$A$2:$C$901,3,0)</f>
        <v>ESTE</v>
      </c>
      <c r="B14" s="124" t="s">
        <v>2661</v>
      </c>
      <c r="C14" s="95">
        <v>44447.831608796296</v>
      </c>
      <c r="D14" s="95" t="s">
        <v>2174</v>
      </c>
      <c r="E14" s="124">
        <v>519</v>
      </c>
      <c r="F14" s="129" t="str">
        <f>VLOOKUP(E14,VIP!$A$2:$O15874,2,0)</f>
        <v>DRBR519</v>
      </c>
      <c r="G14" s="129" t="str">
        <f>VLOOKUP(E14,'LISTADO ATM'!$A$2:$B$900,2,0)</f>
        <v xml:space="preserve">ATM Plaza Estrella (Bávaro) </v>
      </c>
      <c r="H14" s="129" t="str">
        <f>VLOOKUP(E14,VIP!$A$2:$O20835,7,FALSE)</f>
        <v>Si</v>
      </c>
      <c r="I14" s="129" t="str">
        <f>VLOOKUP(E14,VIP!$A$2:$O12800,8,FALSE)</f>
        <v>Si</v>
      </c>
      <c r="J14" s="129" t="str">
        <f>VLOOKUP(E14,VIP!$A$2:$O12750,8,FALSE)</f>
        <v>Si</v>
      </c>
      <c r="K14" s="129" t="str">
        <f>VLOOKUP(E14,VIP!$A$2:$O16324,6,0)</f>
        <v>NO</v>
      </c>
      <c r="L14" s="130" t="s">
        <v>2213</v>
      </c>
      <c r="M14" s="94" t="s">
        <v>2438</v>
      </c>
      <c r="N14" s="94" t="s">
        <v>2444</v>
      </c>
      <c r="O14" s="129" t="s">
        <v>2446</v>
      </c>
      <c r="P14" s="146"/>
      <c r="Q14" s="94" t="s">
        <v>2213</v>
      </c>
    </row>
    <row r="15" spans="1:17" s="121" customFormat="1" ht="18" x14ac:dyDescent="0.25">
      <c r="A15" s="129" t="str">
        <f>VLOOKUP(E15,'LISTADO ATM'!$A$2:$C$901,3,0)</f>
        <v>DISTRITO NACIONAL</v>
      </c>
      <c r="B15" s="124" t="s">
        <v>2660</v>
      </c>
      <c r="C15" s="95">
        <v>44447.832291666666</v>
      </c>
      <c r="D15" s="95" t="s">
        <v>2174</v>
      </c>
      <c r="E15" s="124">
        <v>952</v>
      </c>
      <c r="F15" s="129" t="str">
        <f>VLOOKUP(E15,VIP!$A$2:$O15873,2,0)</f>
        <v>DRBR16L</v>
      </c>
      <c r="G15" s="129" t="str">
        <f>VLOOKUP(E15,'LISTADO ATM'!$A$2:$B$900,2,0)</f>
        <v xml:space="preserve">ATM Alvarez Rivas </v>
      </c>
      <c r="H15" s="129" t="str">
        <f>VLOOKUP(E15,VIP!$A$2:$O20834,7,FALSE)</f>
        <v>Si</v>
      </c>
      <c r="I15" s="129" t="str">
        <f>VLOOKUP(E15,VIP!$A$2:$O12799,8,FALSE)</f>
        <v>Si</v>
      </c>
      <c r="J15" s="129" t="str">
        <f>VLOOKUP(E15,VIP!$A$2:$O12749,8,FALSE)</f>
        <v>Si</v>
      </c>
      <c r="K15" s="129" t="str">
        <f>VLOOKUP(E15,VIP!$A$2:$O16323,6,0)</f>
        <v>NO</v>
      </c>
      <c r="L15" s="130" t="s">
        <v>2213</v>
      </c>
      <c r="M15" s="94" t="s">
        <v>2438</v>
      </c>
      <c r="N15" s="94" t="s">
        <v>2444</v>
      </c>
      <c r="O15" s="129" t="s">
        <v>2446</v>
      </c>
      <c r="P15" s="146"/>
      <c r="Q15" s="94" t="s">
        <v>2213</v>
      </c>
    </row>
    <row r="16" spans="1:17" s="121" customFormat="1" ht="18" x14ac:dyDescent="0.25">
      <c r="A16" s="129" t="str">
        <f>VLOOKUP(E16,'LISTADO ATM'!$A$2:$C$901,3,0)</f>
        <v>DISTRITO NACIONAL</v>
      </c>
      <c r="B16" s="124" t="s">
        <v>2655</v>
      </c>
      <c r="C16" s="95">
        <v>44447.888425925928</v>
      </c>
      <c r="D16" s="95" t="s">
        <v>2174</v>
      </c>
      <c r="E16" s="124">
        <v>721</v>
      </c>
      <c r="F16" s="129" t="str">
        <f>VLOOKUP(E16,VIP!$A$2:$O15869,2,0)</f>
        <v>DRBR23A</v>
      </c>
      <c r="G16" s="129" t="str">
        <f>VLOOKUP(E16,'LISTADO ATM'!$A$2:$B$900,2,0)</f>
        <v xml:space="preserve">ATM Oficina Charles de Gaulle II </v>
      </c>
      <c r="H16" s="129" t="str">
        <f>VLOOKUP(E16,VIP!$A$2:$O20830,7,FALSE)</f>
        <v>Si</v>
      </c>
      <c r="I16" s="129" t="str">
        <f>VLOOKUP(E16,VIP!$A$2:$O12795,8,FALSE)</f>
        <v>Si</v>
      </c>
      <c r="J16" s="129" t="str">
        <f>VLOOKUP(E16,VIP!$A$2:$O12745,8,FALSE)</f>
        <v>Si</v>
      </c>
      <c r="K16" s="129" t="str">
        <f>VLOOKUP(E16,VIP!$A$2:$O16319,6,0)</f>
        <v>NO</v>
      </c>
      <c r="L16" s="130" t="s">
        <v>2213</v>
      </c>
      <c r="M16" s="94" t="s">
        <v>2438</v>
      </c>
      <c r="N16" s="94" t="s">
        <v>2444</v>
      </c>
      <c r="O16" s="129" t="s">
        <v>2446</v>
      </c>
      <c r="P16" s="146"/>
      <c r="Q16" s="94" t="s">
        <v>2213</v>
      </c>
    </row>
    <row r="17" spans="1:22" s="121" customFormat="1" ht="18" x14ac:dyDescent="0.25">
      <c r="A17" s="129" t="str">
        <f>VLOOKUP(E17,'LISTADO ATM'!$A$2:$C$901,3,0)</f>
        <v>SUR</v>
      </c>
      <c r="B17" s="124" t="s">
        <v>2654</v>
      </c>
      <c r="C17" s="95">
        <v>44447.889467592591</v>
      </c>
      <c r="D17" s="95" t="s">
        <v>2174</v>
      </c>
      <c r="E17" s="124">
        <v>512</v>
      </c>
      <c r="F17" s="129" t="str">
        <f>VLOOKUP(E17,VIP!$A$2:$O15868,2,0)</f>
        <v>DRBR512</v>
      </c>
      <c r="G17" s="129" t="str">
        <f>VLOOKUP(E17,'LISTADO ATM'!$A$2:$B$900,2,0)</f>
        <v>ATM Plaza Jesús Ferreira</v>
      </c>
      <c r="H17" s="129" t="str">
        <f>VLOOKUP(E17,VIP!$A$2:$O20829,7,FALSE)</f>
        <v>N/A</v>
      </c>
      <c r="I17" s="129" t="str">
        <f>VLOOKUP(E17,VIP!$A$2:$O12794,8,FALSE)</f>
        <v>N/A</v>
      </c>
      <c r="J17" s="129" t="str">
        <f>VLOOKUP(E17,VIP!$A$2:$O12744,8,FALSE)</f>
        <v>N/A</v>
      </c>
      <c r="K17" s="129" t="str">
        <f>VLOOKUP(E17,VIP!$A$2:$O16318,6,0)</f>
        <v>N/A</v>
      </c>
      <c r="L17" s="130" t="s">
        <v>2213</v>
      </c>
      <c r="M17" s="94" t="s">
        <v>2438</v>
      </c>
      <c r="N17" s="94" t="s">
        <v>2444</v>
      </c>
      <c r="O17" s="129" t="s">
        <v>2446</v>
      </c>
      <c r="P17" s="146"/>
      <c r="Q17" s="94" t="s">
        <v>2213</v>
      </c>
    </row>
    <row r="18" spans="1:22" s="121" customFormat="1" ht="18" x14ac:dyDescent="0.25">
      <c r="A18" s="129" t="str">
        <f>VLOOKUP(E18,'LISTADO ATM'!$A$2:$C$901,3,0)</f>
        <v>DISTRITO NACIONAL</v>
      </c>
      <c r="B18" s="124" t="s">
        <v>2666</v>
      </c>
      <c r="C18" s="95">
        <v>44448.059398148151</v>
      </c>
      <c r="D18" s="95" t="s">
        <v>2174</v>
      </c>
      <c r="E18" s="124">
        <v>858</v>
      </c>
      <c r="F18" s="129" t="str">
        <f>VLOOKUP(E18,VIP!$A$2:$O15865,2,0)</f>
        <v>DRBR858</v>
      </c>
      <c r="G18" s="129" t="str">
        <f>VLOOKUP(E18,'LISTADO ATM'!$A$2:$B$900,2,0)</f>
        <v xml:space="preserve">ATM Cooperativa Maestros (COOPNAMA) </v>
      </c>
      <c r="H18" s="129" t="str">
        <f>VLOOKUP(E18,VIP!$A$2:$O20826,7,FALSE)</f>
        <v>Si</v>
      </c>
      <c r="I18" s="129" t="str">
        <f>VLOOKUP(E18,VIP!$A$2:$O12791,8,FALSE)</f>
        <v>No</v>
      </c>
      <c r="J18" s="129" t="str">
        <f>VLOOKUP(E18,VIP!$A$2:$O12741,8,FALSE)</f>
        <v>No</v>
      </c>
      <c r="K18" s="129" t="str">
        <f>VLOOKUP(E18,VIP!$A$2:$O16315,6,0)</f>
        <v>NO</v>
      </c>
      <c r="L18" s="130" t="s">
        <v>2213</v>
      </c>
      <c r="M18" s="94" t="s">
        <v>2438</v>
      </c>
      <c r="N18" s="94" t="s">
        <v>2444</v>
      </c>
      <c r="O18" s="129" t="s">
        <v>2446</v>
      </c>
      <c r="P18" s="146"/>
      <c r="Q18" s="94" t="s">
        <v>2213</v>
      </c>
    </row>
    <row r="19" spans="1:22" s="121" customFormat="1" ht="18" x14ac:dyDescent="0.25">
      <c r="A19" s="129" t="str">
        <f>VLOOKUP(E19,'LISTADO ATM'!$A$2:$C$901,3,0)</f>
        <v>SUR</v>
      </c>
      <c r="B19" s="124" t="s">
        <v>2663</v>
      </c>
      <c r="C19" s="95">
        <v>44448.139340277776</v>
      </c>
      <c r="D19" s="95" t="s">
        <v>2174</v>
      </c>
      <c r="E19" s="124">
        <v>297</v>
      </c>
      <c r="F19" s="129" t="str">
        <f>VLOOKUP(E19,VIP!$A$2:$O15862,2,0)</f>
        <v>DRBR297</v>
      </c>
      <c r="G19" s="129" t="str">
        <f>VLOOKUP(E19,'LISTADO ATM'!$A$2:$B$900,2,0)</f>
        <v xml:space="preserve">ATM S/M Cadena Ocoa </v>
      </c>
      <c r="H19" s="129" t="str">
        <f>VLOOKUP(E19,VIP!$A$2:$O20823,7,FALSE)</f>
        <v>Si</v>
      </c>
      <c r="I19" s="129" t="str">
        <f>VLOOKUP(E19,VIP!$A$2:$O12788,8,FALSE)</f>
        <v>Si</v>
      </c>
      <c r="J19" s="129" t="str">
        <f>VLOOKUP(E19,VIP!$A$2:$O12738,8,FALSE)</f>
        <v>Si</v>
      </c>
      <c r="K19" s="129" t="str">
        <f>VLOOKUP(E19,VIP!$A$2:$O16312,6,0)</f>
        <v>NO</v>
      </c>
      <c r="L19" s="130" t="s">
        <v>2213</v>
      </c>
      <c r="M19" s="94" t="s">
        <v>2438</v>
      </c>
      <c r="N19" s="94" t="s">
        <v>2444</v>
      </c>
      <c r="O19" s="129" t="s">
        <v>2446</v>
      </c>
      <c r="P19" s="146"/>
      <c r="Q19" s="94" t="s">
        <v>2213</v>
      </c>
    </row>
    <row r="20" spans="1:22" s="121" customFormat="1" ht="18" x14ac:dyDescent="0.25">
      <c r="A20" s="129" t="str">
        <f>VLOOKUP(E20,'LISTADO ATM'!$A$2:$C$901,3,0)</f>
        <v>DISTRITO NACIONAL</v>
      </c>
      <c r="B20" s="124" t="s">
        <v>2676</v>
      </c>
      <c r="C20" s="95">
        <v>44447.98165509259</v>
      </c>
      <c r="D20" s="95" t="s">
        <v>2174</v>
      </c>
      <c r="E20" s="124">
        <v>836</v>
      </c>
      <c r="F20" s="129" t="str">
        <f>VLOOKUP(E20,VIP!$A$2:$O15875,2,0)</f>
        <v>DRBR836</v>
      </c>
      <c r="G20" s="129" t="str">
        <f>VLOOKUP(E20,'LISTADO ATM'!$A$2:$B$900,2,0)</f>
        <v xml:space="preserve">ATM UNP Plaza Luperón </v>
      </c>
      <c r="H20" s="129" t="str">
        <f>VLOOKUP(E20,VIP!$A$2:$O20836,7,FALSE)</f>
        <v>Si</v>
      </c>
      <c r="I20" s="129" t="str">
        <f>VLOOKUP(E20,VIP!$A$2:$O12801,8,FALSE)</f>
        <v>Si</v>
      </c>
      <c r="J20" s="129" t="str">
        <f>VLOOKUP(E20,VIP!$A$2:$O12751,8,FALSE)</f>
        <v>Si</v>
      </c>
      <c r="K20" s="129" t="str">
        <f>VLOOKUP(E20,VIP!$A$2:$O16325,6,0)</f>
        <v>NO</v>
      </c>
      <c r="L20" s="130" t="s">
        <v>2679</v>
      </c>
      <c r="M20" s="94" t="s">
        <v>2438</v>
      </c>
      <c r="N20" s="94" t="s">
        <v>2444</v>
      </c>
      <c r="O20" s="129" t="s">
        <v>2446</v>
      </c>
      <c r="P20" s="146"/>
      <c r="Q20" s="94" t="s">
        <v>2679</v>
      </c>
    </row>
    <row r="21" spans="1:22" ht="18" x14ac:dyDescent="0.25">
      <c r="A21" s="137" t="str">
        <f>VLOOKUP(E21,'LISTADO ATM'!$A$2:$C$901,3,0)</f>
        <v>DISTRITO NACIONAL</v>
      </c>
      <c r="B21" s="124" t="s">
        <v>2675</v>
      </c>
      <c r="C21" s="95">
        <v>44447.982094907406</v>
      </c>
      <c r="D21" s="95" t="s">
        <v>2174</v>
      </c>
      <c r="E21" s="124">
        <v>701</v>
      </c>
      <c r="F21" s="137" t="str">
        <f>VLOOKUP(E21,VIP!$A$2:$O15874,2,0)</f>
        <v>DRBR701</v>
      </c>
      <c r="G21" s="137" t="str">
        <f>VLOOKUP(E21,'LISTADO ATM'!$A$2:$B$900,2,0)</f>
        <v>ATM Autoservicio Los Alcarrizos</v>
      </c>
      <c r="H21" s="137" t="str">
        <f>VLOOKUP(E21,VIP!$A$2:$O20835,7,FALSE)</f>
        <v>Si</v>
      </c>
      <c r="I21" s="137" t="str">
        <f>VLOOKUP(E21,VIP!$A$2:$O12800,8,FALSE)</f>
        <v>Si</v>
      </c>
      <c r="J21" s="137" t="str">
        <f>VLOOKUP(E21,VIP!$A$2:$O12750,8,FALSE)</f>
        <v>Si</v>
      </c>
      <c r="K21" s="137" t="str">
        <f>VLOOKUP(E21,VIP!$A$2:$O16324,6,0)</f>
        <v>NO</v>
      </c>
      <c r="L21" s="146" t="s">
        <v>2679</v>
      </c>
      <c r="M21" s="94" t="s">
        <v>2438</v>
      </c>
      <c r="N21" s="94" t="s">
        <v>2444</v>
      </c>
      <c r="O21" s="137" t="s">
        <v>2446</v>
      </c>
      <c r="P21" s="146"/>
      <c r="Q21" s="94" t="s">
        <v>2679</v>
      </c>
      <c r="R21" s="100"/>
      <c r="S21" s="100"/>
      <c r="T21" s="100"/>
      <c r="U21" s="132"/>
      <c r="V21" s="69"/>
    </row>
    <row r="22" spans="1:22" ht="18" x14ac:dyDescent="0.25">
      <c r="A22" s="137" t="str">
        <f>VLOOKUP(E22,'LISTADO ATM'!$A$2:$C$901,3,0)</f>
        <v>ESTE</v>
      </c>
      <c r="B22" s="124" t="s">
        <v>2674</v>
      </c>
      <c r="C22" s="95">
        <v>44447.982430555552</v>
      </c>
      <c r="D22" s="95" t="s">
        <v>2174</v>
      </c>
      <c r="E22" s="124">
        <v>608</v>
      </c>
      <c r="F22" s="137" t="str">
        <f>VLOOKUP(E22,VIP!$A$2:$O15873,2,0)</f>
        <v>DRBR305</v>
      </c>
      <c r="G22" s="137" t="str">
        <f>VLOOKUP(E22,'LISTADO ATM'!$A$2:$B$900,2,0)</f>
        <v xml:space="preserve">ATM Oficina Jumbo (San Pedro) </v>
      </c>
      <c r="H22" s="137" t="str">
        <f>VLOOKUP(E22,VIP!$A$2:$O20834,7,FALSE)</f>
        <v>Si</v>
      </c>
      <c r="I22" s="137" t="str">
        <f>VLOOKUP(E22,VIP!$A$2:$O12799,8,FALSE)</f>
        <v>Si</v>
      </c>
      <c r="J22" s="137" t="str">
        <f>VLOOKUP(E22,VIP!$A$2:$O12749,8,FALSE)</f>
        <v>Si</v>
      </c>
      <c r="K22" s="137" t="str">
        <f>VLOOKUP(E22,VIP!$A$2:$O16323,6,0)</f>
        <v>SI</v>
      </c>
      <c r="L22" s="146" t="s">
        <v>2679</v>
      </c>
      <c r="M22" s="94" t="s">
        <v>2438</v>
      </c>
      <c r="N22" s="94" t="s">
        <v>2444</v>
      </c>
      <c r="O22" s="137" t="s">
        <v>2446</v>
      </c>
      <c r="P22" s="146"/>
      <c r="Q22" s="94" t="s">
        <v>2679</v>
      </c>
      <c r="R22" s="100"/>
      <c r="S22" s="100"/>
      <c r="T22" s="100"/>
      <c r="U22" s="132"/>
      <c r="V22" s="69"/>
    </row>
    <row r="23" spans="1:22" ht="18" x14ac:dyDescent="0.25">
      <c r="A23" s="137" t="str">
        <f>VLOOKUP(E23,'LISTADO ATM'!$A$2:$C$901,3,0)</f>
        <v>DISTRITO NACIONAL</v>
      </c>
      <c r="B23" s="124">
        <v>3336018836</v>
      </c>
      <c r="C23" s="95">
        <v>44447.446006944447</v>
      </c>
      <c r="D23" s="95" t="s">
        <v>2174</v>
      </c>
      <c r="E23" s="124">
        <v>327</v>
      </c>
      <c r="F23" s="137" t="str">
        <f>VLOOKUP(E23,VIP!$A$2:$O15843,2,0)</f>
        <v>DRBR327</v>
      </c>
      <c r="G23" s="137" t="str">
        <f>VLOOKUP(E23,'LISTADO ATM'!$A$2:$B$900,2,0)</f>
        <v xml:space="preserve">ATM UNP CCN (Nacional 27 de Febrero) </v>
      </c>
      <c r="H23" s="137" t="str">
        <f>VLOOKUP(E23,VIP!$A$2:$O20804,7,FALSE)</f>
        <v>Si</v>
      </c>
      <c r="I23" s="137" t="str">
        <f>VLOOKUP(E23,VIP!$A$2:$O12769,8,FALSE)</f>
        <v>Si</v>
      </c>
      <c r="J23" s="137" t="str">
        <f>VLOOKUP(E23,VIP!$A$2:$O12719,8,FALSE)</f>
        <v>Si</v>
      </c>
      <c r="K23" s="137" t="str">
        <f>VLOOKUP(E23,VIP!$A$2:$O16293,6,0)</f>
        <v>NO</v>
      </c>
      <c r="L23" s="146" t="s">
        <v>2239</v>
      </c>
      <c r="M23" s="94" t="s">
        <v>2438</v>
      </c>
      <c r="N23" s="94" t="s">
        <v>2444</v>
      </c>
      <c r="O23" s="137" t="s">
        <v>2446</v>
      </c>
      <c r="P23" s="146"/>
      <c r="Q23" s="94" t="s">
        <v>2239</v>
      </c>
      <c r="R23" s="100"/>
      <c r="S23" s="100"/>
      <c r="T23" s="100"/>
      <c r="U23" s="132"/>
      <c r="V23" s="69"/>
    </row>
    <row r="24" spans="1:22" ht="18" x14ac:dyDescent="0.25">
      <c r="A24" s="137" t="str">
        <f>VLOOKUP(E24,'LISTADO ATM'!$A$2:$C$901,3,0)</f>
        <v>DISTRITO NACIONAL</v>
      </c>
      <c r="B24" s="124" t="s">
        <v>2642</v>
      </c>
      <c r="C24" s="95">
        <v>44447.709513888891</v>
      </c>
      <c r="D24" s="95" t="s">
        <v>2174</v>
      </c>
      <c r="E24" s="124">
        <v>618</v>
      </c>
      <c r="F24" s="137" t="str">
        <f>VLOOKUP(E24,VIP!$A$2:$O15875,2,0)</f>
        <v>DRBR618</v>
      </c>
      <c r="G24" s="137" t="str">
        <f>VLOOKUP(E24,'LISTADO ATM'!$A$2:$B$900,2,0)</f>
        <v xml:space="preserve">ATM Bienes Nacionales </v>
      </c>
      <c r="H24" s="137" t="str">
        <f>VLOOKUP(E24,VIP!$A$2:$O20836,7,FALSE)</f>
        <v>Si</v>
      </c>
      <c r="I24" s="137" t="str">
        <f>VLOOKUP(E24,VIP!$A$2:$O12801,8,FALSE)</f>
        <v>Si</v>
      </c>
      <c r="J24" s="137" t="str">
        <f>VLOOKUP(E24,VIP!$A$2:$O12751,8,FALSE)</f>
        <v>Si</v>
      </c>
      <c r="K24" s="137" t="str">
        <f>VLOOKUP(E24,VIP!$A$2:$O16325,6,0)</f>
        <v>NO</v>
      </c>
      <c r="L24" s="146" t="s">
        <v>2239</v>
      </c>
      <c r="M24" s="94" t="s">
        <v>2438</v>
      </c>
      <c r="N24" s="94" t="s">
        <v>2619</v>
      </c>
      <c r="O24" s="137" t="s">
        <v>2446</v>
      </c>
      <c r="P24" s="146"/>
      <c r="Q24" s="94" t="s">
        <v>2239</v>
      </c>
      <c r="R24" s="100"/>
      <c r="S24" s="100"/>
      <c r="T24" s="100"/>
      <c r="U24" s="132"/>
      <c r="V24" s="69"/>
    </row>
    <row r="25" spans="1:22" ht="18" x14ac:dyDescent="0.25">
      <c r="A25" s="137" t="str">
        <f>VLOOKUP(E25,'LISTADO ATM'!$A$2:$C$901,3,0)</f>
        <v>DISTRITO NACIONAL</v>
      </c>
      <c r="B25" s="124" t="s">
        <v>2641</v>
      </c>
      <c r="C25" s="95">
        <v>44447.710335648146</v>
      </c>
      <c r="D25" s="95" t="s">
        <v>2174</v>
      </c>
      <c r="E25" s="124">
        <v>917</v>
      </c>
      <c r="F25" s="137" t="str">
        <f>VLOOKUP(E25,VIP!$A$2:$O15874,2,0)</f>
        <v>DRBR01B</v>
      </c>
      <c r="G25" s="137" t="str">
        <f>VLOOKUP(E25,'LISTADO ATM'!$A$2:$B$900,2,0)</f>
        <v xml:space="preserve">ATM Oficina Los Mina </v>
      </c>
      <c r="H25" s="137" t="str">
        <f>VLOOKUP(E25,VIP!$A$2:$O20835,7,FALSE)</f>
        <v>Si</v>
      </c>
      <c r="I25" s="137" t="str">
        <f>VLOOKUP(E25,VIP!$A$2:$O12800,8,FALSE)</f>
        <v>Si</v>
      </c>
      <c r="J25" s="137" t="str">
        <f>VLOOKUP(E25,VIP!$A$2:$O12750,8,FALSE)</f>
        <v>Si</v>
      </c>
      <c r="K25" s="137" t="str">
        <f>VLOOKUP(E25,VIP!$A$2:$O16324,6,0)</f>
        <v>NO</v>
      </c>
      <c r="L25" s="146" t="s">
        <v>2239</v>
      </c>
      <c r="M25" s="94" t="s">
        <v>2438</v>
      </c>
      <c r="N25" s="94" t="s">
        <v>2619</v>
      </c>
      <c r="O25" s="137" t="s">
        <v>2446</v>
      </c>
      <c r="P25" s="146"/>
      <c r="Q25" s="94" t="s">
        <v>2239</v>
      </c>
      <c r="R25" s="100"/>
      <c r="S25" s="100"/>
      <c r="T25" s="100"/>
      <c r="U25" s="132"/>
      <c r="V25" s="69"/>
    </row>
    <row r="26" spans="1:22" ht="18" x14ac:dyDescent="0.25">
      <c r="A26" s="137" t="str">
        <f>VLOOKUP(E26,'LISTADO ATM'!$A$2:$C$901,3,0)</f>
        <v>NORTE</v>
      </c>
      <c r="B26" s="124" t="s">
        <v>2653</v>
      </c>
      <c r="C26" s="95">
        <v>44447.913680555554</v>
      </c>
      <c r="D26" s="95" t="s">
        <v>2175</v>
      </c>
      <c r="E26" s="124">
        <v>358</v>
      </c>
      <c r="F26" s="137" t="str">
        <f>VLOOKUP(E26,VIP!$A$2:$O15867,2,0)</f>
        <v>DRBR358</v>
      </c>
      <c r="G26" s="137" t="str">
        <f>VLOOKUP(E26,'LISTADO ATM'!$A$2:$B$900,2,0)</f>
        <v>ATM Ayuntamiento Cevico</v>
      </c>
      <c r="H26" s="137" t="str">
        <f>VLOOKUP(E26,VIP!$A$2:$O20828,7,FALSE)</f>
        <v>Si</v>
      </c>
      <c r="I26" s="137" t="str">
        <f>VLOOKUP(E26,VIP!$A$2:$O12793,8,FALSE)</f>
        <v>Si</v>
      </c>
      <c r="J26" s="137" t="str">
        <f>VLOOKUP(E26,VIP!$A$2:$O12743,8,FALSE)</f>
        <v>Si</v>
      </c>
      <c r="K26" s="137" t="str">
        <f>VLOOKUP(E26,VIP!$A$2:$O16317,6,0)</f>
        <v>NO</v>
      </c>
      <c r="L26" s="146" t="s">
        <v>2239</v>
      </c>
      <c r="M26" s="94" t="s">
        <v>2438</v>
      </c>
      <c r="N26" s="94" t="s">
        <v>2444</v>
      </c>
      <c r="O26" s="137" t="s">
        <v>2578</v>
      </c>
      <c r="P26" s="146"/>
      <c r="Q26" s="94" t="s">
        <v>2239</v>
      </c>
      <c r="R26" s="100"/>
      <c r="S26" s="100"/>
      <c r="T26" s="100"/>
      <c r="U26" s="132"/>
      <c r="V26" s="69"/>
    </row>
    <row r="27" spans="1:22" ht="18" x14ac:dyDescent="0.25">
      <c r="A27" s="137" t="str">
        <f>VLOOKUP(E27,'LISTADO ATM'!$A$2:$C$901,3,0)</f>
        <v>DISTRITO NACIONAL</v>
      </c>
      <c r="B27" s="124" t="s">
        <v>2652</v>
      </c>
      <c r="C27" s="95">
        <v>44447.924756944441</v>
      </c>
      <c r="D27" s="95" t="s">
        <v>2174</v>
      </c>
      <c r="E27" s="124">
        <v>558</v>
      </c>
      <c r="F27" s="137" t="str">
        <f>VLOOKUP(E27,VIP!$A$2:$O15866,2,0)</f>
        <v>DRBR106</v>
      </c>
      <c r="G27" s="137" t="str">
        <f>VLOOKUP(E27,'LISTADO ATM'!$A$2:$B$900,2,0)</f>
        <v xml:space="preserve">ATM Base Naval 27 de Febrero (Sans Soucí) </v>
      </c>
      <c r="H27" s="137" t="str">
        <f>VLOOKUP(E27,VIP!$A$2:$O20827,7,FALSE)</f>
        <v>Si</v>
      </c>
      <c r="I27" s="137" t="str">
        <f>VLOOKUP(E27,VIP!$A$2:$O12792,8,FALSE)</f>
        <v>Si</v>
      </c>
      <c r="J27" s="137" t="str">
        <f>VLOOKUP(E27,VIP!$A$2:$O12742,8,FALSE)</f>
        <v>Si</v>
      </c>
      <c r="K27" s="137" t="str">
        <f>VLOOKUP(E27,VIP!$A$2:$O16316,6,0)</f>
        <v>NO</v>
      </c>
      <c r="L27" s="146" t="s">
        <v>2239</v>
      </c>
      <c r="M27" s="94" t="s">
        <v>2438</v>
      </c>
      <c r="N27" s="94" t="s">
        <v>2444</v>
      </c>
      <c r="O27" s="137" t="s">
        <v>2446</v>
      </c>
      <c r="P27" s="146"/>
      <c r="Q27" s="94" t="s">
        <v>2239</v>
      </c>
      <c r="R27" s="100"/>
      <c r="S27" s="100"/>
      <c r="T27" s="100"/>
      <c r="U27" s="132"/>
      <c r="V27" s="69"/>
    </row>
    <row r="28" spans="1:22" ht="18" x14ac:dyDescent="0.25">
      <c r="A28" s="137" t="str">
        <f>VLOOKUP(E28,'LISTADO ATM'!$A$2:$C$901,3,0)</f>
        <v>NORTE</v>
      </c>
      <c r="B28" s="124" t="s">
        <v>2651</v>
      </c>
      <c r="C28" s="95">
        <v>44447.925347222219</v>
      </c>
      <c r="D28" s="95" t="s">
        <v>2175</v>
      </c>
      <c r="E28" s="124">
        <v>886</v>
      </c>
      <c r="F28" s="137" t="str">
        <f>VLOOKUP(E28,VIP!$A$2:$O15865,2,0)</f>
        <v>DRBR886</v>
      </c>
      <c r="G28" s="137" t="str">
        <f>VLOOKUP(E28,'LISTADO ATM'!$A$2:$B$900,2,0)</f>
        <v xml:space="preserve">ATM Oficina Guayubín </v>
      </c>
      <c r="H28" s="137" t="str">
        <f>VLOOKUP(E28,VIP!$A$2:$O20826,7,FALSE)</f>
        <v>Si</v>
      </c>
      <c r="I28" s="137" t="str">
        <f>VLOOKUP(E28,VIP!$A$2:$O12791,8,FALSE)</f>
        <v>Si</v>
      </c>
      <c r="J28" s="137" t="str">
        <f>VLOOKUP(E28,VIP!$A$2:$O12741,8,FALSE)</f>
        <v>Si</v>
      </c>
      <c r="K28" s="137" t="str">
        <f>VLOOKUP(E28,VIP!$A$2:$O16315,6,0)</f>
        <v>NO</v>
      </c>
      <c r="L28" s="146" t="s">
        <v>2239</v>
      </c>
      <c r="M28" s="94" t="s">
        <v>2438</v>
      </c>
      <c r="N28" s="94" t="s">
        <v>2444</v>
      </c>
      <c r="O28" s="137" t="s">
        <v>2578</v>
      </c>
      <c r="P28" s="146"/>
      <c r="Q28" s="94" t="s">
        <v>2239</v>
      </c>
      <c r="R28" s="100"/>
      <c r="S28" s="100"/>
      <c r="T28" s="100"/>
      <c r="U28" s="132"/>
      <c r="V28" s="69"/>
    </row>
    <row r="29" spans="1:22" ht="18" x14ac:dyDescent="0.25">
      <c r="A29" s="137" t="str">
        <f>VLOOKUP(E29,'LISTADO ATM'!$A$2:$C$901,3,0)</f>
        <v>ESTE</v>
      </c>
      <c r="B29" s="124" t="s">
        <v>2678</v>
      </c>
      <c r="C29" s="95">
        <v>44447.954652777778</v>
      </c>
      <c r="D29" s="95" t="s">
        <v>2174</v>
      </c>
      <c r="E29" s="124">
        <v>427</v>
      </c>
      <c r="F29" s="137" t="str">
        <f>VLOOKUP(E29,VIP!$A$2:$O15877,2,0)</f>
        <v>DRBR427</v>
      </c>
      <c r="G29" s="137" t="str">
        <f>VLOOKUP(E29,'LISTADO ATM'!$A$2:$B$900,2,0)</f>
        <v xml:space="preserve">ATM Almacenes Iberia (Hato Mayor) </v>
      </c>
      <c r="H29" s="137" t="str">
        <f>VLOOKUP(E29,VIP!$A$2:$O20838,7,FALSE)</f>
        <v>Si</v>
      </c>
      <c r="I29" s="137" t="str">
        <f>VLOOKUP(E29,VIP!$A$2:$O12803,8,FALSE)</f>
        <v>Si</v>
      </c>
      <c r="J29" s="137" t="str">
        <f>VLOOKUP(E29,VIP!$A$2:$O12753,8,FALSE)</f>
        <v>Si</v>
      </c>
      <c r="K29" s="137" t="str">
        <f>VLOOKUP(E29,VIP!$A$2:$O16327,6,0)</f>
        <v>NO</v>
      </c>
      <c r="L29" s="146" t="s">
        <v>2239</v>
      </c>
      <c r="M29" s="94" t="s">
        <v>2438</v>
      </c>
      <c r="N29" s="94" t="s">
        <v>2444</v>
      </c>
      <c r="O29" s="137" t="s">
        <v>2446</v>
      </c>
      <c r="P29" s="146"/>
      <c r="Q29" s="94" t="s">
        <v>2239</v>
      </c>
      <c r="R29" s="100"/>
      <c r="S29" s="100"/>
      <c r="T29" s="100"/>
      <c r="U29" s="132"/>
      <c r="V29" s="69"/>
    </row>
    <row r="30" spans="1:22" ht="18" x14ac:dyDescent="0.25">
      <c r="A30" s="137" t="str">
        <f>VLOOKUP(E30,'LISTADO ATM'!$A$2:$C$901,3,0)</f>
        <v>SUR</v>
      </c>
      <c r="B30" s="124" t="s">
        <v>2677</v>
      </c>
      <c r="C30" s="95">
        <v>44447.955185185187</v>
      </c>
      <c r="D30" s="95" t="s">
        <v>2174</v>
      </c>
      <c r="E30" s="124">
        <v>576</v>
      </c>
      <c r="F30" s="137" t="str">
        <f>VLOOKUP(E30,VIP!$A$2:$O15876,2,0)</f>
        <v>DRBR576</v>
      </c>
      <c r="G30" s="137" t="str">
        <f>VLOOKUP(E30,'LISTADO ATM'!$A$2:$B$900,2,0)</f>
        <v>ATM Nizao</v>
      </c>
      <c r="H30" s="137">
        <f>VLOOKUP(E30,VIP!$A$2:$O20837,7,FALSE)</f>
        <v>0</v>
      </c>
      <c r="I30" s="137">
        <f>VLOOKUP(E30,VIP!$A$2:$O12802,8,FALSE)</f>
        <v>0</v>
      </c>
      <c r="J30" s="137">
        <f>VLOOKUP(E30,VIP!$A$2:$O12752,8,FALSE)</f>
        <v>0</v>
      </c>
      <c r="K30" s="137">
        <f>VLOOKUP(E30,VIP!$A$2:$O16326,6,0)</f>
        <v>0</v>
      </c>
      <c r="L30" s="146" t="s">
        <v>2239</v>
      </c>
      <c r="M30" s="94" t="s">
        <v>2438</v>
      </c>
      <c r="N30" s="94" t="s">
        <v>2444</v>
      </c>
      <c r="O30" s="137" t="s">
        <v>2446</v>
      </c>
      <c r="P30" s="146"/>
      <c r="Q30" s="94" t="s">
        <v>2239</v>
      </c>
      <c r="R30" s="100"/>
      <c r="S30" s="100"/>
      <c r="T30" s="100"/>
      <c r="U30" s="132"/>
      <c r="V30" s="69"/>
    </row>
    <row r="31" spans="1:22" ht="18" x14ac:dyDescent="0.25">
      <c r="A31" s="137" t="str">
        <f>VLOOKUP(E31,'LISTADO ATM'!$A$2:$C$901,3,0)</f>
        <v>SUR</v>
      </c>
      <c r="B31" s="124" t="s">
        <v>2673</v>
      </c>
      <c r="C31" s="95">
        <v>44447.990532407406</v>
      </c>
      <c r="D31" s="95" t="s">
        <v>2174</v>
      </c>
      <c r="E31" s="124">
        <v>137</v>
      </c>
      <c r="F31" s="137" t="str">
        <f>VLOOKUP(E31,VIP!$A$2:$O15872,2,0)</f>
        <v>DRBR137</v>
      </c>
      <c r="G31" s="137" t="str">
        <f>VLOOKUP(E31,'LISTADO ATM'!$A$2:$B$900,2,0)</f>
        <v xml:space="preserve">ATM Oficina Nizao </v>
      </c>
      <c r="H31" s="137" t="str">
        <f>VLOOKUP(E31,VIP!$A$2:$O20833,7,FALSE)</f>
        <v>Si</v>
      </c>
      <c r="I31" s="137" t="str">
        <f>VLOOKUP(E31,VIP!$A$2:$O12798,8,FALSE)</f>
        <v>Si</v>
      </c>
      <c r="J31" s="137" t="str">
        <f>VLOOKUP(E31,VIP!$A$2:$O12748,8,FALSE)</f>
        <v>Si</v>
      </c>
      <c r="K31" s="137" t="str">
        <f>VLOOKUP(E31,VIP!$A$2:$O16322,6,0)</f>
        <v>NO</v>
      </c>
      <c r="L31" s="146" t="s">
        <v>2239</v>
      </c>
      <c r="M31" s="94" t="s">
        <v>2438</v>
      </c>
      <c r="N31" s="94" t="s">
        <v>2444</v>
      </c>
      <c r="O31" s="137" t="s">
        <v>2446</v>
      </c>
      <c r="P31" s="146"/>
      <c r="Q31" s="94" t="s">
        <v>2239</v>
      </c>
      <c r="R31" s="100"/>
      <c r="S31" s="100"/>
      <c r="T31" s="100"/>
      <c r="U31" s="132"/>
      <c r="V31" s="69"/>
    </row>
    <row r="32" spans="1:22" ht="18" x14ac:dyDescent="0.25">
      <c r="A32" s="137" t="str">
        <f>VLOOKUP(E32,'LISTADO ATM'!$A$2:$C$901,3,0)</f>
        <v>NORTE</v>
      </c>
      <c r="B32" s="124" t="s">
        <v>2672</v>
      </c>
      <c r="C32" s="95">
        <v>44447.992210648146</v>
      </c>
      <c r="D32" s="95" t="s">
        <v>2175</v>
      </c>
      <c r="E32" s="124">
        <v>9</v>
      </c>
      <c r="F32" s="137" t="str">
        <f>VLOOKUP(E32,VIP!$A$2:$O15871,2,0)</f>
        <v>DRBR009</v>
      </c>
      <c r="G32" s="137" t="str">
        <f>VLOOKUP(E32,'LISTADO ATM'!$A$2:$B$900,2,0)</f>
        <v>ATM Hispañiola Fresh Fruit</v>
      </c>
      <c r="H32" s="137" t="str">
        <f>VLOOKUP(E32,VIP!$A$2:$O20832,7,FALSE)</f>
        <v>Si</v>
      </c>
      <c r="I32" s="137" t="str">
        <f>VLOOKUP(E32,VIP!$A$2:$O12797,8,FALSE)</f>
        <v>Si</v>
      </c>
      <c r="J32" s="137" t="str">
        <f>VLOOKUP(E32,VIP!$A$2:$O12747,8,FALSE)</f>
        <v>Si</v>
      </c>
      <c r="K32" s="137" t="str">
        <f>VLOOKUP(E32,VIP!$A$2:$O16321,6,0)</f>
        <v>NO</v>
      </c>
      <c r="L32" s="146" t="s">
        <v>2239</v>
      </c>
      <c r="M32" s="94" t="s">
        <v>2438</v>
      </c>
      <c r="N32" s="94" t="s">
        <v>2444</v>
      </c>
      <c r="O32" s="137" t="s">
        <v>2578</v>
      </c>
      <c r="P32" s="146"/>
      <c r="Q32" s="94" t="s">
        <v>2239</v>
      </c>
      <c r="R32" s="100"/>
      <c r="S32" s="100"/>
      <c r="T32" s="100"/>
      <c r="U32" s="132"/>
      <c r="V32" s="69"/>
    </row>
    <row r="33" spans="1:22" ht="18" x14ac:dyDescent="0.25">
      <c r="A33" s="137" t="str">
        <f>VLOOKUP(E33,'LISTADO ATM'!$A$2:$C$901,3,0)</f>
        <v>ESTE</v>
      </c>
      <c r="B33" s="124" t="s">
        <v>2671</v>
      </c>
      <c r="C33" s="95">
        <v>44447.996701388889</v>
      </c>
      <c r="D33" s="95" t="s">
        <v>2174</v>
      </c>
      <c r="E33" s="124">
        <v>651</v>
      </c>
      <c r="F33" s="137" t="str">
        <f>VLOOKUP(E33,VIP!$A$2:$O15870,2,0)</f>
        <v>DRBR651</v>
      </c>
      <c r="G33" s="137" t="str">
        <f>VLOOKUP(E33,'LISTADO ATM'!$A$2:$B$900,2,0)</f>
        <v>ATM Eco Petroleo Romana</v>
      </c>
      <c r="H33" s="137" t="str">
        <f>VLOOKUP(E33,VIP!$A$2:$O20831,7,FALSE)</f>
        <v>Si</v>
      </c>
      <c r="I33" s="137" t="str">
        <f>VLOOKUP(E33,VIP!$A$2:$O12796,8,FALSE)</f>
        <v>Si</v>
      </c>
      <c r="J33" s="137" t="str">
        <f>VLOOKUP(E33,VIP!$A$2:$O12746,8,FALSE)</f>
        <v>Si</v>
      </c>
      <c r="K33" s="137" t="str">
        <f>VLOOKUP(E33,VIP!$A$2:$O16320,6,0)</f>
        <v>NO</v>
      </c>
      <c r="L33" s="146" t="s">
        <v>2239</v>
      </c>
      <c r="M33" s="94" t="s">
        <v>2438</v>
      </c>
      <c r="N33" s="94" t="s">
        <v>2444</v>
      </c>
      <c r="O33" s="137" t="s">
        <v>2446</v>
      </c>
      <c r="P33" s="146"/>
      <c r="Q33" s="94" t="s">
        <v>2239</v>
      </c>
      <c r="R33" s="100"/>
      <c r="S33" s="100"/>
      <c r="T33" s="100"/>
      <c r="U33" s="132"/>
      <c r="V33" s="69"/>
    </row>
    <row r="34" spans="1:22" ht="18" x14ac:dyDescent="0.25">
      <c r="A34" s="137" t="str">
        <f>VLOOKUP(E34,'LISTADO ATM'!$A$2:$C$901,3,0)</f>
        <v>SUR</v>
      </c>
      <c r="B34" s="124" t="s">
        <v>2670</v>
      </c>
      <c r="C34" s="95">
        <v>44447.998333333337</v>
      </c>
      <c r="D34" s="95" t="s">
        <v>2174</v>
      </c>
      <c r="E34" s="124">
        <v>45</v>
      </c>
      <c r="F34" s="137" t="str">
        <f>VLOOKUP(E34,VIP!$A$2:$O15869,2,0)</f>
        <v>DRBR045</v>
      </c>
      <c r="G34" s="137" t="str">
        <f>VLOOKUP(E34,'LISTADO ATM'!$A$2:$B$900,2,0)</f>
        <v xml:space="preserve">ATM Oficina Tamayo </v>
      </c>
      <c r="H34" s="137" t="str">
        <f>VLOOKUP(E34,VIP!$A$2:$O20830,7,FALSE)</f>
        <v>Si</v>
      </c>
      <c r="I34" s="137" t="str">
        <f>VLOOKUP(E34,VIP!$A$2:$O12795,8,FALSE)</f>
        <v>Si</v>
      </c>
      <c r="J34" s="137" t="str">
        <f>VLOOKUP(E34,VIP!$A$2:$O12745,8,FALSE)</f>
        <v>Si</v>
      </c>
      <c r="K34" s="137" t="str">
        <f>VLOOKUP(E34,VIP!$A$2:$O16319,6,0)</f>
        <v>SI</v>
      </c>
      <c r="L34" s="146" t="s">
        <v>2239</v>
      </c>
      <c r="M34" s="94" t="s">
        <v>2438</v>
      </c>
      <c r="N34" s="94" t="s">
        <v>2444</v>
      </c>
      <c r="O34" s="137" t="s">
        <v>2446</v>
      </c>
      <c r="P34" s="146"/>
      <c r="Q34" s="94" t="s">
        <v>2239</v>
      </c>
      <c r="R34" s="100"/>
      <c r="S34" s="100"/>
      <c r="T34" s="100"/>
      <c r="U34" s="132"/>
      <c r="V34" s="69"/>
    </row>
    <row r="35" spans="1:22" ht="18" x14ac:dyDescent="0.25">
      <c r="A35" s="137" t="str">
        <f>VLOOKUP(E35,'LISTADO ATM'!$A$2:$C$901,3,0)</f>
        <v>DISTRITO NACIONAL</v>
      </c>
      <c r="B35" s="124" t="s">
        <v>2669</v>
      </c>
      <c r="C35" s="95">
        <v>44447.999872685185</v>
      </c>
      <c r="D35" s="95" t="s">
        <v>2174</v>
      </c>
      <c r="E35" s="124">
        <v>744</v>
      </c>
      <c r="F35" s="137" t="str">
        <f>VLOOKUP(E35,VIP!$A$2:$O15868,2,0)</f>
        <v>DRBR289</v>
      </c>
      <c r="G35" s="137" t="str">
        <f>VLOOKUP(E35,'LISTADO ATM'!$A$2:$B$900,2,0)</f>
        <v xml:space="preserve">ATM Multicentro La Sirena Venezuela </v>
      </c>
      <c r="H35" s="137" t="str">
        <f>VLOOKUP(E35,VIP!$A$2:$O20829,7,FALSE)</f>
        <v>Si</v>
      </c>
      <c r="I35" s="137" t="str">
        <f>VLOOKUP(E35,VIP!$A$2:$O12794,8,FALSE)</f>
        <v>Si</v>
      </c>
      <c r="J35" s="137" t="str">
        <f>VLOOKUP(E35,VIP!$A$2:$O12744,8,FALSE)</f>
        <v>Si</v>
      </c>
      <c r="K35" s="137" t="str">
        <f>VLOOKUP(E35,VIP!$A$2:$O16318,6,0)</f>
        <v>SI</v>
      </c>
      <c r="L35" s="146" t="s">
        <v>2239</v>
      </c>
      <c r="M35" s="94" t="s">
        <v>2438</v>
      </c>
      <c r="N35" s="94" t="s">
        <v>2444</v>
      </c>
      <c r="O35" s="137" t="s">
        <v>2446</v>
      </c>
      <c r="P35" s="146"/>
      <c r="Q35" s="94" t="s">
        <v>2239</v>
      </c>
      <c r="R35" s="100"/>
      <c r="S35" s="100"/>
      <c r="T35" s="100"/>
      <c r="U35" s="132"/>
      <c r="V35" s="69"/>
    </row>
    <row r="36" spans="1:22" ht="18" x14ac:dyDescent="0.25">
      <c r="A36" s="137" t="str">
        <f>VLOOKUP(E36,'LISTADO ATM'!$A$2:$C$901,3,0)</f>
        <v>ESTE</v>
      </c>
      <c r="B36" s="124" t="s">
        <v>2668</v>
      </c>
      <c r="C36" s="95">
        <v>44448.010393518518</v>
      </c>
      <c r="D36" s="95" t="s">
        <v>2174</v>
      </c>
      <c r="E36" s="124">
        <v>368</v>
      </c>
      <c r="F36" s="137" t="str">
        <f>VLOOKUP(E36,VIP!$A$2:$O15867,2,0)</f>
        <v xml:space="preserve">DRBR368 </v>
      </c>
      <c r="G36" s="137" t="str">
        <f>VLOOKUP(E36,'LISTADO ATM'!$A$2:$B$900,2,0)</f>
        <v>ATM Ayuntamiento Peralvillo</v>
      </c>
      <c r="H36" s="137" t="str">
        <f>VLOOKUP(E36,VIP!$A$2:$O20828,7,FALSE)</f>
        <v>N/A</v>
      </c>
      <c r="I36" s="137" t="str">
        <f>VLOOKUP(E36,VIP!$A$2:$O12793,8,FALSE)</f>
        <v>N/A</v>
      </c>
      <c r="J36" s="137" t="str">
        <f>VLOOKUP(E36,VIP!$A$2:$O12743,8,FALSE)</f>
        <v>N/A</v>
      </c>
      <c r="K36" s="137" t="str">
        <f>VLOOKUP(E36,VIP!$A$2:$O16317,6,0)</f>
        <v>N/A</v>
      </c>
      <c r="L36" s="146" t="s">
        <v>2239</v>
      </c>
      <c r="M36" s="94" t="s">
        <v>2438</v>
      </c>
      <c r="N36" s="94" t="s">
        <v>2444</v>
      </c>
      <c r="O36" s="137" t="s">
        <v>2446</v>
      </c>
      <c r="P36" s="146"/>
      <c r="Q36" s="94" t="s">
        <v>2239</v>
      </c>
      <c r="R36" s="100"/>
      <c r="S36" s="100"/>
      <c r="T36" s="100"/>
      <c r="U36" s="132"/>
      <c r="V36" s="69"/>
    </row>
    <row r="37" spans="1:22" ht="18" x14ac:dyDescent="0.25">
      <c r="A37" s="137" t="str">
        <f>VLOOKUP(E37,'LISTADO ATM'!$A$2:$C$901,3,0)</f>
        <v>SUR</v>
      </c>
      <c r="B37" s="124" t="s">
        <v>2667</v>
      </c>
      <c r="C37" s="95">
        <v>44448.012777777774</v>
      </c>
      <c r="D37" s="95" t="s">
        <v>2174</v>
      </c>
      <c r="E37" s="124">
        <v>885</v>
      </c>
      <c r="F37" s="137" t="str">
        <f>VLOOKUP(E37,VIP!$A$2:$O15866,2,0)</f>
        <v>DRBR885</v>
      </c>
      <c r="G37" s="137" t="str">
        <f>VLOOKUP(E37,'LISTADO ATM'!$A$2:$B$900,2,0)</f>
        <v xml:space="preserve">ATM UNP Rancho Arriba </v>
      </c>
      <c r="H37" s="137" t="str">
        <f>VLOOKUP(E37,VIP!$A$2:$O20827,7,FALSE)</f>
        <v>Si</v>
      </c>
      <c r="I37" s="137" t="str">
        <f>VLOOKUP(E37,VIP!$A$2:$O12792,8,FALSE)</f>
        <v>Si</v>
      </c>
      <c r="J37" s="137" t="str">
        <f>VLOOKUP(E37,VIP!$A$2:$O12742,8,FALSE)</f>
        <v>Si</v>
      </c>
      <c r="K37" s="137" t="str">
        <f>VLOOKUP(E37,VIP!$A$2:$O16316,6,0)</f>
        <v>NO</v>
      </c>
      <c r="L37" s="146" t="s">
        <v>2239</v>
      </c>
      <c r="M37" s="94" t="s">
        <v>2438</v>
      </c>
      <c r="N37" s="94" t="s">
        <v>2444</v>
      </c>
      <c r="O37" s="137" t="s">
        <v>2446</v>
      </c>
      <c r="P37" s="146"/>
      <c r="Q37" s="94" t="s">
        <v>2239</v>
      </c>
      <c r="R37" s="100"/>
      <c r="S37" s="100"/>
      <c r="T37" s="100"/>
      <c r="U37" s="132"/>
      <c r="V37" s="69"/>
    </row>
    <row r="38" spans="1:22" ht="18" x14ac:dyDescent="0.25">
      <c r="A38" s="137" t="str">
        <f>VLOOKUP(E38,'LISTADO ATM'!$A$2:$C$901,3,0)</f>
        <v>NORTE</v>
      </c>
      <c r="B38" s="124" t="s">
        <v>2665</v>
      </c>
      <c r="C38" s="95">
        <v>44448.086296296293</v>
      </c>
      <c r="D38" s="95" t="s">
        <v>2175</v>
      </c>
      <c r="E38" s="124">
        <v>869</v>
      </c>
      <c r="F38" s="137" t="str">
        <f>VLOOKUP(E38,VIP!$A$2:$O15864,2,0)</f>
        <v>DRBR869</v>
      </c>
      <c r="G38" s="137" t="str">
        <f>VLOOKUP(E38,'LISTADO ATM'!$A$2:$B$900,2,0)</f>
        <v xml:space="preserve">ATM Estación Isla La Cueva (Cotuí) </v>
      </c>
      <c r="H38" s="137" t="str">
        <f>VLOOKUP(E38,VIP!$A$2:$O20825,7,FALSE)</f>
        <v>Si</v>
      </c>
      <c r="I38" s="137" t="str">
        <f>VLOOKUP(E38,VIP!$A$2:$O12790,8,FALSE)</f>
        <v>Si</v>
      </c>
      <c r="J38" s="137" t="str">
        <f>VLOOKUP(E38,VIP!$A$2:$O12740,8,FALSE)</f>
        <v>Si</v>
      </c>
      <c r="K38" s="137" t="str">
        <f>VLOOKUP(E38,VIP!$A$2:$O16314,6,0)</f>
        <v>NO</v>
      </c>
      <c r="L38" s="146" t="s">
        <v>2239</v>
      </c>
      <c r="M38" s="94" t="s">
        <v>2438</v>
      </c>
      <c r="N38" s="94" t="s">
        <v>2444</v>
      </c>
      <c r="O38" s="137" t="s">
        <v>2578</v>
      </c>
      <c r="P38" s="146"/>
      <c r="Q38" s="94" t="s">
        <v>2239</v>
      </c>
    </row>
    <row r="39" spans="1:22" ht="18" x14ac:dyDescent="0.25">
      <c r="A39" s="137" t="str">
        <f>VLOOKUP(E39,'LISTADO ATM'!$A$2:$C$901,3,0)</f>
        <v>DISTRITO NACIONAL</v>
      </c>
      <c r="B39" s="124" t="s">
        <v>2664</v>
      </c>
      <c r="C39" s="95">
        <v>44448.137916666667</v>
      </c>
      <c r="D39" s="95" t="s">
        <v>2175</v>
      </c>
      <c r="E39" s="124">
        <v>690</v>
      </c>
      <c r="F39" s="137" t="str">
        <f>VLOOKUP(E39,VIP!$A$2:$O15863,2,0)</f>
        <v>DRBR690</v>
      </c>
      <c r="G39" s="137" t="str">
        <f>VLOOKUP(E39,'LISTADO ATM'!$A$2:$B$900,2,0)</f>
        <v>ATM Eco Petroleo Esperanza</v>
      </c>
      <c r="H39" s="137" t="str">
        <f>VLOOKUP(E39,VIP!$A$2:$O20824,7,FALSE)</f>
        <v>Si</v>
      </c>
      <c r="I39" s="137" t="str">
        <f>VLOOKUP(E39,VIP!$A$2:$O12789,8,FALSE)</f>
        <v>Si</v>
      </c>
      <c r="J39" s="137" t="str">
        <f>VLOOKUP(E39,VIP!$A$2:$O12739,8,FALSE)</f>
        <v>Si</v>
      </c>
      <c r="K39" s="137" t="str">
        <f>VLOOKUP(E39,VIP!$A$2:$O16313,6,0)</f>
        <v>NO</v>
      </c>
      <c r="L39" s="146" t="s">
        <v>2239</v>
      </c>
      <c r="M39" s="94" t="s">
        <v>2438</v>
      </c>
      <c r="N39" s="94" t="s">
        <v>2444</v>
      </c>
      <c r="O39" s="137" t="s">
        <v>2578</v>
      </c>
      <c r="P39" s="146"/>
      <c r="Q39" s="94" t="s">
        <v>2239</v>
      </c>
    </row>
    <row r="40" spans="1:22" ht="18" x14ac:dyDescent="0.25">
      <c r="A40" s="137" t="str">
        <f>VLOOKUP(E40,'LISTADO ATM'!$A$2:$C$901,3,0)</f>
        <v>DISTRITO NACIONAL</v>
      </c>
      <c r="B40" s="124">
        <v>3336019853</v>
      </c>
      <c r="C40" s="95">
        <v>44446.468263888892</v>
      </c>
      <c r="D40" s="95" t="s">
        <v>2460</v>
      </c>
      <c r="E40" s="124">
        <v>231</v>
      </c>
      <c r="F40" s="137" t="str">
        <f>VLOOKUP(E40,VIP!$A$2:$O15855,2,0)</f>
        <v>DRBR231</v>
      </c>
      <c r="G40" s="137" t="str">
        <f>VLOOKUP(E40,'LISTADO ATM'!$A$2:$B$900,2,0)</f>
        <v xml:space="preserve">ATM Oficina Zona Oriental </v>
      </c>
      <c r="H40" s="137" t="str">
        <f>VLOOKUP(E40,VIP!$A$2:$O20816,7,FALSE)</f>
        <v>Si</v>
      </c>
      <c r="I40" s="137" t="str">
        <f>VLOOKUP(E40,VIP!$A$2:$O12781,8,FALSE)</f>
        <v>Si</v>
      </c>
      <c r="J40" s="137" t="str">
        <f>VLOOKUP(E40,VIP!$A$2:$O12731,8,FALSE)</f>
        <v>Si</v>
      </c>
      <c r="K40" s="137" t="str">
        <f>VLOOKUP(E40,VIP!$A$2:$O16305,6,0)</f>
        <v>SI</v>
      </c>
      <c r="L40" s="146" t="s">
        <v>2618</v>
      </c>
      <c r="M40" s="94" t="s">
        <v>2438</v>
      </c>
      <c r="N40" s="94" t="s">
        <v>2444</v>
      </c>
      <c r="O40" s="137" t="s">
        <v>2461</v>
      </c>
      <c r="P40" s="135"/>
      <c r="Q40" s="127" t="s">
        <v>2618</v>
      </c>
    </row>
    <row r="41" spans="1:22" ht="18" x14ac:dyDescent="0.25">
      <c r="A41" s="137" t="str">
        <f>VLOOKUP(E41,'LISTADO ATM'!$A$2:$C$901,3,0)</f>
        <v>NORTE</v>
      </c>
      <c r="B41" s="124" t="s">
        <v>2680</v>
      </c>
      <c r="C41" s="95">
        <v>44446.473101851851</v>
      </c>
      <c r="D41" s="95" t="s">
        <v>2460</v>
      </c>
      <c r="E41" s="124">
        <v>307</v>
      </c>
      <c r="F41" s="137" t="str">
        <f>VLOOKUP(E41,VIP!$A$2:$O15854,2,0)</f>
        <v>DRBR307</v>
      </c>
      <c r="G41" s="137" t="str">
        <f>VLOOKUP(E41,'LISTADO ATM'!$A$2:$B$900,2,0)</f>
        <v>ATM Oficina Nagua II</v>
      </c>
      <c r="H41" s="137" t="str">
        <f>VLOOKUP(E41,VIP!$A$2:$O20815,7,FALSE)</f>
        <v>Si</v>
      </c>
      <c r="I41" s="137" t="str">
        <f>VLOOKUP(E41,VIP!$A$2:$O12780,8,FALSE)</f>
        <v>Si</v>
      </c>
      <c r="J41" s="137" t="str">
        <f>VLOOKUP(E41,VIP!$A$2:$O12730,8,FALSE)</f>
        <v>Si</v>
      </c>
      <c r="K41" s="137" t="str">
        <f>VLOOKUP(E41,VIP!$A$2:$O16304,6,0)</f>
        <v>SI</v>
      </c>
      <c r="L41" s="146" t="s">
        <v>2618</v>
      </c>
      <c r="M41" s="94" t="s">
        <v>2438</v>
      </c>
      <c r="N41" s="94" t="s">
        <v>2444</v>
      </c>
      <c r="O41" s="137" t="s">
        <v>2461</v>
      </c>
      <c r="P41" s="135"/>
      <c r="Q41" s="127" t="s">
        <v>2618</v>
      </c>
    </row>
    <row r="42" spans="1:22" ht="18" x14ac:dyDescent="0.25">
      <c r="A42" s="137" t="str">
        <f>VLOOKUP(E42,'LISTADO ATM'!$A$2:$C$901,3,0)</f>
        <v>DISTRITO NACIONAL</v>
      </c>
      <c r="B42" s="124">
        <v>3336019855</v>
      </c>
      <c r="C42" s="95">
        <v>44446.480613425927</v>
      </c>
      <c r="D42" s="95" t="s">
        <v>2460</v>
      </c>
      <c r="E42" s="124">
        <v>514</v>
      </c>
      <c r="F42" s="137" t="str">
        <f>VLOOKUP(E42,VIP!$A$2:$O15852,2,0)</f>
        <v>DRBR514</v>
      </c>
      <c r="G42" s="137" t="str">
        <f>VLOOKUP(E42,'LISTADO ATM'!$A$2:$B$900,2,0)</f>
        <v>ATM Autoservicio Charles de Gaulle</v>
      </c>
      <c r="H42" s="137" t="str">
        <f>VLOOKUP(E42,VIP!$A$2:$O20813,7,FALSE)</f>
        <v>Si</v>
      </c>
      <c r="I42" s="137" t="str">
        <f>VLOOKUP(E42,VIP!$A$2:$O12778,8,FALSE)</f>
        <v>No</v>
      </c>
      <c r="J42" s="137" t="str">
        <f>VLOOKUP(E42,VIP!$A$2:$O12728,8,FALSE)</f>
        <v>No</v>
      </c>
      <c r="K42" s="137" t="str">
        <f>VLOOKUP(E42,VIP!$A$2:$O16302,6,0)</f>
        <v>NO</v>
      </c>
      <c r="L42" s="146" t="s">
        <v>2618</v>
      </c>
      <c r="M42" s="94" t="s">
        <v>2438</v>
      </c>
      <c r="N42" s="94" t="s">
        <v>2444</v>
      </c>
      <c r="O42" s="137" t="s">
        <v>2461</v>
      </c>
      <c r="P42" s="135"/>
      <c r="Q42" s="127" t="s">
        <v>2618</v>
      </c>
    </row>
    <row r="43" spans="1:22" ht="18" x14ac:dyDescent="0.25">
      <c r="A43" s="137" t="str">
        <f>VLOOKUP(E43,'LISTADO ATM'!$A$2:$C$901,3,0)</f>
        <v>DISTRITO NACIONAL</v>
      </c>
      <c r="B43" s="124">
        <v>3336017461</v>
      </c>
      <c r="C43" s="95">
        <v>44446.489571759259</v>
      </c>
      <c r="D43" s="95" t="s">
        <v>2441</v>
      </c>
      <c r="E43" s="124">
        <v>835</v>
      </c>
      <c r="F43" s="137" t="str">
        <f>VLOOKUP(E43,VIP!$A$2:$O15850,2,0)</f>
        <v>DRBR835</v>
      </c>
      <c r="G43" s="137" t="str">
        <f>VLOOKUP(E43,'LISTADO ATM'!$A$2:$B$900,2,0)</f>
        <v xml:space="preserve">ATM UNP Megacentro </v>
      </c>
      <c r="H43" s="137" t="str">
        <f>VLOOKUP(E43,VIP!$A$2:$O20811,7,FALSE)</f>
        <v>Si</v>
      </c>
      <c r="I43" s="137" t="str">
        <f>VLOOKUP(E43,VIP!$A$2:$O12776,8,FALSE)</f>
        <v>Si</v>
      </c>
      <c r="J43" s="137" t="str">
        <f>VLOOKUP(E43,VIP!$A$2:$O12726,8,FALSE)</f>
        <v>Si</v>
      </c>
      <c r="K43" s="137" t="str">
        <f>VLOOKUP(E43,VIP!$A$2:$O16300,6,0)</f>
        <v>SI</v>
      </c>
      <c r="L43" s="146" t="s">
        <v>2618</v>
      </c>
      <c r="M43" s="94" t="s">
        <v>2438</v>
      </c>
      <c r="N43" s="94" t="s">
        <v>2444</v>
      </c>
      <c r="O43" s="137" t="s">
        <v>2445</v>
      </c>
      <c r="P43" s="135"/>
      <c r="Q43" s="127" t="s">
        <v>2618</v>
      </c>
    </row>
    <row r="44" spans="1:22" ht="18" x14ac:dyDescent="0.25">
      <c r="A44" s="137" t="str">
        <f>VLOOKUP(E44,'LISTADO ATM'!$A$2:$C$901,3,0)</f>
        <v>NORTE</v>
      </c>
      <c r="B44" s="124" t="s">
        <v>2648</v>
      </c>
      <c r="C44" s="95">
        <v>44447.935243055559</v>
      </c>
      <c r="D44" s="95" t="s">
        <v>2460</v>
      </c>
      <c r="E44" s="124">
        <v>431</v>
      </c>
      <c r="F44" s="137" t="str">
        <f>VLOOKUP(E44,VIP!$A$2:$O15862,2,0)</f>
        <v>DRBR583</v>
      </c>
      <c r="G44" s="137" t="str">
        <f>VLOOKUP(E44,'LISTADO ATM'!$A$2:$B$900,2,0)</f>
        <v xml:space="preserve">ATM Autoservicio Sol (Santiago) </v>
      </c>
      <c r="H44" s="137" t="str">
        <f>VLOOKUP(E44,VIP!$A$2:$O20823,7,FALSE)</f>
        <v>Si</v>
      </c>
      <c r="I44" s="137" t="str">
        <f>VLOOKUP(E44,VIP!$A$2:$O12788,8,FALSE)</f>
        <v>Si</v>
      </c>
      <c r="J44" s="137" t="str">
        <f>VLOOKUP(E44,VIP!$A$2:$O12738,8,FALSE)</f>
        <v>Si</v>
      </c>
      <c r="K44" s="137" t="str">
        <f>VLOOKUP(E44,VIP!$A$2:$O16312,6,0)</f>
        <v>SI</v>
      </c>
      <c r="L44" s="146" t="s">
        <v>2618</v>
      </c>
      <c r="M44" s="94" t="s">
        <v>2438</v>
      </c>
      <c r="N44" s="94" t="s">
        <v>2444</v>
      </c>
      <c r="O44" s="137" t="s">
        <v>2636</v>
      </c>
      <c r="P44" s="146"/>
      <c r="Q44" s="94" t="s">
        <v>2618</v>
      </c>
    </row>
    <row r="45" spans="1:22" ht="18" x14ac:dyDescent="0.25">
      <c r="A45" s="137" t="str">
        <f>VLOOKUP(E45,'LISTADO ATM'!$A$2:$C$901,3,0)</f>
        <v>DISTRITO NACIONAL</v>
      </c>
      <c r="B45" s="124">
        <v>3336019857</v>
      </c>
      <c r="C45" s="95">
        <v>44448.196527777778</v>
      </c>
      <c r="D45" s="95" t="s">
        <v>2441</v>
      </c>
      <c r="E45" s="124">
        <v>165</v>
      </c>
      <c r="F45" s="137" t="str">
        <f>VLOOKUP(E45,VIP!$A$2:$O15875,2,0)</f>
        <v>DRBR165</v>
      </c>
      <c r="G45" s="137" t="str">
        <f>VLOOKUP(E45,'LISTADO ATM'!$A$2:$B$900,2,0)</f>
        <v>ATM Autoservicio Megacentro</v>
      </c>
      <c r="H45" s="137" t="str">
        <f>VLOOKUP(E45,VIP!$A$2:$O20836,7,FALSE)</f>
        <v>Si</v>
      </c>
      <c r="I45" s="137" t="str">
        <f>VLOOKUP(E45,VIP!$A$2:$O12801,8,FALSE)</f>
        <v>Si</v>
      </c>
      <c r="J45" s="137" t="str">
        <f>VLOOKUP(E45,VIP!$A$2:$O12751,8,FALSE)</f>
        <v>Si</v>
      </c>
      <c r="K45" s="137" t="str">
        <f>VLOOKUP(E45,VIP!$A$2:$O16325,6,0)</f>
        <v>SI</v>
      </c>
      <c r="L45" s="146" t="s">
        <v>2618</v>
      </c>
      <c r="M45" s="94" t="s">
        <v>2438</v>
      </c>
      <c r="N45" s="94" t="s">
        <v>2444</v>
      </c>
      <c r="O45" s="137" t="s">
        <v>2445</v>
      </c>
      <c r="P45" s="135"/>
      <c r="Q45" s="127" t="s">
        <v>2618</v>
      </c>
    </row>
    <row r="46" spans="1:22" ht="18" x14ac:dyDescent="0.25">
      <c r="A46" s="137" t="str">
        <f>VLOOKUP(E46,'LISTADO ATM'!$A$2:$C$901,3,0)</f>
        <v>DISTRITO NACIONAL</v>
      </c>
      <c r="B46" s="124">
        <v>3336018212</v>
      </c>
      <c r="C46" s="95">
        <v>44447.076967592591</v>
      </c>
      <c r="D46" s="95" t="s">
        <v>2460</v>
      </c>
      <c r="E46" s="124">
        <v>527</v>
      </c>
      <c r="F46" s="137" t="str">
        <f>VLOOKUP(E46,VIP!$A$2:$O15843,2,0)</f>
        <v>DRBR527</v>
      </c>
      <c r="G46" s="137" t="str">
        <f>VLOOKUP(E46,'LISTADO ATM'!$A$2:$B$900,2,0)</f>
        <v>ATM Oficina Zona Oriental II</v>
      </c>
      <c r="H46" s="137" t="str">
        <f>VLOOKUP(E46,VIP!$A$2:$O20804,7,FALSE)</f>
        <v>Si</v>
      </c>
      <c r="I46" s="137" t="str">
        <f>VLOOKUP(E46,VIP!$A$2:$O12769,8,FALSE)</f>
        <v>Si</v>
      </c>
      <c r="J46" s="137" t="str">
        <f>VLOOKUP(E46,VIP!$A$2:$O12719,8,FALSE)</f>
        <v>Si</v>
      </c>
      <c r="K46" s="137" t="str">
        <f>VLOOKUP(E46,VIP!$A$2:$O16293,6,0)</f>
        <v>SI</v>
      </c>
      <c r="L46" s="146" t="s">
        <v>2545</v>
      </c>
      <c r="M46" s="94" t="s">
        <v>2438</v>
      </c>
      <c r="N46" s="94" t="s">
        <v>2444</v>
      </c>
      <c r="O46" s="137" t="s">
        <v>2461</v>
      </c>
      <c r="P46" s="146"/>
      <c r="Q46" s="94" t="s">
        <v>2545</v>
      </c>
    </row>
    <row r="47" spans="1:22" ht="18" x14ac:dyDescent="0.25">
      <c r="A47" s="137" t="str">
        <f>VLOOKUP(E47,'LISTADO ATM'!$A$2:$C$901,3,0)</f>
        <v>DISTRITO NACIONAL</v>
      </c>
      <c r="B47" s="124" t="s">
        <v>2646</v>
      </c>
      <c r="C47" s="95">
        <v>44447.936192129629</v>
      </c>
      <c r="D47" s="95" t="s">
        <v>2460</v>
      </c>
      <c r="E47" s="124">
        <v>85</v>
      </c>
      <c r="F47" s="137" t="str">
        <f>VLOOKUP(E47,VIP!$A$2:$O15861,2,0)</f>
        <v>DRBR085</v>
      </c>
      <c r="G47" s="137" t="str">
        <f>VLOOKUP(E47,'LISTADO ATM'!$A$2:$B$900,2,0)</f>
        <v xml:space="preserve">ATM Oficina San Isidro (Fuerza Aérea) </v>
      </c>
      <c r="H47" s="137" t="str">
        <f>VLOOKUP(E47,VIP!$A$2:$O20822,7,FALSE)</f>
        <v>Si</v>
      </c>
      <c r="I47" s="137" t="str">
        <f>VLOOKUP(E47,VIP!$A$2:$O12787,8,FALSE)</f>
        <v>Si</v>
      </c>
      <c r="J47" s="137" t="str">
        <f>VLOOKUP(E47,VIP!$A$2:$O12737,8,FALSE)</f>
        <v>Si</v>
      </c>
      <c r="K47" s="137" t="str">
        <f>VLOOKUP(E47,VIP!$A$2:$O16311,6,0)</f>
        <v>NO</v>
      </c>
      <c r="L47" s="146" t="s">
        <v>2545</v>
      </c>
      <c r="M47" s="94" t="s">
        <v>2438</v>
      </c>
      <c r="N47" s="94" t="s">
        <v>2444</v>
      </c>
      <c r="O47" s="137" t="s">
        <v>2636</v>
      </c>
      <c r="P47" s="146"/>
      <c r="Q47" s="94" t="s">
        <v>2647</v>
      </c>
    </row>
    <row r="48" spans="1:22" ht="18" x14ac:dyDescent="0.25">
      <c r="A48" s="137" t="str">
        <f>VLOOKUP(E48,'LISTADO ATM'!$A$2:$C$901,3,0)</f>
        <v>ESTE</v>
      </c>
      <c r="B48" s="124" t="s">
        <v>2658</v>
      </c>
      <c r="C48" s="95">
        <v>44447.833981481483</v>
      </c>
      <c r="D48" s="95" t="s">
        <v>2460</v>
      </c>
      <c r="E48" s="124">
        <v>912</v>
      </c>
      <c r="F48" s="137" t="str">
        <f>VLOOKUP(E48,VIP!$A$2:$O15872,2,0)</f>
        <v>DRBR973</v>
      </c>
      <c r="G48" s="137" t="str">
        <f>VLOOKUP(E48,'LISTADO ATM'!$A$2:$B$900,2,0)</f>
        <v xml:space="preserve">ATM Oficina San Pedro II </v>
      </c>
      <c r="H48" s="137" t="str">
        <f>VLOOKUP(E48,VIP!$A$2:$O20833,7,FALSE)</f>
        <v>Si</v>
      </c>
      <c r="I48" s="137" t="str">
        <f>VLOOKUP(E48,VIP!$A$2:$O12798,8,FALSE)</f>
        <v>Si</v>
      </c>
      <c r="J48" s="137" t="str">
        <f>VLOOKUP(E48,VIP!$A$2:$O12748,8,FALSE)</f>
        <v>Si</v>
      </c>
      <c r="K48" s="137" t="str">
        <f>VLOOKUP(E48,VIP!$A$2:$O16322,6,0)</f>
        <v>SI</v>
      </c>
      <c r="L48" s="146" t="s">
        <v>2545</v>
      </c>
      <c r="M48" s="94" t="s">
        <v>2438</v>
      </c>
      <c r="N48" s="94" t="s">
        <v>2444</v>
      </c>
      <c r="O48" s="137" t="s">
        <v>2461</v>
      </c>
      <c r="P48" s="146"/>
      <c r="Q48" s="94" t="s">
        <v>2659</v>
      </c>
    </row>
    <row r="49" spans="1:17" ht="18" x14ac:dyDescent="0.25">
      <c r="A49" s="137" t="str">
        <f>VLOOKUP(E49,'LISTADO ATM'!$A$2:$C$901,3,0)</f>
        <v>NORTE</v>
      </c>
      <c r="B49" s="124">
        <v>3336019856</v>
      </c>
      <c r="C49" s="95">
        <v>44447.456446759257</v>
      </c>
      <c r="D49" s="95" t="s">
        <v>2626</v>
      </c>
      <c r="E49" s="124">
        <v>315</v>
      </c>
      <c r="F49" s="137" t="str">
        <f>VLOOKUP(E49,VIP!$A$2:$O15857,2,0)</f>
        <v>DRBR315</v>
      </c>
      <c r="G49" s="137" t="str">
        <f>VLOOKUP(E49,'LISTADO ATM'!$A$2:$B$900,2,0)</f>
        <v xml:space="preserve">ATM Oficina Estrella Sadalá </v>
      </c>
      <c r="H49" s="137" t="str">
        <f>VLOOKUP(E49,VIP!$A$2:$O20818,7,FALSE)</f>
        <v>Si</v>
      </c>
      <c r="I49" s="137" t="str">
        <f>VLOOKUP(E49,VIP!$A$2:$O12783,8,FALSE)</f>
        <v>Si</v>
      </c>
      <c r="J49" s="137" t="str">
        <f>VLOOKUP(E49,VIP!$A$2:$O12733,8,FALSE)</f>
        <v>Si</v>
      </c>
      <c r="K49" s="137" t="str">
        <f>VLOOKUP(E49,VIP!$A$2:$O16307,6,0)</f>
        <v>NO</v>
      </c>
      <c r="L49" s="146" t="s">
        <v>2434</v>
      </c>
      <c r="M49" s="94" t="s">
        <v>2438</v>
      </c>
      <c r="N49" s="94" t="s">
        <v>2444</v>
      </c>
      <c r="O49" s="137" t="s">
        <v>2627</v>
      </c>
      <c r="P49" s="146"/>
      <c r="Q49" s="94" t="s">
        <v>2434</v>
      </c>
    </row>
    <row r="50" spans="1:17" ht="18" x14ac:dyDescent="0.25">
      <c r="A50" s="137" t="str">
        <f>VLOOKUP(E50,'LISTADO ATM'!$A$2:$C$901,3,0)</f>
        <v>NORTE</v>
      </c>
      <c r="B50" s="124" t="s">
        <v>2635</v>
      </c>
      <c r="C50" s="95">
        <v>44447.803935185184</v>
      </c>
      <c r="D50" s="95" t="s">
        <v>2460</v>
      </c>
      <c r="E50" s="124">
        <v>157</v>
      </c>
      <c r="F50" s="137" t="str">
        <f>VLOOKUP(E50,VIP!$A$2:$O15860,2,0)</f>
        <v>DRBR157</v>
      </c>
      <c r="G50" s="137" t="str">
        <f>VLOOKUP(E50,'LISTADO ATM'!$A$2:$B$900,2,0)</f>
        <v xml:space="preserve">ATM Oficina Samaná </v>
      </c>
      <c r="H50" s="137" t="str">
        <f>VLOOKUP(E50,VIP!$A$2:$O20821,7,FALSE)</f>
        <v>Si</v>
      </c>
      <c r="I50" s="137" t="str">
        <f>VLOOKUP(E50,VIP!$A$2:$O12786,8,FALSE)</f>
        <v>Si</v>
      </c>
      <c r="J50" s="137" t="str">
        <f>VLOOKUP(E50,VIP!$A$2:$O12736,8,FALSE)</f>
        <v>Si</v>
      </c>
      <c r="K50" s="137" t="str">
        <f>VLOOKUP(E50,VIP!$A$2:$O16310,6,0)</f>
        <v>SI</v>
      </c>
      <c r="L50" s="146" t="s">
        <v>2434</v>
      </c>
      <c r="M50" s="94" t="s">
        <v>2438</v>
      </c>
      <c r="N50" s="94" t="s">
        <v>2444</v>
      </c>
      <c r="O50" s="137" t="s">
        <v>2620</v>
      </c>
      <c r="P50" s="146"/>
      <c r="Q50" s="94" t="s">
        <v>2434</v>
      </c>
    </row>
    <row r="51" spans="1:17" ht="18" x14ac:dyDescent="0.25">
      <c r="A51" s="137" t="str">
        <f>VLOOKUP(E51,'LISTADO ATM'!$A$2:$C$901,3,0)</f>
        <v>DISTRITO NACIONAL</v>
      </c>
      <c r="B51" s="124" t="s">
        <v>2657</v>
      </c>
      <c r="C51" s="95">
        <v>44447.847280092596</v>
      </c>
      <c r="D51" s="95" t="s">
        <v>2441</v>
      </c>
      <c r="E51" s="124">
        <v>900</v>
      </c>
      <c r="F51" s="137" t="str">
        <f>VLOOKUP(E51,VIP!$A$2:$O15871,2,0)</f>
        <v>DRBR900</v>
      </c>
      <c r="G51" s="137" t="str">
        <f>VLOOKUP(E51,'LISTADO ATM'!$A$2:$B$900,2,0)</f>
        <v xml:space="preserve">ATM UNP Merca Santo Domingo </v>
      </c>
      <c r="H51" s="137" t="str">
        <f>VLOOKUP(E51,VIP!$A$2:$O20832,7,FALSE)</f>
        <v>Si</v>
      </c>
      <c r="I51" s="137" t="str">
        <f>VLOOKUP(E51,VIP!$A$2:$O12797,8,FALSE)</f>
        <v>Si</v>
      </c>
      <c r="J51" s="137" t="str">
        <f>VLOOKUP(E51,VIP!$A$2:$O12747,8,FALSE)</f>
        <v>Si</v>
      </c>
      <c r="K51" s="137" t="str">
        <f>VLOOKUP(E51,VIP!$A$2:$O16321,6,0)</f>
        <v>NO</v>
      </c>
      <c r="L51" s="146" t="s">
        <v>2434</v>
      </c>
      <c r="M51" s="94" t="s">
        <v>2438</v>
      </c>
      <c r="N51" s="94" t="s">
        <v>2444</v>
      </c>
      <c r="O51" s="137" t="s">
        <v>2445</v>
      </c>
      <c r="P51" s="146"/>
      <c r="Q51" s="94" t="s">
        <v>2434</v>
      </c>
    </row>
    <row r="52" spans="1:17" s="121" customFormat="1" ht="18" x14ac:dyDescent="0.25">
      <c r="A52" s="137" t="str">
        <f>VLOOKUP(E52,'LISTADO ATM'!$A$2:$C$901,3,0)</f>
        <v>DISTRITO NACIONAL</v>
      </c>
      <c r="B52" s="124" t="s">
        <v>2656</v>
      </c>
      <c r="C52" s="95">
        <v>44447.849456018521</v>
      </c>
      <c r="D52" s="95" t="s">
        <v>2441</v>
      </c>
      <c r="E52" s="124">
        <v>302</v>
      </c>
      <c r="F52" s="137" t="str">
        <f>VLOOKUP(E52,VIP!$A$2:$O15870,2,0)</f>
        <v>DRBR302</v>
      </c>
      <c r="G52" s="137" t="str">
        <f>VLOOKUP(E52,'LISTADO ATM'!$A$2:$B$900,2,0)</f>
        <v xml:space="preserve">ATM S/M Aprezio Los Mameyes  </v>
      </c>
      <c r="H52" s="137" t="str">
        <f>VLOOKUP(E52,VIP!$A$2:$O20831,7,FALSE)</f>
        <v>Si</v>
      </c>
      <c r="I52" s="137" t="str">
        <f>VLOOKUP(E52,VIP!$A$2:$O12796,8,FALSE)</f>
        <v>Si</v>
      </c>
      <c r="J52" s="137" t="str">
        <f>VLOOKUP(E52,VIP!$A$2:$O12746,8,FALSE)</f>
        <v>Si</v>
      </c>
      <c r="K52" s="137" t="str">
        <f>VLOOKUP(E52,VIP!$A$2:$O16320,6,0)</f>
        <v>NO</v>
      </c>
      <c r="L52" s="146" t="s">
        <v>2434</v>
      </c>
      <c r="M52" s="94" t="s">
        <v>2438</v>
      </c>
      <c r="N52" s="94" t="s">
        <v>2444</v>
      </c>
      <c r="O52" s="137" t="s">
        <v>2445</v>
      </c>
      <c r="P52" s="146"/>
      <c r="Q52" s="94" t="s">
        <v>2434</v>
      </c>
    </row>
    <row r="53" spans="1:17" s="121" customFormat="1" ht="18" x14ac:dyDescent="0.25">
      <c r="A53" s="137" t="str">
        <f>VLOOKUP(E53,'LISTADO ATM'!$A$2:$C$901,3,0)</f>
        <v>DISTRITO NACIONAL</v>
      </c>
      <c r="B53" s="124">
        <v>3336019099</v>
      </c>
      <c r="C53" s="95">
        <v>44447.511817129627</v>
      </c>
      <c r="D53" s="95" t="s">
        <v>2174</v>
      </c>
      <c r="E53" s="124">
        <v>710</v>
      </c>
      <c r="F53" s="137" t="str">
        <f>VLOOKUP(E53,VIP!$A$2:$O15854,2,0)</f>
        <v>DRBR506</v>
      </c>
      <c r="G53" s="137" t="str">
        <f>VLOOKUP(E53,'LISTADO ATM'!$A$2:$B$900,2,0)</f>
        <v xml:space="preserve">ATM S/M Soberano </v>
      </c>
      <c r="H53" s="137" t="str">
        <f>VLOOKUP(E53,VIP!$A$2:$O20815,7,FALSE)</f>
        <v>Si</v>
      </c>
      <c r="I53" s="137" t="str">
        <f>VLOOKUP(E53,VIP!$A$2:$O12780,8,FALSE)</f>
        <v>Si</v>
      </c>
      <c r="J53" s="137" t="str">
        <f>VLOOKUP(E53,VIP!$A$2:$O12730,8,FALSE)</f>
        <v>Si</v>
      </c>
      <c r="K53" s="137" t="str">
        <f>VLOOKUP(E53,VIP!$A$2:$O16304,6,0)</f>
        <v>NO</v>
      </c>
      <c r="L53" s="146" t="s">
        <v>2632</v>
      </c>
      <c r="M53" s="94" t="s">
        <v>2438</v>
      </c>
      <c r="N53" s="94" t="s">
        <v>2444</v>
      </c>
      <c r="O53" s="137" t="s">
        <v>2446</v>
      </c>
      <c r="P53" s="146"/>
      <c r="Q53" s="94" t="s">
        <v>2632</v>
      </c>
    </row>
    <row r="54" spans="1:17" s="121" customFormat="1" ht="18" x14ac:dyDescent="0.25">
      <c r="A54" s="137" t="str">
        <f>VLOOKUP(E54,'LISTADO ATM'!$A$2:$C$901,3,0)</f>
        <v>DISTRITO NACIONAL</v>
      </c>
      <c r="B54" s="124">
        <v>3336018150</v>
      </c>
      <c r="C54" s="95">
        <v>44446.781168981484</v>
      </c>
      <c r="D54" s="95" t="s">
        <v>2174</v>
      </c>
      <c r="E54" s="124">
        <v>414</v>
      </c>
      <c r="F54" s="137" t="str">
        <f>VLOOKUP(E54,VIP!$A$2:$O15850,2,0)</f>
        <v>DRBR414</v>
      </c>
      <c r="G54" s="137" t="str">
        <f>VLOOKUP(E54,'LISTADO ATM'!$A$2:$B$900,2,0)</f>
        <v>ATM Villa Francisca II</v>
      </c>
      <c r="H54" s="137" t="str">
        <f>VLOOKUP(E54,VIP!$A$2:$O20811,7,FALSE)</f>
        <v>Si</v>
      </c>
      <c r="I54" s="137" t="str">
        <f>VLOOKUP(E54,VIP!$A$2:$O12776,8,FALSE)</f>
        <v>Si</v>
      </c>
      <c r="J54" s="137" t="str">
        <f>VLOOKUP(E54,VIP!$A$2:$O12726,8,FALSE)</f>
        <v>Si</v>
      </c>
      <c r="K54" s="137" t="str">
        <f>VLOOKUP(E54,VIP!$A$2:$O16300,6,0)</f>
        <v>SI</v>
      </c>
      <c r="L54" s="146" t="s">
        <v>2623</v>
      </c>
      <c r="M54" s="94" t="s">
        <v>2438</v>
      </c>
      <c r="N54" s="94" t="s">
        <v>2444</v>
      </c>
      <c r="O54" s="137" t="s">
        <v>2446</v>
      </c>
      <c r="P54" s="146" t="s">
        <v>2645</v>
      </c>
      <c r="Q54" s="127" t="s">
        <v>2623</v>
      </c>
    </row>
    <row r="55" spans="1:17" s="121" customFormat="1" ht="18" x14ac:dyDescent="0.25">
      <c r="A55" s="137" t="str">
        <f>VLOOKUP(E55,'LISTADO ATM'!$A$2:$C$901,3,0)</f>
        <v>DISTRITO NACIONAL</v>
      </c>
      <c r="B55" s="124" t="s">
        <v>2638</v>
      </c>
      <c r="C55" s="95">
        <v>44447.761643518519</v>
      </c>
      <c r="D55" s="95" t="s">
        <v>2174</v>
      </c>
      <c r="E55" s="124">
        <v>13</v>
      </c>
      <c r="F55" s="137" t="str">
        <f>VLOOKUP(E55,VIP!$A$2:$O15867,2,0)</f>
        <v>DRBR013</v>
      </c>
      <c r="G55" s="137" t="str">
        <f>VLOOKUP(E55,'LISTADO ATM'!$A$2:$B$900,2,0)</f>
        <v xml:space="preserve">ATM CDEEE </v>
      </c>
      <c r="H55" s="137" t="str">
        <f>VLOOKUP(E55,VIP!$A$2:$O20828,7,FALSE)</f>
        <v>Si</v>
      </c>
      <c r="I55" s="137" t="str">
        <f>VLOOKUP(E55,VIP!$A$2:$O12793,8,FALSE)</f>
        <v>Si</v>
      </c>
      <c r="J55" s="137" t="str">
        <f>VLOOKUP(E55,VIP!$A$2:$O12743,8,FALSE)</f>
        <v>Si</v>
      </c>
      <c r="K55" s="137" t="str">
        <f>VLOOKUP(E55,VIP!$A$2:$O16317,6,0)</f>
        <v>NO</v>
      </c>
      <c r="L55" s="146" t="s">
        <v>2623</v>
      </c>
      <c r="M55" s="94" t="s">
        <v>2438</v>
      </c>
      <c r="N55" s="94" t="s">
        <v>2444</v>
      </c>
      <c r="O55" s="137" t="s">
        <v>2446</v>
      </c>
      <c r="P55" s="146" t="s">
        <v>2645</v>
      </c>
      <c r="Q55" s="94" t="s">
        <v>2623</v>
      </c>
    </row>
    <row r="56" spans="1:17" s="121" customFormat="1" ht="18" x14ac:dyDescent="0.25">
      <c r="A56" s="137" t="str">
        <f>VLOOKUP(E56,'LISTADO ATM'!$A$2:$C$901,3,0)</f>
        <v>DISTRITO NACIONAL</v>
      </c>
      <c r="B56" s="124">
        <v>3336018181</v>
      </c>
      <c r="C56" s="95">
        <v>44446.824675925927</v>
      </c>
      <c r="D56" s="95" t="s">
        <v>2460</v>
      </c>
      <c r="E56" s="124">
        <v>734</v>
      </c>
      <c r="F56" s="137" t="str">
        <f>VLOOKUP(E56,VIP!$A$2:$O15852,2,0)</f>
        <v>DRBR178</v>
      </c>
      <c r="G56" s="137" t="str">
        <f>VLOOKUP(E56,'LISTADO ATM'!$A$2:$B$900,2,0)</f>
        <v xml:space="preserve">ATM Oficina Independencia I </v>
      </c>
      <c r="H56" s="137" t="str">
        <f>VLOOKUP(E56,VIP!$A$2:$O20813,7,FALSE)</f>
        <v>Si</v>
      </c>
      <c r="I56" s="137" t="str">
        <f>VLOOKUP(E56,VIP!$A$2:$O12778,8,FALSE)</f>
        <v>Si</v>
      </c>
      <c r="J56" s="137" t="str">
        <f>VLOOKUP(E56,VIP!$A$2:$O12728,8,FALSE)</f>
        <v>Si</v>
      </c>
      <c r="K56" s="137" t="str">
        <f>VLOOKUP(E56,VIP!$A$2:$O16302,6,0)</f>
        <v>SI</v>
      </c>
      <c r="L56" s="146" t="s">
        <v>2410</v>
      </c>
      <c r="M56" s="94" t="s">
        <v>2438</v>
      </c>
      <c r="N56" s="94" t="s">
        <v>2444</v>
      </c>
      <c r="O56" s="137" t="s">
        <v>2620</v>
      </c>
      <c r="P56" s="135"/>
      <c r="Q56" s="127" t="s">
        <v>2410</v>
      </c>
    </row>
    <row r="57" spans="1:17" s="121" customFormat="1" ht="18" x14ac:dyDescent="0.25">
      <c r="A57" s="137" t="str">
        <f>VLOOKUP(E57,'LISTADO ATM'!$A$2:$C$901,3,0)</f>
        <v>SUR</v>
      </c>
      <c r="B57" s="124">
        <v>3336019384</v>
      </c>
      <c r="C57" s="95">
        <v>44447.62232638889</v>
      </c>
      <c r="D57" s="95" t="s">
        <v>2460</v>
      </c>
      <c r="E57" s="124">
        <v>984</v>
      </c>
      <c r="F57" s="137" t="str">
        <f>VLOOKUP(E57,VIP!$A$2:$O15860,2,0)</f>
        <v>DRBR984</v>
      </c>
      <c r="G57" s="137" t="str">
        <f>VLOOKUP(E57,'LISTADO ATM'!$A$2:$B$900,2,0)</f>
        <v xml:space="preserve">ATM Oficina Neiba II </v>
      </c>
      <c r="H57" s="137" t="str">
        <f>VLOOKUP(E57,VIP!$A$2:$O20821,7,FALSE)</f>
        <v>Si</v>
      </c>
      <c r="I57" s="137" t="str">
        <f>VLOOKUP(E57,VIP!$A$2:$O12786,8,FALSE)</f>
        <v>Si</v>
      </c>
      <c r="J57" s="137" t="str">
        <f>VLOOKUP(E57,VIP!$A$2:$O12736,8,FALSE)</f>
        <v>Si</v>
      </c>
      <c r="K57" s="137" t="str">
        <f>VLOOKUP(E57,VIP!$A$2:$O16310,6,0)</f>
        <v>NO</v>
      </c>
      <c r="L57" s="146" t="s">
        <v>2410</v>
      </c>
      <c r="M57" s="94" t="s">
        <v>2438</v>
      </c>
      <c r="N57" s="94" t="s">
        <v>2444</v>
      </c>
      <c r="O57" s="137" t="s">
        <v>2461</v>
      </c>
      <c r="P57" s="146"/>
      <c r="Q57" s="94" t="s">
        <v>2410</v>
      </c>
    </row>
    <row r="58" spans="1:17" s="121" customFormat="1" ht="18" x14ac:dyDescent="0.25">
      <c r="A58" s="137" t="str">
        <f>VLOOKUP(E58,'LISTADO ATM'!$A$2:$C$901,3,0)</f>
        <v>DISTRITO NACIONAL</v>
      </c>
      <c r="B58" s="124">
        <v>3336019422</v>
      </c>
      <c r="C58" s="95">
        <v>44447.63622685185</v>
      </c>
      <c r="D58" s="95" t="s">
        <v>2460</v>
      </c>
      <c r="E58" s="124">
        <v>583</v>
      </c>
      <c r="F58" s="137" t="str">
        <f>VLOOKUP(E58,VIP!$A$2:$O15859,2,0)</f>
        <v>DRBR431</v>
      </c>
      <c r="G58" s="137" t="str">
        <f>VLOOKUP(E58,'LISTADO ATM'!$A$2:$B$900,2,0)</f>
        <v xml:space="preserve">ATM Ministerio Fuerzas Armadas I </v>
      </c>
      <c r="H58" s="137" t="str">
        <f>VLOOKUP(E58,VIP!$A$2:$O20820,7,FALSE)</f>
        <v>Si</v>
      </c>
      <c r="I58" s="137" t="str">
        <f>VLOOKUP(E58,VIP!$A$2:$O12785,8,FALSE)</f>
        <v>Si</v>
      </c>
      <c r="J58" s="137" t="str">
        <f>VLOOKUP(E58,VIP!$A$2:$O12735,8,FALSE)</f>
        <v>Si</v>
      </c>
      <c r="K58" s="137" t="str">
        <f>VLOOKUP(E58,VIP!$A$2:$O16309,6,0)</f>
        <v>NO</v>
      </c>
      <c r="L58" s="146" t="s">
        <v>2410</v>
      </c>
      <c r="M58" s="94" t="s">
        <v>2438</v>
      </c>
      <c r="N58" s="94" t="s">
        <v>2444</v>
      </c>
      <c r="O58" s="137" t="s">
        <v>2461</v>
      </c>
      <c r="P58" s="146"/>
      <c r="Q58" s="94" t="s">
        <v>2410</v>
      </c>
    </row>
    <row r="59" spans="1:17" s="121" customFormat="1" ht="18" x14ac:dyDescent="0.25">
      <c r="A59" s="137" t="str">
        <f>VLOOKUP(E59,'LISTADO ATM'!$A$2:$C$901,3,0)</f>
        <v>NORTE</v>
      </c>
      <c r="B59" s="124" t="s">
        <v>2637</v>
      </c>
      <c r="C59" s="95">
        <v>44447.774907407409</v>
      </c>
      <c r="D59" s="95" t="s">
        <v>2460</v>
      </c>
      <c r="E59" s="124">
        <v>728</v>
      </c>
      <c r="F59" s="137" t="str">
        <f>VLOOKUP(E59,VIP!$A$2:$O15865,2,0)</f>
        <v>DRBR051</v>
      </c>
      <c r="G59" s="137" t="str">
        <f>VLOOKUP(E59,'LISTADO ATM'!$A$2:$B$900,2,0)</f>
        <v xml:space="preserve">ATM UNP La Vega Oficina Regional Norcentral </v>
      </c>
      <c r="H59" s="137" t="str">
        <f>VLOOKUP(E59,VIP!$A$2:$O20826,7,FALSE)</f>
        <v>Si</v>
      </c>
      <c r="I59" s="137" t="str">
        <f>VLOOKUP(E59,VIP!$A$2:$O12791,8,FALSE)</f>
        <v>Si</v>
      </c>
      <c r="J59" s="137" t="str">
        <f>VLOOKUP(E59,VIP!$A$2:$O12741,8,FALSE)</f>
        <v>Si</v>
      </c>
      <c r="K59" s="137" t="str">
        <f>VLOOKUP(E59,VIP!$A$2:$O16315,6,0)</f>
        <v>SI</v>
      </c>
      <c r="L59" s="146" t="s">
        <v>2410</v>
      </c>
      <c r="M59" s="94" t="s">
        <v>2438</v>
      </c>
      <c r="N59" s="94" t="s">
        <v>2444</v>
      </c>
      <c r="O59" s="137" t="s">
        <v>2620</v>
      </c>
      <c r="P59" s="146"/>
      <c r="Q59" s="94" t="s">
        <v>2410</v>
      </c>
    </row>
    <row r="60" spans="1:17" s="121" customFormat="1" ht="18" x14ac:dyDescent="0.25">
      <c r="A60" s="137" t="str">
        <f>VLOOKUP(E60,'LISTADO ATM'!$A$2:$C$901,3,0)</f>
        <v>DISTRITO NACIONAL</v>
      </c>
      <c r="B60" s="124">
        <v>3336016227</v>
      </c>
      <c r="C60" s="95">
        <v>44445.652731481481</v>
      </c>
      <c r="D60" s="95" t="s">
        <v>2174</v>
      </c>
      <c r="E60" s="124">
        <v>835</v>
      </c>
      <c r="F60" s="137" t="str">
        <f>VLOOKUP(E60,VIP!$A$2:$O15793,2,0)</f>
        <v>DRBR835</v>
      </c>
      <c r="G60" s="137" t="str">
        <f>VLOOKUP(E60,'LISTADO ATM'!$A$2:$B$900,2,0)</f>
        <v xml:space="preserve">ATM UNP Megacentro </v>
      </c>
      <c r="H60" s="137" t="str">
        <f>VLOOKUP(E60,VIP!$A$2:$O20754,7,FALSE)</f>
        <v>Si</v>
      </c>
      <c r="I60" s="137" t="str">
        <f>VLOOKUP(E60,VIP!$A$2:$O12719,8,FALSE)</f>
        <v>Si</v>
      </c>
      <c r="J60" s="137" t="str">
        <f>VLOOKUP(E60,VIP!$A$2:$O12669,8,FALSE)</f>
        <v>Si</v>
      </c>
      <c r="K60" s="137" t="str">
        <f>VLOOKUP(E60,VIP!$A$2:$O16243,6,0)</f>
        <v>SI</v>
      </c>
      <c r="L60" s="146" t="s">
        <v>2456</v>
      </c>
      <c r="M60" s="94" t="s">
        <v>2438</v>
      </c>
      <c r="N60" s="94" t="s">
        <v>2444</v>
      </c>
      <c r="O60" s="137" t="s">
        <v>2446</v>
      </c>
      <c r="P60" s="146"/>
      <c r="Q60" s="94" t="s">
        <v>2456</v>
      </c>
    </row>
    <row r="61" spans="1:17" s="121" customFormat="1" ht="18" x14ac:dyDescent="0.25">
      <c r="A61" s="137" t="str">
        <f>VLOOKUP(E61,'LISTADO ATM'!$A$2:$C$901,3,0)</f>
        <v>DISTRITO NACIONAL</v>
      </c>
      <c r="B61" s="124">
        <v>3336018208</v>
      </c>
      <c r="C61" s="95">
        <v>44447.038634259261</v>
      </c>
      <c r="D61" s="95" t="s">
        <v>2174</v>
      </c>
      <c r="E61" s="124">
        <v>24</v>
      </c>
      <c r="F61" s="137" t="str">
        <f>VLOOKUP(E61,VIP!$A$2:$O15840,2,0)</f>
        <v>DRBR024</v>
      </c>
      <c r="G61" s="137" t="str">
        <f>VLOOKUP(E61,'LISTADO ATM'!$A$2:$B$900,2,0)</f>
        <v xml:space="preserve">ATM Oficina Eusebio Manzueta </v>
      </c>
      <c r="H61" s="137" t="str">
        <f>VLOOKUP(E61,VIP!$A$2:$O20801,7,FALSE)</f>
        <v>No</v>
      </c>
      <c r="I61" s="137" t="str">
        <f>VLOOKUP(E61,VIP!$A$2:$O12766,8,FALSE)</f>
        <v>No</v>
      </c>
      <c r="J61" s="137" t="str">
        <f>VLOOKUP(E61,VIP!$A$2:$O12716,8,FALSE)</f>
        <v>No</v>
      </c>
      <c r="K61" s="137" t="str">
        <f>VLOOKUP(E61,VIP!$A$2:$O16290,6,0)</f>
        <v>NO</v>
      </c>
      <c r="L61" s="146" t="s">
        <v>2456</v>
      </c>
      <c r="M61" s="94" t="s">
        <v>2438</v>
      </c>
      <c r="N61" s="94" t="s">
        <v>2444</v>
      </c>
      <c r="O61" s="137" t="s">
        <v>2446</v>
      </c>
      <c r="P61" s="146"/>
      <c r="Q61" s="94" t="s">
        <v>2456</v>
      </c>
    </row>
    <row r="62" spans="1:17" s="121" customFormat="1" ht="18" x14ac:dyDescent="0.25">
      <c r="A62" s="137" t="str">
        <f>VLOOKUP(E62,'LISTADO ATM'!$A$2:$C$901,3,0)</f>
        <v>DISTRITO NACIONAL</v>
      </c>
      <c r="B62" s="124">
        <v>3336019118</v>
      </c>
      <c r="C62" s="95">
        <v>44447.516608796293</v>
      </c>
      <c r="D62" s="95" t="s">
        <v>2174</v>
      </c>
      <c r="E62" s="124">
        <v>23</v>
      </c>
      <c r="F62" s="137" t="str">
        <f>VLOOKUP(E62,VIP!$A$2:$O15853,2,0)</f>
        <v>DRBR023</v>
      </c>
      <c r="G62" s="137" t="str">
        <f>VLOOKUP(E62,'LISTADO ATM'!$A$2:$B$900,2,0)</f>
        <v xml:space="preserve">ATM Oficina México </v>
      </c>
      <c r="H62" s="137" t="str">
        <f>VLOOKUP(E62,VIP!$A$2:$O20814,7,FALSE)</f>
        <v>Si</v>
      </c>
      <c r="I62" s="137" t="str">
        <f>VLOOKUP(E62,VIP!$A$2:$O12779,8,FALSE)</f>
        <v>Si</v>
      </c>
      <c r="J62" s="137" t="str">
        <f>VLOOKUP(E62,VIP!$A$2:$O12729,8,FALSE)</f>
        <v>Si</v>
      </c>
      <c r="K62" s="137" t="str">
        <f>VLOOKUP(E62,VIP!$A$2:$O16303,6,0)</f>
        <v>NO</v>
      </c>
      <c r="L62" s="146" t="s">
        <v>2456</v>
      </c>
      <c r="M62" s="94" t="s">
        <v>2438</v>
      </c>
      <c r="N62" s="94" t="s">
        <v>2444</v>
      </c>
      <c r="O62" s="137" t="s">
        <v>2446</v>
      </c>
      <c r="P62" s="146"/>
      <c r="Q62" s="94" t="s">
        <v>2456</v>
      </c>
    </row>
    <row r="63" spans="1:17" s="121" customFormat="1" ht="18" x14ac:dyDescent="0.25">
      <c r="A63" s="137" t="str">
        <f>VLOOKUP(E63,'LISTADO ATM'!$A$2:$C$901,3,0)</f>
        <v>DISTRITO NACIONAL</v>
      </c>
      <c r="B63" s="124">
        <v>3336019133</v>
      </c>
      <c r="C63" s="95">
        <v>44447.520405092589</v>
      </c>
      <c r="D63" s="95" t="s">
        <v>2174</v>
      </c>
      <c r="E63" s="124">
        <v>281</v>
      </c>
      <c r="F63" s="137" t="str">
        <f>VLOOKUP(E63,VIP!$A$2:$O15852,2,0)</f>
        <v>DRBR737</v>
      </c>
      <c r="G63" s="137" t="str">
        <f>VLOOKUP(E63,'LISTADO ATM'!$A$2:$B$900,2,0)</f>
        <v xml:space="preserve">ATM S/M Pola Independencia </v>
      </c>
      <c r="H63" s="137" t="str">
        <f>VLOOKUP(E63,VIP!$A$2:$O20813,7,FALSE)</f>
        <v>Si</v>
      </c>
      <c r="I63" s="137" t="str">
        <f>VLOOKUP(E63,VIP!$A$2:$O12778,8,FALSE)</f>
        <v>Si</v>
      </c>
      <c r="J63" s="137" t="str">
        <f>VLOOKUP(E63,VIP!$A$2:$O12728,8,FALSE)</f>
        <v>Si</v>
      </c>
      <c r="K63" s="137" t="str">
        <f>VLOOKUP(E63,VIP!$A$2:$O16302,6,0)</f>
        <v>NO</v>
      </c>
      <c r="L63" s="146" t="s">
        <v>2456</v>
      </c>
      <c r="M63" s="94" t="s">
        <v>2438</v>
      </c>
      <c r="N63" s="94" t="s">
        <v>2444</v>
      </c>
      <c r="O63" s="137" t="s">
        <v>2446</v>
      </c>
      <c r="P63" s="146"/>
      <c r="Q63" s="94" t="s">
        <v>2456</v>
      </c>
    </row>
    <row r="64" spans="1:17" s="121" customFormat="1" ht="18" x14ac:dyDescent="0.25">
      <c r="A64" s="137" t="str">
        <f>VLOOKUP(E64,'LISTADO ATM'!$A$2:$C$901,3,0)</f>
        <v>DISTRITO NACIONAL</v>
      </c>
      <c r="B64" s="124">
        <v>3336019274</v>
      </c>
      <c r="C64" s="95">
        <v>44447.588842592595</v>
      </c>
      <c r="D64" s="95" t="s">
        <v>2174</v>
      </c>
      <c r="E64" s="124">
        <v>35</v>
      </c>
      <c r="F64" s="137" t="str">
        <f>VLOOKUP(E64,VIP!$A$2:$O15866,2,0)</f>
        <v>DRBR035</v>
      </c>
      <c r="G64" s="137" t="str">
        <f>VLOOKUP(E64,'LISTADO ATM'!$A$2:$B$900,2,0)</f>
        <v xml:space="preserve">ATM Dirección General de Aduanas I </v>
      </c>
      <c r="H64" s="137" t="str">
        <f>VLOOKUP(E64,VIP!$A$2:$O20827,7,FALSE)</f>
        <v>Si</v>
      </c>
      <c r="I64" s="137" t="str">
        <f>VLOOKUP(E64,VIP!$A$2:$O12792,8,FALSE)</f>
        <v>Si</v>
      </c>
      <c r="J64" s="137" t="str">
        <f>VLOOKUP(E64,VIP!$A$2:$O12742,8,FALSE)</f>
        <v>Si</v>
      </c>
      <c r="K64" s="137" t="str">
        <f>VLOOKUP(E64,VIP!$A$2:$O16316,6,0)</f>
        <v>NO</v>
      </c>
      <c r="L64" s="146" t="s">
        <v>2456</v>
      </c>
      <c r="M64" s="94" t="s">
        <v>2438</v>
      </c>
      <c r="N64" s="94" t="s">
        <v>2444</v>
      </c>
      <c r="O64" s="137" t="s">
        <v>2446</v>
      </c>
      <c r="P64" s="146"/>
      <c r="Q64" s="94" t="s">
        <v>2456</v>
      </c>
    </row>
    <row r="65" spans="1:17" s="121" customFormat="1" ht="18" x14ac:dyDescent="0.25">
      <c r="A65" s="137" t="str">
        <f>VLOOKUP(E65,'LISTADO ATM'!$A$2:$C$901,3,0)</f>
        <v>DISTRITO NACIONAL</v>
      </c>
      <c r="B65" s="124">
        <v>3336019284</v>
      </c>
      <c r="C65" s="95">
        <v>44447.592604166668</v>
      </c>
      <c r="D65" s="95" t="s">
        <v>2174</v>
      </c>
      <c r="E65" s="124">
        <v>354</v>
      </c>
      <c r="F65" s="137" t="str">
        <f>VLOOKUP(E65,VIP!$A$2:$O15865,2,0)</f>
        <v>DRBR354</v>
      </c>
      <c r="G65" s="137" t="str">
        <f>VLOOKUP(E65,'LISTADO ATM'!$A$2:$B$900,2,0)</f>
        <v xml:space="preserve">ATM Oficina Núñez de Cáceres II </v>
      </c>
      <c r="H65" s="137" t="str">
        <f>VLOOKUP(E65,VIP!$A$2:$O20826,7,FALSE)</f>
        <v>Si</v>
      </c>
      <c r="I65" s="137" t="str">
        <f>VLOOKUP(E65,VIP!$A$2:$O12791,8,FALSE)</f>
        <v>Si</v>
      </c>
      <c r="J65" s="137" t="str">
        <f>VLOOKUP(E65,VIP!$A$2:$O12741,8,FALSE)</f>
        <v>Si</v>
      </c>
      <c r="K65" s="137" t="str">
        <f>VLOOKUP(E65,VIP!$A$2:$O16315,6,0)</f>
        <v>NO</v>
      </c>
      <c r="L65" s="146" t="s">
        <v>2456</v>
      </c>
      <c r="M65" s="94" t="s">
        <v>2438</v>
      </c>
      <c r="N65" s="94" t="s">
        <v>2444</v>
      </c>
      <c r="O65" s="137" t="s">
        <v>2446</v>
      </c>
      <c r="P65" s="146"/>
      <c r="Q65" s="94" t="s">
        <v>2456</v>
      </c>
    </row>
    <row r="66" spans="1:17" s="121" customFormat="1" ht="18" x14ac:dyDescent="0.25">
      <c r="A66" s="137" t="str">
        <f>VLOOKUP(E66,'LISTADO ATM'!$A$2:$C$901,3,0)</f>
        <v>NORTE</v>
      </c>
      <c r="B66" s="124" t="s">
        <v>2643</v>
      </c>
      <c r="C66" s="95">
        <v>44447.657222222224</v>
      </c>
      <c r="D66" s="95" t="s">
        <v>2174</v>
      </c>
      <c r="E66" s="124">
        <v>944</v>
      </c>
      <c r="F66" s="137" t="str">
        <f>VLOOKUP(E66,VIP!$A$2:$O15879,2,0)</f>
        <v>DRBR944</v>
      </c>
      <c r="G66" s="137" t="str">
        <f>VLOOKUP(E66,'LISTADO ATM'!$A$2:$B$900,2,0)</f>
        <v xml:space="preserve">ATM UNP Mao </v>
      </c>
      <c r="H66" s="137" t="str">
        <f>VLOOKUP(E66,VIP!$A$2:$O20840,7,FALSE)</f>
        <v>Si</v>
      </c>
      <c r="I66" s="137" t="str">
        <f>VLOOKUP(E66,VIP!$A$2:$O12805,8,FALSE)</f>
        <v>Si</v>
      </c>
      <c r="J66" s="137" t="str">
        <f>VLOOKUP(E66,VIP!$A$2:$O12755,8,FALSE)</f>
        <v>Si</v>
      </c>
      <c r="K66" s="137" t="str">
        <f>VLOOKUP(E66,VIP!$A$2:$O16329,6,0)</f>
        <v>NO</v>
      </c>
      <c r="L66" s="146" t="s">
        <v>2456</v>
      </c>
      <c r="M66" s="94" t="s">
        <v>2438</v>
      </c>
      <c r="N66" s="94" t="s">
        <v>2619</v>
      </c>
      <c r="O66" s="137" t="s">
        <v>2578</v>
      </c>
      <c r="P66" s="146"/>
      <c r="Q66" s="94" t="s">
        <v>2456</v>
      </c>
    </row>
    <row r="67" spans="1:17" s="121" customFormat="1" ht="18" x14ac:dyDescent="0.25">
      <c r="A67" s="137" t="str">
        <f>VLOOKUP(E67,'LISTADO ATM'!$A$2:$C$901,3,0)</f>
        <v>DISTRITO NACIONAL</v>
      </c>
      <c r="B67" s="124" t="s">
        <v>2650</v>
      </c>
      <c r="C67" s="95">
        <v>44447.931388888886</v>
      </c>
      <c r="D67" s="95" t="s">
        <v>2174</v>
      </c>
      <c r="E67" s="124">
        <v>325</v>
      </c>
      <c r="F67" s="137" t="str">
        <f>VLOOKUP(E67,VIP!$A$2:$O15864,2,0)</f>
        <v>DRBR325</v>
      </c>
      <c r="G67" s="137" t="str">
        <f>VLOOKUP(E67,'LISTADO ATM'!$A$2:$B$900,2,0)</f>
        <v>ATM Casa Edwin</v>
      </c>
      <c r="H67" s="137" t="str">
        <f>VLOOKUP(E67,VIP!$A$2:$O20825,7,FALSE)</f>
        <v>Si</v>
      </c>
      <c r="I67" s="137" t="str">
        <f>VLOOKUP(E67,VIP!$A$2:$O12790,8,FALSE)</f>
        <v>Si</v>
      </c>
      <c r="J67" s="137" t="str">
        <f>VLOOKUP(E67,VIP!$A$2:$O12740,8,FALSE)</f>
        <v>Si</v>
      </c>
      <c r="K67" s="137" t="str">
        <f>VLOOKUP(E67,VIP!$A$2:$O16314,6,0)</f>
        <v>NO</v>
      </c>
      <c r="L67" s="146" t="s">
        <v>2456</v>
      </c>
      <c r="M67" s="94" t="s">
        <v>2438</v>
      </c>
      <c r="N67" s="94" t="s">
        <v>2444</v>
      </c>
      <c r="O67" s="137" t="s">
        <v>2446</v>
      </c>
      <c r="P67" s="146"/>
      <c r="Q67" s="94" t="s">
        <v>2456</v>
      </c>
    </row>
    <row r="68" spans="1:17" s="121" customFormat="1" ht="18" x14ac:dyDescent="0.25">
      <c r="A68" s="137" t="str">
        <f>VLOOKUP(E68,'LISTADO ATM'!$A$2:$C$901,3,0)</f>
        <v>DISTRITO NACIONAL</v>
      </c>
      <c r="B68" s="124" t="s">
        <v>2649</v>
      </c>
      <c r="C68" s="95">
        <v>44447.932013888887</v>
      </c>
      <c r="D68" s="95" t="s">
        <v>2174</v>
      </c>
      <c r="E68" s="124">
        <v>904</v>
      </c>
      <c r="F68" s="137" t="str">
        <f>VLOOKUP(E68,VIP!$A$2:$O15863,2,0)</f>
        <v>DRBR24B</v>
      </c>
      <c r="G68" s="137" t="str">
        <f>VLOOKUP(E68,'LISTADO ATM'!$A$2:$B$900,2,0)</f>
        <v xml:space="preserve">ATM Oficina Multicentro La Sirena Churchill </v>
      </c>
      <c r="H68" s="137" t="str">
        <f>VLOOKUP(E68,VIP!$A$2:$O20824,7,FALSE)</f>
        <v>Si</v>
      </c>
      <c r="I68" s="137" t="str">
        <f>VLOOKUP(E68,VIP!$A$2:$O12789,8,FALSE)</f>
        <v>Si</v>
      </c>
      <c r="J68" s="137" t="str">
        <f>VLOOKUP(E68,VIP!$A$2:$O12739,8,FALSE)</f>
        <v>Si</v>
      </c>
      <c r="K68" s="137" t="str">
        <f>VLOOKUP(E68,VIP!$A$2:$O16313,6,0)</f>
        <v>SI</v>
      </c>
      <c r="L68" s="146" t="s">
        <v>2456</v>
      </c>
      <c r="M68" s="94" t="s">
        <v>2438</v>
      </c>
      <c r="N68" s="94" t="s">
        <v>2444</v>
      </c>
      <c r="O68" s="137" t="s">
        <v>2446</v>
      </c>
      <c r="P68" s="146"/>
      <c r="Q68" s="94" t="s">
        <v>2456</v>
      </c>
    </row>
    <row r="1029096" spans="16:16" ht="18" x14ac:dyDescent="0.25">
      <c r="P1029096" s="130"/>
    </row>
  </sheetData>
  <autoFilter ref="A4:Q51" xr:uid="{00000000-0009-0000-0000-000007000000}">
    <sortState xmlns:xlrd2="http://schemas.microsoft.com/office/spreadsheetml/2017/richdata2" ref="A5:Q68">
      <sortCondition ref="L4:L51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E69:E1048576 E1:E37">
    <cfRule type="duplicateValues" dxfId="293" priority="75"/>
  </conditionalFormatting>
  <conditionalFormatting sqref="B69:B1048576 B1:B4">
    <cfRule type="duplicateValues" dxfId="292" priority="142939"/>
    <cfRule type="duplicateValues" dxfId="291" priority="142940"/>
  </conditionalFormatting>
  <conditionalFormatting sqref="B69:B1048576 B1:B4">
    <cfRule type="duplicateValues" dxfId="290" priority="142947"/>
  </conditionalFormatting>
  <conditionalFormatting sqref="B69:B1048576">
    <cfRule type="duplicateValues" dxfId="289" priority="142951"/>
    <cfRule type="duplicateValues" dxfId="288" priority="142952"/>
  </conditionalFormatting>
  <conditionalFormatting sqref="E69:E1048576 E1:E4">
    <cfRule type="duplicateValues" dxfId="287" priority="142957"/>
    <cfRule type="duplicateValues" dxfId="286" priority="142958"/>
  </conditionalFormatting>
  <conditionalFormatting sqref="E69:E1048576 E1:E4">
    <cfRule type="duplicateValues" dxfId="285" priority="142965"/>
    <cfRule type="duplicateValues" dxfId="284" priority="142966"/>
    <cfRule type="duplicateValues" dxfId="283" priority="142967"/>
  </conditionalFormatting>
  <conditionalFormatting sqref="E69:E1048576 E1:E4">
    <cfRule type="duplicateValues" dxfId="282" priority="142977"/>
  </conditionalFormatting>
  <conditionalFormatting sqref="E69:E1048576">
    <cfRule type="duplicateValues" dxfId="281" priority="142981"/>
  </conditionalFormatting>
  <conditionalFormatting sqref="E69:E1048576">
    <cfRule type="duplicateValues" dxfId="280" priority="142984"/>
    <cfRule type="duplicateValues" dxfId="279" priority="142985"/>
    <cfRule type="duplicateValues" dxfId="278" priority="142986"/>
  </conditionalFormatting>
  <conditionalFormatting sqref="E69:E1048576">
    <cfRule type="duplicateValues" dxfId="277" priority="142993"/>
    <cfRule type="duplicateValues" dxfId="276" priority="142994"/>
  </conditionalFormatting>
  <conditionalFormatting sqref="B69:B1048576 B1:B4">
    <cfRule type="duplicateValues" dxfId="275" priority="142999"/>
    <cfRule type="duplicateValues" dxfId="274" priority="143000"/>
    <cfRule type="duplicateValues" dxfId="273" priority="143001"/>
  </conditionalFormatting>
  <conditionalFormatting sqref="B69:B1048576">
    <cfRule type="duplicateValues" dxfId="272" priority="143014"/>
    <cfRule type="duplicateValues" dxfId="271" priority="143015"/>
  </conditionalFormatting>
  <conditionalFormatting sqref="E21:E37">
    <cfRule type="duplicateValues" dxfId="270" priority="143088"/>
  </conditionalFormatting>
  <conditionalFormatting sqref="B21:B37">
    <cfRule type="duplicateValues" dxfId="269" priority="143089"/>
    <cfRule type="duplicateValues" dxfId="268" priority="143090"/>
  </conditionalFormatting>
  <conditionalFormatting sqref="B21:B37">
    <cfRule type="duplicateValues" dxfId="267" priority="143091"/>
  </conditionalFormatting>
  <conditionalFormatting sqref="E21:E37">
    <cfRule type="duplicateValues" dxfId="266" priority="143092"/>
    <cfRule type="duplicateValues" dxfId="265" priority="143093"/>
  </conditionalFormatting>
  <conditionalFormatting sqref="E21:E37">
    <cfRule type="duplicateValues" dxfId="264" priority="143094"/>
    <cfRule type="duplicateValues" dxfId="263" priority="143095"/>
    <cfRule type="duplicateValues" dxfId="262" priority="143096"/>
  </conditionalFormatting>
  <conditionalFormatting sqref="B21:B37">
    <cfRule type="duplicateValues" dxfId="261" priority="143098"/>
    <cfRule type="duplicateValues" dxfId="260" priority="143099"/>
    <cfRule type="duplicateValues" dxfId="259" priority="143100"/>
  </conditionalFormatting>
  <conditionalFormatting sqref="E69:E1048576 E1:E51">
    <cfRule type="duplicateValues" dxfId="258" priority="41"/>
    <cfRule type="duplicateValues" dxfId="257" priority="42"/>
  </conditionalFormatting>
  <conditionalFormatting sqref="E52:E67">
    <cfRule type="duplicateValues" dxfId="256" priority="40"/>
  </conditionalFormatting>
  <conditionalFormatting sqref="E52:E67">
    <cfRule type="duplicateValues" dxfId="255" priority="38"/>
    <cfRule type="duplicateValues" dxfId="254" priority="39"/>
  </conditionalFormatting>
  <conditionalFormatting sqref="E52:E67">
    <cfRule type="duplicateValues" dxfId="253" priority="35"/>
    <cfRule type="duplicateValues" dxfId="252" priority="36"/>
    <cfRule type="duplicateValues" dxfId="251" priority="37"/>
  </conditionalFormatting>
  <conditionalFormatting sqref="E52:E67">
    <cfRule type="duplicateValues" dxfId="250" priority="34"/>
  </conditionalFormatting>
  <conditionalFormatting sqref="E52:E67">
    <cfRule type="duplicateValues" dxfId="249" priority="33"/>
  </conditionalFormatting>
  <conditionalFormatting sqref="B52:B67">
    <cfRule type="duplicateValues" dxfId="248" priority="31"/>
    <cfRule type="duplicateValues" dxfId="247" priority="32"/>
  </conditionalFormatting>
  <conditionalFormatting sqref="B52:B67">
    <cfRule type="duplicateValues" dxfId="246" priority="30"/>
  </conditionalFormatting>
  <conditionalFormatting sqref="E52:E67">
    <cfRule type="duplicateValues" dxfId="245" priority="28"/>
    <cfRule type="duplicateValues" dxfId="244" priority="29"/>
  </conditionalFormatting>
  <conditionalFormatting sqref="E52:E67">
    <cfRule type="duplicateValues" dxfId="243" priority="25"/>
    <cfRule type="duplicateValues" dxfId="242" priority="26"/>
    <cfRule type="duplicateValues" dxfId="241" priority="27"/>
  </conditionalFormatting>
  <conditionalFormatting sqref="B52:B67">
    <cfRule type="duplicateValues" dxfId="240" priority="22"/>
    <cfRule type="duplicateValues" dxfId="239" priority="23"/>
    <cfRule type="duplicateValues" dxfId="238" priority="24"/>
  </conditionalFormatting>
  <conditionalFormatting sqref="E52:E67">
    <cfRule type="duplicateValues" dxfId="237" priority="20"/>
    <cfRule type="duplicateValues" dxfId="236" priority="21"/>
  </conditionalFormatting>
  <conditionalFormatting sqref="E1:E67 E69:E1048576">
    <cfRule type="duplicateValues" dxfId="235" priority="19"/>
  </conditionalFormatting>
  <conditionalFormatting sqref="B1:B67 B69:B1048576">
    <cfRule type="duplicateValues" dxfId="234" priority="18"/>
  </conditionalFormatting>
  <conditionalFormatting sqref="B5:B20">
    <cfRule type="duplicateValues" dxfId="233" priority="143294"/>
    <cfRule type="duplicateValues" dxfId="232" priority="143295"/>
  </conditionalFormatting>
  <conditionalFormatting sqref="B5:B20">
    <cfRule type="duplicateValues" dxfId="231" priority="143298"/>
  </conditionalFormatting>
  <conditionalFormatting sqref="E5:E20">
    <cfRule type="duplicateValues" dxfId="230" priority="143300"/>
    <cfRule type="duplicateValues" dxfId="229" priority="143301"/>
  </conditionalFormatting>
  <conditionalFormatting sqref="E5:E20">
    <cfRule type="duplicateValues" dxfId="228" priority="143304"/>
    <cfRule type="duplicateValues" dxfId="227" priority="143305"/>
    <cfRule type="duplicateValues" dxfId="226" priority="143306"/>
  </conditionalFormatting>
  <conditionalFormatting sqref="E5:E20">
    <cfRule type="duplicateValues" dxfId="225" priority="143310"/>
  </conditionalFormatting>
  <conditionalFormatting sqref="B5:B20">
    <cfRule type="duplicateValues" dxfId="224" priority="143312"/>
    <cfRule type="duplicateValues" dxfId="223" priority="143313"/>
    <cfRule type="duplicateValues" dxfId="222" priority="143314"/>
  </conditionalFormatting>
  <conditionalFormatting sqref="E5:E37">
    <cfRule type="duplicateValues" dxfId="221" priority="143318"/>
    <cfRule type="duplicateValues" dxfId="220" priority="143319"/>
  </conditionalFormatting>
  <conditionalFormatting sqref="E5:E37">
    <cfRule type="duplicateValues" dxfId="219" priority="143322"/>
    <cfRule type="duplicateValues" dxfId="218" priority="143323"/>
    <cfRule type="duplicateValues" dxfId="217" priority="143324"/>
  </conditionalFormatting>
  <conditionalFormatting sqref="E5:E37">
    <cfRule type="duplicateValues" dxfId="216" priority="143328"/>
  </conditionalFormatting>
  <conditionalFormatting sqref="E38:E51">
    <cfRule type="duplicateValues" dxfId="215" priority="143362"/>
  </conditionalFormatting>
  <conditionalFormatting sqref="E38:E51">
    <cfRule type="duplicateValues" dxfId="214" priority="143364"/>
    <cfRule type="duplicateValues" dxfId="213" priority="143365"/>
  </conditionalFormatting>
  <conditionalFormatting sqref="E38:E51">
    <cfRule type="duplicateValues" dxfId="212" priority="143368"/>
    <cfRule type="duplicateValues" dxfId="211" priority="143369"/>
    <cfRule type="duplicateValues" dxfId="210" priority="143370"/>
  </conditionalFormatting>
  <conditionalFormatting sqref="B38:B51">
    <cfRule type="duplicateValues" dxfId="209" priority="143378"/>
    <cfRule type="duplicateValues" dxfId="208" priority="143379"/>
  </conditionalFormatting>
  <conditionalFormatting sqref="B38:B51">
    <cfRule type="duplicateValues" dxfId="207" priority="143382"/>
  </conditionalFormatting>
  <conditionalFormatting sqref="B38:B51">
    <cfRule type="duplicateValues" dxfId="206" priority="143394"/>
    <cfRule type="duplicateValues" dxfId="205" priority="143395"/>
    <cfRule type="duplicateValues" dxfId="204" priority="143396"/>
  </conditionalFormatting>
  <conditionalFormatting sqref="E68">
    <cfRule type="duplicateValues" dxfId="203" priority="16"/>
    <cfRule type="duplicateValues" dxfId="202" priority="17"/>
  </conditionalFormatting>
  <conditionalFormatting sqref="E68">
    <cfRule type="duplicateValues" dxfId="201" priority="15"/>
  </conditionalFormatting>
  <conditionalFormatting sqref="B68">
    <cfRule type="duplicateValues" dxfId="200" priority="14"/>
  </conditionalFormatting>
  <conditionalFormatting sqref="E68">
    <cfRule type="duplicateValues" dxfId="199" priority="13"/>
  </conditionalFormatting>
  <conditionalFormatting sqref="E68">
    <cfRule type="duplicateValues" dxfId="198" priority="11"/>
    <cfRule type="duplicateValues" dxfId="197" priority="12"/>
  </conditionalFormatting>
  <conditionalFormatting sqref="E68">
    <cfRule type="duplicateValues" dxfId="196" priority="8"/>
    <cfRule type="duplicateValues" dxfId="195" priority="9"/>
    <cfRule type="duplicateValues" dxfId="194" priority="10"/>
  </conditionalFormatting>
  <conditionalFormatting sqref="B68">
    <cfRule type="duplicateValues" dxfId="193" priority="6"/>
    <cfRule type="duplicateValues" dxfId="192" priority="7"/>
  </conditionalFormatting>
  <conditionalFormatting sqref="B68">
    <cfRule type="duplicateValues" dxfId="191" priority="5"/>
  </conditionalFormatting>
  <conditionalFormatting sqref="B68">
    <cfRule type="duplicateValues" dxfId="190" priority="2"/>
    <cfRule type="duplicateValues" dxfId="189" priority="3"/>
    <cfRule type="duplicateValues" dxfId="188" priority="4"/>
  </conditionalFormatting>
  <conditionalFormatting sqref="E1:E1048576">
    <cfRule type="duplicateValues" dxfId="187" priority="1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619"/>
  <sheetViews>
    <sheetView topLeftCell="A233" zoomScale="70" zoomScaleNormal="70" workbookViewId="0">
      <selection sqref="A1:E384"/>
    </sheetView>
  </sheetViews>
  <sheetFormatPr defaultColWidth="23.42578125" defaultRowHeight="15" x14ac:dyDescent="0.25"/>
  <cols>
    <col min="1" max="1" width="26.42578125" style="112" bestFit="1" customWidth="1"/>
    <col min="2" max="2" width="20.42578125" style="115" customWidth="1"/>
    <col min="3" max="3" width="61.42578125" style="112" customWidth="1"/>
    <col min="4" max="4" width="40.7109375" style="112" customWidth="1"/>
    <col min="5" max="5" width="15.140625" style="69" customWidth="1"/>
    <col min="6" max="6" width="29.42578125" style="81" bestFit="1" customWidth="1"/>
    <col min="7" max="7" width="6.85546875" style="81" bestFit="1" customWidth="1"/>
    <col min="8" max="8" width="54.140625" style="81" bestFit="1" customWidth="1"/>
    <col min="9" max="9" width="5.28515625" style="81" bestFit="1" customWidth="1"/>
    <col min="10" max="10" width="22.28515625" style="81" bestFit="1" customWidth="1"/>
    <col min="11" max="11" width="3.7109375" style="81" bestFit="1" customWidth="1"/>
    <col min="12" max="16384" width="23.42578125" style="81"/>
  </cols>
  <sheetData>
    <row r="1" spans="1:11" ht="25.5" customHeight="1" x14ac:dyDescent="0.25">
      <c r="A1" s="164" t="s">
        <v>2144</v>
      </c>
      <c r="B1" s="165"/>
      <c r="C1" s="165"/>
      <c r="D1" s="165"/>
      <c r="E1" s="166"/>
      <c r="F1" s="162" t="s">
        <v>2538</v>
      </c>
      <c r="G1" s="163"/>
      <c r="H1" s="99">
        <f>COUNTIF(A:E,"2 Gavetas Vacías + 1 Fallando")</f>
        <v>8</v>
      </c>
      <c r="I1" s="99">
        <f>COUNTIF(A:E,("3 Gavetas Vacías"))</f>
        <v>15</v>
      </c>
      <c r="J1" s="121">
        <f>COUNTIF(A:E,"2 Gavetas Fallando + 1 Vacia")</f>
        <v>0</v>
      </c>
      <c r="K1" s="121"/>
    </row>
    <row r="2" spans="1:11" ht="25.5" customHeight="1" x14ac:dyDescent="0.25">
      <c r="A2" s="167" t="s">
        <v>2616</v>
      </c>
      <c r="B2" s="168"/>
      <c r="C2" s="168"/>
      <c r="D2" s="168"/>
      <c r="E2" s="169"/>
      <c r="F2" s="98" t="s">
        <v>2537</v>
      </c>
      <c r="G2" s="97">
        <f>G3+G4</f>
        <v>64</v>
      </c>
      <c r="H2" s="98" t="s">
        <v>2544</v>
      </c>
      <c r="I2" s="97">
        <f>COUNTIF(A:E,"Abastecido")</f>
        <v>1</v>
      </c>
      <c r="J2" s="98" t="s">
        <v>2561</v>
      </c>
      <c r="K2" s="97">
        <f>COUNTIF(REPORTE!A:Q,"REINICIO FALLIDO")</f>
        <v>2</v>
      </c>
    </row>
    <row r="3" spans="1:11" ht="15" customHeight="1" x14ac:dyDescent="0.25">
      <c r="A3" s="173"/>
      <c r="B3" s="174"/>
      <c r="C3" s="175"/>
      <c r="D3" s="175"/>
      <c r="E3" s="176"/>
      <c r="F3" s="98" t="s">
        <v>2536</v>
      </c>
      <c r="G3" s="97">
        <f>COUNTIF(REPORTE!A:Q,"fuera de Servicio")</f>
        <v>64</v>
      </c>
      <c r="H3" s="98" t="s">
        <v>2628</v>
      </c>
      <c r="I3" s="97">
        <f>COUNTIF(A:E,"Gavetas Vacías + Gavetas Fallando")</f>
        <v>4</v>
      </c>
      <c r="J3" s="98" t="s">
        <v>2562</v>
      </c>
      <c r="K3" s="97">
        <f>COUNTIF(REPORTE!A:Q,"CARGA FALLIDA")</f>
        <v>0</v>
      </c>
    </row>
    <row r="4" spans="1:11" ht="15" customHeight="1" thickBot="1" x14ac:dyDescent="0.3">
      <c r="A4" s="142" t="s">
        <v>2406</v>
      </c>
      <c r="B4" s="143">
        <v>44447.708333333336</v>
      </c>
      <c r="C4" s="177"/>
      <c r="D4" s="177"/>
      <c r="E4" s="178"/>
      <c r="F4" s="98" t="s">
        <v>2533</v>
      </c>
      <c r="G4" s="97">
        <f>COUNTIF(REPORTE!A:Q,"En Servicio")</f>
        <v>0</v>
      </c>
      <c r="H4" s="98" t="s">
        <v>2624</v>
      </c>
      <c r="I4" s="97">
        <f>COUNTIF(A:E,"Solucionado")</f>
        <v>1</v>
      </c>
      <c r="J4" s="98" t="s">
        <v>2563</v>
      </c>
      <c r="K4" s="97">
        <f>COUNTIF(REPORTE!P4:P4,"PRINTER")</f>
        <v>0</v>
      </c>
    </row>
    <row r="5" spans="1:11" ht="18.75" thickBot="1" x14ac:dyDescent="0.3">
      <c r="A5" s="142" t="s">
        <v>2407</v>
      </c>
      <c r="B5" s="143">
        <v>44448.25</v>
      </c>
      <c r="C5" s="177"/>
      <c r="D5" s="177"/>
      <c r="E5" s="178"/>
      <c r="F5" s="98" t="s">
        <v>2534</v>
      </c>
      <c r="G5" s="97">
        <f>COUNTIF(REPORTE!A:Q,"REINICIO EXITOSO")</f>
        <v>0</v>
      </c>
      <c r="H5" s="98" t="s">
        <v>2539</v>
      </c>
      <c r="I5" s="97">
        <f>I1+H1+J1</f>
        <v>23</v>
      </c>
      <c r="J5" s="121"/>
      <c r="K5" s="121"/>
    </row>
    <row r="6" spans="1:11" ht="15" customHeight="1" x14ac:dyDescent="0.25">
      <c r="A6" s="181"/>
      <c r="B6" s="182"/>
      <c r="C6" s="179"/>
      <c r="D6" s="179"/>
      <c r="E6" s="180"/>
      <c r="F6" s="98" t="s">
        <v>2535</v>
      </c>
      <c r="G6" s="97">
        <f>COUNTIF(REPORTE!A:Q,"CARGA EXITOSA")</f>
        <v>0</v>
      </c>
      <c r="H6" s="98" t="s">
        <v>2543</v>
      </c>
      <c r="I6" s="97">
        <f>COUNTIF(A:E,"GAVETA DE DEPOSITO LLENA")</f>
        <v>6</v>
      </c>
      <c r="J6" s="121"/>
      <c r="K6" s="121"/>
    </row>
    <row r="7" spans="1:11" ht="18" customHeight="1" thickBot="1" x14ac:dyDescent="0.3">
      <c r="A7" s="170" t="s">
        <v>2565</v>
      </c>
      <c r="B7" s="171"/>
      <c r="C7" s="171"/>
      <c r="D7" s="171"/>
      <c r="E7" s="172"/>
      <c r="F7" s="98" t="s">
        <v>2622</v>
      </c>
      <c r="G7" s="97">
        <f>COUNTIF(A:E,"Sin Efectivo")</f>
        <v>4</v>
      </c>
      <c r="H7" s="98" t="s">
        <v>2542</v>
      </c>
      <c r="I7" s="97">
        <f>COUNTIF(A:E,"GAVETA DE RECHAZO LLENA")</f>
        <v>3</v>
      </c>
      <c r="J7" s="121"/>
      <c r="K7" s="121"/>
    </row>
    <row r="8" spans="1:11" ht="18.75" customHeight="1" x14ac:dyDescent="0.25">
      <c r="A8" s="144" t="s">
        <v>15</v>
      </c>
      <c r="B8" s="144" t="s">
        <v>2408</v>
      </c>
      <c r="C8" s="144" t="s">
        <v>46</v>
      </c>
      <c r="D8" s="152" t="s">
        <v>2411</v>
      </c>
      <c r="E8" s="144" t="s">
        <v>2409</v>
      </c>
    </row>
    <row r="9" spans="1:11" s="121" customFormat="1" ht="18" customHeight="1" x14ac:dyDescent="0.25">
      <c r="A9" s="139" t="e">
        <f>VLOOKUP(B9,'[1]LISTADO ATM'!$A$2:$C$922,3,0)</f>
        <v>#N/A</v>
      </c>
      <c r="B9" s="137"/>
      <c r="C9" s="139" t="e">
        <f>VLOOKUP(B9,'[1]LISTADO ATM'!$A$2:$B$922,2,0)</f>
        <v>#N/A</v>
      </c>
      <c r="D9" s="148" t="s">
        <v>2629</v>
      </c>
      <c r="E9" s="137"/>
    </row>
    <row r="10" spans="1:11" s="107" customFormat="1" ht="18" x14ac:dyDescent="0.25">
      <c r="A10" s="140" t="s">
        <v>2462</v>
      </c>
      <c r="B10" s="141">
        <f>COUNT(B9:B9)</f>
        <v>0</v>
      </c>
      <c r="C10" s="205"/>
      <c r="D10" s="205"/>
      <c r="E10" s="205"/>
    </row>
    <row r="11" spans="1:11" s="107" customFormat="1" x14ac:dyDescent="0.25">
      <c r="A11" s="181"/>
      <c r="B11" s="182"/>
      <c r="C11" s="182"/>
      <c r="D11" s="182"/>
      <c r="E11" s="206"/>
    </row>
    <row r="12" spans="1:11" s="107" customFormat="1" ht="18" customHeight="1" thickBot="1" x14ac:dyDescent="0.3">
      <c r="A12" s="170" t="s">
        <v>2566</v>
      </c>
      <c r="B12" s="171"/>
      <c r="C12" s="171"/>
      <c r="D12" s="171"/>
      <c r="E12" s="172"/>
    </row>
    <row r="13" spans="1:11" s="107" customFormat="1" ht="18" customHeight="1" x14ac:dyDescent="0.25">
      <c r="A13" s="144" t="s">
        <v>15</v>
      </c>
      <c r="B13" s="144" t="s">
        <v>2408</v>
      </c>
      <c r="C13" s="144" t="s">
        <v>46</v>
      </c>
      <c r="D13" s="192" t="s">
        <v>2411</v>
      </c>
      <c r="E13" s="193" t="s">
        <v>2409</v>
      </c>
    </row>
    <row r="14" spans="1:11" s="107" customFormat="1" ht="18" customHeight="1" x14ac:dyDescent="0.25">
      <c r="A14" s="139" t="e">
        <f>VLOOKUP(B14,'[1]LISTADO ATM'!$A$2:$C$922,3,0)</f>
        <v>#N/A</v>
      </c>
      <c r="B14" s="137"/>
      <c r="C14" s="139" t="e">
        <f>VLOOKUP(B14,'[1]LISTADO ATM'!$A$2:$B$822,2,0)</f>
        <v>#N/A</v>
      </c>
      <c r="D14" s="148" t="s">
        <v>2625</v>
      </c>
      <c r="E14" s="151"/>
    </row>
    <row r="15" spans="1:11" s="107" customFormat="1" ht="18" x14ac:dyDescent="0.25">
      <c r="A15" s="140" t="s">
        <v>2462</v>
      </c>
      <c r="B15" s="141">
        <f>COUNT(B14:B14)</f>
        <v>0</v>
      </c>
      <c r="C15" s="205"/>
      <c r="D15" s="205"/>
      <c r="E15" s="205"/>
    </row>
    <row r="16" spans="1:11" s="107" customFormat="1" ht="18" customHeight="1" thickBot="1" x14ac:dyDescent="0.3">
      <c r="A16" s="186"/>
      <c r="B16" s="187"/>
      <c r="C16" s="187"/>
      <c r="D16" s="187"/>
      <c r="E16" s="188"/>
    </row>
    <row r="17" spans="1:5" s="107" customFormat="1" ht="18.75" customHeight="1" thickBot="1" x14ac:dyDescent="0.3">
      <c r="A17" s="196" t="s">
        <v>2463</v>
      </c>
      <c r="B17" s="197"/>
      <c r="C17" s="197"/>
      <c r="D17" s="197"/>
      <c r="E17" s="198"/>
    </row>
    <row r="18" spans="1:5" s="107" customFormat="1" ht="18" customHeight="1" x14ac:dyDescent="0.25">
      <c r="A18" s="144" t="s">
        <v>15</v>
      </c>
      <c r="B18" s="144" t="s">
        <v>2408</v>
      </c>
      <c r="C18" s="144" t="s">
        <v>46</v>
      </c>
      <c r="D18" s="152" t="s">
        <v>2411</v>
      </c>
      <c r="E18" s="144" t="s">
        <v>2409</v>
      </c>
    </row>
    <row r="19" spans="1:5" s="107" customFormat="1" ht="18" customHeight="1" x14ac:dyDescent="0.25">
      <c r="A19" s="139" t="str">
        <f>VLOOKUP(B19,'[1]LISTADO ATM'!$A$2:$C$922,3,0)</f>
        <v>DISTRITO NACIONAL</v>
      </c>
      <c r="B19" s="137">
        <v>734</v>
      </c>
      <c r="C19" s="139" t="str">
        <f>VLOOKUP(B19,'[1]LISTADO ATM'!$A$2:$B$922,2,0)</f>
        <v xml:space="preserve">ATM Oficina Independencia I </v>
      </c>
      <c r="D19" s="149" t="s">
        <v>2429</v>
      </c>
      <c r="E19" s="150">
        <v>3336018181</v>
      </c>
    </row>
    <row r="20" spans="1:5" s="112" customFormat="1" ht="18" customHeight="1" x14ac:dyDescent="0.25">
      <c r="A20" s="139" t="str">
        <f>VLOOKUP(B20,'[1]LISTADO ATM'!$A$2:$C$922,3,0)</f>
        <v>SUR</v>
      </c>
      <c r="B20" s="137">
        <v>984</v>
      </c>
      <c r="C20" s="139" t="str">
        <f>VLOOKUP(B20,'[1]LISTADO ATM'!$A$2:$B$922,2,0)</f>
        <v xml:space="preserve">ATM Oficina Neiba II </v>
      </c>
      <c r="D20" s="149" t="s">
        <v>2429</v>
      </c>
      <c r="E20" s="150" t="s">
        <v>2633</v>
      </c>
    </row>
    <row r="21" spans="1:5" s="112" customFormat="1" ht="18" customHeight="1" x14ac:dyDescent="0.25">
      <c r="A21" s="139" t="str">
        <f>VLOOKUP(B21,'[1]LISTADO ATM'!$A$2:$C$922,3,0)</f>
        <v>NORTE</v>
      </c>
      <c r="B21" s="137">
        <v>728</v>
      </c>
      <c r="C21" s="139" t="str">
        <f>VLOOKUP(B21,'[1]LISTADO ATM'!$A$2:$B$922,2,0)</f>
        <v xml:space="preserve">ATM UNP La Vega Oficina Regional Norcentral </v>
      </c>
      <c r="D21" s="149" t="s">
        <v>2429</v>
      </c>
      <c r="E21" s="150">
        <v>3336019782</v>
      </c>
    </row>
    <row r="22" spans="1:5" s="121" customFormat="1" ht="18" customHeight="1" x14ac:dyDescent="0.25">
      <c r="A22" s="139" t="str">
        <f>VLOOKUP(B22,'[1]LISTADO ATM'!$A$2:$C$922,3,0)</f>
        <v>DISTRITO NACIONAL</v>
      </c>
      <c r="B22" s="137">
        <v>583</v>
      </c>
      <c r="C22" s="139" t="str">
        <f>VLOOKUP(B22,'[1]LISTADO ATM'!$A$2:$B$922,2,0)</f>
        <v xml:space="preserve">ATM Ministerio Fuerzas Armadas I </v>
      </c>
      <c r="D22" s="149" t="s">
        <v>2429</v>
      </c>
      <c r="E22" s="150" t="s">
        <v>2634</v>
      </c>
    </row>
    <row r="23" spans="1:5" s="112" customFormat="1" ht="18" customHeight="1" x14ac:dyDescent="0.25">
      <c r="A23" s="140"/>
      <c r="B23" s="141">
        <f>COUNT(B19:B22)</f>
        <v>4</v>
      </c>
      <c r="C23" s="199"/>
      <c r="D23" s="200"/>
      <c r="E23" s="201"/>
    </row>
    <row r="24" spans="1:5" s="112" customFormat="1" ht="18" customHeight="1" thickBot="1" x14ac:dyDescent="0.3">
      <c r="A24" s="186"/>
      <c r="B24" s="187"/>
      <c r="C24" s="187"/>
      <c r="D24" s="187"/>
      <c r="E24" s="188"/>
    </row>
    <row r="25" spans="1:5" s="112" customFormat="1" ht="18" customHeight="1" thickBot="1" x14ac:dyDescent="0.3">
      <c r="A25" s="202" t="s">
        <v>2434</v>
      </c>
      <c r="B25" s="203"/>
      <c r="C25" s="203"/>
      <c r="D25" s="203"/>
      <c r="E25" s="204"/>
    </row>
    <row r="26" spans="1:5" s="112" customFormat="1" ht="18.75" customHeight="1" x14ac:dyDescent="0.25">
      <c r="A26" s="144" t="s">
        <v>15</v>
      </c>
      <c r="B26" s="144" t="s">
        <v>2408</v>
      </c>
      <c r="C26" s="144" t="s">
        <v>46</v>
      </c>
      <c r="D26" s="152" t="s">
        <v>2411</v>
      </c>
      <c r="E26" s="144" t="s">
        <v>2409</v>
      </c>
    </row>
    <row r="27" spans="1:5" s="121" customFormat="1" ht="18.75" customHeight="1" x14ac:dyDescent="0.25">
      <c r="A27" s="138" t="str">
        <f>VLOOKUP(B27,'[1]LISTADO ATM'!$A$2:$C$922,3,0)</f>
        <v>NORTE</v>
      </c>
      <c r="B27" s="137">
        <v>315</v>
      </c>
      <c r="C27" s="139" t="str">
        <f>VLOOKUP(B27,'[1]LISTADO ATM'!$A$2:$B$922,2,0)</f>
        <v xml:space="preserve">ATM Oficina Estrella Sadalá </v>
      </c>
      <c r="D27" s="139" t="s">
        <v>2469</v>
      </c>
      <c r="E27" s="137">
        <v>3336019856</v>
      </c>
    </row>
    <row r="28" spans="1:5" s="121" customFormat="1" ht="18.75" customHeight="1" x14ac:dyDescent="0.25">
      <c r="A28" s="138" t="str">
        <f>VLOOKUP(B28,'[1]LISTADO ATM'!$A$2:$C$922,3,0)</f>
        <v>DISTRITO NACIONAL</v>
      </c>
      <c r="B28" s="137">
        <v>900</v>
      </c>
      <c r="C28" s="139" t="str">
        <f>VLOOKUP(B28,'[1]LISTADO ATM'!$A$2:$B$922,2,0)</f>
        <v xml:space="preserve">ATM UNP Merca Santo Domingo </v>
      </c>
      <c r="D28" s="139" t="s">
        <v>2469</v>
      </c>
      <c r="E28" s="137">
        <v>3336019800</v>
      </c>
    </row>
    <row r="29" spans="1:5" s="121" customFormat="1" ht="18.75" customHeight="1" x14ac:dyDescent="0.25">
      <c r="A29" s="138" t="str">
        <f>VLOOKUP(B29,'[1]LISTADO ATM'!$A$2:$C$922,3,0)</f>
        <v>DISTRITO NACIONAL</v>
      </c>
      <c r="B29" s="137">
        <v>302</v>
      </c>
      <c r="C29" s="139" t="str">
        <f>VLOOKUP(B29,'[1]LISTADO ATM'!$A$2:$B$922,2,0)</f>
        <v xml:space="preserve">ATM S/M Aprezio Los Mameyes  </v>
      </c>
      <c r="D29" s="139" t="s">
        <v>2469</v>
      </c>
      <c r="E29" s="137">
        <v>3336019801</v>
      </c>
    </row>
    <row r="30" spans="1:5" s="121" customFormat="1" ht="18.75" customHeight="1" x14ac:dyDescent="0.25">
      <c r="A30" s="138" t="str">
        <f>VLOOKUP(B30,'[1]LISTADO ATM'!$A$2:$C$922,3,0)</f>
        <v>NORTE</v>
      </c>
      <c r="B30" s="137">
        <v>157</v>
      </c>
      <c r="C30" s="139" t="str">
        <f>VLOOKUP(B30,'[1]LISTADO ATM'!$A$2:$B$922,2,0)</f>
        <v xml:space="preserve">ATM Oficina Samaná </v>
      </c>
      <c r="D30" s="139" t="s">
        <v>2469</v>
      </c>
      <c r="E30" s="150">
        <v>3336019793</v>
      </c>
    </row>
    <row r="31" spans="1:5" s="121" customFormat="1" ht="18.75" customHeight="1" thickBot="1" x14ac:dyDescent="0.3">
      <c r="A31" s="145" t="s">
        <v>2462</v>
      </c>
      <c r="B31" s="136">
        <f>COUNTA(B27:B29)</f>
        <v>3</v>
      </c>
      <c r="C31" s="183"/>
      <c r="D31" s="184"/>
      <c r="E31" s="185"/>
    </row>
    <row r="32" spans="1:5" s="121" customFormat="1" ht="18.75" customHeight="1" thickBot="1" x14ac:dyDescent="0.3">
      <c r="A32" s="186"/>
      <c r="B32" s="187"/>
      <c r="C32" s="187"/>
      <c r="D32" s="187"/>
      <c r="E32" s="188"/>
    </row>
    <row r="33" spans="1:5" s="121" customFormat="1" ht="18.75" customHeight="1" thickBot="1" x14ac:dyDescent="0.3">
      <c r="A33" s="189" t="s">
        <v>2580</v>
      </c>
      <c r="B33" s="190"/>
      <c r="C33" s="190"/>
      <c r="D33" s="190"/>
      <c r="E33" s="191"/>
    </row>
    <row r="34" spans="1:5" s="121" customFormat="1" ht="18.75" customHeight="1" x14ac:dyDescent="0.25">
      <c r="A34" s="144" t="s">
        <v>15</v>
      </c>
      <c r="B34" s="144" t="s">
        <v>2408</v>
      </c>
      <c r="C34" s="144" t="s">
        <v>46</v>
      </c>
      <c r="D34" s="152" t="s">
        <v>2411</v>
      </c>
      <c r="E34" s="144" t="s">
        <v>2409</v>
      </c>
    </row>
    <row r="35" spans="1:5" s="121" customFormat="1" ht="18.75" customHeight="1" x14ac:dyDescent="0.25">
      <c r="A35" s="139" t="str">
        <f>VLOOKUP(B35,'[1]LISTADO ATM'!$A$2:$C$922,3,0)</f>
        <v>DISTRITO NACIONAL</v>
      </c>
      <c r="B35" s="137">
        <v>231</v>
      </c>
      <c r="C35" s="139" t="str">
        <f>VLOOKUP(B35,'[1]LISTADO ATM'!$A$2:$B$822,2,0)</f>
        <v xml:space="preserve">ATM Oficina Zona Oriental </v>
      </c>
      <c r="D35" s="147" t="s">
        <v>2618</v>
      </c>
      <c r="E35" s="124">
        <v>3336019853</v>
      </c>
    </row>
    <row r="36" spans="1:5" s="121" customFormat="1" ht="18.75" customHeight="1" x14ac:dyDescent="0.25">
      <c r="A36" s="139" t="str">
        <f>VLOOKUP(B36,'[1]LISTADO ATM'!$A$2:$C$922,3,0)</f>
        <v>NORTE</v>
      </c>
      <c r="B36" s="137">
        <v>307</v>
      </c>
      <c r="C36" s="139" t="str">
        <f>VLOOKUP(B36,'[1]LISTADO ATM'!$A$2:$B$822,2,0)</f>
        <v>ATM Oficina Nagua II</v>
      </c>
      <c r="D36" s="147" t="s">
        <v>2618</v>
      </c>
      <c r="E36" s="124" t="s">
        <v>2680</v>
      </c>
    </row>
    <row r="37" spans="1:5" s="121" customFormat="1" ht="18.75" customHeight="1" x14ac:dyDescent="0.25">
      <c r="A37" s="139" t="str">
        <f>VLOOKUP(B37,'[1]LISTADO ATM'!$A$2:$C$922,3,0)</f>
        <v>DISTRITO NACIONAL</v>
      </c>
      <c r="B37" s="137">
        <v>85</v>
      </c>
      <c r="C37" s="139" t="str">
        <f>VLOOKUP(B37,'[1]LISTADO ATM'!$A$2:$B$822,2,0)</f>
        <v xml:space="preserve">ATM Oficina San Isidro (Fuerza Aérea) </v>
      </c>
      <c r="D37" s="146" t="s">
        <v>2545</v>
      </c>
      <c r="E37" s="151">
        <v>3336019828</v>
      </c>
    </row>
    <row r="38" spans="1:5" s="121" customFormat="1" ht="18.75" customHeight="1" x14ac:dyDescent="0.25">
      <c r="A38" s="139" t="str">
        <f>VLOOKUP(B38,'[1]LISTADO ATM'!$A$2:$C$922,3,0)</f>
        <v>DISTRITO NACIONAL</v>
      </c>
      <c r="B38" s="137">
        <v>835</v>
      </c>
      <c r="C38" s="139" t="str">
        <f>VLOOKUP(B38,'[1]LISTADO ATM'!$A$2:$B$822,2,0)</f>
        <v xml:space="preserve">ATM UNP Megacentro </v>
      </c>
      <c r="D38" s="147" t="s">
        <v>2618</v>
      </c>
      <c r="E38" s="151">
        <v>3336017461</v>
      </c>
    </row>
    <row r="39" spans="1:5" s="121" customFormat="1" ht="18.75" customHeight="1" x14ac:dyDescent="0.25">
      <c r="A39" s="139" t="str">
        <f>VLOOKUP(B39,'[1]LISTADO ATM'!$A$2:$C$922,3,0)</f>
        <v>NORTE</v>
      </c>
      <c r="B39" s="137">
        <v>431</v>
      </c>
      <c r="C39" s="139" t="str">
        <f>VLOOKUP(B39,'[1]LISTADO ATM'!$A$2:$B$822,2,0)</f>
        <v xml:space="preserve">ATM Autoservicio Sol (Santiago) </v>
      </c>
      <c r="D39" s="147" t="s">
        <v>2618</v>
      </c>
      <c r="E39" s="151">
        <v>3336019827</v>
      </c>
    </row>
    <row r="40" spans="1:5" s="121" customFormat="1" ht="18.75" customHeight="1" x14ac:dyDescent="0.25">
      <c r="A40" s="139" t="str">
        <f>VLOOKUP(B40,'[1]LISTADO ATM'!$A$2:$C$922,3,0)</f>
        <v>DISTRITO NACIONAL</v>
      </c>
      <c r="B40" s="137">
        <v>527</v>
      </c>
      <c r="C40" s="139" t="str">
        <f>VLOOKUP(B40,'[1]LISTADO ATM'!$A$2:$B$822,2,0)</f>
        <v>ATM Oficina Zona Oriental II</v>
      </c>
      <c r="D40" s="146" t="s">
        <v>2545</v>
      </c>
      <c r="E40" s="151">
        <v>3336018212</v>
      </c>
    </row>
    <row r="41" spans="1:5" s="121" customFormat="1" ht="18.75" customHeight="1" x14ac:dyDescent="0.25">
      <c r="A41" s="139" t="str">
        <f>VLOOKUP(B41,'[1]LISTADO ATM'!$A$2:$C$922,3,0)</f>
        <v>ESTE</v>
      </c>
      <c r="B41" s="137">
        <v>912</v>
      </c>
      <c r="C41" s="139" t="str">
        <f>VLOOKUP(B41,'[1]LISTADO ATM'!$A$2:$B$822,2,0)</f>
        <v xml:space="preserve">ATM Oficina San Pedro II </v>
      </c>
      <c r="D41" s="146" t="s">
        <v>2545</v>
      </c>
      <c r="E41" s="151">
        <v>3336019799</v>
      </c>
    </row>
    <row r="42" spans="1:5" s="121" customFormat="1" ht="18.75" customHeight="1" x14ac:dyDescent="0.25">
      <c r="A42" s="139" t="str">
        <f>VLOOKUP(B42,'[1]LISTADO ATM'!$A$2:$C$922,3,0)</f>
        <v>DISTRITO NACIONAL</v>
      </c>
      <c r="B42" s="137">
        <v>514</v>
      </c>
      <c r="C42" s="139" t="str">
        <f>VLOOKUP(B42,'[1]LISTADO ATM'!$A$2:$B$822,2,0)</f>
        <v>ATM Autoservicio Charles de Gaulle</v>
      </c>
      <c r="D42" s="147" t="s">
        <v>2618</v>
      </c>
      <c r="E42" s="151">
        <v>3336019855</v>
      </c>
    </row>
    <row r="43" spans="1:5" s="121" customFormat="1" ht="18.75" customHeight="1" x14ac:dyDescent="0.25">
      <c r="A43" s="139" t="str">
        <f>VLOOKUP(B43,'[1]LISTADO ATM'!$A$2:$C$922,3,0)</f>
        <v>DISTRITO NACIONAL</v>
      </c>
      <c r="B43" s="137">
        <v>165</v>
      </c>
      <c r="C43" s="139" t="str">
        <f>VLOOKUP(B43,'[1]LISTADO ATM'!$A$2:$B$822,2,0)</f>
        <v>ATM Autoservicio Megacentro</v>
      </c>
      <c r="D43" s="147" t="s">
        <v>2618</v>
      </c>
      <c r="E43" s="151">
        <v>3336019857</v>
      </c>
    </row>
    <row r="44" spans="1:5" s="121" customFormat="1" ht="18.75" customHeight="1" thickBot="1" x14ac:dyDescent="0.3">
      <c r="A44" s="145" t="s">
        <v>2462</v>
      </c>
      <c r="B44" s="136">
        <f>COUNT(B35:B43)</f>
        <v>9</v>
      </c>
      <c r="C44" s="183"/>
      <c r="D44" s="184"/>
      <c r="E44" s="185"/>
    </row>
    <row r="45" spans="1:5" s="121" customFormat="1" ht="18.75" customHeight="1" thickBot="1" x14ac:dyDescent="0.3">
      <c r="A45" s="186"/>
      <c r="B45" s="187"/>
      <c r="C45" s="174"/>
      <c r="D45" s="174"/>
      <c r="E45" s="211"/>
    </row>
    <row r="46" spans="1:5" s="121" customFormat="1" ht="18.75" customHeight="1" thickBot="1" x14ac:dyDescent="0.3">
      <c r="A46" s="207" t="s">
        <v>2464</v>
      </c>
      <c r="B46" s="208"/>
      <c r="C46" s="212"/>
      <c r="D46" s="212"/>
      <c r="E46" s="213"/>
    </row>
    <row r="47" spans="1:5" s="121" customFormat="1" ht="18.75" customHeight="1" thickBot="1" x14ac:dyDescent="0.3">
      <c r="A47" s="209">
        <f>+B23+B31+B44</f>
        <v>16</v>
      </c>
      <c r="B47" s="210"/>
      <c r="C47" s="212"/>
      <c r="D47" s="212"/>
      <c r="E47" s="213"/>
    </row>
    <row r="48" spans="1:5" s="121" customFormat="1" ht="18.75" customHeight="1" thickBot="1" x14ac:dyDescent="0.3">
      <c r="A48" s="214"/>
      <c r="B48" s="215"/>
      <c r="C48" s="187"/>
      <c r="D48" s="187"/>
      <c r="E48" s="188"/>
    </row>
    <row r="49" spans="1:10" s="121" customFormat="1" ht="18.75" customHeight="1" thickBot="1" x14ac:dyDescent="0.3">
      <c r="A49" s="196" t="s">
        <v>2465</v>
      </c>
      <c r="B49" s="197"/>
      <c r="C49" s="197"/>
      <c r="D49" s="197"/>
      <c r="E49" s="198"/>
    </row>
    <row r="50" spans="1:10" s="121" customFormat="1" ht="18.75" customHeight="1" x14ac:dyDescent="0.25">
      <c r="A50" s="144" t="s">
        <v>15</v>
      </c>
      <c r="B50" s="144" t="s">
        <v>2408</v>
      </c>
      <c r="C50" s="144" t="s">
        <v>46</v>
      </c>
      <c r="D50" s="192" t="s">
        <v>2411</v>
      </c>
      <c r="E50" s="193"/>
    </row>
    <row r="51" spans="1:10" s="121" customFormat="1" ht="18.75" customHeight="1" x14ac:dyDescent="0.25">
      <c r="A51" s="138" t="str">
        <f>VLOOKUP(B51,'[1]LISTADO ATM'!$A$2:$C$922,3,0)</f>
        <v>DISTRITO NACIONAL</v>
      </c>
      <c r="B51" s="137">
        <v>227</v>
      </c>
      <c r="C51" s="138" t="str">
        <f>VLOOKUP(B51,'[1]LISTADO ATM'!$A$2:$B$822,2,0)</f>
        <v xml:space="preserve">ATM S/M Bravo Av. Enriquillo </v>
      </c>
      <c r="D51" s="194" t="s">
        <v>2582</v>
      </c>
      <c r="E51" s="195"/>
    </row>
    <row r="52" spans="1:10" s="121" customFormat="1" ht="18.75" customHeight="1" x14ac:dyDescent="0.25">
      <c r="A52" s="138" t="str">
        <f>VLOOKUP(B52,'[1]LISTADO ATM'!$A$2:$C$922,3,0)</f>
        <v>DISTRITO NACIONAL</v>
      </c>
      <c r="B52" s="137">
        <v>338</v>
      </c>
      <c r="C52" s="138" t="str">
        <f>VLOOKUP(B52,'[1]LISTADO ATM'!$A$2:$B$822,2,0)</f>
        <v>ATM S/M Aprezio Pantoja</v>
      </c>
      <c r="D52" s="194" t="s">
        <v>2582</v>
      </c>
      <c r="E52" s="195"/>
    </row>
    <row r="53" spans="1:10" s="121" customFormat="1" ht="18.75" customHeight="1" x14ac:dyDescent="0.25">
      <c r="A53" s="138" t="str">
        <f>VLOOKUP(B53,'[1]LISTADO ATM'!$A$2:$C$922,3,0)</f>
        <v>DISTRITO NACIONAL</v>
      </c>
      <c r="B53" s="137">
        <v>725</v>
      </c>
      <c r="C53" s="138" t="str">
        <f>VLOOKUP(B53,'[1]LISTADO ATM'!$A$2:$B$822,2,0)</f>
        <v xml:space="preserve">ATM El Huacal II  </v>
      </c>
      <c r="D53" s="194" t="s">
        <v>2630</v>
      </c>
      <c r="E53" s="195"/>
    </row>
    <row r="54" spans="1:10" s="121" customFormat="1" ht="18.75" customHeight="1" x14ac:dyDescent="0.25">
      <c r="A54" s="138" t="str">
        <f>VLOOKUP(B54,'[1]LISTADO ATM'!$A$2:$C$922,3,0)</f>
        <v>DISTRITO NACIONAL</v>
      </c>
      <c r="B54" s="137">
        <v>879</v>
      </c>
      <c r="C54" s="138" t="str">
        <f>VLOOKUP(B54,'[1]LISTADO ATM'!$A$2:$B$822,2,0)</f>
        <v xml:space="preserve">ATM Plaza Metropolitana </v>
      </c>
      <c r="D54" s="194" t="s">
        <v>2582</v>
      </c>
      <c r="E54" s="195"/>
    </row>
    <row r="55" spans="1:10" s="112" customFormat="1" ht="18.75" customHeight="1" x14ac:dyDescent="0.25">
      <c r="A55" s="138" t="str">
        <f>VLOOKUP(B55,'[1]LISTADO ATM'!$A$2:$C$922,3,0)</f>
        <v>ESTE</v>
      </c>
      <c r="B55" s="137">
        <v>673</v>
      </c>
      <c r="C55" s="138" t="str">
        <f>VLOOKUP(B55,'[1]LISTADO ATM'!$A$2:$B$822,2,0)</f>
        <v>ATM Clínica Dr. Cruz Jiminián</v>
      </c>
      <c r="D55" s="194" t="s">
        <v>2582</v>
      </c>
      <c r="E55" s="195"/>
    </row>
    <row r="56" spans="1:10" s="112" customFormat="1" ht="18.75" customHeight="1" x14ac:dyDescent="0.25">
      <c r="A56" s="138" t="str">
        <f>VLOOKUP(B56,'[1]LISTADO ATM'!$A$2:$C$922,3,0)</f>
        <v>ESTE</v>
      </c>
      <c r="B56" s="137">
        <v>867</v>
      </c>
      <c r="C56" s="138" t="str">
        <f>VLOOKUP(B56,'[1]LISTADO ATM'!$A$2:$B$822,2,0)</f>
        <v xml:space="preserve">ATM Estación Combustible Autopista El Coral </v>
      </c>
      <c r="D56" s="194" t="s">
        <v>2630</v>
      </c>
      <c r="E56" s="195"/>
      <c r="F56" s="121"/>
    </row>
    <row r="57" spans="1:10" s="112" customFormat="1" ht="18.75" customHeight="1" x14ac:dyDescent="0.25">
      <c r="A57" s="138" t="str">
        <f>VLOOKUP(B57,'[1]LISTADO ATM'!$A$2:$C$922,3,0)</f>
        <v>DISTRITO NACIONAL</v>
      </c>
      <c r="B57" s="137">
        <v>974</v>
      </c>
      <c r="C57" s="138" t="str">
        <f>VLOOKUP(B57,'[1]LISTADO ATM'!$A$2:$B$822,2,0)</f>
        <v xml:space="preserve">ATM S/M Nacional Ave. Lope de Vega </v>
      </c>
      <c r="D57" s="194" t="s">
        <v>2582</v>
      </c>
      <c r="E57" s="195"/>
      <c r="F57" s="121"/>
      <c r="G57" s="120"/>
      <c r="H57" s="120"/>
      <c r="I57" s="120"/>
      <c r="J57" s="120"/>
    </row>
    <row r="58" spans="1:10" s="120" customFormat="1" ht="18" customHeight="1" x14ac:dyDescent="0.25">
      <c r="A58" s="138" t="str">
        <f>VLOOKUP(B58,'[1]LISTADO ATM'!$A$2:$C$922,3,0)</f>
        <v>DISTRITO NACIONAL</v>
      </c>
      <c r="B58" s="137">
        <v>147</v>
      </c>
      <c r="C58" s="138" t="str">
        <f>VLOOKUP(B58,'[1]LISTADO ATM'!$A$2:$B$822,2,0)</f>
        <v xml:space="preserve">ATM Kiosco Megacentro I </v>
      </c>
      <c r="D58" s="194" t="s">
        <v>2582</v>
      </c>
      <c r="E58" s="195"/>
      <c r="F58" s="121"/>
    </row>
    <row r="59" spans="1:10" s="120" customFormat="1" ht="18" customHeight="1" x14ac:dyDescent="0.25">
      <c r="A59" s="138" t="e">
        <f>VLOOKUP(B59,'[1]LISTADO ATM'!$A$2:$C$922,3,0)</f>
        <v>#N/A</v>
      </c>
      <c r="B59" s="137">
        <v>379</v>
      </c>
      <c r="C59" s="138" t="s">
        <v>2631</v>
      </c>
      <c r="D59" s="194" t="s">
        <v>2582</v>
      </c>
      <c r="E59" s="195"/>
      <c r="F59" s="121"/>
    </row>
    <row r="60" spans="1:10" s="112" customFormat="1" ht="18" customHeight="1" x14ac:dyDescent="0.25">
      <c r="A60" s="138" t="str">
        <f>VLOOKUP(B60,'[1]LISTADO ATM'!$A$2:$C$922,3,0)</f>
        <v>DISTRITO NACIONAL</v>
      </c>
      <c r="B60" s="137">
        <v>559</v>
      </c>
      <c r="C60" s="138" t="str">
        <f>VLOOKUP(B60,'[1]LISTADO ATM'!$A$2:$B$822,2,0)</f>
        <v xml:space="preserve">ATM UNP Metro I </v>
      </c>
      <c r="D60" s="194" t="s">
        <v>2582</v>
      </c>
      <c r="E60" s="195"/>
      <c r="F60" s="121"/>
      <c r="G60" s="120"/>
      <c r="H60" s="120"/>
      <c r="I60" s="120"/>
      <c r="J60" s="120"/>
    </row>
    <row r="61" spans="1:10" s="112" customFormat="1" ht="18.75" customHeight="1" x14ac:dyDescent="0.25">
      <c r="A61" s="138" t="str">
        <f>VLOOKUP(B61,'[1]LISTADO ATM'!$A$2:$C$922,3,0)</f>
        <v>DISTRITO NACIONAL</v>
      </c>
      <c r="B61" s="137">
        <v>769</v>
      </c>
      <c r="C61" s="138" t="str">
        <f>VLOOKUP(B61,'[1]LISTADO ATM'!$A$2:$B$822,2,0)</f>
        <v>ATM UNP Pablo Mella Morales</v>
      </c>
      <c r="D61" s="194" t="s">
        <v>2582</v>
      </c>
      <c r="E61" s="195"/>
      <c r="F61" s="121"/>
      <c r="G61" s="120"/>
      <c r="H61" s="120"/>
      <c r="I61" s="120"/>
      <c r="J61" s="120"/>
    </row>
    <row r="62" spans="1:10" s="112" customFormat="1" ht="18" customHeight="1" x14ac:dyDescent="0.25">
      <c r="A62" s="138" t="str">
        <f>VLOOKUP(B62,'[1]LISTADO ATM'!$A$2:$C$922,3,0)</f>
        <v>DISTRITO NACIONAL</v>
      </c>
      <c r="B62" s="137">
        <v>318</v>
      </c>
      <c r="C62" s="138" t="str">
        <f>VLOOKUP(B62,'[1]LISTADO ATM'!$A$2:$B$822,2,0)</f>
        <v>ATM Autoservicio Lope de Vega</v>
      </c>
      <c r="D62" s="194" t="s">
        <v>2630</v>
      </c>
      <c r="E62" s="195"/>
      <c r="F62" s="121"/>
      <c r="G62" s="120"/>
      <c r="H62" s="120"/>
      <c r="I62" s="120"/>
      <c r="J62" s="120"/>
    </row>
    <row r="63" spans="1:10" s="121" customFormat="1" ht="18" customHeight="1" x14ac:dyDescent="0.25">
      <c r="A63" s="138" t="str">
        <f>VLOOKUP(B63,'[1]LISTADO ATM'!$A$2:$C$922,3,0)</f>
        <v>DISTRITO NACIONAL</v>
      </c>
      <c r="B63" s="137">
        <v>162</v>
      </c>
      <c r="C63" s="138" t="str">
        <f>VLOOKUP(B63,'[1]LISTADO ATM'!$A$2:$B$822,2,0)</f>
        <v xml:space="preserve">ATM Oficina Tiradentes I </v>
      </c>
      <c r="D63" s="194" t="s">
        <v>2582</v>
      </c>
      <c r="E63" s="195"/>
    </row>
    <row r="64" spans="1:10" s="121" customFormat="1" ht="18" customHeight="1" x14ac:dyDescent="0.25">
      <c r="A64" s="138" t="str">
        <f>VLOOKUP(B64,'[1]LISTADO ATM'!$A$2:$C$922,3,0)</f>
        <v>ESTE</v>
      </c>
      <c r="B64" s="137">
        <v>634</v>
      </c>
      <c r="C64" s="138" t="str">
        <f>VLOOKUP(B64,'[1]LISTADO ATM'!$A$2:$B$822,2,0)</f>
        <v xml:space="preserve">ATM Ayuntamiento Los Llanos (SPM) </v>
      </c>
      <c r="D64" s="194" t="s">
        <v>2582</v>
      </c>
      <c r="E64" s="195"/>
    </row>
    <row r="65" spans="1:5" s="121" customFormat="1" ht="18" customHeight="1" x14ac:dyDescent="0.25">
      <c r="A65" s="138" t="str">
        <f>VLOOKUP(B65,'[1]LISTADO ATM'!$A$2:$C$922,3,0)</f>
        <v>DISTRITO NACIONAL</v>
      </c>
      <c r="B65" s="137">
        <v>382</v>
      </c>
      <c r="C65" s="138" t="str">
        <f>VLOOKUP(B65,'[1]LISTADO ATM'!$A$2:$B$822,2,0)</f>
        <v>ATM Estación del Metro María Montés</v>
      </c>
      <c r="D65" s="194" t="s">
        <v>2582</v>
      </c>
      <c r="E65" s="195"/>
    </row>
    <row r="66" spans="1:5" s="121" customFormat="1" ht="18" customHeight="1" x14ac:dyDescent="0.25">
      <c r="A66" s="138" t="str">
        <f>VLOOKUP(B66,'[1]LISTADO ATM'!$A$2:$C$922,3,0)</f>
        <v>ESTE</v>
      </c>
      <c r="B66" s="137">
        <v>631</v>
      </c>
      <c r="C66" s="138" t="str">
        <f>VLOOKUP(B66,'[1]LISTADO ATM'!$A$2:$B$822,2,0)</f>
        <v xml:space="preserve">ATM ASOCODEQUI (San Pedro) </v>
      </c>
      <c r="D66" s="194" t="s">
        <v>2582</v>
      </c>
      <c r="E66" s="195"/>
    </row>
    <row r="67" spans="1:5" s="121" customFormat="1" ht="18" customHeight="1" x14ac:dyDescent="0.25">
      <c r="A67" s="138" t="str">
        <f>VLOOKUP(B67,'[1]LISTADO ATM'!$A$2:$C$922,3,0)</f>
        <v>DISTRITO NACIONAL</v>
      </c>
      <c r="B67" s="137">
        <v>627</v>
      </c>
      <c r="C67" s="138" t="str">
        <f>VLOOKUP(B67,'[1]LISTADO ATM'!$A$2:$B$822,2,0)</f>
        <v xml:space="preserve">ATM CAASD </v>
      </c>
      <c r="D67" s="194" t="s">
        <v>2630</v>
      </c>
      <c r="E67" s="195"/>
    </row>
    <row r="68" spans="1:5" s="121" customFormat="1" ht="18" customHeight="1" x14ac:dyDescent="0.25">
      <c r="A68" s="138" t="str">
        <f>VLOOKUP(B68,'[1]LISTADO ATM'!$A$2:$C$922,3,0)</f>
        <v>SUR</v>
      </c>
      <c r="B68" s="137">
        <v>764</v>
      </c>
      <c r="C68" s="138" t="str">
        <f>VLOOKUP(B68,'[1]LISTADO ATM'!$A$2:$B$822,2,0)</f>
        <v xml:space="preserve">ATM Oficina Elías Piña </v>
      </c>
      <c r="D68" s="194" t="s">
        <v>2582</v>
      </c>
      <c r="E68" s="195"/>
    </row>
    <row r="69" spans="1:5" s="120" customFormat="1" ht="18.75" customHeight="1" x14ac:dyDescent="0.25">
      <c r="A69" s="138" t="str">
        <f>VLOOKUP(B69,'[1]LISTADO ATM'!$A$2:$C$922,3,0)</f>
        <v>ESTE</v>
      </c>
      <c r="B69" s="137">
        <v>843</v>
      </c>
      <c r="C69" s="138" t="str">
        <f>VLOOKUP(B69,'[1]LISTADO ATM'!$A$2:$B$822,2,0)</f>
        <v xml:space="preserve">ATM Oficina Romana Centro </v>
      </c>
      <c r="D69" s="194" t="s">
        <v>2582</v>
      </c>
      <c r="E69" s="195"/>
    </row>
    <row r="70" spans="1:5" s="120" customFormat="1" ht="18.75" customHeight="1" x14ac:dyDescent="0.25">
      <c r="A70" s="138" t="str">
        <f>VLOOKUP(B70,'[1]LISTADO ATM'!$A$2:$C$922,3,0)</f>
        <v>DISTRITO NACIONAL</v>
      </c>
      <c r="B70" s="137">
        <v>515</v>
      </c>
      <c r="C70" s="138" t="str">
        <f>VLOOKUP(B70,'[1]LISTADO ATM'!$A$2:$B$822,2,0)</f>
        <v xml:space="preserve">ATM Oficina Agora Mall I </v>
      </c>
      <c r="D70" s="194" t="s">
        <v>2630</v>
      </c>
      <c r="E70" s="195"/>
    </row>
    <row r="71" spans="1:5" s="112" customFormat="1" ht="18.75" customHeight="1" x14ac:dyDescent="0.25">
      <c r="A71" s="138" t="str">
        <f>VLOOKUP(B71,'[1]LISTADO ATM'!$A$2:$C$922,3,0)</f>
        <v>SUR</v>
      </c>
      <c r="B71" s="137">
        <v>6</v>
      </c>
      <c r="C71" s="138" t="str">
        <f>VLOOKUP(B71,'[1]LISTADO ATM'!$A$2:$B$822,2,0)</f>
        <v xml:space="preserve">ATM Plaza WAO San Juan </v>
      </c>
      <c r="D71" s="194" t="s">
        <v>2630</v>
      </c>
      <c r="E71" s="195"/>
    </row>
    <row r="72" spans="1:5" s="112" customFormat="1" ht="18" customHeight="1" x14ac:dyDescent="0.25">
      <c r="A72" s="138" t="str">
        <f>VLOOKUP(B72,'[1]LISTADO ATM'!$A$2:$C$922,3,0)</f>
        <v>DISTRITO NACIONAL</v>
      </c>
      <c r="B72" s="137">
        <v>280</v>
      </c>
      <c r="C72" s="138" t="str">
        <f>VLOOKUP(B72,'[1]LISTADO ATM'!$A$2:$B$822,2,0)</f>
        <v xml:space="preserve">ATM Cooperativa BR </v>
      </c>
      <c r="D72" s="194" t="s">
        <v>2630</v>
      </c>
      <c r="E72" s="195"/>
    </row>
    <row r="73" spans="1:5" ht="18.75" customHeight="1" x14ac:dyDescent="0.25">
      <c r="A73" s="138" t="str">
        <f>VLOOKUP(B73,'[1]LISTADO ATM'!$A$2:$C$922,3,0)</f>
        <v>NORTE</v>
      </c>
      <c r="B73" s="137">
        <v>518</v>
      </c>
      <c r="C73" s="138" t="str">
        <f>VLOOKUP(B73,'[1]LISTADO ATM'!$A$2:$B$822,2,0)</f>
        <v xml:space="preserve">ATM Autobanco Los Alamos </v>
      </c>
      <c r="D73" s="194" t="s">
        <v>2630</v>
      </c>
      <c r="E73" s="195"/>
    </row>
    <row r="74" spans="1:5" ht="18.75" customHeight="1" thickBot="1" x14ac:dyDescent="0.3">
      <c r="A74" s="145" t="s">
        <v>2462</v>
      </c>
      <c r="B74" s="136">
        <f>COUNT(B51:B73)</f>
        <v>23</v>
      </c>
      <c r="C74" s="183"/>
      <c r="D74" s="184"/>
      <c r="E74" s="185"/>
    </row>
    <row r="75" spans="1:5" ht="18.75" customHeight="1" x14ac:dyDescent="0.25">
      <c r="A75" s="121"/>
      <c r="C75" s="121"/>
      <c r="D75" s="121"/>
    </row>
    <row r="76" spans="1:5" ht="18.75" customHeight="1" x14ac:dyDescent="0.25">
      <c r="A76" s="121"/>
      <c r="C76" s="121"/>
      <c r="D76" s="121"/>
    </row>
    <row r="77" spans="1:5" ht="18.75" customHeight="1" x14ac:dyDescent="0.25">
      <c r="A77" s="121"/>
      <c r="C77" s="121"/>
      <c r="D77" s="121"/>
    </row>
    <row r="78" spans="1:5" ht="18.75" customHeight="1" x14ac:dyDescent="0.25">
      <c r="A78" s="121"/>
      <c r="C78" s="121"/>
      <c r="D78" s="121"/>
    </row>
    <row r="79" spans="1:5" ht="18" customHeight="1" x14ac:dyDescent="0.25">
      <c r="A79" s="121"/>
      <c r="C79" s="121"/>
      <c r="D79" s="121"/>
    </row>
    <row r="80" spans="1:5" ht="18.75" customHeight="1" x14ac:dyDescent="0.25">
      <c r="A80" s="121"/>
      <c r="C80" s="121"/>
      <c r="D80" s="121"/>
    </row>
    <row r="81" spans="1:4" ht="18.75" customHeight="1" x14ac:dyDescent="0.25">
      <c r="A81" s="121"/>
      <c r="C81" s="121"/>
      <c r="D81" s="121"/>
    </row>
    <row r="82" spans="1:4" ht="18.75" customHeight="1" x14ac:dyDescent="0.25">
      <c r="A82" s="121"/>
      <c r="C82" s="121"/>
      <c r="D82" s="121"/>
    </row>
    <row r="83" spans="1:4" ht="18.75" customHeight="1" x14ac:dyDescent="0.25">
      <c r="A83" s="121"/>
      <c r="C83" s="121"/>
      <c r="D83" s="121"/>
    </row>
    <row r="84" spans="1:4" x14ac:dyDescent="0.25">
      <c r="A84" s="121"/>
      <c r="C84" s="121"/>
      <c r="D84" s="121"/>
    </row>
    <row r="85" spans="1:4" ht="18.75" customHeight="1" x14ac:dyDescent="0.25">
      <c r="A85" s="121"/>
      <c r="C85" s="121"/>
      <c r="D85" s="121"/>
    </row>
    <row r="86" spans="1:4" ht="18.75" customHeight="1" x14ac:dyDescent="0.25">
      <c r="A86" s="121"/>
      <c r="C86" s="121"/>
      <c r="D86" s="121"/>
    </row>
    <row r="87" spans="1:4" x14ac:dyDescent="0.25">
      <c r="A87" s="121"/>
      <c r="C87" s="121"/>
      <c r="D87" s="121"/>
    </row>
    <row r="88" spans="1:4" ht="18.75" customHeight="1" x14ac:dyDescent="0.25">
      <c r="A88" s="121"/>
      <c r="C88" s="121"/>
      <c r="D88" s="121"/>
    </row>
    <row r="89" spans="1:4" x14ac:dyDescent="0.25">
      <c r="A89" s="121"/>
      <c r="C89" s="121"/>
      <c r="D89" s="121"/>
    </row>
    <row r="90" spans="1:4" ht="18.75" customHeight="1" x14ac:dyDescent="0.25">
      <c r="A90" s="121"/>
      <c r="C90" s="121"/>
      <c r="D90" s="121"/>
    </row>
    <row r="91" spans="1:4" x14ac:dyDescent="0.25">
      <c r="A91" s="121"/>
      <c r="C91" s="121"/>
      <c r="D91" s="121"/>
    </row>
    <row r="92" spans="1:4" x14ac:dyDescent="0.25">
      <c r="A92" s="121"/>
      <c r="C92" s="121"/>
      <c r="D92" s="121"/>
    </row>
    <row r="93" spans="1:4" ht="18.75" customHeight="1" x14ac:dyDescent="0.25">
      <c r="A93" s="121"/>
      <c r="C93" s="121"/>
      <c r="D93" s="121"/>
    </row>
    <row r="94" spans="1:4" x14ac:dyDescent="0.25">
      <c r="A94" s="121"/>
      <c r="C94" s="121"/>
      <c r="D94" s="121"/>
    </row>
    <row r="95" spans="1:4" x14ac:dyDescent="0.25">
      <c r="A95" s="121"/>
      <c r="C95" s="121"/>
      <c r="D95" s="121"/>
    </row>
    <row r="96" spans="1:4" ht="18.75" customHeight="1" x14ac:dyDescent="0.25">
      <c r="A96" s="121"/>
      <c r="C96" s="121"/>
      <c r="D96" s="121"/>
    </row>
    <row r="97" spans="1:4" x14ac:dyDescent="0.25">
      <c r="A97" s="121"/>
      <c r="C97" s="121"/>
      <c r="D97" s="121"/>
    </row>
    <row r="98" spans="1:4" x14ac:dyDescent="0.25">
      <c r="A98" s="121"/>
      <c r="C98" s="121"/>
      <c r="D98" s="121"/>
    </row>
    <row r="99" spans="1:4" x14ac:dyDescent="0.25">
      <c r="A99" s="121"/>
      <c r="C99" s="121"/>
      <c r="D99" s="121"/>
    </row>
    <row r="100" spans="1:4" x14ac:dyDescent="0.25">
      <c r="A100" s="121"/>
      <c r="C100" s="121"/>
      <c r="D100" s="121"/>
    </row>
    <row r="101" spans="1:4" x14ac:dyDescent="0.25">
      <c r="A101" s="121"/>
      <c r="C101" s="121"/>
      <c r="D101" s="121"/>
    </row>
    <row r="102" spans="1:4" x14ac:dyDescent="0.25">
      <c r="A102" s="121"/>
      <c r="C102" s="121"/>
      <c r="D102" s="121"/>
    </row>
    <row r="103" spans="1:4" x14ac:dyDescent="0.25">
      <c r="A103" s="121"/>
      <c r="C103" s="121"/>
      <c r="D103" s="121"/>
    </row>
    <row r="104" spans="1:4" x14ac:dyDescent="0.25">
      <c r="A104" s="121"/>
      <c r="C104" s="121"/>
      <c r="D104" s="121"/>
    </row>
    <row r="105" spans="1:4" x14ac:dyDescent="0.25">
      <c r="A105" s="121"/>
      <c r="C105" s="121"/>
      <c r="D105" s="121"/>
    </row>
    <row r="106" spans="1:4" x14ac:dyDescent="0.25">
      <c r="A106" s="121"/>
      <c r="C106" s="121"/>
      <c r="D106" s="121"/>
    </row>
    <row r="107" spans="1:4" x14ac:dyDescent="0.25">
      <c r="A107" s="121"/>
      <c r="C107" s="121"/>
      <c r="D107" s="121"/>
    </row>
    <row r="108" spans="1:4" x14ac:dyDescent="0.25">
      <c r="A108" s="121"/>
      <c r="C108" s="121"/>
      <c r="D108" s="121"/>
    </row>
    <row r="109" spans="1:4" x14ac:dyDescent="0.25">
      <c r="A109" s="121"/>
      <c r="C109" s="121"/>
      <c r="D109" s="121"/>
    </row>
    <row r="110" spans="1:4" x14ac:dyDescent="0.25">
      <c r="A110" s="121"/>
      <c r="C110" s="121"/>
      <c r="D110" s="121"/>
    </row>
    <row r="111" spans="1:4" x14ac:dyDescent="0.25">
      <c r="A111" s="121"/>
      <c r="C111" s="121"/>
      <c r="D111" s="121"/>
    </row>
    <row r="112" spans="1:4" x14ac:dyDescent="0.25">
      <c r="A112" s="121"/>
      <c r="C112" s="121"/>
      <c r="D112" s="121"/>
    </row>
    <row r="113" spans="1:4" x14ac:dyDescent="0.25">
      <c r="A113" s="121"/>
      <c r="C113" s="121"/>
      <c r="D113" s="121"/>
    </row>
    <row r="114" spans="1:4" x14ac:dyDescent="0.25">
      <c r="A114" s="121"/>
      <c r="C114" s="121"/>
      <c r="D114" s="121"/>
    </row>
    <row r="115" spans="1:4" x14ac:dyDescent="0.25">
      <c r="A115" s="121"/>
      <c r="C115" s="121"/>
      <c r="D115" s="121"/>
    </row>
    <row r="116" spans="1:4" x14ac:dyDescent="0.25">
      <c r="A116" s="121"/>
      <c r="C116" s="121"/>
      <c r="D116" s="121"/>
    </row>
    <row r="117" spans="1:4" x14ac:dyDescent="0.25">
      <c r="A117" s="121"/>
      <c r="C117" s="121"/>
      <c r="D117" s="121"/>
    </row>
    <row r="118" spans="1:4" x14ac:dyDescent="0.25">
      <c r="A118" s="121"/>
      <c r="C118" s="121"/>
      <c r="D118" s="121"/>
    </row>
    <row r="119" spans="1:4" x14ac:dyDescent="0.25">
      <c r="A119" s="121"/>
      <c r="C119" s="121"/>
      <c r="D119" s="121"/>
    </row>
    <row r="120" spans="1:4" x14ac:dyDescent="0.25">
      <c r="A120" s="121"/>
      <c r="C120" s="121"/>
      <c r="D120" s="121"/>
    </row>
    <row r="121" spans="1:4" x14ac:dyDescent="0.25">
      <c r="A121" s="121"/>
      <c r="C121" s="121"/>
      <c r="D121" s="121"/>
    </row>
    <row r="122" spans="1:4" x14ac:dyDescent="0.25">
      <c r="A122" s="121"/>
      <c r="C122" s="121"/>
      <c r="D122" s="121"/>
    </row>
    <row r="123" spans="1:4" x14ac:dyDescent="0.25">
      <c r="A123" s="121"/>
      <c r="C123" s="121"/>
      <c r="D123" s="121"/>
    </row>
    <row r="124" spans="1:4" x14ac:dyDescent="0.25">
      <c r="A124" s="121"/>
      <c r="C124" s="121"/>
      <c r="D124" s="121"/>
    </row>
    <row r="125" spans="1:4" x14ac:dyDescent="0.25">
      <c r="A125" s="121"/>
      <c r="C125" s="121"/>
      <c r="D125" s="121"/>
    </row>
    <row r="126" spans="1:4" x14ac:dyDescent="0.25">
      <c r="A126" s="121"/>
      <c r="C126" s="121"/>
      <c r="D126" s="121"/>
    </row>
    <row r="127" spans="1:4" x14ac:dyDescent="0.25">
      <c r="A127" s="121"/>
      <c r="C127" s="121"/>
      <c r="D127" s="121"/>
    </row>
    <row r="128" spans="1:4" x14ac:dyDescent="0.25">
      <c r="A128" s="121"/>
      <c r="C128" s="121"/>
      <c r="D128" s="121"/>
    </row>
    <row r="129" spans="1:4" x14ac:dyDescent="0.25">
      <c r="A129" s="121"/>
      <c r="C129" s="121"/>
      <c r="D129" s="121"/>
    </row>
    <row r="130" spans="1:4" x14ac:dyDescent="0.25">
      <c r="A130" s="121"/>
      <c r="C130" s="121"/>
      <c r="D130" s="121"/>
    </row>
    <row r="131" spans="1:4" x14ac:dyDescent="0.25">
      <c r="A131" s="121"/>
      <c r="C131" s="121"/>
      <c r="D131" s="121"/>
    </row>
    <row r="132" spans="1:4" x14ac:dyDescent="0.25">
      <c r="A132" s="121"/>
      <c r="C132" s="121"/>
      <c r="D132" s="121"/>
    </row>
    <row r="133" spans="1:4" x14ac:dyDescent="0.25">
      <c r="A133" s="121"/>
      <c r="C133" s="121"/>
      <c r="D133" s="121"/>
    </row>
    <row r="134" spans="1:4" x14ac:dyDescent="0.25">
      <c r="A134" s="121"/>
      <c r="C134" s="121"/>
      <c r="D134" s="121"/>
    </row>
    <row r="135" spans="1:4" x14ac:dyDescent="0.25">
      <c r="A135" s="121"/>
      <c r="C135" s="121"/>
      <c r="D135" s="121"/>
    </row>
    <row r="136" spans="1:4" x14ac:dyDescent="0.25">
      <c r="A136" s="121"/>
      <c r="C136" s="121"/>
      <c r="D136" s="121"/>
    </row>
    <row r="137" spans="1:4" x14ac:dyDescent="0.25">
      <c r="A137" s="121"/>
      <c r="C137" s="121"/>
      <c r="D137" s="121"/>
    </row>
    <row r="138" spans="1:4" x14ac:dyDescent="0.25">
      <c r="A138" s="121"/>
      <c r="C138" s="121"/>
      <c r="D138" s="121"/>
    </row>
    <row r="139" spans="1:4" x14ac:dyDescent="0.25">
      <c r="A139" s="121"/>
      <c r="C139" s="121"/>
      <c r="D139" s="121"/>
    </row>
    <row r="140" spans="1:4" x14ac:dyDescent="0.25">
      <c r="A140" s="121"/>
      <c r="C140" s="121"/>
      <c r="D140" s="121"/>
    </row>
    <row r="141" spans="1:4" x14ac:dyDescent="0.25">
      <c r="A141" s="121"/>
      <c r="C141" s="121"/>
      <c r="D141" s="121"/>
    </row>
    <row r="142" spans="1:4" x14ac:dyDescent="0.25">
      <c r="A142" s="121"/>
      <c r="C142" s="121"/>
      <c r="D142" s="121"/>
    </row>
    <row r="143" spans="1:4" x14ac:dyDescent="0.25">
      <c r="A143" s="121"/>
      <c r="C143" s="121"/>
      <c r="D143" s="121"/>
    </row>
    <row r="144" spans="1:4" x14ac:dyDescent="0.25">
      <c r="A144" s="121"/>
      <c r="C144" s="121"/>
      <c r="D144" s="121"/>
    </row>
    <row r="145" spans="1:4" x14ac:dyDescent="0.25">
      <c r="A145" s="121"/>
      <c r="C145" s="121"/>
      <c r="D145" s="121"/>
    </row>
    <row r="146" spans="1:4" x14ac:dyDescent="0.25">
      <c r="A146" s="121"/>
      <c r="C146" s="121"/>
      <c r="D146" s="121"/>
    </row>
    <row r="147" spans="1:4" x14ac:dyDescent="0.25">
      <c r="A147" s="121"/>
      <c r="C147" s="121"/>
      <c r="D147" s="121"/>
    </row>
    <row r="148" spans="1:4" x14ac:dyDescent="0.25">
      <c r="A148" s="121"/>
      <c r="C148" s="121"/>
      <c r="D148" s="121"/>
    </row>
    <row r="149" spans="1:4" x14ac:dyDescent="0.25">
      <c r="A149" s="121"/>
      <c r="C149" s="121"/>
      <c r="D149" s="121"/>
    </row>
    <row r="150" spans="1:4" x14ac:dyDescent="0.25">
      <c r="A150" s="121"/>
      <c r="C150" s="121"/>
      <c r="D150" s="121"/>
    </row>
    <row r="151" spans="1:4" x14ac:dyDescent="0.25">
      <c r="A151" s="121"/>
      <c r="C151" s="121"/>
      <c r="D151" s="121"/>
    </row>
    <row r="152" spans="1:4" x14ac:dyDescent="0.25">
      <c r="A152" s="121"/>
      <c r="C152" s="121"/>
      <c r="D152" s="121"/>
    </row>
    <row r="153" spans="1:4" x14ac:dyDescent="0.25">
      <c r="A153" s="121"/>
      <c r="C153" s="121"/>
      <c r="D153" s="121"/>
    </row>
    <row r="154" spans="1:4" x14ac:dyDescent="0.25">
      <c r="A154" s="121"/>
      <c r="C154" s="121"/>
      <c r="D154" s="121"/>
    </row>
    <row r="155" spans="1:4" x14ac:dyDescent="0.25">
      <c r="A155" s="121"/>
      <c r="C155" s="121"/>
      <c r="D155" s="121"/>
    </row>
    <row r="156" spans="1:4" x14ac:dyDescent="0.25">
      <c r="A156" s="121"/>
      <c r="C156" s="121"/>
      <c r="D156" s="121"/>
    </row>
    <row r="157" spans="1:4" x14ac:dyDescent="0.25">
      <c r="A157" s="121"/>
      <c r="C157" s="121"/>
      <c r="D157" s="121"/>
    </row>
    <row r="158" spans="1:4" x14ac:dyDescent="0.25">
      <c r="A158" s="121"/>
      <c r="C158" s="121"/>
      <c r="D158" s="121"/>
    </row>
    <row r="159" spans="1:4" x14ac:dyDescent="0.25">
      <c r="A159" s="121"/>
      <c r="C159" s="121"/>
      <c r="D159" s="121"/>
    </row>
    <row r="160" spans="1:4" x14ac:dyDescent="0.25">
      <c r="A160" s="121"/>
      <c r="C160" s="121"/>
      <c r="D160" s="121"/>
    </row>
    <row r="161" spans="1:4" x14ac:dyDescent="0.25">
      <c r="A161" s="121"/>
      <c r="C161" s="121"/>
      <c r="D161" s="121"/>
    </row>
    <row r="162" spans="1:4" x14ac:dyDescent="0.25">
      <c r="A162" s="121"/>
      <c r="C162" s="121"/>
      <c r="D162" s="121"/>
    </row>
    <row r="163" spans="1:4" x14ac:dyDescent="0.25">
      <c r="A163" s="121"/>
      <c r="C163" s="121"/>
      <c r="D163" s="121"/>
    </row>
    <row r="164" spans="1:4" x14ac:dyDescent="0.25">
      <c r="A164" s="121"/>
      <c r="C164" s="121"/>
      <c r="D164" s="121"/>
    </row>
    <row r="165" spans="1:4" x14ac:dyDescent="0.25">
      <c r="A165" s="121"/>
      <c r="C165" s="121"/>
      <c r="D165" s="121"/>
    </row>
    <row r="166" spans="1:4" x14ac:dyDescent="0.25">
      <c r="A166" s="121"/>
      <c r="C166" s="121"/>
      <c r="D166" s="121"/>
    </row>
    <row r="167" spans="1:4" x14ac:dyDescent="0.25">
      <c r="A167" s="121"/>
      <c r="C167" s="121"/>
      <c r="D167" s="121"/>
    </row>
    <row r="168" spans="1:4" x14ac:dyDescent="0.25">
      <c r="A168" s="121"/>
      <c r="C168" s="121"/>
      <c r="D168" s="121"/>
    </row>
    <row r="169" spans="1:4" x14ac:dyDescent="0.25">
      <c r="A169" s="121"/>
      <c r="C169" s="121"/>
      <c r="D169" s="121"/>
    </row>
    <row r="170" spans="1:4" x14ac:dyDescent="0.25">
      <c r="A170" s="121"/>
      <c r="C170" s="121"/>
      <c r="D170" s="121"/>
    </row>
    <row r="171" spans="1:4" x14ac:dyDescent="0.25">
      <c r="A171" s="121"/>
      <c r="C171" s="121"/>
      <c r="D171" s="121"/>
    </row>
    <row r="172" spans="1:4" x14ac:dyDescent="0.25">
      <c r="A172" s="121"/>
      <c r="C172" s="121"/>
      <c r="D172" s="121"/>
    </row>
    <row r="173" spans="1:4" x14ac:dyDescent="0.25">
      <c r="A173" s="121"/>
      <c r="C173" s="121"/>
      <c r="D173" s="121"/>
    </row>
    <row r="174" spans="1:4" x14ac:dyDescent="0.25">
      <c r="A174" s="121"/>
      <c r="C174" s="121"/>
      <c r="D174" s="121"/>
    </row>
    <row r="175" spans="1:4" x14ac:dyDescent="0.25">
      <c r="A175" s="121"/>
      <c r="C175" s="121"/>
      <c r="D175" s="121"/>
    </row>
    <row r="176" spans="1:4" x14ac:dyDescent="0.25">
      <c r="A176" s="121"/>
      <c r="C176" s="121"/>
      <c r="D176" s="121"/>
    </row>
    <row r="177" spans="1:4" x14ac:dyDescent="0.25">
      <c r="A177" s="121"/>
      <c r="C177" s="121"/>
      <c r="D177" s="121"/>
    </row>
    <row r="178" spans="1:4" x14ac:dyDescent="0.25">
      <c r="A178" s="121"/>
      <c r="C178" s="121"/>
      <c r="D178" s="121"/>
    </row>
    <row r="179" spans="1:4" x14ac:dyDescent="0.25">
      <c r="A179" s="121"/>
      <c r="C179" s="121"/>
      <c r="D179" s="121"/>
    </row>
    <row r="180" spans="1:4" x14ac:dyDescent="0.25">
      <c r="A180" s="121"/>
      <c r="C180" s="121"/>
      <c r="D180" s="121"/>
    </row>
    <row r="181" spans="1:4" x14ac:dyDescent="0.25">
      <c r="A181" s="121"/>
      <c r="C181" s="121"/>
      <c r="D181" s="121"/>
    </row>
    <row r="182" spans="1:4" x14ac:dyDescent="0.25">
      <c r="A182" s="121"/>
      <c r="C182" s="121"/>
      <c r="D182" s="121"/>
    </row>
    <row r="183" spans="1:4" x14ac:dyDescent="0.25">
      <c r="A183" s="121"/>
      <c r="C183" s="121"/>
      <c r="D183" s="121"/>
    </row>
    <row r="184" spans="1:4" x14ac:dyDescent="0.25">
      <c r="A184" s="121"/>
      <c r="C184" s="121"/>
      <c r="D184" s="121"/>
    </row>
    <row r="185" spans="1:4" x14ac:dyDescent="0.25">
      <c r="A185" s="121"/>
      <c r="C185" s="121"/>
      <c r="D185" s="121"/>
    </row>
    <row r="186" spans="1:4" x14ac:dyDescent="0.25">
      <c r="A186" s="121"/>
      <c r="C186" s="121"/>
      <c r="D186" s="121"/>
    </row>
    <row r="187" spans="1:4" x14ac:dyDescent="0.25">
      <c r="A187" s="121"/>
      <c r="C187" s="121"/>
      <c r="D187" s="121"/>
    </row>
    <row r="188" spans="1:4" x14ac:dyDescent="0.25">
      <c r="A188" s="121"/>
      <c r="C188" s="121"/>
      <c r="D188" s="121"/>
    </row>
    <row r="189" spans="1:4" x14ac:dyDescent="0.25">
      <c r="A189" s="121"/>
      <c r="C189" s="121"/>
      <c r="D189" s="121"/>
    </row>
    <row r="190" spans="1:4" x14ac:dyDescent="0.25">
      <c r="A190" s="121"/>
      <c r="C190" s="121"/>
      <c r="D190" s="121"/>
    </row>
    <row r="191" spans="1:4" x14ac:dyDescent="0.25">
      <c r="A191" s="121"/>
      <c r="C191" s="121"/>
      <c r="D191" s="121"/>
    </row>
    <row r="192" spans="1:4" x14ac:dyDescent="0.25">
      <c r="A192" s="121"/>
      <c r="C192" s="121"/>
      <c r="D192" s="121"/>
    </row>
    <row r="193" spans="1:4" x14ac:dyDescent="0.25">
      <c r="A193" s="121"/>
      <c r="C193" s="121"/>
      <c r="D193" s="121"/>
    </row>
    <row r="194" spans="1:4" x14ac:dyDescent="0.25">
      <c r="A194" s="121"/>
      <c r="C194" s="121"/>
      <c r="D194" s="121"/>
    </row>
    <row r="195" spans="1:4" x14ac:dyDescent="0.25">
      <c r="A195" s="121"/>
      <c r="C195" s="121"/>
      <c r="D195" s="121"/>
    </row>
    <row r="196" spans="1:4" x14ac:dyDescent="0.25">
      <c r="A196" s="121"/>
      <c r="C196" s="121"/>
      <c r="D196" s="121"/>
    </row>
    <row r="197" spans="1:4" x14ac:dyDescent="0.25">
      <c r="A197" s="121"/>
      <c r="C197" s="121"/>
      <c r="D197" s="121"/>
    </row>
    <row r="198" spans="1:4" x14ac:dyDescent="0.25">
      <c r="A198" s="121"/>
      <c r="C198" s="121"/>
      <c r="D198" s="121"/>
    </row>
    <row r="199" spans="1:4" x14ac:dyDescent="0.25">
      <c r="A199" s="121"/>
      <c r="C199" s="121"/>
      <c r="D199" s="121"/>
    </row>
    <row r="200" spans="1:4" x14ac:dyDescent="0.25">
      <c r="A200" s="121"/>
      <c r="C200" s="121"/>
      <c r="D200" s="121"/>
    </row>
    <row r="201" spans="1:4" x14ac:dyDescent="0.25">
      <c r="A201" s="121"/>
      <c r="C201" s="121"/>
      <c r="D201" s="121"/>
    </row>
    <row r="202" spans="1:4" x14ac:dyDescent="0.25">
      <c r="A202" s="121"/>
      <c r="C202" s="121"/>
      <c r="D202" s="121"/>
    </row>
    <row r="203" spans="1:4" x14ac:dyDescent="0.25">
      <c r="A203" s="121"/>
      <c r="C203" s="121"/>
      <c r="D203" s="121"/>
    </row>
    <row r="204" spans="1:4" x14ac:dyDescent="0.25">
      <c r="A204" s="121"/>
      <c r="C204" s="121"/>
      <c r="D204" s="121"/>
    </row>
    <row r="205" spans="1:4" x14ac:dyDescent="0.25">
      <c r="A205" s="121"/>
      <c r="C205" s="121"/>
      <c r="D205" s="121"/>
    </row>
    <row r="206" spans="1:4" x14ac:dyDescent="0.25">
      <c r="A206" s="121"/>
      <c r="C206" s="121"/>
      <c r="D206" s="121"/>
    </row>
    <row r="207" spans="1:4" x14ac:dyDescent="0.25">
      <c r="A207" s="121"/>
      <c r="C207" s="121"/>
      <c r="D207" s="121"/>
    </row>
    <row r="208" spans="1:4" x14ac:dyDescent="0.25">
      <c r="A208" s="121"/>
      <c r="C208" s="121"/>
      <c r="D208" s="121"/>
    </row>
    <row r="209" spans="1:4" x14ac:dyDescent="0.25">
      <c r="A209" s="121"/>
      <c r="C209" s="121"/>
      <c r="D209" s="121"/>
    </row>
    <row r="210" spans="1:4" x14ac:dyDescent="0.25">
      <c r="A210" s="121"/>
      <c r="C210" s="121"/>
      <c r="D210" s="121"/>
    </row>
    <row r="211" spans="1:4" x14ac:dyDescent="0.25">
      <c r="A211" s="121"/>
      <c r="C211" s="121"/>
      <c r="D211" s="121"/>
    </row>
    <row r="212" spans="1:4" x14ac:dyDescent="0.25">
      <c r="A212" s="121"/>
      <c r="C212" s="121"/>
      <c r="D212" s="121"/>
    </row>
    <row r="213" spans="1:4" x14ac:dyDescent="0.25">
      <c r="A213" s="121"/>
      <c r="C213" s="121"/>
      <c r="D213" s="121"/>
    </row>
    <row r="214" spans="1:4" x14ac:dyDescent="0.25">
      <c r="A214" s="121"/>
      <c r="C214" s="121"/>
      <c r="D214" s="121"/>
    </row>
    <row r="215" spans="1:4" x14ac:dyDescent="0.25">
      <c r="A215" s="121"/>
      <c r="C215" s="121"/>
      <c r="D215" s="121"/>
    </row>
    <row r="216" spans="1:4" x14ac:dyDescent="0.25">
      <c r="A216" s="121"/>
      <c r="C216" s="121"/>
      <c r="D216" s="121"/>
    </row>
    <row r="217" spans="1:4" x14ac:dyDescent="0.25">
      <c r="A217" s="121"/>
      <c r="C217" s="121"/>
      <c r="D217" s="121"/>
    </row>
    <row r="218" spans="1:4" x14ac:dyDescent="0.25">
      <c r="A218" s="121"/>
      <c r="C218" s="121"/>
      <c r="D218" s="121"/>
    </row>
    <row r="219" spans="1:4" x14ac:dyDescent="0.25">
      <c r="A219" s="121"/>
      <c r="C219" s="121"/>
      <c r="D219" s="121"/>
    </row>
    <row r="220" spans="1:4" x14ac:dyDescent="0.25">
      <c r="A220" s="121"/>
      <c r="C220" s="121"/>
      <c r="D220" s="121"/>
    </row>
    <row r="221" spans="1:4" x14ac:dyDescent="0.25">
      <c r="A221" s="121"/>
      <c r="C221" s="121"/>
      <c r="D221" s="121"/>
    </row>
    <row r="222" spans="1:4" x14ac:dyDescent="0.25">
      <c r="A222" s="121"/>
      <c r="C222" s="121"/>
      <c r="D222" s="121"/>
    </row>
    <row r="223" spans="1:4" x14ac:dyDescent="0.25">
      <c r="A223" s="121"/>
      <c r="C223" s="121"/>
      <c r="D223" s="121"/>
    </row>
    <row r="224" spans="1:4" x14ac:dyDescent="0.25">
      <c r="A224" s="121"/>
      <c r="C224" s="121"/>
      <c r="D224" s="121"/>
    </row>
    <row r="225" spans="1:4" x14ac:dyDescent="0.25">
      <c r="A225" s="121"/>
      <c r="C225" s="121"/>
      <c r="D225" s="121"/>
    </row>
    <row r="226" spans="1:4" x14ac:dyDescent="0.25">
      <c r="A226" s="121"/>
      <c r="C226" s="121"/>
      <c r="D226" s="121"/>
    </row>
    <row r="227" spans="1:4" x14ac:dyDescent="0.25">
      <c r="A227" s="121"/>
      <c r="C227" s="121"/>
      <c r="D227" s="121"/>
    </row>
    <row r="228" spans="1:4" x14ac:dyDescent="0.25">
      <c r="A228" s="121"/>
      <c r="C228" s="121"/>
      <c r="D228" s="121"/>
    </row>
    <row r="229" spans="1:4" x14ac:dyDescent="0.25">
      <c r="A229" s="121"/>
      <c r="C229" s="121"/>
      <c r="D229" s="121"/>
    </row>
    <row r="230" spans="1:4" x14ac:dyDescent="0.25">
      <c r="A230" s="121"/>
      <c r="C230" s="121"/>
      <c r="D230" s="121"/>
    </row>
    <row r="231" spans="1:4" x14ac:dyDescent="0.25">
      <c r="A231" s="121"/>
      <c r="C231" s="121"/>
      <c r="D231" s="121"/>
    </row>
    <row r="232" spans="1:4" x14ac:dyDescent="0.25">
      <c r="A232" s="121"/>
      <c r="C232" s="121"/>
      <c r="D232" s="121"/>
    </row>
    <row r="233" spans="1:4" x14ac:dyDescent="0.25">
      <c r="A233" s="121"/>
      <c r="C233" s="121"/>
      <c r="D233" s="121"/>
    </row>
    <row r="234" spans="1:4" x14ac:dyDescent="0.25">
      <c r="A234" s="121"/>
      <c r="C234" s="121"/>
      <c r="D234" s="121"/>
    </row>
    <row r="235" spans="1:4" x14ac:dyDescent="0.25">
      <c r="A235" s="121"/>
      <c r="C235" s="121"/>
      <c r="D235" s="121"/>
    </row>
    <row r="236" spans="1:4" x14ac:dyDescent="0.25">
      <c r="A236" s="121"/>
      <c r="C236" s="121"/>
      <c r="D236" s="121"/>
    </row>
    <row r="237" spans="1:4" x14ac:dyDescent="0.25">
      <c r="A237" s="121"/>
      <c r="C237" s="121"/>
      <c r="D237" s="121"/>
    </row>
    <row r="238" spans="1:4" x14ac:dyDescent="0.25">
      <c r="A238" s="121"/>
      <c r="C238" s="121"/>
      <c r="D238" s="121"/>
    </row>
    <row r="239" spans="1:4" x14ac:dyDescent="0.25">
      <c r="A239" s="121"/>
      <c r="C239" s="121"/>
      <c r="D239" s="121"/>
    </row>
    <row r="240" spans="1:4" x14ac:dyDescent="0.25">
      <c r="A240" s="121"/>
      <c r="C240" s="121"/>
      <c r="D240" s="121"/>
    </row>
    <row r="241" spans="1:4" x14ac:dyDescent="0.25">
      <c r="A241" s="121"/>
      <c r="C241" s="121"/>
      <c r="D241" s="121"/>
    </row>
    <row r="242" spans="1:4" x14ac:dyDescent="0.25">
      <c r="A242" s="121"/>
      <c r="C242" s="121"/>
      <c r="D242" s="121"/>
    </row>
    <row r="243" spans="1:4" x14ac:dyDescent="0.25">
      <c r="A243" s="121"/>
      <c r="C243" s="121"/>
      <c r="D243" s="121"/>
    </row>
    <row r="244" spans="1:4" x14ac:dyDescent="0.25">
      <c r="A244" s="121"/>
      <c r="C244" s="121"/>
      <c r="D244" s="121"/>
    </row>
    <row r="245" spans="1:4" x14ac:dyDescent="0.25">
      <c r="A245" s="121"/>
      <c r="C245" s="121"/>
      <c r="D245" s="121"/>
    </row>
    <row r="246" spans="1:4" x14ac:dyDescent="0.25">
      <c r="A246" s="121"/>
      <c r="C246" s="121"/>
      <c r="D246" s="121"/>
    </row>
    <row r="247" spans="1:4" x14ac:dyDescent="0.25">
      <c r="A247" s="121"/>
      <c r="C247" s="121"/>
      <c r="D247" s="121"/>
    </row>
    <row r="248" spans="1:4" x14ac:dyDescent="0.25">
      <c r="A248" s="121"/>
      <c r="C248" s="121"/>
      <c r="D248" s="121"/>
    </row>
    <row r="249" spans="1:4" x14ac:dyDescent="0.25">
      <c r="A249" s="121"/>
      <c r="C249" s="121"/>
      <c r="D249" s="121"/>
    </row>
    <row r="250" spans="1:4" x14ac:dyDescent="0.25">
      <c r="A250" s="121"/>
      <c r="C250" s="121"/>
      <c r="D250" s="121"/>
    </row>
    <row r="251" spans="1:4" x14ac:dyDescent="0.25">
      <c r="A251" s="121"/>
      <c r="C251" s="121"/>
      <c r="D251" s="121"/>
    </row>
    <row r="252" spans="1:4" x14ac:dyDescent="0.25">
      <c r="A252" s="121"/>
      <c r="C252" s="121"/>
      <c r="D252" s="121"/>
    </row>
    <row r="253" spans="1:4" x14ac:dyDescent="0.25">
      <c r="A253" s="121"/>
      <c r="C253" s="121"/>
      <c r="D253" s="121"/>
    </row>
    <row r="254" spans="1:4" x14ac:dyDescent="0.25">
      <c r="A254" s="121"/>
      <c r="C254" s="121"/>
      <c r="D254" s="121"/>
    </row>
    <row r="255" spans="1:4" x14ac:dyDescent="0.25">
      <c r="A255" s="121"/>
      <c r="C255" s="121"/>
      <c r="D255" s="121"/>
    </row>
    <row r="256" spans="1:4" x14ac:dyDescent="0.25">
      <c r="A256" s="121"/>
      <c r="C256" s="121"/>
      <c r="D256" s="121"/>
    </row>
    <row r="257" spans="1:5" x14ac:dyDescent="0.25">
      <c r="A257" s="121"/>
      <c r="C257" s="121"/>
      <c r="D257" s="121"/>
    </row>
    <row r="258" spans="1:5" x14ac:dyDescent="0.25">
      <c r="A258" s="121"/>
      <c r="C258" s="121"/>
      <c r="D258" s="121"/>
    </row>
    <row r="259" spans="1:5" x14ac:dyDescent="0.25">
      <c r="A259" s="121"/>
      <c r="C259" s="121"/>
      <c r="D259" s="121"/>
    </row>
    <row r="260" spans="1:5" x14ac:dyDescent="0.25">
      <c r="A260" s="121"/>
      <c r="C260" s="121"/>
      <c r="D260" s="121"/>
    </row>
    <row r="261" spans="1:5" x14ac:dyDescent="0.25">
      <c r="A261" s="121"/>
      <c r="C261" s="121"/>
      <c r="D261" s="121"/>
    </row>
    <row r="262" spans="1:5" x14ac:dyDescent="0.25">
      <c r="A262" s="121"/>
      <c r="C262" s="121"/>
      <c r="D262" s="121"/>
    </row>
    <row r="263" spans="1:5" x14ac:dyDescent="0.25">
      <c r="A263" s="121"/>
      <c r="C263" s="121"/>
      <c r="D263" s="121"/>
    </row>
    <row r="264" spans="1:5" x14ac:dyDescent="0.25">
      <c r="A264" s="121"/>
      <c r="C264" s="121"/>
      <c r="D264" s="121"/>
    </row>
    <row r="265" spans="1:5" x14ac:dyDescent="0.25">
      <c r="A265" s="121"/>
      <c r="C265" s="121"/>
      <c r="D265" s="121"/>
    </row>
    <row r="266" spans="1:5" x14ac:dyDescent="0.25">
      <c r="A266" s="121"/>
      <c r="C266" s="121"/>
      <c r="D266" s="121"/>
    </row>
    <row r="267" spans="1:5" x14ac:dyDescent="0.25">
      <c r="A267" s="81"/>
      <c r="B267" s="81"/>
      <c r="C267" s="81"/>
      <c r="D267" s="81"/>
      <c r="E267" s="81"/>
    </row>
    <row r="268" spans="1:5" x14ac:dyDescent="0.25">
      <c r="A268" s="81"/>
      <c r="B268" s="81"/>
      <c r="C268" s="81"/>
      <c r="D268" s="81"/>
      <c r="E268" s="81"/>
    </row>
    <row r="269" spans="1:5" x14ac:dyDescent="0.25">
      <c r="A269" s="81"/>
      <c r="B269" s="81"/>
      <c r="C269" s="81"/>
      <c r="D269" s="81"/>
      <c r="E269" s="81"/>
    </row>
    <row r="270" spans="1:5" x14ac:dyDescent="0.25">
      <c r="A270" s="81"/>
      <c r="B270" s="81"/>
      <c r="C270" s="81"/>
      <c r="D270" s="81"/>
      <c r="E270" s="81"/>
    </row>
    <row r="271" spans="1:5" x14ac:dyDescent="0.25">
      <c r="A271" s="81"/>
      <c r="B271" s="81"/>
      <c r="C271" s="81"/>
      <c r="D271" s="81"/>
      <c r="E271" s="81"/>
    </row>
    <row r="272" spans="1:5" x14ac:dyDescent="0.25">
      <c r="A272" s="81"/>
      <c r="B272" s="81"/>
      <c r="C272" s="81"/>
      <c r="D272" s="81"/>
      <c r="E272" s="81"/>
    </row>
    <row r="273" spans="1:5" x14ac:dyDescent="0.25">
      <c r="A273" s="81"/>
      <c r="B273" s="81"/>
      <c r="C273" s="81"/>
      <c r="D273" s="81"/>
      <c r="E273" s="81"/>
    </row>
    <row r="274" spans="1:5" x14ac:dyDescent="0.25">
      <c r="A274" s="81"/>
      <c r="B274" s="81"/>
      <c r="C274" s="81"/>
      <c r="D274" s="81"/>
      <c r="E274" s="81"/>
    </row>
    <row r="275" spans="1:5" x14ac:dyDescent="0.25">
      <c r="A275" s="81"/>
      <c r="B275" s="81"/>
      <c r="C275" s="81"/>
      <c r="D275" s="81"/>
      <c r="E275" s="81"/>
    </row>
    <row r="276" spans="1:5" x14ac:dyDescent="0.25">
      <c r="A276" s="81"/>
      <c r="B276" s="81"/>
      <c r="C276" s="81"/>
      <c r="D276" s="81"/>
      <c r="E276" s="81"/>
    </row>
    <row r="277" spans="1:5" x14ac:dyDescent="0.25">
      <c r="A277" s="81"/>
      <c r="B277" s="81"/>
      <c r="C277" s="81"/>
      <c r="D277" s="81"/>
      <c r="E277" s="81"/>
    </row>
    <row r="278" spans="1:5" x14ac:dyDescent="0.25">
      <c r="A278" s="81"/>
      <c r="B278" s="81"/>
      <c r="C278" s="81"/>
      <c r="D278" s="81"/>
      <c r="E278" s="81"/>
    </row>
    <row r="279" spans="1:5" x14ac:dyDescent="0.25">
      <c r="A279" s="81"/>
      <c r="B279" s="81"/>
      <c r="C279" s="81"/>
      <c r="D279" s="81"/>
      <c r="E279" s="81"/>
    </row>
    <row r="280" spans="1:5" x14ac:dyDescent="0.25">
      <c r="A280" s="81"/>
      <c r="B280" s="81"/>
      <c r="C280" s="81"/>
      <c r="D280" s="81"/>
      <c r="E280" s="81"/>
    </row>
    <row r="281" spans="1:5" x14ac:dyDescent="0.25">
      <c r="A281" s="81"/>
      <c r="B281" s="81"/>
      <c r="C281" s="81"/>
      <c r="D281" s="81"/>
      <c r="E281" s="81"/>
    </row>
    <row r="282" spans="1:5" x14ac:dyDescent="0.25">
      <c r="A282" s="81"/>
      <c r="B282" s="81"/>
      <c r="C282" s="81"/>
      <c r="D282" s="81"/>
      <c r="E282" s="81"/>
    </row>
    <row r="283" spans="1:5" x14ac:dyDescent="0.25">
      <c r="A283" s="81"/>
      <c r="B283" s="81"/>
      <c r="C283" s="81"/>
      <c r="D283" s="81"/>
      <c r="E283" s="81"/>
    </row>
    <row r="284" spans="1:5" x14ac:dyDescent="0.25">
      <c r="A284" s="81"/>
      <c r="B284" s="81"/>
      <c r="C284" s="81"/>
      <c r="D284" s="81"/>
      <c r="E284" s="81"/>
    </row>
    <row r="285" spans="1:5" x14ac:dyDescent="0.25">
      <c r="A285" s="81"/>
      <c r="B285" s="81"/>
      <c r="C285" s="81"/>
      <c r="D285" s="81"/>
      <c r="E285" s="81"/>
    </row>
    <row r="286" spans="1:5" x14ac:dyDescent="0.25">
      <c r="A286" s="81"/>
      <c r="B286" s="81"/>
      <c r="C286" s="81"/>
      <c r="D286" s="81"/>
      <c r="E286" s="81"/>
    </row>
    <row r="287" spans="1:5" x14ac:dyDescent="0.25">
      <c r="A287" s="81"/>
      <c r="B287" s="81"/>
      <c r="C287" s="81"/>
      <c r="D287" s="81"/>
      <c r="E287" s="81"/>
    </row>
    <row r="288" spans="1:5" x14ac:dyDescent="0.25">
      <c r="A288" s="81"/>
      <c r="B288" s="81"/>
      <c r="C288" s="81"/>
      <c r="D288" s="81"/>
      <c r="E288" s="81"/>
    </row>
    <row r="289" spans="1:5" x14ac:dyDescent="0.25">
      <c r="A289" s="81"/>
      <c r="B289" s="81"/>
      <c r="C289" s="81"/>
      <c r="D289" s="81"/>
      <c r="E289" s="81"/>
    </row>
    <row r="290" spans="1:5" x14ac:dyDescent="0.25">
      <c r="A290" s="81"/>
      <c r="B290" s="81"/>
      <c r="C290" s="81"/>
      <c r="D290" s="81"/>
      <c r="E290" s="81"/>
    </row>
    <row r="291" spans="1:5" x14ac:dyDescent="0.25">
      <c r="A291" s="81"/>
      <c r="B291" s="81"/>
      <c r="C291" s="81"/>
      <c r="D291" s="81"/>
      <c r="E291" s="81"/>
    </row>
    <row r="292" spans="1:5" x14ac:dyDescent="0.25">
      <c r="A292" s="81"/>
      <c r="B292" s="81"/>
      <c r="C292" s="81"/>
      <c r="D292" s="81"/>
      <c r="E292" s="81"/>
    </row>
    <row r="293" spans="1:5" x14ac:dyDescent="0.25">
      <c r="A293" s="81"/>
      <c r="B293" s="81"/>
      <c r="C293" s="81"/>
      <c r="D293" s="81"/>
      <c r="E293" s="81"/>
    </row>
    <row r="294" spans="1:5" x14ac:dyDescent="0.25">
      <c r="A294" s="81"/>
      <c r="B294" s="81"/>
      <c r="C294" s="81"/>
      <c r="D294" s="81"/>
      <c r="E294" s="81"/>
    </row>
    <row r="295" spans="1:5" x14ac:dyDescent="0.25">
      <c r="A295" s="81"/>
      <c r="B295" s="81"/>
      <c r="C295" s="81"/>
      <c r="D295" s="81"/>
      <c r="E295" s="81"/>
    </row>
    <row r="296" spans="1:5" x14ac:dyDescent="0.25">
      <c r="A296" s="81"/>
      <c r="B296" s="81"/>
      <c r="C296" s="81"/>
      <c r="D296" s="81"/>
      <c r="E296" s="81"/>
    </row>
    <row r="297" spans="1:5" x14ac:dyDescent="0.25">
      <c r="A297" s="81"/>
      <c r="B297" s="81"/>
      <c r="C297" s="81"/>
      <c r="D297" s="81"/>
      <c r="E297" s="81"/>
    </row>
    <row r="298" spans="1:5" x14ac:dyDescent="0.25">
      <c r="A298" s="81"/>
      <c r="B298" s="81"/>
      <c r="C298" s="81"/>
      <c r="D298" s="81"/>
      <c r="E298" s="81"/>
    </row>
    <row r="299" spans="1:5" x14ac:dyDescent="0.25">
      <c r="A299" s="81"/>
      <c r="B299" s="81"/>
      <c r="C299" s="81"/>
      <c r="D299" s="81"/>
      <c r="E299" s="81"/>
    </row>
    <row r="300" spans="1:5" x14ac:dyDescent="0.25">
      <c r="A300" s="81"/>
      <c r="B300" s="81"/>
      <c r="C300" s="81"/>
      <c r="D300" s="81"/>
      <c r="E300" s="81"/>
    </row>
    <row r="301" spans="1:5" x14ac:dyDescent="0.25">
      <c r="A301" s="81"/>
      <c r="B301" s="81"/>
      <c r="C301" s="81"/>
      <c r="D301" s="81"/>
      <c r="E301" s="81"/>
    </row>
    <row r="302" spans="1:5" x14ac:dyDescent="0.25">
      <c r="A302" s="81"/>
      <c r="B302" s="81"/>
      <c r="C302" s="81"/>
      <c r="D302" s="81"/>
      <c r="E302" s="81"/>
    </row>
    <row r="303" spans="1:5" x14ac:dyDescent="0.25">
      <c r="A303" s="81"/>
      <c r="B303" s="81"/>
      <c r="C303" s="81"/>
      <c r="D303" s="81"/>
      <c r="E303" s="81"/>
    </row>
    <row r="304" spans="1:5" x14ac:dyDescent="0.25">
      <c r="A304" s="81"/>
      <c r="B304" s="81"/>
      <c r="C304" s="81"/>
      <c r="D304" s="81"/>
      <c r="E304" s="81"/>
    </row>
    <row r="305" spans="1:5" x14ac:dyDescent="0.25">
      <c r="A305" s="81"/>
      <c r="B305" s="81"/>
      <c r="C305" s="81"/>
      <c r="D305" s="81"/>
      <c r="E305" s="81"/>
    </row>
    <row r="306" spans="1:5" x14ac:dyDescent="0.25">
      <c r="A306" s="121"/>
      <c r="C306" s="121"/>
      <c r="D306" s="121"/>
    </row>
    <row r="307" spans="1:5" x14ac:dyDescent="0.25">
      <c r="A307" s="121"/>
      <c r="C307" s="121"/>
      <c r="D307" s="121"/>
    </row>
    <row r="308" spans="1:5" x14ac:dyDescent="0.25">
      <c r="A308" s="121"/>
      <c r="C308" s="121"/>
      <c r="D308" s="121"/>
    </row>
    <row r="309" spans="1:5" x14ac:dyDescent="0.25">
      <c r="A309" s="121"/>
      <c r="C309" s="121"/>
      <c r="D309" s="121"/>
    </row>
    <row r="310" spans="1:5" x14ac:dyDescent="0.25">
      <c r="A310" s="121"/>
      <c r="C310" s="121"/>
      <c r="D310" s="121"/>
    </row>
    <row r="311" spans="1:5" x14ac:dyDescent="0.25">
      <c r="A311" s="121"/>
      <c r="C311" s="121"/>
      <c r="D311" s="121"/>
    </row>
    <row r="312" spans="1:5" x14ac:dyDescent="0.25">
      <c r="A312" s="121"/>
      <c r="C312" s="121"/>
      <c r="D312" s="121"/>
    </row>
    <row r="313" spans="1:5" x14ac:dyDescent="0.25">
      <c r="A313" s="121"/>
      <c r="C313" s="121"/>
      <c r="D313" s="121"/>
    </row>
    <row r="314" spans="1:5" x14ac:dyDescent="0.25">
      <c r="A314" s="121"/>
      <c r="C314" s="121"/>
      <c r="D314" s="121"/>
    </row>
    <row r="315" spans="1:5" x14ac:dyDescent="0.25">
      <c r="A315" s="121"/>
      <c r="C315" s="121"/>
      <c r="D315" s="121"/>
    </row>
    <row r="316" spans="1:5" x14ac:dyDescent="0.25">
      <c r="A316" s="121"/>
      <c r="C316" s="121"/>
      <c r="D316" s="121"/>
    </row>
    <row r="317" spans="1:5" x14ac:dyDescent="0.25">
      <c r="A317" s="121"/>
      <c r="C317" s="121"/>
      <c r="D317" s="121"/>
    </row>
    <row r="318" spans="1:5" x14ac:dyDescent="0.25">
      <c r="A318" s="121"/>
      <c r="C318" s="121"/>
      <c r="D318" s="121"/>
    </row>
    <row r="319" spans="1:5" x14ac:dyDescent="0.25">
      <c r="A319" s="121"/>
      <c r="C319" s="121"/>
      <c r="D319" s="121"/>
    </row>
    <row r="320" spans="1:5" x14ac:dyDescent="0.25">
      <c r="A320" s="121"/>
      <c r="C320" s="121"/>
      <c r="D320" s="121"/>
    </row>
    <row r="321" spans="1:4" x14ac:dyDescent="0.25">
      <c r="A321" s="121"/>
      <c r="C321" s="121"/>
      <c r="D321" s="121"/>
    </row>
    <row r="322" spans="1:4" x14ac:dyDescent="0.25">
      <c r="A322" s="121"/>
      <c r="C322" s="121"/>
      <c r="D322" s="121"/>
    </row>
    <row r="323" spans="1:4" x14ac:dyDescent="0.25">
      <c r="A323" s="121"/>
      <c r="C323" s="121"/>
      <c r="D323" s="121"/>
    </row>
    <row r="324" spans="1:4" x14ac:dyDescent="0.25">
      <c r="A324" s="121"/>
      <c r="C324" s="121"/>
      <c r="D324" s="121"/>
    </row>
    <row r="325" spans="1:4" x14ac:dyDescent="0.25">
      <c r="A325" s="121"/>
      <c r="C325" s="121"/>
      <c r="D325" s="121"/>
    </row>
    <row r="326" spans="1:4" x14ac:dyDescent="0.25">
      <c r="A326" s="121"/>
      <c r="C326" s="121"/>
      <c r="D326" s="121"/>
    </row>
    <row r="327" spans="1:4" x14ac:dyDescent="0.25">
      <c r="A327" s="121"/>
      <c r="C327" s="121"/>
      <c r="D327" s="121"/>
    </row>
    <row r="328" spans="1:4" x14ac:dyDescent="0.25">
      <c r="A328" s="121"/>
      <c r="C328" s="121"/>
      <c r="D328" s="121"/>
    </row>
    <row r="329" spans="1:4" x14ac:dyDescent="0.25">
      <c r="A329" s="121"/>
      <c r="C329" s="121"/>
      <c r="D329" s="121"/>
    </row>
    <row r="330" spans="1:4" x14ac:dyDescent="0.25">
      <c r="A330" s="121"/>
      <c r="C330" s="121"/>
      <c r="D330" s="121"/>
    </row>
    <row r="331" spans="1:4" x14ac:dyDescent="0.25">
      <c r="A331" s="121"/>
      <c r="C331" s="121"/>
      <c r="D331" s="121"/>
    </row>
    <row r="332" spans="1:4" x14ac:dyDescent="0.25">
      <c r="A332" s="121"/>
      <c r="C332" s="121"/>
      <c r="D332" s="121"/>
    </row>
    <row r="333" spans="1:4" x14ac:dyDescent="0.25">
      <c r="A333" s="121"/>
      <c r="C333" s="121"/>
      <c r="D333" s="121"/>
    </row>
    <row r="334" spans="1:4" x14ac:dyDescent="0.25">
      <c r="A334" s="121"/>
      <c r="C334" s="121"/>
      <c r="D334" s="121"/>
    </row>
    <row r="335" spans="1:4" x14ac:dyDescent="0.25">
      <c r="A335" s="121"/>
      <c r="C335" s="121"/>
      <c r="D335" s="121"/>
    </row>
    <row r="336" spans="1:4" x14ac:dyDescent="0.25">
      <c r="A336" s="121"/>
      <c r="C336" s="121"/>
      <c r="D336" s="121"/>
    </row>
    <row r="337" spans="1:4" x14ac:dyDescent="0.25">
      <c r="A337" s="121"/>
      <c r="C337" s="121"/>
      <c r="D337" s="121"/>
    </row>
    <row r="338" spans="1:4" x14ac:dyDescent="0.25">
      <c r="A338" s="121"/>
      <c r="C338" s="121"/>
      <c r="D338" s="121"/>
    </row>
    <row r="339" spans="1:4" x14ac:dyDescent="0.25">
      <c r="A339" s="121"/>
      <c r="C339" s="121"/>
      <c r="D339" s="121"/>
    </row>
    <row r="340" spans="1:4" x14ac:dyDescent="0.25">
      <c r="A340" s="121"/>
      <c r="C340" s="121"/>
      <c r="D340" s="121"/>
    </row>
    <row r="341" spans="1:4" x14ac:dyDescent="0.25">
      <c r="A341" s="121"/>
      <c r="C341" s="121"/>
      <c r="D341" s="121"/>
    </row>
    <row r="342" spans="1:4" x14ac:dyDescent="0.25">
      <c r="A342" s="121"/>
      <c r="C342" s="121"/>
      <c r="D342" s="121"/>
    </row>
    <row r="343" spans="1:4" x14ac:dyDescent="0.25">
      <c r="A343" s="121"/>
      <c r="C343" s="121"/>
      <c r="D343" s="121"/>
    </row>
    <row r="344" spans="1:4" x14ac:dyDescent="0.25">
      <c r="A344" s="121"/>
      <c r="C344" s="121"/>
      <c r="D344" s="121"/>
    </row>
    <row r="345" spans="1:4" x14ac:dyDescent="0.25">
      <c r="A345" s="121"/>
      <c r="C345" s="121"/>
      <c r="D345" s="121"/>
    </row>
    <row r="346" spans="1:4" x14ac:dyDescent="0.25">
      <c r="A346" s="121"/>
      <c r="C346" s="121"/>
      <c r="D346" s="121"/>
    </row>
    <row r="347" spans="1:4" x14ac:dyDescent="0.25">
      <c r="A347" s="121"/>
      <c r="C347" s="121"/>
      <c r="D347" s="121"/>
    </row>
    <row r="348" spans="1:4" x14ac:dyDescent="0.25">
      <c r="A348" s="121"/>
      <c r="C348" s="121"/>
      <c r="D348" s="121"/>
    </row>
    <row r="349" spans="1:4" x14ac:dyDescent="0.25">
      <c r="A349" s="121"/>
      <c r="C349" s="121"/>
      <c r="D349" s="121"/>
    </row>
    <row r="350" spans="1:4" x14ac:dyDescent="0.25">
      <c r="A350" s="121"/>
      <c r="C350" s="121"/>
      <c r="D350" s="121"/>
    </row>
    <row r="351" spans="1:4" x14ac:dyDescent="0.25">
      <c r="A351" s="121"/>
      <c r="C351" s="121"/>
      <c r="D351" s="121"/>
    </row>
    <row r="352" spans="1:4" x14ac:dyDescent="0.25">
      <c r="A352" s="121"/>
      <c r="C352" s="121"/>
      <c r="D352" s="121"/>
    </row>
    <row r="353" spans="1:4" x14ac:dyDescent="0.25">
      <c r="A353" s="121"/>
      <c r="C353" s="121"/>
      <c r="D353" s="121"/>
    </row>
    <row r="354" spans="1:4" x14ac:dyDescent="0.25">
      <c r="A354" s="121"/>
      <c r="C354" s="121"/>
      <c r="D354" s="121"/>
    </row>
    <row r="355" spans="1:4" x14ac:dyDescent="0.25">
      <c r="A355" s="121"/>
      <c r="C355" s="121"/>
      <c r="D355" s="121"/>
    </row>
    <row r="356" spans="1:4" x14ac:dyDescent="0.25">
      <c r="A356" s="121"/>
      <c r="C356" s="121"/>
      <c r="D356" s="121"/>
    </row>
    <row r="357" spans="1:4" x14ac:dyDescent="0.25">
      <c r="A357" s="121"/>
      <c r="C357" s="121"/>
      <c r="D357" s="121"/>
    </row>
    <row r="358" spans="1:4" x14ac:dyDescent="0.25">
      <c r="A358" s="121"/>
      <c r="C358" s="121"/>
      <c r="D358" s="121"/>
    </row>
    <row r="359" spans="1:4" x14ac:dyDescent="0.25">
      <c r="A359" s="121"/>
      <c r="C359" s="121"/>
      <c r="D359" s="121"/>
    </row>
    <row r="360" spans="1:4" x14ac:dyDescent="0.25">
      <c r="A360" s="121"/>
      <c r="C360" s="121"/>
      <c r="D360" s="121"/>
    </row>
    <row r="361" spans="1:4" x14ac:dyDescent="0.25">
      <c r="A361" s="121"/>
      <c r="C361" s="121"/>
      <c r="D361" s="121"/>
    </row>
    <row r="362" spans="1:4" x14ac:dyDescent="0.25">
      <c r="A362" s="121"/>
      <c r="C362" s="121"/>
      <c r="D362" s="121"/>
    </row>
    <row r="363" spans="1:4" x14ac:dyDescent="0.25">
      <c r="A363" s="121"/>
      <c r="C363" s="121"/>
      <c r="D363" s="121"/>
    </row>
    <row r="364" spans="1:4" x14ac:dyDescent="0.25">
      <c r="A364" s="121"/>
      <c r="C364" s="121"/>
      <c r="D364" s="121"/>
    </row>
    <row r="365" spans="1:4" x14ac:dyDescent="0.25">
      <c r="A365" s="121"/>
      <c r="C365" s="121"/>
      <c r="D365" s="121"/>
    </row>
    <row r="366" spans="1:4" x14ac:dyDescent="0.25">
      <c r="A366" s="121"/>
      <c r="C366" s="121"/>
      <c r="D366" s="121"/>
    </row>
    <row r="367" spans="1:4" x14ac:dyDescent="0.25">
      <c r="A367" s="121"/>
      <c r="C367" s="121"/>
      <c r="D367" s="121"/>
    </row>
    <row r="368" spans="1:4" x14ac:dyDescent="0.25">
      <c r="A368" s="121"/>
      <c r="C368" s="121"/>
      <c r="D368" s="121"/>
    </row>
    <row r="369" spans="1:4" x14ac:dyDescent="0.25">
      <c r="A369" s="121"/>
      <c r="C369" s="121"/>
      <c r="D369" s="121"/>
    </row>
    <row r="370" spans="1:4" x14ac:dyDescent="0.25">
      <c r="A370" s="121"/>
      <c r="C370" s="121"/>
      <c r="D370" s="121"/>
    </row>
    <row r="371" spans="1:4" x14ac:dyDescent="0.25">
      <c r="A371" s="121"/>
      <c r="C371" s="121"/>
      <c r="D371" s="121"/>
    </row>
    <row r="372" spans="1:4" x14ac:dyDescent="0.25">
      <c r="A372" s="121"/>
      <c r="C372" s="121"/>
      <c r="D372" s="121"/>
    </row>
    <row r="373" spans="1:4" x14ac:dyDescent="0.25">
      <c r="A373" s="121"/>
      <c r="C373" s="121"/>
      <c r="D373" s="121"/>
    </row>
    <row r="374" spans="1:4" x14ac:dyDescent="0.25">
      <c r="A374" s="121"/>
      <c r="C374" s="121"/>
      <c r="D374" s="121"/>
    </row>
    <row r="375" spans="1:4" x14ac:dyDescent="0.25">
      <c r="A375" s="121"/>
      <c r="C375" s="121"/>
      <c r="D375" s="121"/>
    </row>
    <row r="376" spans="1:4" x14ac:dyDescent="0.25">
      <c r="A376" s="121"/>
      <c r="C376" s="121"/>
      <c r="D376" s="121"/>
    </row>
    <row r="377" spans="1:4" x14ac:dyDescent="0.25">
      <c r="A377" s="121"/>
      <c r="C377" s="121"/>
      <c r="D377" s="121"/>
    </row>
    <row r="378" spans="1:4" x14ac:dyDescent="0.25">
      <c r="A378" s="121"/>
      <c r="C378" s="121"/>
      <c r="D378" s="121"/>
    </row>
    <row r="379" spans="1:4" x14ac:dyDescent="0.25">
      <c r="A379" s="121"/>
      <c r="C379" s="121"/>
      <c r="D379" s="121"/>
    </row>
    <row r="380" spans="1:4" x14ac:dyDescent="0.25">
      <c r="A380" s="121"/>
      <c r="C380" s="121"/>
      <c r="D380" s="121"/>
    </row>
    <row r="381" spans="1:4" x14ac:dyDescent="0.25">
      <c r="A381" s="121"/>
      <c r="C381" s="121"/>
      <c r="D381" s="121"/>
    </row>
    <row r="382" spans="1:4" x14ac:dyDescent="0.25">
      <c r="A382" s="121"/>
      <c r="C382" s="121"/>
      <c r="D382" s="121"/>
    </row>
    <row r="383" spans="1:4" x14ac:dyDescent="0.25">
      <c r="A383" s="121"/>
      <c r="C383" s="121"/>
      <c r="D383" s="121"/>
    </row>
    <row r="384" spans="1:4" x14ac:dyDescent="0.25">
      <c r="A384" s="121"/>
      <c r="C384" s="121"/>
      <c r="D384" s="121"/>
    </row>
    <row r="385" spans="1:4" x14ac:dyDescent="0.25">
      <c r="A385" s="121"/>
      <c r="C385" s="121"/>
      <c r="D385" s="121"/>
    </row>
    <row r="386" spans="1:4" x14ac:dyDescent="0.25">
      <c r="A386" s="121"/>
      <c r="C386" s="121"/>
      <c r="D386" s="121"/>
    </row>
    <row r="387" spans="1:4" x14ac:dyDescent="0.25">
      <c r="A387" s="121"/>
      <c r="C387" s="121"/>
      <c r="D387" s="121"/>
    </row>
    <row r="388" spans="1:4" x14ac:dyDescent="0.25">
      <c r="A388" s="121"/>
      <c r="C388" s="121"/>
      <c r="D388" s="121"/>
    </row>
    <row r="389" spans="1:4" x14ac:dyDescent="0.25">
      <c r="A389" s="121"/>
      <c r="C389" s="121"/>
      <c r="D389" s="121"/>
    </row>
    <row r="390" spans="1:4" x14ac:dyDescent="0.25">
      <c r="A390" s="121"/>
      <c r="C390" s="121"/>
      <c r="D390" s="121"/>
    </row>
    <row r="391" spans="1:4" x14ac:dyDescent="0.25">
      <c r="A391" s="121"/>
      <c r="C391" s="121"/>
      <c r="D391" s="121"/>
    </row>
    <row r="392" spans="1:4" x14ac:dyDescent="0.25">
      <c r="A392" s="121"/>
      <c r="C392" s="121"/>
      <c r="D392" s="121"/>
    </row>
    <row r="393" spans="1:4" x14ac:dyDescent="0.25">
      <c r="A393" s="121"/>
      <c r="C393" s="121"/>
      <c r="D393" s="121"/>
    </row>
    <row r="394" spans="1:4" x14ac:dyDescent="0.25">
      <c r="A394" s="121"/>
      <c r="C394" s="121"/>
      <c r="D394" s="121"/>
    </row>
    <row r="395" spans="1:4" x14ac:dyDescent="0.25">
      <c r="A395" s="121"/>
      <c r="C395" s="121"/>
      <c r="D395" s="121"/>
    </row>
    <row r="396" spans="1:4" x14ac:dyDescent="0.25">
      <c r="A396" s="121"/>
      <c r="C396" s="121"/>
      <c r="D396" s="121"/>
    </row>
    <row r="397" spans="1:4" x14ac:dyDescent="0.25">
      <c r="A397" s="121"/>
      <c r="C397" s="121"/>
      <c r="D397" s="121"/>
    </row>
    <row r="398" spans="1:4" x14ac:dyDescent="0.25">
      <c r="A398" s="121"/>
      <c r="C398" s="121"/>
      <c r="D398" s="121"/>
    </row>
    <row r="399" spans="1:4" x14ac:dyDescent="0.25">
      <c r="A399" s="121"/>
      <c r="C399" s="121"/>
      <c r="D399" s="121"/>
    </row>
    <row r="400" spans="1:4" x14ac:dyDescent="0.25">
      <c r="A400" s="121"/>
      <c r="C400" s="121"/>
      <c r="D400" s="121"/>
    </row>
    <row r="401" spans="1:4" x14ac:dyDescent="0.25">
      <c r="A401" s="121"/>
      <c r="C401" s="121"/>
      <c r="D401" s="121"/>
    </row>
    <row r="402" spans="1:4" x14ac:dyDescent="0.25">
      <c r="A402" s="121"/>
      <c r="C402" s="121"/>
      <c r="D402" s="121"/>
    </row>
    <row r="403" spans="1:4" x14ac:dyDescent="0.25">
      <c r="A403" s="121"/>
      <c r="C403" s="121"/>
      <c r="D403" s="121"/>
    </row>
    <row r="404" spans="1:4" x14ac:dyDescent="0.25">
      <c r="A404" s="121"/>
      <c r="C404" s="121"/>
      <c r="D404" s="121"/>
    </row>
    <row r="405" spans="1:4" x14ac:dyDescent="0.25">
      <c r="A405" s="121"/>
      <c r="C405" s="121"/>
      <c r="D405" s="121"/>
    </row>
    <row r="406" spans="1:4" x14ac:dyDescent="0.25">
      <c r="A406" s="121"/>
      <c r="C406" s="121"/>
      <c r="D406" s="121"/>
    </row>
    <row r="407" spans="1:4" x14ac:dyDescent="0.25">
      <c r="A407" s="121"/>
      <c r="C407" s="121"/>
      <c r="D407" s="121"/>
    </row>
    <row r="408" spans="1:4" x14ac:dyDescent="0.25">
      <c r="A408" s="121"/>
      <c r="C408" s="121"/>
      <c r="D408" s="121"/>
    </row>
    <row r="409" spans="1:4" x14ac:dyDescent="0.25">
      <c r="A409" s="121"/>
      <c r="C409" s="121"/>
      <c r="D409" s="121"/>
    </row>
    <row r="410" spans="1:4" x14ac:dyDescent="0.25">
      <c r="A410" s="121"/>
      <c r="C410" s="121"/>
      <c r="D410" s="121"/>
    </row>
    <row r="411" spans="1:4" x14ac:dyDescent="0.25">
      <c r="A411" s="121"/>
      <c r="C411" s="121"/>
      <c r="D411" s="121"/>
    </row>
    <row r="412" spans="1:4" x14ac:dyDescent="0.25">
      <c r="A412" s="121"/>
      <c r="C412" s="121"/>
      <c r="D412" s="121"/>
    </row>
    <row r="413" spans="1:4" x14ac:dyDescent="0.25">
      <c r="A413" s="121"/>
      <c r="C413" s="121"/>
      <c r="D413" s="121"/>
    </row>
    <row r="414" spans="1:4" x14ac:dyDescent="0.25">
      <c r="A414" s="121"/>
      <c r="C414" s="121"/>
      <c r="D414" s="121"/>
    </row>
    <row r="415" spans="1:4" x14ac:dyDescent="0.25">
      <c r="A415" s="121"/>
      <c r="C415" s="121"/>
      <c r="D415" s="121"/>
    </row>
    <row r="416" spans="1:4" x14ac:dyDescent="0.25">
      <c r="A416" s="121"/>
      <c r="C416" s="121"/>
      <c r="D416" s="121"/>
    </row>
    <row r="417" spans="1:4" x14ac:dyDescent="0.25">
      <c r="A417" s="121"/>
      <c r="C417" s="121"/>
      <c r="D417" s="121"/>
    </row>
    <row r="418" spans="1:4" x14ac:dyDescent="0.25">
      <c r="A418" s="121"/>
      <c r="C418" s="121"/>
      <c r="D418" s="121"/>
    </row>
    <row r="419" spans="1:4" x14ac:dyDescent="0.25">
      <c r="A419" s="121"/>
      <c r="C419" s="121"/>
      <c r="D419" s="121"/>
    </row>
    <row r="420" spans="1:4" x14ac:dyDescent="0.25">
      <c r="A420" s="121"/>
      <c r="C420" s="121"/>
      <c r="D420" s="121"/>
    </row>
    <row r="421" spans="1:4" x14ac:dyDescent="0.25">
      <c r="A421" s="121"/>
      <c r="C421" s="121"/>
      <c r="D421" s="121"/>
    </row>
    <row r="422" spans="1:4" x14ac:dyDescent="0.25">
      <c r="A422" s="121"/>
      <c r="C422" s="121"/>
      <c r="D422" s="121"/>
    </row>
    <row r="423" spans="1:4" x14ac:dyDescent="0.25">
      <c r="A423" s="121"/>
      <c r="C423" s="121"/>
      <c r="D423" s="121"/>
    </row>
    <row r="424" spans="1:4" x14ac:dyDescent="0.25">
      <c r="A424" s="121"/>
      <c r="C424" s="121"/>
      <c r="D424" s="121"/>
    </row>
    <row r="425" spans="1:4" x14ac:dyDescent="0.25">
      <c r="A425" s="121"/>
      <c r="C425" s="121"/>
      <c r="D425" s="121"/>
    </row>
    <row r="426" spans="1:4" x14ac:dyDescent="0.25">
      <c r="A426" s="121"/>
      <c r="C426" s="121"/>
      <c r="D426" s="121"/>
    </row>
    <row r="427" spans="1:4" x14ac:dyDescent="0.25">
      <c r="A427" s="121"/>
      <c r="C427" s="121"/>
      <c r="D427" s="121"/>
    </row>
    <row r="428" spans="1:4" x14ac:dyDescent="0.25">
      <c r="A428" s="121"/>
      <c r="C428" s="121"/>
      <c r="D428" s="121"/>
    </row>
    <row r="429" spans="1:4" x14ac:dyDescent="0.25">
      <c r="A429" s="121"/>
      <c r="C429" s="121"/>
      <c r="D429" s="121"/>
    </row>
    <row r="430" spans="1:4" x14ac:dyDescent="0.25">
      <c r="A430" s="121"/>
      <c r="C430" s="121"/>
      <c r="D430" s="121"/>
    </row>
    <row r="431" spans="1:4" x14ac:dyDescent="0.25">
      <c r="A431" s="121"/>
      <c r="C431" s="121"/>
      <c r="D431" s="121"/>
    </row>
    <row r="432" spans="1:4" x14ac:dyDescent="0.25">
      <c r="A432" s="121"/>
      <c r="C432" s="121"/>
      <c r="D432" s="121"/>
    </row>
    <row r="433" spans="1:4" x14ac:dyDescent="0.25">
      <c r="A433" s="121"/>
      <c r="C433" s="121"/>
      <c r="D433" s="121"/>
    </row>
    <row r="434" spans="1:4" x14ac:dyDescent="0.25">
      <c r="A434" s="121"/>
      <c r="C434" s="121"/>
      <c r="D434" s="121"/>
    </row>
    <row r="435" spans="1:4" x14ac:dyDescent="0.25">
      <c r="A435" s="121"/>
      <c r="C435" s="121"/>
      <c r="D435" s="121"/>
    </row>
    <row r="436" spans="1:4" x14ac:dyDescent="0.25">
      <c r="A436" s="121"/>
      <c r="C436" s="121"/>
      <c r="D436" s="121"/>
    </row>
    <row r="437" spans="1:4" x14ac:dyDescent="0.25">
      <c r="A437" s="121"/>
      <c r="C437" s="121"/>
      <c r="D437" s="121"/>
    </row>
    <row r="438" spans="1:4" x14ac:dyDescent="0.25">
      <c r="A438" s="121"/>
      <c r="C438" s="121"/>
      <c r="D438" s="121"/>
    </row>
    <row r="439" spans="1:4" x14ac:dyDescent="0.25">
      <c r="A439" s="121"/>
      <c r="C439" s="121"/>
      <c r="D439" s="121"/>
    </row>
    <row r="440" spans="1:4" x14ac:dyDescent="0.25">
      <c r="A440" s="121"/>
      <c r="C440" s="121"/>
      <c r="D440" s="121"/>
    </row>
    <row r="441" spans="1:4" x14ac:dyDescent="0.25">
      <c r="A441" s="121"/>
      <c r="C441" s="121"/>
      <c r="D441" s="121"/>
    </row>
    <row r="442" spans="1:4" x14ac:dyDescent="0.25">
      <c r="A442" s="121"/>
      <c r="C442" s="121"/>
      <c r="D442" s="121"/>
    </row>
    <row r="443" spans="1:4" x14ac:dyDescent="0.25">
      <c r="A443" s="121"/>
      <c r="C443" s="121"/>
      <c r="D443" s="121"/>
    </row>
    <row r="444" spans="1:4" x14ac:dyDescent="0.25">
      <c r="A444" s="121"/>
      <c r="C444" s="121"/>
      <c r="D444" s="121"/>
    </row>
    <row r="445" spans="1:4" x14ac:dyDescent="0.25">
      <c r="A445" s="121"/>
      <c r="C445" s="121"/>
      <c r="D445" s="121"/>
    </row>
    <row r="446" spans="1:4" x14ac:dyDescent="0.25">
      <c r="A446" s="121"/>
      <c r="C446" s="121"/>
      <c r="D446" s="121"/>
    </row>
    <row r="447" spans="1:4" x14ac:dyDescent="0.25">
      <c r="A447" s="121"/>
      <c r="C447" s="121"/>
      <c r="D447" s="121"/>
    </row>
    <row r="448" spans="1:4" x14ac:dyDescent="0.25">
      <c r="A448" s="121"/>
      <c r="C448" s="121"/>
      <c r="D448" s="121"/>
    </row>
    <row r="449" spans="1:4" x14ac:dyDescent="0.25">
      <c r="A449" s="121"/>
      <c r="C449" s="121"/>
      <c r="D449" s="121"/>
    </row>
    <row r="450" spans="1:4" x14ac:dyDescent="0.25">
      <c r="A450" s="121"/>
      <c r="C450" s="121"/>
      <c r="D450" s="121"/>
    </row>
    <row r="451" spans="1:4" x14ac:dyDescent="0.25">
      <c r="A451" s="121"/>
      <c r="C451" s="121"/>
      <c r="D451" s="121"/>
    </row>
    <row r="452" spans="1:4" x14ac:dyDescent="0.25">
      <c r="A452" s="121"/>
      <c r="C452" s="121"/>
      <c r="D452" s="121"/>
    </row>
    <row r="453" spans="1:4" x14ac:dyDescent="0.25">
      <c r="A453" s="121"/>
      <c r="C453" s="121"/>
      <c r="D453" s="121"/>
    </row>
    <row r="454" spans="1:4" x14ac:dyDescent="0.25">
      <c r="A454" s="121"/>
      <c r="C454" s="121"/>
      <c r="D454" s="121"/>
    </row>
    <row r="455" spans="1:4" x14ac:dyDescent="0.25">
      <c r="A455" s="121"/>
      <c r="C455" s="121"/>
      <c r="D455" s="121"/>
    </row>
    <row r="456" spans="1:4" x14ac:dyDescent="0.25">
      <c r="A456" s="121"/>
      <c r="C456" s="121"/>
      <c r="D456" s="121"/>
    </row>
    <row r="457" spans="1:4" x14ac:dyDescent="0.25">
      <c r="A457" s="121"/>
      <c r="C457" s="121"/>
      <c r="D457" s="121"/>
    </row>
    <row r="458" spans="1:4" x14ac:dyDescent="0.25">
      <c r="A458" s="121"/>
      <c r="C458" s="121"/>
      <c r="D458" s="121"/>
    </row>
    <row r="459" spans="1:4" x14ac:dyDescent="0.25">
      <c r="A459" s="121"/>
      <c r="C459" s="121"/>
      <c r="D459" s="121"/>
    </row>
    <row r="460" spans="1:4" x14ac:dyDescent="0.25">
      <c r="A460" s="121"/>
      <c r="C460" s="121"/>
      <c r="D460" s="121"/>
    </row>
    <row r="461" spans="1:4" x14ac:dyDescent="0.25">
      <c r="A461" s="121"/>
      <c r="C461" s="121"/>
      <c r="D461" s="121"/>
    </row>
    <row r="462" spans="1:4" x14ac:dyDescent="0.25">
      <c r="A462" s="121"/>
      <c r="C462" s="121"/>
      <c r="D462" s="121"/>
    </row>
    <row r="463" spans="1:4" x14ac:dyDescent="0.25">
      <c r="A463" s="121"/>
      <c r="C463" s="121"/>
      <c r="D463" s="121"/>
    </row>
    <row r="464" spans="1:4" x14ac:dyDescent="0.25">
      <c r="A464" s="121"/>
      <c r="C464" s="121"/>
      <c r="D464" s="121"/>
    </row>
    <row r="465" spans="1:4" x14ac:dyDescent="0.25">
      <c r="A465" s="121"/>
      <c r="C465" s="121"/>
      <c r="D465" s="121"/>
    </row>
    <row r="466" spans="1:4" x14ac:dyDescent="0.25">
      <c r="A466" s="121"/>
      <c r="C466" s="121"/>
      <c r="D466" s="121"/>
    </row>
    <row r="467" spans="1:4" x14ac:dyDescent="0.25">
      <c r="A467" s="121"/>
      <c r="C467" s="121"/>
      <c r="D467" s="121"/>
    </row>
    <row r="468" spans="1:4" x14ac:dyDescent="0.25">
      <c r="A468" s="121"/>
      <c r="C468" s="121"/>
      <c r="D468" s="121"/>
    </row>
    <row r="469" spans="1:4" x14ac:dyDescent="0.25">
      <c r="A469" s="121"/>
      <c r="C469" s="121"/>
      <c r="D469" s="121"/>
    </row>
    <row r="470" spans="1:4" x14ac:dyDescent="0.25">
      <c r="A470" s="121"/>
      <c r="C470" s="121"/>
      <c r="D470" s="121"/>
    </row>
    <row r="471" spans="1:4" x14ac:dyDescent="0.25">
      <c r="A471" s="121"/>
      <c r="C471" s="121"/>
      <c r="D471" s="121"/>
    </row>
    <row r="472" spans="1:4" x14ac:dyDescent="0.25">
      <c r="A472" s="121"/>
      <c r="C472" s="121"/>
      <c r="D472" s="121"/>
    </row>
    <row r="473" spans="1:4" x14ac:dyDescent="0.25">
      <c r="A473" s="121"/>
      <c r="C473" s="121"/>
      <c r="D473" s="121"/>
    </row>
    <row r="474" spans="1:4" x14ac:dyDescent="0.25">
      <c r="A474" s="121"/>
      <c r="C474" s="121"/>
      <c r="D474" s="121"/>
    </row>
    <row r="475" spans="1:4" x14ac:dyDescent="0.25">
      <c r="A475" s="121"/>
      <c r="C475" s="121"/>
      <c r="D475" s="121"/>
    </row>
    <row r="476" spans="1:4" x14ac:dyDescent="0.25">
      <c r="A476" s="121"/>
      <c r="C476" s="121"/>
      <c r="D476" s="121"/>
    </row>
    <row r="477" spans="1:4" x14ac:dyDescent="0.25">
      <c r="A477" s="121"/>
      <c r="C477" s="121"/>
      <c r="D477" s="121"/>
    </row>
    <row r="478" spans="1:4" x14ac:dyDescent="0.25">
      <c r="A478" s="121"/>
      <c r="C478" s="121"/>
      <c r="D478" s="121"/>
    </row>
    <row r="479" spans="1:4" x14ac:dyDescent="0.25">
      <c r="A479" s="121"/>
      <c r="C479" s="121"/>
      <c r="D479" s="121"/>
    </row>
    <row r="480" spans="1:4" x14ac:dyDescent="0.25">
      <c r="A480" s="121"/>
      <c r="C480" s="121"/>
      <c r="D480" s="121"/>
    </row>
    <row r="481" spans="1:4" x14ac:dyDescent="0.25">
      <c r="A481" s="121"/>
      <c r="C481" s="121"/>
      <c r="D481" s="121"/>
    </row>
    <row r="482" spans="1:4" x14ac:dyDescent="0.25">
      <c r="A482" s="121"/>
      <c r="C482" s="121"/>
      <c r="D482" s="121"/>
    </row>
    <row r="483" spans="1:4" x14ac:dyDescent="0.25">
      <c r="A483" s="121"/>
      <c r="C483" s="121"/>
      <c r="D483" s="121"/>
    </row>
    <row r="484" spans="1:4" x14ac:dyDescent="0.25">
      <c r="A484" s="121"/>
      <c r="C484" s="121"/>
      <c r="D484" s="121"/>
    </row>
    <row r="485" spans="1:4" x14ac:dyDescent="0.25">
      <c r="A485" s="121"/>
      <c r="C485" s="121"/>
      <c r="D485" s="121"/>
    </row>
    <row r="486" spans="1:4" x14ac:dyDescent="0.25">
      <c r="A486" s="121"/>
      <c r="C486" s="121"/>
      <c r="D486" s="121"/>
    </row>
    <row r="487" spans="1:4" x14ac:dyDescent="0.25">
      <c r="A487" s="121"/>
      <c r="C487" s="121"/>
      <c r="D487" s="121"/>
    </row>
    <row r="488" spans="1:4" x14ac:dyDescent="0.25">
      <c r="A488" s="121"/>
      <c r="C488" s="121"/>
      <c r="D488" s="121"/>
    </row>
    <row r="489" spans="1:4" x14ac:dyDescent="0.25">
      <c r="A489" s="121"/>
      <c r="C489" s="121"/>
      <c r="D489" s="121"/>
    </row>
    <row r="490" spans="1:4" x14ac:dyDescent="0.25">
      <c r="A490" s="121"/>
      <c r="C490" s="121"/>
      <c r="D490" s="121"/>
    </row>
    <row r="491" spans="1:4" x14ac:dyDescent="0.25">
      <c r="A491" s="121"/>
      <c r="C491" s="121"/>
      <c r="D491" s="121"/>
    </row>
    <row r="492" spans="1:4" x14ac:dyDescent="0.25">
      <c r="A492" s="121"/>
      <c r="C492" s="121"/>
      <c r="D492" s="121"/>
    </row>
    <row r="493" spans="1:4" x14ac:dyDescent="0.25">
      <c r="A493" s="121"/>
      <c r="C493" s="121"/>
      <c r="D493" s="121"/>
    </row>
    <row r="494" spans="1:4" x14ac:dyDescent="0.25">
      <c r="A494" s="121"/>
      <c r="C494" s="121"/>
      <c r="D494" s="121"/>
    </row>
    <row r="495" spans="1:4" x14ac:dyDescent="0.25">
      <c r="A495" s="121"/>
      <c r="C495" s="121"/>
      <c r="D495" s="121"/>
    </row>
    <row r="496" spans="1:4" x14ac:dyDescent="0.25">
      <c r="A496" s="121"/>
      <c r="C496" s="121"/>
      <c r="D496" s="121"/>
    </row>
    <row r="497" spans="1:4" x14ac:dyDescent="0.25">
      <c r="A497" s="121"/>
      <c r="C497" s="121"/>
      <c r="D497" s="121"/>
    </row>
    <row r="498" spans="1:4" x14ac:dyDescent="0.25">
      <c r="A498" s="121"/>
      <c r="C498" s="121"/>
      <c r="D498" s="121"/>
    </row>
    <row r="499" spans="1:4" x14ac:dyDescent="0.25">
      <c r="A499" s="121"/>
      <c r="C499" s="121"/>
      <c r="D499" s="121"/>
    </row>
    <row r="500" spans="1:4" x14ac:dyDescent="0.25">
      <c r="A500" s="121"/>
      <c r="C500" s="121"/>
      <c r="D500" s="121"/>
    </row>
    <row r="501" spans="1:4" x14ac:dyDescent="0.25">
      <c r="A501" s="121"/>
      <c r="C501" s="121"/>
      <c r="D501" s="121"/>
    </row>
    <row r="502" spans="1:4" x14ac:dyDescent="0.25">
      <c r="A502" s="121"/>
      <c r="C502" s="121"/>
      <c r="D502" s="121"/>
    </row>
    <row r="503" spans="1:4" x14ac:dyDescent="0.25">
      <c r="A503" s="121"/>
      <c r="C503" s="121"/>
      <c r="D503" s="121"/>
    </row>
    <row r="504" spans="1:4" x14ac:dyDescent="0.25">
      <c r="A504" s="121"/>
      <c r="C504" s="121"/>
      <c r="D504" s="121"/>
    </row>
    <row r="505" spans="1:4" x14ac:dyDescent="0.25">
      <c r="A505" s="121"/>
      <c r="C505" s="121"/>
      <c r="D505" s="121"/>
    </row>
    <row r="506" spans="1:4" x14ac:dyDescent="0.25">
      <c r="A506" s="121"/>
      <c r="C506" s="121"/>
      <c r="D506" s="121"/>
    </row>
    <row r="507" spans="1:4" x14ac:dyDescent="0.25">
      <c r="A507" s="121"/>
      <c r="C507" s="121"/>
      <c r="D507" s="121"/>
    </row>
    <row r="508" spans="1:4" x14ac:dyDescent="0.25">
      <c r="A508" s="121"/>
      <c r="C508" s="121"/>
      <c r="D508" s="121"/>
    </row>
    <row r="509" spans="1:4" x14ac:dyDescent="0.25">
      <c r="A509" s="121"/>
      <c r="C509" s="121"/>
      <c r="D509" s="121"/>
    </row>
    <row r="510" spans="1:4" x14ac:dyDescent="0.25">
      <c r="A510" s="121"/>
      <c r="C510" s="121"/>
      <c r="D510" s="121"/>
    </row>
    <row r="511" spans="1:4" x14ac:dyDescent="0.25">
      <c r="A511" s="121"/>
      <c r="C511" s="121"/>
      <c r="D511" s="121"/>
    </row>
    <row r="512" spans="1:4" x14ac:dyDescent="0.25">
      <c r="A512" s="121"/>
      <c r="C512" s="121"/>
      <c r="D512" s="121"/>
    </row>
    <row r="513" spans="1:4" x14ac:dyDescent="0.25">
      <c r="A513" s="121"/>
      <c r="C513" s="121"/>
      <c r="D513" s="121"/>
    </row>
    <row r="514" spans="1:4" x14ac:dyDescent="0.25">
      <c r="A514" s="121"/>
      <c r="C514" s="121"/>
      <c r="D514" s="121"/>
    </row>
    <row r="515" spans="1:4" x14ac:dyDescent="0.25">
      <c r="A515" s="121"/>
      <c r="C515" s="121"/>
      <c r="D515" s="121"/>
    </row>
    <row r="516" spans="1:4" x14ac:dyDescent="0.25">
      <c r="A516" s="121"/>
      <c r="C516" s="121"/>
      <c r="D516" s="121"/>
    </row>
    <row r="517" spans="1:4" x14ac:dyDescent="0.25">
      <c r="A517" s="121"/>
      <c r="C517" s="121"/>
      <c r="D517" s="121"/>
    </row>
    <row r="518" spans="1:4" x14ac:dyDescent="0.25">
      <c r="A518" s="121"/>
      <c r="C518" s="121"/>
      <c r="D518" s="121"/>
    </row>
    <row r="519" spans="1:4" x14ac:dyDescent="0.25">
      <c r="A519" s="121"/>
      <c r="C519" s="121"/>
      <c r="D519" s="121"/>
    </row>
    <row r="520" spans="1:4" x14ac:dyDescent="0.25">
      <c r="A520" s="121"/>
      <c r="C520" s="121"/>
      <c r="D520" s="121"/>
    </row>
    <row r="521" spans="1:4" x14ac:dyDescent="0.25">
      <c r="A521" s="121"/>
      <c r="C521" s="121"/>
      <c r="D521" s="121"/>
    </row>
    <row r="522" spans="1:4" x14ac:dyDescent="0.25">
      <c r="A522" s="121"/>
      <c r="C522" s="121"/>
      <c r="D522" s="121"/>
    </row>
    <row r="523" spans="1:4" x14ac:dyDescent="0.25">
      <c r="A523" s="121"/>
      <c r="C523" s="121"/>
      <c r="D523" s="121"/>
    </row>
    <row r="524" spans="1:4" x14ac:dyDescent="0.25">
      <c r="A524" s="121"/>
      <c r="C524" s="121"/>
      <c r="D524" s="121"/>
    </row>
    <row r="525" spans="1:4" x14ac:dyDescent="0.25">
      <c r="A525" s="121"/>
      <c r="C525" s="121"/>
      <c r="D525" s="121"/>
    </row>
    <row r="526" spans="1:4" x14ac:dyDescent="0.25">
      <c r="A526" s="121"/>
      <c r="C526" s="121"/>
      <c r="D526" s="121"/>
    </row>
    <row r="527" spans="1:4" x14ac:dyDescent="0.25">
      <c r="A527" s="121"/>
      <c r="C527" s="121"/>
      <c r="D527" s="121"/>
    </row>
    <row r="528" spans="1:4" x14ac:dyDescent="0.25">
      <c r="A528" s="121"/>
      <c r="C528" s="121"/>
      <c r="D528" s="121"/>
    </row>
    <row r="529" spans="1:4" x14ac:dyDescent="0.25">
      <c r="A529" s="121"/>
      <c r="C529" s="121"/>
      <c r="D529" s="121"/>
    </row>
    <row r="530" spans="1:4" x14ac:dyDescent="0.25">
      <c r="A530" s="121"/>
      <c r="C530" s="121"/>
      <c r="D530" s="121"/>
    </row>
    <row r="531" spans="1:4" x14ac:dyDescent="0.25">
      <c r="A531" s="121"/>
      <c r="C531" s="121"/>
      <c r="D531" s="121"/>
    </row>
    <row r="532" spans="1:4" x14ac:dyDescent="0.25">
      <c r="A532" s="121"/>
      <c r="C532" s="121"/>
      <c r="D532" s="121"/>
    </row>
    <row r="533" spans="1:4" x14ac:dyDescent="0.25">
      <c r="A533" s="121"/>
      <c r="C533" s="121"/>
      <c r="D533" s="121"/>
    </row>
    <row r="534" spans="1:4" x14ac:dyDescent="0.25">
      <c r="A534" s="121"/>
      <c r="C534" s="121"/>
      <c r="D534" s="121"/>
    </row>
    <row r="535" spans="1:4" x14ac:dyDescent="0.25">
      <c r="A535" s="121"/>
      <c r="C535" s="121"/>
      <c r="D535" s="121"/>
    </row>
    <row r="536" spans="1:4" x14ac:dyDescent="0.25">
      <c r="A536" s="121"/>
      <c r="C536" s="121"/>
      <c r="D536" s="121"/>
    </row>
    <row r="537" spans="1:4" x14ac:dyDescent="0.25">
      <c r="A537" s="121"/>
      <c r="C537" s="121"/>
      <c r="D537" s="121"/>
    </row>
    <row r="538" spans="1:4" x14ac:dyDescent="0.25">
      <c r="A538" s="121"/>
      <c r="C538" s="121"/>
      <c r="D538" s="121"/>
    </row>
    <row r="539" spans="1:4" x14ac:dyDescent="0.25">
      <c r="A539" s="121"/>
      <c r="C539" s="121"/>
      <c r="D539" s="121"/>
    </row>
    <row r="540" spans="1:4" x14ac:dyDescent="0.25">
      <c r="A540" s="121"/>
      <c r="C540" s="121"/>
      <c r="D540" s="121"/>
    </row>
    <row r="541" spans="1:4" x14ac:dyDescent="0.25">
      <c r="A541" s="121"/>
      <c r="C541" s="121"/>
      <c r="D541" s="121"/>
    </row>
    <row r="542" spans="1:4" x14ac:dyDescent="0.25">
      <c r="A542" s="121"/>
      <c r="C542" s="121"/>
      <c r="D542" s="121"/>
    </row>
    <row r="543" spans="1:4" x14ac:dyDescent="0.25">
      <c r="A543" s="121"/>
      <c r="C543" s="121"/>
      <c r="D543" s="121"/>
    </row>
    <row r="544" spans="1:4" x14ac:dyDescent="0.25">
      <c r="A544" s="121"/>
      <c r="C544" s="121"/>
      <c r="D544" s="121"/>
    </row>
    <row r="545" spans="1:4" x14ac:dyDescent="0.25">
      <c r="A545" s="121"/>
      <c r="C545" s="121"/>
      <c r="D545" s="121"/>
    </row>
    <row r="546" spans="1:4" x14ac:dyDescent="0.25">
      <c r="A546" s="121"/>
      <c r="C546" s="121"/>
      <c r="D546" s="121"/>
    </row>
    <row r="547" spans="1:4" x14ac:dyDescent="0.25">
      <c r="A547" s="121"/>
      <c r="C547" s="121"/>
      <c r="D547" s="121"/>
    </row>
    <row r="548" spans="1:4" x14ac:dyDescent="0.25">
      <c r="A548" s="121"/>
      <c r="C548" s="121"/>
      <c r="D548" s="121"/>
    </row>
    <row r="549" spans="1:4" x14ac:dyDescent="0.25">
      <c r="A549" s="121"/>
      <c r="C549" s="121"/>
      <c r="D549" s="121"/>
    </row>
    <row r="550" spans="1:4" x14ac:dyDescent="0.25">
      <c r="A550" s="121"/>
      <c r="C550" s="121"/>
      <c r="D550" s="121"/>
    </row>
    <row r="551" spans="1:4" x14ac:dyDescent="0.25">
      <c r="A551" s="121"/>
      <c r="C551" s="121"/>
      <c r="D551" s="121"/>
    </row>
    <row r="552" spans="1:4" x14ac:dyDescent="0.25">
      <c r="A552" s="121"/>
      <c r="C552" s="121"/>
      <c r="D552" s="121"/>
    </row>
    <row r="553" spans="1:4" x14ac:dyDescent="0.25">
      <c r="A553" s="121"/>
      <c r="C553" s="121"/>
      <c r="D553" s="121"/>
    </row>
    <row r="554" spans="1:4" x14ac:dyDescent="0.25">
      <c r="A554" s="121"/>
      <c r="C554" s="121"/>
      <c r="D554" s="121"/>
    </row>
    <row r="555" spans="1:4" x14ac:dyDescent="0.25">
      <c r="A555" s="121"/>
      <c r="C555" s="121"/>
      <c r="D555" s="121"/>
    </row>
    <row r="556" spans="1:4" x14ac:dyDescent="0.25">
      <c r="A556" s="121"/>
      <c r="C556" s="121"/>
      <c r="D556" s="121"/>
    </row>
    <row r="557" spans="1:4" x14ac:dyDescent="0.25">
      <c r="A557" s="121"/>
      <c r="C557" s="121"/>
      <c r="D557" s="121"/>
    </row>
    <row r="558" spans="1:4" x14ac:dyDescent="0.25">
      <c r="A558" s="121"/>
      <c r="C558" s="121"/>
      <c r="D558" s="121"/>
    </row>
    <row r="559" spans="1:4" x14ac:dyDescent="0.25">
      <c r="A559" s="121"/>
      <c r="C559" s="121"/>
      <c r="D559" s="121"/>
    </row>
    <row r="560" spans="1:4" x14ac:dyDescent="0.25">
      <c r="A560" s="121"/>
      <c r="C560" s="121"/>
      <c r="D560" s="121"/>
    </row>
    <row r="561" spans="1:4" x14ac:dyDescent="0.25">
      <c r="A561" s="121"/>
      <c r="C561" s="121"/>
      <c r="D561" s="121"/>
    </row>
    <row r="562" spans="1:4" x14ac:dyDescent="0.25">
      <c r="A562" s="121"/>
      <c r="C562" s="121"/>
      <c r="D562" s="121"/>
    </row>
    <row r="563" spans="1:4" x14ac:dyDescent="0.25">
      <c r="A563" s="121"/>
      <c r="C563" s="121"/>
      <c r="D563" s="121"/>
    </row>
    <row r="564" spans="1:4" x14ac:dyDescent="0.25">
      <c r="A564" s="121"/>
      <c r="C564" s="121"/>
      <c r="D564" s="121"/>
    </row>
    <row r="565" spans="1:4" x14ac:dyDescent="0.25">
      <c r="A565" s="121"/>
      <c r="C565" s="121"/>
      <c r="D565" s="121"/>
    </row>
    <row r="566" spans="1:4" x14ac:dyDescent="0.25">
      <c r="A566" s="121"/>
      <c r="C566" s="121"/>
      <c r="D566" s="121"/>
    </row>
    <row r="567" spans="1:4" x14ac:dyDescent="0.25">
      <c r="A567" s="121"/>
      <c r="C567" s="121"/>
      <c r="D567" s="121"/>
    </row>
    <row r="568" spans="1:4" x14ac:dyDescent="0.25">
      <c r="A568" s="121"/>
      <c r="C568" s="121"/>
      <c r="D568" s="121"/>
    </row>
    <row r="569" spans="1:4" x14ac:dyDescent="0.25">
      <c r="A569" s="121"/>
      <c r="C569" s="121"/>
      <c r="D569" s="121"/>
    </row>
    <row r="570" spans="1:4" x14ac:dyDescent="0.25">
      <c r="A570" s="121"/>
      <c r="C570" s="121"/>
      <c r="D570" s="121"/>
    </row>
    <row r="571" spans="1:4" x14ac:dyDescent="0.25">
      <c r="A571" s="121"/>
      <c r="C571" s="121"/>
      <c r="D571" s="121"/>
    </row>
    <row r="572" spans="1:4" x14ac:dyDescent="0.25">
      <c r="A572" s="121"/>
      <c r="C572" s="121"/>
      <c r="D572" s="121"/>
    </row>
    <row r="573" spans="1:4" x14ac:dyDescent="0.25">
      <c r="A573" s="121"/>
      <c r="C573" s="121"/>
      <c r="D573" s="121"/>
    </row>
    <row r="574" spans="1:4" x14ac:dyDescent="0.25">
      <c r="A574" s="121"/>
      <c r="C574" s="121"/>
      <c r="D574" s="121"/>
    </row>
    <row r="575" spans="1:4" x14ac:dyDescent="0.25">
      <c r="A575" s="121"/>
      <c r="C575" s="121"/>
      <c r="D575" s="121"/>
    </row>
    <row r="576" spans="1:4" x14ac:dyDescent="0.25">
      <c r="A576" s="121"/>
      <c r="C576" s="121"/>
      <c r="D576" s="121"/>
    </row>
    <row r="577" spans="1:4" x14ac:dyDescent="0.25">
      <c r="A577" s="121"/>
      <c r="C577" s="121"/>
      <c r="D577" s="121"/>
    </row>
    <row r="578" spans="1:4" x14ac:dyDescent="0.25">
      <c r="A578" s="121"/>
      <c r="C578" s="121"/>
      <c r="D578" s="121"/>
    </row>
    <row r="579" spans="1:4" x14ac:dyDescent="0.25">
      <c r="A579" s="121"/>
      <c r="C579" s="121"/>
      <c r="D579" s="121"/>
    </row>
    <row r="580" spans="1:4" x14ac:dyDescent="0.25">
      <c r="A580" s="121"/>
      <c r="C580" s="121"/>
      <c r="D580" s="121"/>
    </row>
    <row r="581" spans="1:4" x14ac:dyDescent="0.25">
      <c r="A581" s="121"/>
      <c r="C581" s="121"/>
      <c r="D581" s="121"/>
    </row>
    <row r="582" spans="1:4" x14ac:dyDescent="0.25">
      <c r="A582" s="121"/>
      <c r="C582" s="121"/>
      <c r="D582" s="121"/>
    </row>
    <row r="583" spans="1:4" x14ac:dyDescent="0.25">
      <c r="A583" s="121"/>
      <c r="C583" s="121"/>
      <c r="D583" s="121"/>
    </row>
    <row r="584" spans="1:4" x14ac:dyDescent="0.25">
      <c r="A584" s="121"/>
      <c r="C584" s="121"/>
      <c r="D584" s="121"/>
    </row>
    <row r="585" spans="1:4" x14ac:dyDescent="0.25">
      <c r="A585" s="121"/>
      <c r="C585" s="121"/>
      <c r="D585" s="121"/>
    </row>
    <row r="586" spans="1:4" x14ac:dyDescent="0.25">
      <c r="A586" s="121"/>
      <c r="C586" s="121"/>
      <c r="D586" s="121"/>
    </row>
    <row r="587" spans="1:4" x14ac:dyDescent="0.25">
      <c r="A587" s="121"/>
      <c r="C587" s="121"/>
      <c r="D587" s="121"/>
    </row>
    <row r="588" spans="1:4" x14ac:dyDescent="0.25">
      <c r="A588" s="121"/>
      <c r="C588" s="121"/>
      <c r="D588" s="121"/>
    </row>
    <row r="589" spans="1:4" x14ac:dyDescent="0.25">
      <c r="A589" s="121"/>
      <c r="C589" s="121"/>
      <c r="D589" s="121"/>
    </row>
    <row r="590" spans="1:4" x14ac:dyDescent="0.25">
      <c r="A590" s="121"/>
      <c r="C590" s="121"/>
      <c r="D590" s="121"/>
    </row>
    <row r="591" spans="1:4" x14ac:dyDescent="0.25">
      <c r="A591" s="121"/>
      <c r="C591" s="121"/>
      <c r="D591" s="121"/>
    </row>
    <row r="592" spans="1:4" x14ac:dyDescent="0.25">
      <c r="A592" s="121"/>
      <c r="C592" s="121"/>
      <c r="D592" s="121"/>
    </row>
    <row r="593" spans="1:4" x14ac:dyDescent="0.25">
      <c r="A593" s="121"/>
      <c r="C593" s="121"/>
      <c r="D593" s="121"/>
    </row>
    <row r="594" spans="1:4" x14ac:dyDescent="0.25">
      <c r="A594" s="121"/>
      <c r="C594" s="121"/>
      <c r="D594" s="121"/>
    </row>
    <row r="595" spans="1:4" x14ac:dyDescent="0.25">
      <c r="A595" s="121"/>
      <c r="C595" s="121"/>
      <c r="D595" s="121"/>
    </row>
    <row r="596" spans="1:4" x14ac:dyDescent="0.25">
      <c r="A596" s="121"/>
      <c r="C596" s="121"/>
      <c r="D596" s="121"/>
    </row>
    <row r="597" spans="1:4" x14ac:dyDescent="0.25">
      <c r="A597" s="121"/>
      <c r="C597" s="121"/>
      <c r="D597" s="121"/>
    </row>
    <row r="598" spans="1:4" x14ac:dyDescent="0.25">
      <c r="A598" s="121"/>
      <c r="C598" s="121"/>
      <c r="D598" s="121"/>
    </row>
    <row r="599" spans="1:4" x14ac:dyDescent="0.25">
      <c r="A599" s="121"/>
      <c r="C599" s="121"/>
      <c r="D599" s="121"/>
    </row>
    <row r="600" spans="1:4" x14ac:dyDescent="0.25">
      <c r="A600" s="121"/>
      <c r="C600" s="121"/>
      <c r="D600" s="121"/>
    </row>
    <row r="601" spans="1:4" x14ac:dyDescent="0.25">
      <c r="A601" s="121"/>
      <c r="C601" s="121"/>
      <c r="D601" s="121"/>
    </row>
    <row r="602" spans="1:4" x14ac:dyDescent="0.25">
      <c r="A602" s="121"/>
      <c r="C602" s="121"/>
      <c r="D602" s="121"/>
    </row>
    <row r="603" spans="1:4" x14ac:dyDescent="0.25">
      <c r="A603" s="121"/>
      <c r="C603" s="121"/>
      <c r="D603" s="121"/>
    </row>
    <row r="604" spans="1:4" x14ac:dyDescent="0.25">
      <c r="A604" s="121"/>
      <c r="C604" s="121"/>
      <c r="D604" s="121"/>
    </row>
    <row r="605" spans="1:4" x14ac:dyDescent="0.25">
      <c r="A605" s="121"/>
      <c r="C605" s="121"/>
      <c r="D605" s="121"/>
    </row>
    <row r="606" spans="1:4" x14ac:dyDescent="0.25">
      <c r="A606" s="121"/>
      <c r="C606" s="121"/>
      <c r="D606" s="121"/>
    </row>
    <row r="607" spans="1:4" x14ac:dyDescent="0.25">
      <c r="A607" s="121"/>
      <c r="C607" s="121"/>
      <c r="D607" s="121"/>
    </row>
    <row r="608" spans="1:4" x14ac:dyDescent="0.25">
      <c r="A608" s="121"/>
      <c r="C608" s="121"/>
      <c r="D608" s="121"/>
    </row>
    <row r="609" spans="1:4" x14ac:dyDescent="0.25">
      <c r="A609" s="121"/>
      <c r="C609" s="121"/>
      <c r="D609" s="121"/>
    </row>
    <row r="610" spans="1:4" x14ac:dyDescent="0.25">
      <c r="A610" s="121"/>
      <c r="C610" s="121"/>
      <c r="D610" s="121"/>
    </row>
    <row r="611" spans="1:4" x14ac:dyDescent="0.25">
      <c r="A611" s="121"/>
      <c r="C611" s="121"/>
      <c r="D611" s="121"/>
    </row>
    <row r="612" spans="1:4" x14ac:dyDescent="0.25">
      <c r="A612" s="121"/>
      <c r="C612" s="121"/>
      <c r="D612" s="121"/>
    </row>
    <row r="613" spans="1:4" x14ac:dyDescent="0.25">
      <c r="A613" s="121"/>
      <c r="C613" s="121"/>
      <c r="D613" s="121"/>
    </row>
    <row r="614" spans="1:4" x14ac:dyDescent="0.25">
      <c r="A614" s="121"/>
      <c r="C614" s="121"/>
      <c r="D614" s="121"/>
    </row>
    <row r="615" spans="1:4" x14ac:dyDescent="0.25">
      <c r="A615" s="121"/>
      <c r="C615" s="121"/>
      <c r="D615" s="121"/>
    </row>
    <row r="616" spans="1:4" x14ac:dyDescent="0.25">
      <c r="A616" s="121"/>
      <c r="C616" s="121"/>
      <c r="D616" s="121"/>
    </row>
    <row r="617" spans="1:4" x14ac:dyDescent="0.25">
      <c r="A617" s="121"/>
      <c r="C617" s="121"/>
      <c r="D617" s="121"/>
    </row>
    <row r="618" spans="1:4" x14ac:dyDescent="0.25">
      <c r="A618" s="121"/>
      <c r="C618" s="121"/>
      <c r="D618" s="121"/>
    </row>
    <row r="619" spans="1:4" x14ac:dyDescent="0.25">
      <c r="A619" s="121"/>
      <c r="C619" s="121"/>
      <c r="D619" s="121"/>
    </row>
  </sheetData>
  <mergeCells count="52">
    <mergeCell ref="C74:E74"/>
    <mergeCell ref="C44:E44"/>
    <mergeCell ref="C45:E48"/>
    <mergeCell ref="A48:B48"/>
    <mergeCell ref="D73:E73"/>
    <mergeCell ref="D69:E69"/>
    <mergeCell ref="D70:E70"/>
    <mergeCell ref="D71:E71"/>
    <mergeCell ref="D72:E72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A45:B45"/>
    <mergeCell ref="A46:B46"/>
    <mergeCell ref="A47:B47"/>
    <mergeCell ref="D52:E52"/>
    <mergeCell ref="D53:E53"/>
    <mergeCell ref="D54:E54"/>
    <mergeCell ref="D55:E55"/>
    <mergeCell ref="D56:E56"/>
    <mergeCell ref="D57:E57"/>
    <mergeCell ref="D58:E58"/>
    <mergeCell ref="C10:E10"/>
    <mergeCell ref="A11:E11"/>
    <mergeCell ref="A12:E12"/>
    <mergeCell ref="D13:E13"/>
    <mergeCell ref="C15:E15"/>
    <mergeCell ref="A16:E16"/>
    <mergeCell ref="A17:E17"/>
    <mergeCell ref="C23:E23"/>
    <mergeCell ref="A24:E24"/>
    <mergeCell ref="A25:E25"/>
    <mergeCell ref="C31:E31"/>
    <mergeCell ref="A32:E32"/>
    <mergeCell ref="A33:E33"/>
    <mergeCell ref="D50:E50"/>
    <mergeCell ref="D51:E51"/>
    <mergeCell ref="A49:E49"/>
    <mergeCell ref="F1:G1"/>
    <mergeCell ref="A1:E1"/>
    <mergeCell ref="A2:E2"/>
    <mergeCell ref="A7:E7"/>
    <mergeCell ref="A3:B3"/>
    <mergeCell ref="C3:E6"/>
    <mergeCell ref="A6:B6"/>
  </mergeCells>
  <phoneticPr fontId="45" type="noConversion"/>
  <conditionalFormatting sqref="B228:B266">
    <cfRule type="duplicateValues" dxfId="186" priority="232"/>
  </conditionalFormatting>
  <conditionalFormatting sqref="B225:B227">
    <cfRule type="duplicateValues" dxfId="185" priority="47"/>
  </conditionalFormatting>
  <conditionalFormatting sqref="B72">
    <cfRule type="duplicateValues" dxfId="184" priority="34"/>
  </conditionalFormatting>
  <conditionalFormatting sqref="B71">
    <cfRule type="duplicateValues" dxfId="183" priority="33"/>
  </conditionalFormatting>
  <conditionalFormatting sqref="B73">
    <cfRule type="duplicateValues" dxfId="182" priority="32"/>
  </conditionalFormatting>
  <conditionalFormatting sqref="B74:B224 B9:B12 B23:B25 B14:B17 B19:B20 B35:B39 B29:B33 B44:B70 B41:B42 B1:B7">
    <cfRule type="duplicateValues" dxfId="181" priority="36"/>
  </conditionalFormatting>
  <conditionalFormatting sqref="B27">
    <cfRule type="duplicateValues" dxfId="180" priority="29"/>
  </conditionalFormatting>
  <conditionalFormatting sqref="B40">
    <cfRule type="duplicateValues" dxfId="179" priority="28"/>
  </conditionalFormatting>
  <conditionalFormatting sqref="B21">
    <cfRule type="duplicateValues" dxfId="178" priority="27"/>
  </conditionalFormatting>
  <conditionalFormatting sqref="B28">
    <cfRule type="duplicateValues" dxfId="177" priority="37"/>
  </conditionalFormatting>
  <conditionalFormatting sqref="E35">
    <cfRule type="duplicateValues" dxfId="176" priority="25"/>
  </conditionalFormatting>
  <conditionalFormatting sqref="E35">
    <cfRule type="duplicateValues" dxfId="175" priority="23"/>
    <cfRule type="duplicateValues" dxfId="174" priority="24"/>
  </conditionalFormatting>
  <conditionalFormatting sqref="E35">
    <cfRule type="duplicateValues" dxfId="173" priority="22"/>
  </conditionalFormatting>
  <conditionalFormatting sqref="E35">
    <cfRule type="duplicateValues" dxfId="172" priority="19"/>
    <cfRule type="duplicateValues" dxfId="171" priority="20"/>
    <cfRule type="duplicateValues" dxfId="170" priority="21"/>
  </conditionalFormatting>
  <conditionalFormatting sqref="E36">
    <cfRule type="duplicateValues" dxfId="169" priority="18"/>
  </conditionalFormatting>
  <conditionalFormatting sqref="E36">
    <cfRule type="duplicateValues" dxfId="168" priority="16"/>
    <cfRule type="duplicateValues" dxfId="167" priority="17"/>
  </conditionalFormatting>
  <conditionalFormatting sqref="E36">
    <cfRule type="duplicateValues" dxfId="166" priority="15"/>
  </conditionalFormatting>
  <conditionalFormatting sqref="E36">
    <cfRule type="duplicateValues" dxfId="165" priority="12"/>
    <cfRule type="duplicateValues" dxfId="164" priority="13"/>
    <cfRule type="duplicateValues" dxfId="163" priority="14"/>
  </conditionalFormatting>
  <conditionalFormatting sqref="B44:B224 B23:B42 B1:B21">
    <cfRule type="duplicateValues" dxfId="162" priority="143332"/>
  </conditionalFormatting>
  <conditionalFormatting sqref="B43">
    <cfRule type="duplicateValues" dxfId="161" priority="9"/>
  </conditionalFormatting>
  <conditionalFormatting sqref="B43">
    <cfRule type="duplicateValues" dxfId="160" priority="8"/>
  </conditionalFormatting>
  <conditionalFormatting sqref="B23:B1048576 B1:B21">
    <cfRule type="duplicateValues" dxfId="159" priority="7"/>
  </conditionalFormatting>
  <conditionalFormatting sqref="B22">
    <cfRule type="duplicateValues" dxfId="158" priority="6"/>
  </conditionalFormatting>
  <conditionalFormatting sqref="B22">
    <cfRule type="duplicateValues" dxfId="157" priority="5"/>
  </conditionalFormatting>
  <conditionalFormatting sqref="B22">
    <cfRule type="duplicateValues" dxfId="156" priority="4"/>
  </conditionalFormatting>
  <conditionalFormatting sqref="B1:B1048576">
    <cfRule type="duplicateValues" dxfId="155" priority="1"/>
    <cfRule type="duplicateValues" dxfId="154" priority="2"/>
    <cfRule type="duplicateValues" dxfId="153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67"/>
  <sheetViews>
    <sheetView workbookViewId="0">
      <selection activeCell="E1" sqref="E1"/>
    </sheetView>
  </sheetViews>
  <sheetFormatPr defaultColWidth="11.42578125" defaultRowHeight="15" x14ac:dyDescent="0.25"/>
  <cols>
    <col min="5" max="5" width="59.42578125" bestFit="1" customWidth="1"/>
  </cols>
  <sheetData>
    <row r="1" spans="2:5" s="121" customFormat="1" ht="24.75" customHeight="1" thickBot="1" x14ac:dyDescent="0.3">
      <c r="B1" s="124">
        <v>788</v>
      </c>
      <c r="C1" s="133" t="s">
        <v>2405</v>
      </c>
      <c r="E1" s="134" t="str">
        <f>CONCATENATE(B1,C1,B2,C2,B3,C3,B4,C4,B5,C5,B6,C6,B7,C7,B8,C8,B9,C9,B10,C10,B11,C11,B12,C12,B13,C13,B14,C14,B15,C15,B16,C16,B17,C17,B18,C18,B19,C19,B20,C20,B21,C21,B22,C22,B23,C23,B24,C24,B25,C25,,B26,C26,B27,C27,B28,C28,B29,C29,B30,C30,B31,C31,B32,C32,B33,C33,B34,C34,B35,C35,B36,C36,B37,C37,B38,C38,B39,C39,B40,C40,B41,C41,B42,C42,B43,C43,B44,C44,B45,C45,B46,C46,B47,C47,B48,C48,B49,C49,B50,C50,B51,C51,B52,C52,B53,C53,B54,C54,B55,C55,B56,C56,B57,C57,B58,C58,B59,C59,,B60,C60,B61,C61,B62,C62,B63,C63,B64,C64,B65,C65,B66,C66,B67,C67)</f>
        <v xml:space="preserve">788 249 347 149 910 836 974 676 520 238 304 562                                                        </v>
      </c>
    </row>
    <row r="2" spans="2:5" s="121" customFormat="1" ht="18.75" thickBot="1" x14ac:dyDescent="0.3">
      <c r="B2" s="124">
        <v>249</v>
      </c>
      <c r="C2" s="133" t="s">
        <v>2405</v>
      </c>
    </row>
    <row r="3" spans="2:5" s="121" customFormat="1" ht="18.75" thickBot="1" x14ac:dyDescent="0.3">
      <c r="B3" s="124">
        <v>347</v>
      </c>
      <c r="C3" s="133" t="s">
        <v>2405</v>
      </c>
    </row>
    <row r="4" spans="2:5" s="121" customFormat="1" ht="18.75" thickBot="1" x14ac:dyDescent="0.3">
      <c r="B4" s="124">
        <v>149</v>
      </c>
      <c r="C4" s="133" t="s">
        <v>2405</v>
      </c>
    </row>
    <row r="5" spans="2:5" s="121" customFormat="1" ht="18.75" thickBot="1" x14ac:dyDescent="0.3">
      <c r="B5" s="124">
        <v>910</v>
      </c>
      <c r="C5" s="133" t="s">
        <v>2405</v>
      </c>
    </row>
    <row r="6" spans="2:5" s="121" customFormat="1" ht="18.75" thickBot="1" x14ac:dyDescent="0.3">
      <c r="B6" s="124">
        <v>836</v>
      </c>
      <c r="C6" s="133" t="s">
        <v>2405</v>
      </c>
    </row>
    <row r="7" spans="2:5" s="121" customFormat="1" ht="18.75" thickBot="1" x14ac:dyDescent="0.3">
      <c r="B7" s="124">
        <v>974</v>
      </c>
      <c r="C7" s="133" t="s">
        <v>2405</v>
      </c>
    </row>
    <row r="8" spans="2:5" s="121" customFormat="1" ht="18.75" thickBot="1" x14ac:dyDescent="0.3">
      <c r="B8" s="124">
        <v>676</v>
      </c>
      <c r="C8" s="133" t="s">
        <v>2405</v>
      </c>
    </row>
    <row r="9" spans="2:5" s="121" customFormat="1" ht="18.75" thickBot="1" x14ac:dyDescent="0.3">
      <c r="B9" s="124">
        <v>520</v>
      </c>
      <c r="C9" s="133" t="s">
        <v>2405</v>
      </c>
    </row>
    <row r="10" spans="2:5" s="121" customFormat="1" ht="18.75" thickBot="1" x14ac:dyDescent="0.3">
      <c r="B10" s="124">
        <v>238</v>
      </c>
      <c r="C10" s="133" t="s">
        <v>2405</v>
      </c>
    </row>
    <row r="11" spans="2:5" s="121" customFormat="1" ht="18.75" thickBot="1" x14ac:dyDescent="0.3">
      <c r="B11" s="124">
        <v>304</v>
      </c>
      <c r="C11" s="133" t="s">
        <v>2405</v>
      </c>
    </row>
    <row r="12" spans="2:5" s="121" customFormat="1" ht="18.75" thickBot="1" x14ac:dyDescent="0.3">
      <c r="B12" s="124">
        <v>562</v>
      </c>
      <c r="C12" s="133" t="s">
        <v>2405</v>
      </c>
    </row>
    <row r="13" spans="2:5" s="121" customFormat="1" ht="18.75" thickBot="1" x14ac:dyDescent="0.3">
      <c r="B13" s="124"/>
      <c r="C13" s="133" t="s">
        <v>2405</v>
      </c>
    </row>
    <row r="14" spans="2:5" s="121" customFormat="1" ht="18.75" thickBot="1" x14ac:dyDescent="0.3">
      <c r="B14" s="124"/>
      <c r="C14" s="133" t="s">
        <v>2405</v>
      </c>
    </row>
    <row r="15" spans="2:5" s="121" customFormat="1" ht="18.75" thickBot="1" x14ac:dyDescent="0.3">
      <c r="B15" s="124"/>
      <c r="C15" s="133" t="s">
        <v>2405</v>
      </c>
    </row>
    <row r="16" spans="2:5" s="121" customFormat="1" ht="18.75" thickBot="1" x14ac:dyDescent="0.3">
      <c r="B16" s="129"/>
      <c r="C16" s="133" t="s">
        <v>2405</v>
      </c>
    </row>
    <row r="17" spans="2:3" s="121" customFormat="1" ht="18.75" thickBot="1" x14ac:dyDescent="0.3">
      <c r="B17" s="129"/>
      <c r="C17" s="133" t="s">
        <v>2405</v>
      </c>
    </row>
    <row r="18" spans="2:3" s="121" customFormat="1" ht="18.75" thickBot="1" x14ac:dyDescent="0.3">
      <c r="B18" s="129"/>
      <c r="C18" s="133" t="s">
        <v>2405</v>
      </c>
    </row>
    <row r="19" spans="2:3" s="121" customFormat="1" ht="18.75" thickBot="1" x14ac:dyDescent="0.3">
      <c r="B19" s="129"/>
      <c r="C19" s="133" t="s">
        <v>2405</v>
      </c>
    </row>
    <row r="20" spans="2:3" s="121" customFormat="1" ht="18.75" thickBot="1" x14ac:dyDescent="0.3">
      <c r="B20" s="129"/>
      <c r="C20" s="133" t="s">
        <v>2405</v>
      </c>
    </row>
    <row r="21" spans="2:3" s="121" customFormat="1" ht="18.75" thickBot="1" x14ac:dyDescent="0.3">
      <c r="B21" s="129"/>
      <c r="C21" s="133" t="s">
        <v>2405</v>
      </c>
    </row>
    <row r="22" spans="2:3" s="121" customFormat="1" ht="18.75" thickBot="1" x14ac:dyDescent="0.3">
      <c r="B22" s="129"/>
      <c r="C22" s="133" t="s">
        <v>2405</v>
      </c>
    </row>
    <row r="23" spans="2:3" s="121" customFormat="1" ht="18.75" thickBot="1" x14ac:dyDescent="0.3">
      <c r="B23" s="129"/>
      <c r="C23" s="133" t="s">
        <v>2405</v>
      </c>
    </row>
    <row r="24" spans="2:3" s="121" customFormat="1" ht="18.75" thickBot="1" x14ac:dyDescent="0.3">
      <c r="B24" s="129"/>
      <c r="C24" s="133" t="s">
        <v>2405</v>
      </c>
    </row>
    <row r="25" spans="2:3" s="121" customFormat="1" ht="18.75" thickBot="1" x14ac:dyDescent="0.3">
      <c r="B25" s="129"/>
      <c r="C25" s="133" t="s">
        <v>2405</v>
      </c>
    </row>
    <row r="26" spans="2:3" s="121" customFormat="1" ht="18.75" thickBot="1" x14ac:dyDescent="0.3">
      <c r="B26" s="129"/>
      <c r="C26" s="133" t="s">
        <v>2405</v>
      </c>
    </row>
    <row r="27" spans="2:3" s="121" customFormat="1" ht="18.75" thickBot="1" x14ac:dyDescent="0.3">
      <c r="B27" s="129"/>
      <c r="C27" s="133" t="s">
        <v>2405</v>
      </c>
    </row>
    <row r="28" spans="2:3" s="121" customFormat="1" ht="18.75" thickBot="1" x14ac:dyDescent="0.3">
      <c r="B28" s="129"/>
      <c r="C28" s="133" t="s">
        <v>2405</v>
      </c>
    </row>
    <row r="29" spans="2:3" s="121" customFormat="1" ht="18.75" thickBot="1" x14ac:dyDescent="0.3">
      <c r="B29" s="129"/>
      <c r="C29" s="133" t="s">
        <v>2405</v>
      </c>
    </row>
    <row r="30" spans="2:3" s="121" customFormat="1" ht="18.75" thickBot="1" x14ac:dyDescent="0.3">
      <c r="B30" s="129"/>
      <c r="C30" s="133" t="s">
        <v>2405</v>
      </c>
    </row>
    <row r="31" spans="2:3" s="121" customFormat="1" ht="18.75" thickBot="1" x14ac:dyDescent="0.3">
      <c r="B31" s="129"/>
      <c r="C31" s="133" t="s">
        <v>2405</v>
      </c>
    </row>
    <row r="32" spans="2:3" s="121" customFormat="1" ht="18.75" thickBot="1" x14ac:dyDescent="0.3">
      <c r="B32" s="129"/>
      <c r="C32" s="133" t="s">
        <v>2405</v>
      </c>
    </row>
    <row r="33" spans="2:3" s="121" customFormat="1" ht="18.75" thickBot="1" x14ac:dyDescent="0.3">
      <c r="B33" s="129"/>
      <c r="C33" s="133" t="s">
        <v>2405</v>
      </c>
    </row>
    <row r="34" spans="2:3" s="121" customFormat="1" ht="18.75" thickBot="1" x14ac:dyDescent="0.3">
      <c r="B34" s="129"/>
      <c r="C34" s="133" t="s">
        <v>2405</v>
      </c>
    </row>
    <row r="35" spans="2:3" s="121" customFormat="1" ht="18.75" thickBot="1" x14ac:dyDescent="0.3">
      <c r="B35" s="129"/>
      <c r="C35" s="133" t="s">
        <v>2405</v>
      </c>
    </row>
    <row r="36" spans="2:3" s="121" customFormat="1" ht="18.75" thickBot="1" x14ac:dyDescent="0.3">
      <c r="B36" s="129"/>
      <c r="C36" s="133" t="s">
        <v>2405</v>
      </c>
    </row>
    <row r="37" spans="2:3" s="121" customFormat="1" ht="18.75" thickBot="1" x14ac:dyDescent="0.3">
      <c r="B37" s="129"/>
      <c r="C37" s="133" t="s">
        <v>2405</v>
      </c>
    </row>
    <row r="38" spans="2:3" s="121" customFormat="1" ht="18.75" thickBot="1" x14ac:dyDescent="0.3">
      <c r="B38" s="129"/>
      <c r="C38" s="133" t="s">
        <v>2405</v>
      </c>
    </row>
    <row r="39" spans="2:3" s="121" customFormat="1" ht="18.75" thickBot="1" x14ac:dyDescent="0.3">
      <c r="B39" s="129"/>
      <c r="C39" s="133" t="s">
        <v>2405</v>
      </c>
    </row>
    <row r="40" spans="2:3" s="121" customFormat="1" ht="18.75" thickBot="1" x14ac:dyDescent="0.3">
      <c r="B40" s="129"/>
      <c r="C40" s="133" t="s">
        <v>2405</v>
      </c>
    </row>
    <row r="41" spans="2:3" s="121" customFormat="1" ht="18.75" thickBot="1" x14ac:dyDescent="0.3">
      <c r="B41" s="129"/>
      <c r="C41" s="133" t="s">
        <v>2405</v>
      </c>
    </row>
    <row r="42" spans="2:3" s="121" customFormat="1" ht="18.75" thickBot="1" x14ac:dyDescent="0.3">
      <c r="B42" s="129"/>
      <c r="C42" s="133" t="s">
        <v>2405</v>
      </c>
    </row>
    <row r="43" spans="2:3" s="121" customFormat="1" ht="18.75" thickBot="1" x14ac:dyDescent="0.3">
      <c r="B43" s="129"/>
      <c r="C43" s="133" t="s">
        <v>2405</v>
      </c>
    </row>
    <row r="44" spans="2:3" s="121" customFormat="1" ht="18.75" thickBot="1" x14ac:dyDescent="0.3">
      <c r="B44" s="129"/>
      <c r="C44" s="133" t="s">
        <v>2405</v>
      </c>
    </row>
    <row r="45" spans="2:3" s="121" customFormat="1" ht="18.75" thickBot="1" x14ac:dyDescent="0.3">
      <c r="B45" s="129"/>
      <c r="C45" s="133" t="s">
        <v>2405</v>
      </c>
    </row>
    <row r="46" spans="2:3" s="121" customFormat="1" ht="18.75" thickBot="1" x14ac:dyDescent="0.3">
      <c r="B46" s="129"/>
      <c r="C46" s="133" t="s">
        <v>2405</v>
      </c>
    </row>
    <row r="47" spans="2:3" s="121" customFormat="1" ht="18.75" thickBot="1" x14ac:dyDescent="0.3">
      <c r="B47" s="129"/>
      <c r="C47" s="133" t="s">
        <v>2405</v>
      </c>
    </row>
    <row r="48" spans="2:3" s="121" customFormat="1" ht="18.75" thickBot="1" x14ac:dyDescent="0.3">
      <c r="B48" s="129"/>
      <c r="C48" s="133" t="s">
        <v>2405</v>
      </c>
    </row>
    <row r="49" spans="2:3" s="121" customFormat="1" ht="18.75" thickBot="1" x14ac:dyDescent="0.3">
      <c r="B49" s="129"/>
      <c r="C49" s="133" t="s">
        <v>2405</v>
      </c>
    </row>
    <row r="50" spans="2:3" s="121" customFormat="1" ht="18.75" thickBot="1" x14ac:dyDescent="0.3">
      <c r="B50" s="129"/>
      <c r="C50" s="133" t="s">
        <v>2405</v>
      </c>
    </row>
    <row r="51" spans="2:3" s="121" customFormat="1" ht="18.75" thickBot="1" x14ac:dyDescent="0.3">
      <c r="B51" s="129"/>
      <c r="C51" s="133" t="s">
        <v>2405</v>
      </c>
    </row>
    <row r="52" spans="2:3" s="121" customFormat="1" ht="18.75" thickBot="1" x14ac:dyDescent="0.3">
      <c r="B52" s="129"/>
      <c r="C52" s="133" t="s">
        <v>2405</v>
      </c>
    </row>
    <row r="53" spans="2:3" s="121" customFormat="1" ht="18.75" thickBot="1" x14ac:dyDescent="0.3">
      <c r="B53" s="129"/>
      <c r="C53" s="133" t="s">
        <v>2405</v>
      </c>
    </row>
    <row r="54" spans="2:3" s="121" customFormat="1" ht="18.75" thickBot="1" x14ac:dyDescent="0.3">
      <c r="B54" s="129"/>
      <c r="C54" s="133" t="s">
        <v>2405</v>
      </c>
    </row>
    <row r="55" spans="2:3" s="121" customFormat="1" ht="18.75" thickBot="1" x14ac:dyDescent="0.3">
      <c r="B55" s="129"/>
      <c r="C55" s="133" t="s">
        <v>2405</v>
      </c>
    </row>
    <row r="56" spans="2:3" s="121" customFormat="1" ht="18.75" thickBot="1" x14ac:dyDescent="0.3">
      <c r="B56" s="129"/>
      <c r="C56" s="133" t="s">
        <v>2405</v>
      </c>
    </row>
    <row r="57" spans="2:3" s="121" customFormat="1" ht="18.75" thickBot="1" x14ac:dyDescent="0.3">
      <c r="B57" s="128"/>
      <c r="C57" s="133" t="s">
        <v>2405</v>
      </c>
    </row>
    <row r="58" spans="2:3" s="121" customFormat="1" ht="18.75" thickBot="1" x14ac:dyDescent="0.3">
      <c r="B58" s="128"/>
      <c r="C58" s="133" t="s">
        <v>2405</v>
      </c>
    </row>
    <row r="59" spans="2:3" s="121" customFormat="1" ht="18.75" thickBot="1" x14ac:dyDescent="0.3">
      <c r="B59" s="128"/>
      <c r="C59" s="133" t="s">
        <v>2405</v>
      </c>
    </row>
    <row r="60" spans="2:3" s="121" customFormat="1" ht="18.75" thickBot="1" x14ac:dyDescent="0.3">
      <c r="B60" s="128"/>
      <c r="C60" s="133" t="s">
        <v>2405</v>
      </c>
    </row>
    <row r="61" spans="2:3" s="121" customFormat="1" ht="18.75" thickBot="1" x14ac:dyDescent="0.3">
      <c r="B61" s="129"/>
      <c r="C61" s="133" t="s">
        <v>2405</v>
      </c>
    </row>
    <row r="62" spans="2:3" s="121" customFormat="1" ht="18.75" thickBot="1" x14ac:dyDescent="0.3">
      <c r="B62" s="129"/>
      <c r="C62" s="133" t="s">
        <v>2405</v>
      </c>
    </row>
    <row r="63" spans="2:3" s="121" customFormat="1" ht="18.75" thickBot="1" x14ac:dyDescent="0.3">
      <c r="B63" s="129"/>
      <c r="C63" s="133" t="s">
        <v>2405</v>
      </c>
    </row>
    <row r="64" spans="2:3" s="121" customFormat="1" ht="18.75" thickBot="1" x14ac:dyDescent="0.3">
      <c r="B64" s="129"/>
      <c r="C64" s="133" t="s">
        <v>2405</v>
      </c>
    </row>
    <row r="65" spans="2:3" s="121" customFormat="1" ht="18.75" thickBot="1" x14ac:dyDescent="0.3">
      <c r="B65" s="129"/>
      <c r="C65" s="133" t="s">
        <v>2405</v>
      </c>
    </row>
    <row r="66" spans="2:3" s="121" customFormat="1" ht="18.75" thickBot="1" x14ac:dyDescent="0.3">
      <c r="B66" s="129"/>
      <c r="C66" s="133" t="s">
        <v>2405</v>
      </c>
    </row>
    <row r="67" spans="2:3" s="121" customFormat="1" ht="18" x14ac:dyDescent="0.25">
      <c r="B67" s="129"/>
      <c r="C67" s="133" t="s">
        <v>2405</v>
      </c>
    </row>
  </sheetData>
  <conditionalFormatting sqref="B61:B67">
    <cfRule type="duplicateValues" dxfId="152" priority="149"/>
  </conditionalFormatting>
  <conditionalFormatting sqref="B61:B67">
    <cfRule type="duplicateValues" dxfId="151" priority="148"/>
  </conditionalFormatting>
  <conditionalFormatting sqref="B57:B60">
    <cfRule type="duplicateValues" dxfId="150" priority="146"/>
  </conditionalFormatting>
  <conditionalFormatting sqref="B57:B60">
    <cfRule type="duplicateValues" dxfId="149" priority="147"/>
  </conditionalFormatting>
  <conditionalFormatting sqref="B40:B56">
    <cfRule type="duplicateValues" dxfId="148" priority="145"/>
  </conditionalFormatting>
  <conditionalFormatting sqref="B39">
    <cfRule type="duplicateValues" dxfId="147" priority="144"/>
  </conditionalFormatting>
  <conditionalFormatting sqref="B20:B38">
    <cfRule type="duplicateValues" dxfId="146" priority="138"/>
  </conditionalFormatting>
  <conditionalFormatting sqref="B20:B38">
    <cfRule type="duplicateValues" dxfId="145" priority="139"/>
    <cfRule type="duplicateValues" dxfId="144" priority="140"/>
  </conditionalFormatting>
  <conditionalFormatting sqref="B20:B38">
    <cfRule type="duplicateValues" dxfId="143" priority="141"/>
  </conditionalFormatting>
  <conditionalFormatting sqref="B20:B38">
    <cfRule type="duplicateValues" dxfId="142" priority="137"/>
  </conditionalFormatting>
  <conditionalFormatting sqref="B20:B38">
    <cfRule type="duplicateValues" dxfId="141" priority="142"/>
  </conditionalFormatting>
  <conditionalFormatting sqref="B20:B38">
    <cfRule type="duplicateValues" dxfId="140" priority="143"/>
  </conditionalFormatting>
  <conditionalFormatting sqref="B17:B19">
    <cfRule type="duplicateValues" dxfId="139" priority="131"/>
  </conditionalFormatting>
  <conditionalFormatting sqref="B17:B19">
    <cfRule type="duplicateValues" dxfId="138" priority="132"/>
    <cfRule type="duplicateValues" dxfId="137" priority="133"/>
  </conditionalFormatting>
  <conditionalFormatting sqref="B17:B19">
    <cfRule type="duplicateValues" dxfId="136" priority="134"/>
  </conditionalFormatting>
  <conditionalFormatting sqref="B17:B19">
    <cfRule type="duplicateValues" dxfId="135" priority="130"/>
  </conditionalFormatting>
  <conditionalFormatting sqref="B17:B19">
    <cfRule type="duplicateValues" dxfId="134" priority="135"/>
  </conditionalFormatting>
  <conditionalFormatting sqref="B17:B19">
    <cfRule type="duplicateValues" dxfId="133" priority="136"/>
  </conditionalFormatting>
  <conditionalFormatting sqref="B16">
    <cfRule type="duplicateValues" dxfId="132" priority="128"/>
  </conditionalFormatting>
  <conditionalFormatting sqref="B16">
    <cfRule type="duplicateValues" dxfId="131" priority="129"/>
  </conditionalFormatting>
  <conditionalFormatting sqref="B13:B15">
    <cfRule type="duplicateValues" dxfId="130" priority="56"/>
    <cfRule type="duplicateValues" dxfId="129" priority="57"/>
  </conditionalFormatting>
  <conditionalFormatting sqref="B15">
    <cfRule type="duplicateValues" dxfId="128" priority="53"/>
    <cfRule type="duplicateValues" dxfId="127" priority="54"/>
    <cfRule type="duplicateValues" dxfId="126" priority="55"/>
  </conditionalFormatting>
  <conditionalFormatting sqref="B15">
    <cfRule type="duplicateValues" dxfId="125" priority="52"/>
  </conditionalFormatting>
  <conditionalFormatting sqref="B15">
    <cfRule type="duplicateValues" dxfId="124" priority="51"/>
  </conditionalFormatting>
  <conditionalFormatting sqref="B15">
    <cfRule type="duplicateValues" dxfId="123" priority="48"/>
    <cfRule type="duplicateValues" dxfId="122" priority="49"/>
    <cfRule type="duplicateValues" dxfId="121" priority="50"/>
  </conditionalFormatting>
  <conditionalFormatting sqref="B13:B15">
    <cfRule type="duplicateValues" dxfId="120" priority="47"/>
  </conditionalFormatting>
  <conditionalFormatting sqref="B13:B15">
    <cfRule type="duplicateValues" dxfId="119" priority="44"/>
    <cfRule type="duplicateValues" dxfId="118" priority="45"/>
    <cfRule type="duplicateValues" dxfId="117" priority="46"/>
  </conditionalFormatting>
  <conditionalFormatting sqref="B13:B15">
    <cfRule type="duplicateValues" dxfId="116" priority="43"/>
  </conditionalFormatting>
  <conditionalFormatting sqref="B13:B15">
    <cfRule type="duplicateValues" dxfId="115" priority="40"/>
    <cfRule type="duplicateValues" dxfId="114" priority="41"/>
    <cfRule type="duplicateValues" dxfId="113" priority="42"/>
  </conditionalFormatting>
  <conditionalFormatting sqref="B13:B15">
    <cfRule type="duplicateValues" dxfId="112" priority="39"/>
  </conditionalFormatting>
  <conditionalFormatting sqref="B1:B12">
    <cfRule type="duplicateValues" dxfId="111" priority="5"/>
    <cfRule type="duplicateValues" dxfId="110" priority="6"/>
  </conditionalFormatting>
  <conditionalFormatting sqref="B1:B12">
    <cfRule type="duplicateValues" dxfId="109" priority="2"/>
    <cfRule type="duplicateValues" dxfId="108" priority="3"/>
    <cfRule type="duplicateValues" dxfId="107" priority="4"/>
  </conditionalFormatting>
  <conditionalFormatting sqref="B1:B12">
    <cfRule type="duplicateValues" dxfId="10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43"/>
  <sheetViews>
    <sheetView zoomScale="110" zoomScaleNormal="110" workbookViewId="0">
      <pane ySplit="1" topLeftCell="A797" activePane="bottomLeft" state="frozen"/>
      <selection pane="bottomLeft" activeCell="B786" sqref="B786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2526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2530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9" customFormat="1" x14ac:dyDescent="0.25">
      <c r="A148" s="109">
        <v>211</v>
      </c>
      <c r="B148" s="109" t="s">
        <v>1410</v>
      </c>
      <c r="C148" s="109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2573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2585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9" customFormat="1" x14ac:dyDescent="0.25">
      <c r="A245" s="109">
        <v>345</v>
      </c>
      <c r="B245" s="109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2574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9" customFormat="1" x14ac:dyDescent="0.25">
      <c r="A257" s="76">
        <v>357</v>
      </c>
      <c r="B257" s="76" t="s">
        <v>1477</v>
      </c>
      <c r="C257" s="76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9" customFormat="1" x14ac:dyDescent="0.25">
      <c r="A259" s="76">
        <v>359</v>
      </c>
      <c r="B259" s="76" t="s">
        <v>2340</v>
      </c>
      <c r="C259" s="76" t="s">
        <v>1270</v>
      </c>
    </row>
    <row r="260" spans="1:3" x14ac:dyDescent="0.25">
      <c r="A260" s="38">
        <v>360</v>
      </c>
      <c r="B260" s="38" t="s">
        <v>2470</v>
      </c>
      <c r="C260" s="38" t="s">
        <v>1272</v>
      </c>
    </row>
    <row r="261" spans="1:3" s="69" customFormat="1" x14ac:dyDescent="0.25">
      <c r="A261" s="86">
        <v>361</v>
      </c>
      <c r="B261" s="86" t="s">
        <v>2540</v>
      </c>
      <c r="C261" s="86" t="s">
        <v>1273</v>
      </c>
    </row>
    <row r="262" spans="1:3" s="69" customFormat="1" x14ac:dyDescent="0.25">
      <c r="A262" s="76">
        <v>363</v>
      </c>
      <c r="B262" s="76" t="s">
        <v>2459</v>
      </c>
      <c r="C262" s="76" t="s">
        <v>1270</v>
      </c>
    </row>
    <row r="263" spans="1:3" s="69" customFormat="1" x14ac:dyDescent="0.25">
      <c r="A263" s="109">
        <v>364</v>
      </c>
      <c r="B263" s="109" t="s">
        <v>2402</v>
      </c>
      <c r="C263" s="109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2579</v>
      </c>
      <c r="C266" s="38" t="s">
        <v>1271</v>
      </c>
    </row>
    <row r="267" spans="1:3" x14ac:dyDescent="0.25">
      <c r="A267" s="38">
        <v>368</v>
      </c>
      <c r="B267" s="38" t="s">
        <v>2522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2564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9" customFormat="1" x14ac:dyDescent="0.25">
      <c r="A272" s="74">
        <v>373</v>
      </c>
      <c r="B272" s="74" t="s">
        <v>2221</v>
      </c>
      <c r="C272" s="74" t="s">
        <v>1273</v>
      </c>
    </row>
    <row r="273" spans="1:3" x14ac:dyDescent="0.25">
      <c r="A273" s="38">
        <v>374</v>
      </c>
      <c r="B273" s="38" t="s">
        <v>2586</v>
      </c>
      <c r="C273" s="38" t="s">
        <v>1270</v>
      </c>
    </row>
    <row r="274" spans="1:3" x14ac:dyDescent="0.25">
      <c r="A274" s="38">
        <v>375</v>
      </c>
      <c r="B274" s="38" t="s">
        <v>2546</v>
      </c>
      <c r="C274" s="38" t="s">
        <v>1270</v>
      </c>
    </row>
    <row r="275" spans="1:3" x14ac:dyDescent="0.25">
      <c r="A275" s="38">
        <v>376</v>
      </c>
      <c r="B275" s="38" t="s">
        <v>2587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2588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2589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2583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2590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9" customFormat="1" x14ac:dyDescent="0.25">
      <c r="A344" s="109">
        <v>463</v>
      </c>
      <c r="B344" s="109" t="s">
        <v>1527</v>
      </c>
      <c r="C344" s="109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2567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6">
        <v>474</v>
      </c>
      <c r="B354" s="66" t="s">
        <v>2591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2575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2605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2528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9" customFormat="1" x14ac:dyDescent="0.25">
      <c r="A435" s="71">
        <v>569</v>
      </c>
      <c r="B435" s="71" t="s">
        <v>1586</v>
      </c>
      <c r="C435" s="71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9" customFormat="1" x14ac:dyDescent="0.25">
      <c r="A454" s="76">
        <v>588</v>
      </c>
      <c r="B454" s="76" t="s">
        <v>1603</v>
      </c>
      <c r="C454" s="76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2527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9" customFormat="1" x14ac:dyDescent="0.25">
      <c r="A468" s="76">
        <v>602</v>
      </c>
      <c r="B468" s="76" t="s">
        <v>2384</v>
      </c>
      <c r="C468" s="76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9" customFormat="1" x14ac:dyDescent="0.25">
      <c r="A514" s="86">
        <v>648</v>
      </c>
      <c r="B514" s="86" t="s">
        <v>1647</v>
      </c>
      <c r="C514" s="86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2529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9" customFormat="1" x14ac:dyDescent="0.25">
      <c r="A640" s="76">
        <v>785</v>
      </c>
      <c r="B640" s="76" t="s">
        <v>2359</v>
      </c>
      <c r="C640" s="76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2615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9" customFormat="1" x14ac:dyDescent="0.25">
      <c r="A828" s="38">
        <v>982</v>
      </c>
      <c r="B828" s="38" t="s">
        <v>1864</v>
      </c>
      <c r="C828" s="38" t="s">
        <v>1270</v>
      </c>
    </row>
    <row r="829" spans="1:3" s="69" customFormat="1" x14ac:dyDescent="0.25">
      <c r="A829" s="38">
        <v>983</v>
      </c>
      <c r="B829" s="38" t="s">
        <v>1865</v>
      </c>
      <c r="C829" s="38" t="s">
        <v>1270</v>
      </c>
    </row>
    <row r="830" spans="1:3" s="69" customFormat="1" x14ac:dyDescent="0.25">
      <c r="A830" s="38">
        <v>984</v>
      </c>
      <c r="B830" s="38" t="s">
        <v>1866</v>
      </c>
      <c r="C830" s="38" t="s">
        <v>1272</v>
      </c>
    </row>
    <row r="831" spans="1:3" s="69" customFormat="1" x14ac:dyDescent="0.25">
      <c r="A831" s="38">
        <v>985</v>
      </c>
      <c r="B831" s="38" t="s">
        <v>1867</v>
      </c>
      <c r="C831" s="38" t="s">
        <v>1273</v>
      </c>
    </row>
    <row r="832" spans="1:3" s="69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9" customFormat="1" x14ac:dyDescent="0.25">
      <c r="A834" s="38">
        <v>988</v>
      </c>
      <c r="B834" s="38" t="s">
        <v>1870</v>
      </c>
      <c r="C834" s="38" t="s">
        <v>1270</v>
      </c>
    </row>
    <row r="835" spans="1:3" s="69" customFormat="1" x14ac:dyDescent="0.25">
      <c r="A835" s="38">
        <v>989</v>
      </c>
      <c r="B835" s="38" t="s">
        <v>1871</v>
      </c>
      <c r="C835" s="38" t="s">
        <v>1270</v>
      </c>
    </row>
    <row r="836" spans="1:3" s="69" customFormat="1" x14ac:dyDescent="0.25">
      <c r="A836" s="38">
        <v>990</v>
      </c>
      <c r="B836" s="38" t="s">
        <v>2393</v>
      </c>
      <c r="C836" s="38" t="s">
        <v>1273</v>
      </c>
    </row>
    <row r="837" spans="1:3" s="69" customFormat="1" x14ac:dyDescent="0.25">
      <c r="A837" s="38">
        <v>991</v>
      </c>
      <c r="B837" s="38" t="s">
        <v>1872</v>
      </c>
      <c r="C837" s="38" t="s">
        <v>1273</v>
      </c>
    </row>
    <row r="838" spans="1:3" s="69" customFormat="1" x14ac:dyDescent="0.25">
      <c r="A838" s="38">
        <v>993</v>
      </c>
      <c r="B838" s="38" t="s">
        <v>1873</v>
      </c>
      <c r="C838" s="38" t="s">
        <v>1270</v>
      </c>
    </row>
    <row r="839" spans="1:3" s="69" customFormat="1" x14ac:dyDescent="0.25">
      <c r="A839" s="38">
        <v>994</v>
      </c>
      <c r="B839" s="38" t="s">
        <v>2246</v>
      </c>
      <c r="C839" s="38" t="s">
        <v>1270</v>
      </c>
    </row>
    <row r="840" spans="1:3" s="69" customFormat="1" x14ac:dyDescent="0.25">
      <c r="A840" s="38">
        <v>995</v>
      </c>
      <c r="B840" s="38" t="s">
        <v>1874</v>
      </c>
      <c r="C840" s="38" t="s">
        <v>1272</v>
      </c>
    </row>
    <row r="841" spans="1:3" s="69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2599</v>
      </c>
      <c r="C842" s="38" t="s">
        <v>1273</v>
      </c>
    </row>
    <row r="843" spans="1:3" x14ac:dyDescent="0.25">
      <c r="A843" s="38">
        <v>379</v>
      </c>
      <c r="B843" s="38" t="s">
        <v>2612</v>
      </c>
      <c r="C843" s="38" t="s">
        <v>1270</v>
      </c>
    </row>
  </sheetData>
  <autoFilter ref="A1:C829" xr:uid="{00000000-0009-0000-0000-00000A000000}">
    <sortState xmlns:xlrd2="http://schemas.microsoft.com/office/spreadsheetml/2017/richdata2" ref="A2:C843">
      <sortCondition sortBy="cellColor" ref="A1:A830" dxfId="105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44:A1048576 A1:A829">
    <cfRule type="duplicateValues" dxfId="104" priority="20"/>
  </conditionalFormatting>
  <conditionalFormatting sqref="A830">
    <cfRule type="duplicateValues" dxfId="103" priority="19"/>
  </conditionalFormatting>
  <conditionalFormatting sqref="A831">
    <cfRule type="duplicateValues" dxfId="102" priority="18"/>
  </conditionalFormatting>
  <conditionalFormatting sqref="A832">
    <cfRule type="duplicateValues" dxfId="101" priority="17"/>
  </conditionalFormatting>
  <conditionalFormatting sqref="A833">
    <cfRule type="duplicateValues" dxfId="100" priority="16"/>
  </conditionalFormatting>
  <conditionalFormatting sqref="A844:A1048576 A1:A833">
    <cfRule type="duplicateValues" dxfId="99" priority="15"/>
  </conditionalFormatting>
  <conditionalFormatting sqref="A834:A840">
    <cfRule type="duplicateValues" dxfId="98" priority="14"/>
  </conditionalFormatting>
  <conditionalFormatting sqref="A834:A840">
    <cfRule type="duplicateValues" dxfId="97" priority="13"/>
  </conditionalFormatting>
  <conditionalFormatting sqref="A844:A1048576 A1:A840">
    <cfRule type="duplicateValues" dxfId="96" priority="12"/>
  </conditionalFormatting>
  <conditionalFormatting sqref="A841">
    <cfRule type="duplicateValues" dxfId="95" priority="11"/>
  </conditionalFormatting>
  <conditionalFormatting sqref="A841">
    <cfRule type="duplicateValues" dxfId="94" priority="10"/>
  </conditionalFormatting>
  <conditionalFormatting sqref="A841">
    <cfRule type="duplicateValues" dxfId="93" priority="9"/>
  </conditionalFormatting>
  <conditionalFormatting sqref="A842">
    <cfRule type="duplicateValues" dxfId="92" priority="8"/>
  </conditionalFormatting>
  <conditionalFormatting sqref="A842">
    <cfRule type="duplicateValues" dxfId="91" priority="7"/>
  </conditionalFormatting>
  <conditionalFormatting sqref="A842">
    <cfRule type="duplicateValues" dxfId="90" priority="6"/>
  </conditionalFormatting>
  <conditionalFormatting sqref="A1:A842 A844:A1048576">
    <cfRule type="duplicateValues" dxfId="89" priority="5"/>
  </conditionalFormatting>
  <conditionalFormatting sqref="A843">
    <cfRule type="duplicateValues" dxfId="88" priority="4"/>
  </conditionalFormatting>
  <conditionalFormatting sqref="A843">
    <cfRule type="duplicateValues" dxfId="87" priority="3"/>
  </conditionalFormatting>
  <conditionalFormatting sqref="A843">
    <cfRule type="duplicateValues" dxfId="86" priority="2"/>
  </conditionalFormatting>
  <conditionalFormatting sqref="A843">
    <cfRule type="duplicateValues" dxfId="85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8"/>
  <sheetViews>
    <sheetView topLeftCell="A16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216" t="s">
        <v>2413</v>
      </c>
      <c r="B1" s="217"/>
      <c r="C1" s="217"/>
      <c r="D1" s="217"/>
    </row>
    <row r="2" spans="1:5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75" x14ac:dyDescent="0.25">
      <c r="A3" s="48">
        <v>3335925664</v>
      </c>
      <c r="B3" s="48" t="s">
        <v>2557</v>
      </c>
      <c r="C3" s="48" t="s">
        <v>2548</v>
      </c>
      <c r="D3" s="60" t="s">
        <v>2536</v>
      </c>
      <c r="E3" s="62"/>
    </row>
    <row r="4" spans="1:5" ht="15.75" x14ac:dyDescent="0.25">
      <c r="A4" s="48">
        <v>3335925995</v>
      </c>
      <c r="B4" s="48" t="s">
        <v>2558</v>
      </c>
      <c r="C4" s="48" t="s">
        <v>2548</v>
      </c>
      <c r="D4" s="60" t="s">
        <v>2536</v>
      </c>
      <c r="E4" s="62"/>
    </row>
    <row r="5" spans="1:5" ht="15.75" x14ac:dyDescent="0.25">
      <c r="A5" s="48">
        <v>3335926016</v>
      </c>
      <c r="B5" s="48" t="s">
        <v>2559</v>
      </c>
      <c r="C5" s="48" t="s">
        <v>2548</v>
      </c>
      <c r="D5" s="60" t="s">
        <v>2533</v>
      </c>
    </row>
    <row r="6" spans="1:5" ht="15.75" x14ac:dyDescent="0.25">
      <c r="A6" s="48">
        <v>3335926017</v>
      </c>
      <c r="B6" s="48" t="s">
        <v>2560</v>
      </c>
      <c r="C6" s="48" t="s">
        <v>2548</v>
      </c>
      <c r="D6" s="60" t="s">
        <v>2533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2417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2418</v>
      </c>
      <c r="D13" s="48">
        <f>COUNTIFS($D$3:$D$12,"Disponible")</f>
        <v>0</v>
      </c>
    </row>
    <row r="14" spans="1:5" ht="16.5" thickBot="1" x14ac:dyDescent="0.3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2420</v>
      </c>
      <c r="D15" s="52">
        <f>D13/D12</f>
        <v>0</v>
      </c>
    </row>
    <row r="16" spans="1:5" ht="15.75" thickBot="1" x14ac:dyDescent="0.3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16" t="s">
        <v>2422</v>
      </c>
      <c r="B18" s="217"/>
      <c r="C18" s="217"/>
      <c r="D18" s="217"/>
    </row>
    <row r="19" spans="1:4" x14ac:dyDescent="0.25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75" x14ac:dyDescent="0.25">
      <c r="A20" s="48">
        <v>3335925984</v>
      </c>
      <c r="B20" s="48" t="s">
        <v>2550</v>
      </c>
      <c r="C20" s="48" t="s">
        <v>2536</v>
      </c>
      <c r="D20" s="60" t="s">
        <v>2533</v>
      </c>
    </row>
    <row r="21" spans="1:4" ht="15.75" x14ac:dyDescent="0.25">
      <c r="A21" s="48">
        <v>3335925986</v>
      </c>
      <c r="B21" s="48" t="s">
        <v>2549</v>
      </c>
      <c r="C21" s="48" t="s">
        <v>2536</v>
      </c>
      <c r="D21" s="60" t="s">
        <v>2533</v>
      </c>
    </row>
    <row r="22" spans="1:4" ht="15.75" x14ac:dyDescent="0.25">
      <c r="A22" s="48">
        <v>3335925987</v>
      </c>
      <c r="B22" s="48" t="s">
        <v>2552</v>
      </c>
      <c r="C22" s="48" t="s">
        <v>2536</v>
      </c>
      <c r="D22" s="60" t="s">
        <v>2533</v>
      </c>
    </row>
    <row r="23" spans="1:4" ht="15.75" x14ac:dyDescent="0.25">
      <c r="A23" s="48">
        <v>3335925988</v>
      </c>
      <c r="B23" s="48" t="s">
        <v>2553</v>
      </c>
      <c r="C23" s="48" t="s">
        <v>2536</v>
      </c>
      <c r="D23" s="60" t="s">
        <v>2533</v>
      </c>
    </row>
    <row r="24" spans="1:4" s="77" customFormat="1" ht="15.75" x14ac:dyDescent="0.25">
      <c r="A24" s="48">
        <v>3335925991</v>
      </c>
      <c r="B24" s="48" t="s">
        <v>2554</v>
      </c>
      <c r="C24" s="48" t="s">
        <v>2536</v>
      </c>
      <c r="D24" s="60" t="s">
        <v>2533</v>
      </c>
    </row>
    <row r="25" spans="1:4" s="77" customFormat="1" ht="15.75" x14ac:dyDescent="0.25">
      <c r="A25" s="48">
        <v>3335925992</v>
      </c>
      <c r="B25" s="48" t="s">
        <v>2555</v>
      </c>
      <c r="C25" s="48" t="s">
        <v>2536</v>
      </c>
      <c r="D25" s="60" t="s">
        <v>2533</v>
      </c>
    </row>
    <row r="26" spans="1:4" s="77" customFormat="1" ht="15.75" x14ac:dyDescent="0.25">
      <c r="A26" s="48">
        <v>3335925993</v>
      </c>
      <c r="B26" s="48" t="s">
        <v>2556</v>
      </c>
      <c r="C26" s="48" t="s">
        <v>2536</v>
      </c>
      <c r="D26" s="60" t="s">
        <v>2533</v>
      </c>
    </row>
    <row r="27" spans="1:4" s="77" customFormat="1" ht="15.75" x14ac:dyDescent="0.25">
      <c r="A27" s="48">
        <v>3335925994</v>
      </c>
      <c r="B27" s="48" t="s">
        <v>2551</v>
      </c>
      <c r="C27" s="48" t="s">
        <v>2536</v>
      </c>
      <c r="D27" s="60" t="s">
        <v>2533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2425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2426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2419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2427</v>
      </c>
      <c r="D37" s="52">
        <f>D35/D34</f>
        <v>0</v>
      </c>
    </row>
    <row r="38" spans="1:4" ht="15.75" thickBot="1" x14ac:dyDescent="0.3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84" priority="18"/>
  </conditionalFormatting>
  <conditionalFormatting sqref="B7:B8">
    <cfRule type="duplicateValues" dxfId="83" priority="17"/>
  </conditionalFormatting>
  <conditionalFormatting sqref="A7:A8">
    <cfRule type="duplicateValues" dxfId="82" priority="15"/>
    <cfRule type="duplicateValues" dxfId="81" priority="16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"/>
  <sheetViews>
    <sheetView zoomScale="70" zoomScaleNormal="70" workbookViewId="0">
      <selection activeCell="B9" sqref="B9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18" t="s">
        <v>58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6" t="str">
        <f ca="1">CONCATENATE(TODAY()-C3," días")</f>
        <v>122.832442129627 días</v>
      </c>
      <c r="B3" s="93" t="s">
        <v>2532</v>
      </c>
      <c r="C3" s="95">
        <v>44325.167557870373</v>
      </c>
      <c r="D3" s="95" t="s">
        <v>2174</v>
      </c>
      <c r="E3" s="92">
        <v>812</v>
      </c>
      <c r="F3" s="96" t="str">
        <f>VLOOKUP(E3,'LISTADO ATM'!$A$2:$B$821,2,0)</f>
        <v xml:space="preserve">ATM Canasta del Pueblo </v>
      </c>
      <c r="G3" s="96" t="str">
        <f>VLOOKUP(E3,VIP!$A$2:$O4516,6,0)</f>
        <v>NO</v>
      </c>
      <c r="H3" s="96" t="str">
        <f>VLOOKUP(E3,VIP!$A$2:$O4548,7,FALSE)</f>
        <v>Si</v>
      </c>
      <c r="I3" s="96" t="str">
        <f>VLOOKUP(E3,VIP!$A$2:$O4425,8,FALSE)</f>
        <v>Si</v>
      </c>
      <c r="J3" s="96" t="str">
        <f>VLOOKUP(E3,VIP!$A$2:$O4354,8,FALSE)</f>
        <v>Si</v>
      </c>
      <c r="K3" s="123" t="s">
        <v>2608</v>
      </c>
    </row>
    <row r="4" spans="1:11" ht="18" x14ac:dyDescent="0.25">
      <c r="A4" s="106" t="str">
        <f t="shared" ref="A4:A12" ca="1" si="0">CONCATENATE(TODAY()-C4," días")</f>
        <v>85.4985879629603 días</v>
      </c>
      <c r="B4" s="102">
        <v>3335920777</v>
      </c>
      <c r="C4" s="95">
        <v>44362.50141203704</v>
      </c>
      <c r="D4" s="95" t="s">
        <v>2174</v>
      </c>
      <c r="E4" s="101">
        <v>909</v>
      </c>
      <c r="F4" s="96" t="str">
        <f>VLOOKUP(E4,'LISTADO ATM'!$A$2:$B$821,2,0)</f>
        <v xml:space="preserve">ATM UNP UASD </v>
      </c>
      <c r="G4" s="96" t="str">
        <f>VLOOKUP(E4,VIP!$A$2:$O4518,6,0)</f>
        <v>SI</v>
      </c>
      <c r="H4" s="96" t="str">
        <f>VLOOKUP(E4,VIP!$A$2:$O4550,7,FALSE)</f>
        <v>Si</v>
      </c>
      <c r="I4" s="96" t="str">
        <f>VLOOKUP(E4,VIP!$A$2:$O4427,8,FALSE)</f>
        <v>Si</v>
      </c>
      <c r="J4" s="96" t="str">
        <f>VLOOKUP(E4,VIP!$A$2:$O4356,8,FALSE)</f>
        <v>Si</v>
      </c>
      <c r="K4" s="123" t="s">
        <v>2609</v>
      </c>
    </row>
    <row r="5" spans="1:11" ht="18" x14ac:dyDescent="0.25">
      <c r="A5" s="106" t="str">
        <f ca="1">CONCATENATE(TODAY()-C5," días")</f>
        <v>75.4985879629603 días</v>
      </c>
      <c r="B5" s="104">
        <v>3335933212</v>
      </c>
      <c r="C5" s="95">
        <v>44372.50141203704</v>
      </c>
      <c r="D5" s="95" t="s">
        <v>2174</v>
      </c>
      <c r="E5" s="103">
        <v>919</v>
      </c>
      <c r="F5" s="96" t="str">
        <f>VLOOKUP(E5,'LISTADO ATM'!$A$2:$B$821,2,0)</f>
        <v xml:space="preserve">ATM S/M La Cadena Sarasota </v>
      </c>
      <c r="G5" s="96" t="str">
        <f>VLOOKUP(E5,VIP!$A$2:$O4519,6,0)</f>
        <v>SI</v>
      </c>
      <c r="H5" s="96" t="str">
        <f>VLOOKUP(E5,VIP!$A$2:$O4551,7,FALSE)</f>
        <v>Si</v>
      </c>
      <c r="I5" s="96" t="str">
        <f>VLOOKUP(E5,VIP!$A$2:$O4428,8,FALSE)</f>
        <v>Si</v>
      </c>
      <c r="J5" s="96" t="str">
        <f>VLOOKUP(E5,VIP!$A$2:$O4357,8,FALSE)</f>
        <v>Si</v>
      </c>
      <c r="K5" s="123" t="s">
        <v>2608</v>
      </c>
    </row>
    <row r="6" spans="1:11" ht="18" x14ac:dyDescent="0.25">
      <c r="A6" s="106" t="str">
        <f t="shared" ca="1" si="0"/>
        <v>75.5651273148178 días</v>
      </c>
      <c r="B6" s="104">
        <v>3335932386</v>
      </c>
      <c r="C6" s="95">
        <v>44372.434872685182</v>
      </c>
      <c r="D6" s="95" t="s">
        <v>2174</v>
      </c>
      <c r="E6" s="103">
        <v>387</v>
      </c>
      <c r="F6" s="96" t="str">
        <f>VLOOKUP(E6,'LISTADO ATM'!$A$2:$B$821,2,0)</f>
        <v xml:space="preserve">ATM S/M La Cadena San Vicente de Paul </v>
      </c>
      <c r="G6" s="96" t="str">
        <f>VLOOKUP(E6,VIP!$A$2:$O4520,6,0)</f>
        <v>NO</v>
      </c>
      <c r="H6" s="96" t="str">
        <f>VLOOKUP(E6,VIP!$A$2:$O4552,7,FALSE)</f>
        <v>Si</v>
      </c>
      <c r="I6" s="96" t="str">
        <f>VLOOKUP(E6,VIP!$A$2:$O4429,8,FALSE)</f>
        <v>Si</v>
      </c>
      <c r="J6" s="96" t="str">
        <f>VLOOKUP(E6,VIP!$A$2:$O4358,8,FALSE)</f>
        <v>Si</v>
      </c>
      <c r="K6" s="105" t="s">
        <v>2608</v>
      </c>
    </row>
    <row r="7" spans="1:11" ht="18" x14ac:dyDescent="0.25">
      <c r="A7" s="106" t="str">
        <f t="shared" ca="1" si="0"/>
        <v>46.0556018518546 días</v>
      </c>
      <c r="B7" s="108">
        <v>3335965969</v>
      </c>
      <c r="C7" s="95">
        <v>44401.944398148145</v>
      </c>
      <c r="D7" s="95" t="s">
        <v>2174</v>
      </c>
      <c r="E7" s="113">
        <v>487</v>
      </c>
      <c r="F7" s="96" t="str">
        <f>VLOOKUP(E7,'LISTADO ATM'!$A$2:$B$821,2,0)</f>
        <v xml:space="preserve">ATM Olé Hainamosa </v>
      </c>
      <c r="G7" s="96" t="str">
        <f>VLOOKUP(E7,VIP!$A$2:$O4527,6,0)</f>
        <v>SI</v>
      </c>
      <c r="H7" s="96" t="str">
        <f>VLOOKUP(E7,VIP!$A$2:$O4559,7,FALSE)</f>
        <v>Si</v>
      </c>
      <c r="I7" s="96" t="str">
        <f>VLOOKUP(E7,VIP!$A$2:$O4436,8,FALSE)</f>
        <v>Si</v>
      </c>
      <c r="J7" s="96" t="str">
        <f>VLOOKUP(E7,VIP!$A$2:$O4365,8,FALSE)</f>
        <v>Si</v>
      </c>
      <c r="K7" s="114" t="s">
        <v>2581</v>
      </c>
    </row>
    <row r="8" spans="1:11" ht="18" x14ac:dyDescent="0.25">
      <c r="A8" s="106" t="str">
        <f t="shared" ca="1" si="0"/>
        <v>40.4964583333349 días</v>
      </c>
      <c r="B8" s="108">
        <v>3335972458</v>
      </c>
      <c r="C8" s="95">
        <v>44407.503541666665</v>
      </c>
      <c r="D8" s="95" t="s">
        <v>2174</v>
      </c>
      <c r="E8" s="113">
        <v>883</v>
      </c>
      <c r="F8" s="96" t="str">
        <f>VLOOKUP(E8,'LISTADO ATM'!$A$2:$B$821,2,0)</f>
        <v xml:space="preserve">ATM Oficina Filadelfia Plaza </v>
      </c>
      <c r="G8" s="96" t="str">
        <f>VLOOKUP(E8,VIP!$A$2:$O4528,6,0)</f>
        <v>NO</v>
      </c>
      <c r="H8" s="96" t="str">
        <f>VLOOKUP(E8,VIP!$A$2:$O4560,7,FALSE)</f>
        <v>Si</v>
      </c>
      <c r="I8" s="96" t="str">
        <f>VLOOKUP(E8,VIP!$A$2:$O4437,8,FALSE)</f>
        <v>Si</v>
      </c>
      <c r="J8" s="96" t="str">
        <f>VLOOKUP(E8,VIP!$A$2:$O4366,8,FALSE)</f>
        <v>Si</v>
      </c>
      <c r="K8" s="123" t="s">
        <v>2602</v>
      </c>
    </row>
    <row r="9" spans="1:11" ht="18" x14ac:dyDescent="0.25">
      <c r="A9" s="106" t="str">
        <f t="shared" ca="1" si="0"/>
        <v>27.0611689814832 días</v>
      </c>
      <c r="B9" s="124" t="s">
        <v>2607</v>
      </c>
      <c r="C9" s="95">
        <v>44420.938831018517</v>
      </c>
      <c r="D9" s="95" t="s">
        <v>2174</v>
      </c>
      <c r="E9" s="122">
        <v>487</v>
      </c>
      <c r="F9" s="96" t="str">
        <f>VLOOKUP(E9,'LISTADO ATM'!$A$2:$B$821,2,0)</f>
        <v xml:space="preserve">ATM Olé Hainamosa </v>
      </c>
      <c r="G9" s="96" t="str">
        <f>VLOOKUP(E9,VIP!$A$2:$O4529,6,0)</f>
        <v>SI</v>
      </c>
      <c r="H9" s="96" t="str">
        <f>VLOOKUP(E9,VIP!$A$2:$O4561,7,FALSE)</f>
        <v>Si</v>
      </c>
      <c r="I9" s="96" t="str">
        <f>VLOOKUP(E9,VIP!$A$2:$O4438,8,FALSE)</f>
        <v>Si</v>
      </c>
      <c r="J9" s="96" t="str">
        <f>VLOOKUP(E9,VIP!$A$2:$O4367,8,FALSE)</f>
        <v>Si</v>
      </c>
      <c r="K9" s="123" t="s">
        <v>2581</v>
      </c>
    </row>
    <row r="10" spans="1:11" ht="18" x14ac:dyDescent="0.25">
      <c r="A10" s="106" t="str">
        <f t="shared" ca="1" si="0"/>
        <v>29.1852893518517 días</v>
      </c>
      <c r="B10" s="124" t="s">
        <v>2606</v>
      </c>
      <c r="C10" s="95">
        <v>44418.814710648148</v>
      </c>
      <c r="D10" s="95" t="s">
        <v>2174</v>
      </c>
      <c r="E10" s="124">
        <v>318</v>
      </c>
      <c r="F10" s="96" t="str">
        <f>VLOOKUP(E10,'LISTADO ATM'!$A$2:$B$821,2,0)</f>
        <v>ATM Autoservicio Lope de Vega</v>
      </c>
      <c r="G10" s="96" t="str">
        <f>VLOOKUP(E10,VIP!$A$2:$O4530,6,0)</f>
        <v>NO</v>
      </c>
      <c r="H10" s="96" t="str">
        <f>VLOOKUP(E10,VIP!$A$2:$O4562,7,FALSE)</f>
        <v>Si</v>
      </c>
      <c r="I10" s="96" t="str">
        <f>VLOOKUP(E10,VIP!$A$2:$O4439,8,FALSE)</f>
        <v>Si</v>
      </c>
      <c r="J10" s="96" t="str">
        <f>VLOOKUP(E10,VIP!$A$2:$O4368,8,FALSE)</f>
        <v>Si</v>
      </c>
      <c r="K10" s="123" t="s">
        <v>2213</v>
      </c>
    </row>
    <row r="11" spans="1:11" ht="18" x14ac:dyDescent="0.25">
      <c r="A11" s="106" t="str">
        <f t="shared" ca="1" si="0"/>
        <v>25.2875578703679 días</v>
      </c>
      <c r="B11" s="124" t="s">
        <v>2611</v>
      </c>
      <c r="C11" s="95">
        <v>44422.712442129632</v>
      </c>
      <c r="D11" s="95" t="s">
        <v>2174</v>
      </c>
      <c r="E11" s="124">
        <v>735</v>
      </c>
      <c r="F11" s="96" t="str">
        <f>VLOOKUP(E11,'LISTADO ATM'!$A$2:$B$821,2,0)</f>
        <v xml:space="preserve">ATM Oficina Independencia II  </v>
      </c>
      <c r="G11" s="96" t="str">
        <f>VLOOKUP(E11,VIP!$A$2:$O4531,6,0)</f>
        <v>NO</v>
      </c>
      <c r="H11" s="96" t="str">
        <f>VLOOKUP(E11,VIP!$A$2:$O4563,7,FALSE)</f>
        <v>Si</v>
      </c>
      <c r="I11" s="96" t="str">
        <f>VLOOKUP(E11,VIP!$A$2:$O4440,8,FALSE)</f>
        <v>Si</v>
      </c>
      <c r="J11" s="96" t="str">
        <f>VLOOKUP(E11,VIP!$A$2:$O4369,8,FALSE)</f>
        <v>Si</v>
      </c>
      <c r="K11" s="123" t="s">
        <v>2617</v>
      </c>
    </row>
    <row r="12" spans="1:11" ht="18" x14ac:dyDescent="0.25">
      <c r="A12" s="106" t="str">
        <f t="shared" ca="1" si="0"/>
        <v>25.1782986111139 días</v>
      </c>
      <c r="B12" s="124" t="s">
        <v>2610</v>
      </c>
      <c r="C12" s="95">
        <v>44422.821701388886</v>
      </c>
      <c r="D12" s="95" t="s">
        <v>2174</v>
      </c>
      <c r="E12" s="124">
        <v>377</v>
      </c>
      <c r="F12" s="96" t="str">
        <f>VLOOKUP(E12,'LISTADO ATM'!$A$2:$B$821,2,0)</f>
        <v>ATM Estación del Metro Eduardo Brito</v>
      </c>
      <c r="G12" s="96" t="str">
        <f>VLOOKUP(E12,VIP!$A$2:$O4532,6,0)</f>
        <v>NO</v>
      </c>
      <c r="H12" s="96" t="str">
        <f>VLOOKUP(E12,VIP!$A$2:$O4564,7,FALSE)</f>
        <v>Si</v>
      </c>
      <c r="I12" s="96" t="str">
        <f>VLOOKUP(E12,VIP!$A$2:$O4441,8,FALSE)</f>
        <v>Si</v>
      </c>
      <c r="J12" s="96" t="str">
        <f>VLOOKUP(E12,VIP!$A$2:$O4370,8,FALSE)</f>
        <v>Si</v>
      </c>
      <c r="K12" s="123" t="s">
        <v>2213</v>
      </c>
    </row>
  </sheetData>
  <autoFilter ref="A2:K2" xr:uid="{00000000-0009-0000-0000-00000E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80" priority="99402"/>
  </conditionalFormatting>
  <conditionalFormatting sqref="E3">
    <cfRule type="duplicateValues" dxfId="79" priority="121765"/>
  </conditionalFormatting>
  <conditionalFormatting sqref="E3">
    <cfRule type="duplicateValues" dxfId="78" priority="121766"/>
    <cfRule type="duplicateValues" dxfId="77" priority="121767"/>
  </conditionalFormatting>
  <conditionalFormatting sqref="E3">
    <cfRule type="duplicateValues" dxfId="76" priority="121768"/>
    <cfRule type="duplicateValues" dxfId="75" priority="121769"/>
    <cfRule type="duplicateValues" dxfId="74" priority="121770"/>
    <cfRule type="duplicateValues" dxfId="73" priority="121771"/>
  </conditionalFormatting>
  <conditionalFormatting sqref="B3">
    <cfRule type="duplicateValues" dxfId="72" priority="121772"/>
  </conditionalFormatting>
  <conditionalFormatting sqref="E4">
    <cfRule type="duplicateValues" dxfId="71" priority="117"/>
  </conditionalFormatting>
  <conditionalFormatting sqref="E4">
    <cfRule type="duplicateValues" dxfId="70" priority="114"/>
    <cfRule type="duplicateValues" dxfId="69" priority="115"/>
    <cfRule type="duplicateValues" dxfId="68" priority="116"/>
  </conditionalFormatting>
  <conditionalFormatting sqref="E4">
    <cfRule type="duplicateValues" dxfId="67" priority="113"/>
  </conditionalFormatting>
  <conditionalFormatting sqref="E4">
    <cfRule type="duplicateValues" dxfId="66" priority="110"/>
    <cfRule type="duplicateValues" dxfId="65" priority="111"/>
    <cfRule type="duplicateValues" dxfId="64" priority="112"/>
  </conditionalFormatting>
  <conditionalFormatting sqref="B4">
    <cfRule type="duplicateValues" dxfId="63" priority="109"/>
  </conditionalFormatting>
  <conditionalFormatting sqref="E4">
    <cfRule type="duplicateValues" dxfId="62" priority="108"/>
  </conditionalFormatting>
  <conditionalFormatting sqref="B5">
    <cfRule type="duplicateValues" dxfId="61" priority="92"/>
  </conditionalFormatting>
  <conditionalFormatting sqref="E5">
    <cfRule type="duplicateValues" dxfId="60" priority="91"/>
  </conditionalFormatting>
  <conditionalFormatting sqref="E5">
    <cfRule type="duplicateValues" dxfId="59" priority="88"/>
    <cfRule type="duplicateValues" dxfId="58" priority="89"/>
    <cfRule type="duplicateValues" dxfId="57" priority="90"/>
  </conditionalFormatting>
  <conditionalFormatting sqref="E5">
    <cfRule type="duplicateValues" dxfId="56" priority="87"/>
  </conditionalFormatting>
  <conditionalFormatting sqref="E5">
    <cfRule type="duplicateValues" dxfId="55" priority="84"/>
    <cfRule type="duplicateValues" dxfId="54" priority="85"/>
    <cfRule type="duplicateValues" dxfId="53" priority="86"/>
  </conditionalFormatting>
  <conditionalFormatting sqref="E5">
    <cfRule type="duplicateValues" dxfId="52" priority="83"/>
  </conditionalFormatting>
  <conditionalFormatting sqref="E7">
    <cfRule type="duplicateValues" dxfId="51" priority="36"/>
  </conditionalFormatting>
  <conditionalFormatting sqref="E7">
    <cfRule type="duplicateValues" dxfId="50" priority="34"/>
    <cfRule type="duplicateValues" dxfId="49" priority="35"/>
  </conditionalFormatting>
  <conditionalFormatting sqref="E7">
    <cfRule type="duplicateValues" dxfId="48" priority="31"/>
    <cfRule type="duplicateValues" dxfId="47" priority="32"/>
    <cfRule type="duplicateValues" dxfId="46" priority="33"/>
  </conditionalFormatting>
  <conditionalFormatting sqref="E7">
    <cfRule type="duplicateValues" dxfId="45" priority="27"/>
    <cfRule type="duplicateValues" dxfId="44" priority="28"/>
    <cfRule type="duplicateValues" dxfId="43" priority="29"/>
    <cfRule type="duplicateValues" dxfId="42" priority="30"/>
  </conditionalFormatting>
  <conditionalFormatting sqref="B7">
    <cfRule type="duplicateValues" dxfId="41" priority="26"/>
  </conditionalFormatting>
  <conditionalFormatting sqref="B7">
    <cfRule type="duplicateValues" dxfId="40" priority="24"/>
    <cfRule type="duplicateValues" dxfId="39" priority="25"/>
  </conditionalFormatting>
  <conditionalFormatting sqref="E8">
    <cfRule type="duplicateValues" dxfId="38" priority="23"/>
  </conditionalFormatting>
  <conditionalFormatting sqref="E8">
    <cfRule type="duplicateValues" dxfId="37" priority="22"/>
  </conditionalFormatting>
  <conditionalFormatting sqref="B8">
    <cfRule type="duplicateValues" dxfId="36" priority="21"/>
  </conditionalFormatting>
  <conditionalFormatting sqref="E8">
    <cfRule type="duplicateValues" dxfId="35" priority="20"/>
  </conditionalFormatting>
  <conditionalFormatting sqref="B8">
    <cfRule type="duplicateValues" dxfId="34" priority="19"/>
  </conditionalFormatting>
  <conditionalFormatting sqref="E8">
    <cfRule type="duplicateValues" dxfId="33" priority="18"/>
  </conditionalFormatting>
  <conditionalFormatting sqref="E9">
    <cfRule type="duplicateValues" dxfId="32" priority="7"/>
    <cfRule type="duplicateValues" dxfId="31" priority="8"/>
    <cfRule type="duplicateValues" dxfId="30" priority="9"/>
    <cfRule type="duplicateValues" dxfId="29" priority="10"/>
  </conditionalFormatting>
  <conditionalFormatting sqref="B9">
    <cfRule type="duplicateValues" dxfId="28" priority="130228"/>
  </conditionalFormatting>
  <conditionalFormatting sqref="E6">
    <cfRule type="duplicateValues" dxfId="27" priority="130230"/>
  </conditionalFormatting>
  <conditionalFormatting sqref="B6">
    <cfRule type="duplicateValues" dxfId="26" priority="130231"/>
  </conditionalFormatting>
  <conditionalFormatting sqref="B6">
    <cfRule type="duplicateValues" dxfId="25" priority="130232"/>
    <cfRule type="duplicateValues" dxfId="24" priority="130233"/>
    <cfRule type="duplicateValues" dxfId="23" priority="130234"/>
  </conditionalFormatting>
  <conditionalFormatting sqref="E6">
    <cfRule type="duplicateValues" dxfId="22" priority="130235"/>
    <cfRule type="duplicateValues" dxfId="21" priority="130236"/>
  </conditionalFormatting>
  <conditionalFormatting sqref="E6">
    <cfRule type="duplicateValues" dxfId="20" priority="130237"/>
    <cfRule type="duplicateValues" dxfId="19" priority="130238"/>
    <cfRule type="duplicateValues" dxfId="18" priority="130239"/>
  </conditionalFormatting>
  <conditionalFormatting sqref="E6">
    <cfRule type="duplicateValues" dxfId="17" priority="130240"/>
    <cfRule type="duplicateValues" dxfId="16" priority="130241"/>
    <cfRule type="duplicateValues" dxfId="15" priority="130242"/>
    <cfRule type="duplicateValues" dxfId="14" priority="130243"/>
  </conditionalFormatting>
  <conditionalFormatting sqref="B10:B12">
    <cfRule type="duplicateValues" dxfId="13" priority="2"/>
  </conditionalFormatting>
  <conditionalFormatting sqref="E10:E12">
    <cfRule type="duplicateValues" dxfId="12" priority="1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O824"/>
  <sheetViews>
    <sheetView zoomScaleNormal="100" workbookViewId="0">
      <pane ySplit="1" topLeftCell="A772" activePane="bottomLeft" state="frozen"/>
      <selection activeCell="D1" sqref="D1"/>
      <selection pane="bottomLeft" activeCell="F824" sqref="F824:M824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2614</v>
      </c>
      <c r="C5" s="29" t="s">
        <v>2613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7">
        <v>7</v>
      </c>
      <c r="B8" s="88" t="s">
        <v>2023</v>
      </c>
      <c r="C8" s="88" t="s">
        <v>2523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2518</v>
      </c>
      <c r="C16" s="29" t="s">
        <v>2474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2519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2520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2517</v>
      </c>
      <c r="C29" s="29" t="s">
        <v>2473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2475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2476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2531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2477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7" customFormat="1" ht="15.75" hidden="1" x14ac:dyDescent="0.25">
      <c r="A148" s="110">
        <v>214</v>
      </c>
      <c r="B148" s="111" t="s">
        <v>2571</v>
      </c>
      <c r="C148" s="111" t="s">
        <v>2572</v>
      </c>
      <c r="D148" s="111" t="s">
        <v>72</v>
      </c>
      <c r="E148" s="111" t="s">
        <v>82</v>
      </c>
      <c r="F148" s="111" t="s">
        <v>2025</v>
      </c>
      <c r="G148" s="111" t="s">
        <v>2027</v>
      </c>
      <c r="H148" s="111" t="s">
        <v>2027</v>
      </c>
      <c r="I148" s="111"/>
      <c r="J148" s="111" t="s">
        <v>2027</v>
      </c>
      <c r="K148" s="111"/>
      <c r="L148" s="111"/>
      <c r="M148" s="111"/>
      <c r="N148" s="111"/>
      <c r="O148" s="111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2592</v>
      </c>
      <c r="C212" s="29" t="s">
        <v>2585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2521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2478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2505</v>
      </c>
      <c r="C238" s="29" t="s">
        <v>2492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2479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2506</v>
      </c>
      <c r="C242" s="29" t="s">
        <v>2493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2547</v>
      </c>
      <c r="C244" s="29" t="s">
        <v>2570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2471</v>
      </c>
      <c r="D253" s="29" t="s">
        <v>87</v>
      </c>
      <c r="E253" s="29" t="s">
        <v>90</v>
      </c>
      <c r="F253" s="32" t="s">
        <v>2025</v>
      </c>
      <c r="G253" s="32" t="s">
        <v>2472</v>
      </c>
      <c r="H253" s="32" t="s">
        <v>2472</v>
      </c>
      <c r="I253" s="32" t="s">
        <v>1274</v>
      </c>
      <c r="J253" s="32" t="s">
        <v>2027</v>
      </c>
      <c r="K253" s="32" t="s">
        <v>2472</v>
      </c>
      <c r="L253" s="32" t="s">
        <v>2472</v>
      </c>
      <c r="M253" s="32" t="s">
        <v>2472</v>
      </c>
      <c r="N253" s="32" t="s">
        <v>2472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2507</v>
      </c>
      <c r="C255" s="29" t="s">
        <v>2494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2508</v>
      </c>
      <c r="C257" s="29" t="s">
        <v>2495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2509</v>
      </c>
      <c r="C259" s="29" t="s">
        <v>2496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2510</v>
      </c>
      <c r="C260" s="29" t="s">
        <v>2497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2504</v>
      </c>
      <c r="C261" s="29" t="s">
        <v>2491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20" customFormat="1" ht="15.75" x14ac:dyDescent="0.25">
      <c r="A263" s="110">
        <v>361</v>
      </c>
      <c r="B263" s="111" t="s">
        <v>2541</v>
      </c>
      <c r="C263" s="119"/>
      <c r="D263" s="119"/>
      <c r="E263" s="119" t="s">
        <v>1273</v>
      </c>
      <c r="F263" s="111" t="s">
        <v>1298</v>
      </c>
      <c r="G263" s="111" t="s">
        <v>1298</v>
      </c>
      <c r="H263" s="111" t="s">
        <v>1298</v>
      </c>
      <c r="I263" s="111" t="s">
        <v>1298</v>
      </c>
      <c r="J263" s="111" t="s">
        <v>1298</v>
      </c>
      <c r="K263" s="111" t="s">
        <v>1298</v>
      </c>
      <c r="L263" s="111" t="s">
        <v>1298</v>
      </c>
      <c r="M263" s="111" t="s">
        <v>1298</v>
      </c>
      <c r="N263" s="119"/>
      <c r="O263" s="119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2603</v>
      </c>
      <c r="C265" s="29" t="s">
        <v>2564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2593</v>
      </c>
      <c r="C266" s="29" t="s">
        <v>2586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2514</v>
      </c>
      <c r="C267" s="29" t="s">
        <v>2501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2594</v>
      </c>
      <c r="C268" s="29" t="s">
        <v>2587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2481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2480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2482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2515</v>
      </c>
      <c r="C274" s="29" t="s">
        <v>2502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2483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2595</v>
      </c>
      <c r="C287" s="29" t="s">
        <v>2588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2596</v>
      </c>
      <c r="C298" s="29" t="s">
        <v>2589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2" customFormat="1" ht="31.5" hidden="1" x14ac:dyDescent="0.25">
      <c r="A307" s="110">
        <v>424</v>
      </c>
      <c r="B307" s="111" t="s">
        <v>699</v>
      </c>
      <c r="C307" s="111" t="s">
        <v>700</v>
      </c>
      <c r="D307" s="111" t="s">
        <v>130</v>
      </c>
      <c r="E307" s="111" t="s">
        <v>73</v>
      </c>
      <c r="F307" s="111" t="s">
        <v>2025</v>
      </c>
      <c r="G307" s="111" t="s">
        <v>77</v>
      </c>
      <c r="H307" s="111" t="s">
        <v>77</v>
      </c>
      <c r="I307" s="111" t="s">
        <v>74</v>
      </c>
      <c r="J307" s="111" t="s">
        <v>77</v>
      </c>
      <c r="K307" s="111" t="s">
        <v>74</v>
      </c>
      <c r="L307" s="111" t="s">
        <v>77</v>
      </c>
      <c r="M307" s="111" t="s">
        <v>77</v>
      </c>
      <c r="N307" s="111" t="s">
        <v>74</v>
      </c>
      <c r="O307" s="111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2584</v>
      </c>
      <c r="C312" s="32" t="s">
        <v>2583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2597</v>
      </c>
      <c r="C331" s="29" t="s">
        <v>2590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7" customFormat="1" ht="15.75" hidden="1" x14ac:dyDescent="0.25">
      <c r="A340" s="110">
        <v>468</v>
      </c>
      <c r="B340" s="111" t="s">
        <v>2204</v>
      </c>
      <c r="C340" s="119" t="s">
        <v>2171</v>
      </c>
      <c r="D340" s="119" t="s">
        <v>72</v>
      </c>
      <c r="E340" s="119" t="s">
        <v>73</v>
      </c>
      <c r="F340" s="111" t="s">
        <v>1298</v>
      </c>
      <c r="G340" s="111" t="s">
        <v>1298</v>
      </c>
      <c r="H340" s="111" t="s">
        <v>1298</v>
      </c>
      <c r="I340" s="111" t="s">
        <v>1298</v>
      </c>
      <c r="J340" s="111" t="s">
        <v>1298</v>
      </c>
      <c r="K340" s="111" t="s">
        <v>1298</v>
      </c>
      <c r="L340" s="111" t="s">
        <v>1298</v>
      </c>
      <c r="M340" s="111" t="s">
        <v>1298</v>
      </c>
      <c r="N340" s="111"/>
      <c r="O340" s="111"/>
    </row>
    <row r="341" spans="1:15" s="78" customFormat="1" ht="15.75" hidden="1" x14ac:dyDescent="0.25">
      <c r="A341" s="79">
        <v>470</v>
      </c>
      <c r="B341" s="80" t="s">
        <v>746</v>
      </c>
      <c r="C341" s="80" t="s">
        <v>747</v>
      </c>
      <c r="D341" s="80" t="s">
        <v>87</v>
      </c>
      <c r="E341" s="80" t="s">
        <v>90</v>
      </c>
      <c r="F341" s="80" t="s">
        <v>2025</v>
      </c>
      <c r="G341" s="80" t="s">
        <v>77</v>
      </c>
      <c r="H341" s="80" t="s">
        <v>77</v>
      </c>
      <c r="I341" s="80" t="s">
        <v>74</v>
      </c>
      <c r="J341" s="80" t="s">
        <v>77</v>
      </c>
      <c r="K341" s="80" t="s">
        <v>77</v>
      </c>
      <c r="L341" s="80" t="s">
        <v>77</v>
      </c>
      <c r="M341" s="80" t="s">
        <v>77</v>
      </c>
      <c r="N341" s="80" t="s">
        <v>77</v>
      </c>
      <c r="O341" s="80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2569</v>
      </c>
      <c r="C343" s="32" t="s">
        <v>2568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2598</v>
      </c>
      <c r="C345" s="29" t="s">
        <v>2591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2600</v>
      </c>
      <c r="C347" s="29" t="s">
        <v>2601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2484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2577</v>
      </c>
      <c r="C350" s="32" t="s">
        <v>2576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2466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2511</v>
      </c>
      <c r="C363" s="29" t="s">
        <v>2498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2604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2485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7">
        <v>553</v>
      </c>
      <c r="B409" s="88" t="s">
        <v>544</v>
      </c>
      <c r="C409" s="88" t="s">
        <v>2525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75" hidden="1" x14ac:dyDescent="0.25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2512</v>
      </c>
      <c r="C438" s="29" t="s">
        <v>2499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8" customFormat="1" ht="15.75" hidden="1" x14ac:dyDescent="0.25">
      <c r="A447" s="117">
        <v>591</v>
      </c>
      <c r="B447" s="118" t="s">
        <v>507</v>
      </c>
      <c r="C447" s="118" t="s">
        <v>2524</v>
      </c>
      <c r="D447" s="80" t="s">
        <v>72</v>
      </c>
      <c r="E447" s="80" t="s">
        <v>73</v>
      </c>
      <c r="F447" s="80" t="s">
        <v>2025</v>
      </c>
      <c r="G447" s="80" t="s">
        <v>77</v>
      </c>
      <c r="H447" s="80" t="s">
        <v>77</v>
      </c>
      <c r="I447" s="80" t="s">
        <v>74</v>
      </c>
      <c r="J447" s="80" t="s">
        <v>77</v>
      </c>
      <c r="K447" s="80" t="s">
        <v>74</v>
      </c>
      <c r="L447" s="80" t="s">
        <v>77</v>
      </c>
      <c r="M447" s="80" t="s">
        <v>77</v>
      </c>
      <c r="N447" s="80" t="s">
        <v>74</v>
      </c>
      <c r="O447" s="80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75" hidden="1" x14ac:dyDescent="0.25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2467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2468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2486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2487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2516</v>
      </c>
      <c r="C514" s="29" t="s">
        <v>2503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2513</v>
      </c>
      <c r="C639" s="29" t="s">
        <v>2500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2488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2489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2490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1" customFormat="1" ht="15.75" x14ac:dyDescent="0.25">
      <c r="A797" s="83">
        <v>964</v>
      </c>
      <c r="B797" s="84" t="s">
        <v>1124</v>
      </c>
      <c r="C797" s="85" t="s">
        <v>1125</v>
      </c>
      <c r="D797" s="84" t="s">
        <v>72</v>
      </c>
      <c r="E797" s="84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5" t="s">
        <v>1203</v>
      </c>
    </row>
    <row r="798" spans="1:15" s="81" customFormat="1" ht="15.75" hidden="1" x14ac:dyDescent="0.25">
      <c r="A798" s="83">
        <v>970</v>
      </c>
      <c r="B798" s="84" t="s">
        <v>1129</v>
      </c>
      <c r="C798" s="85" t="s">
        <v>1130</v>
      </c>
      <c r="D798" s="85" t="s">
        <v>72</v>
      </c>
      <c r="E798" s="85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5" t="s">
        <v>1178</v>
      </c>
    </row>
    <row r="799" spans="1:15" s="81" customFormat="1" ht="15.75" hidden="1" x14ac:dyDescent="0.25">
      <c r="A799" s="83">
        <v>971</v>
      </c>
      <c r="B799" s="84" t="s">
        <v>501</v>
      </c>
      <c r="C799" s="84" t="s">
        <v>502</v>
      </c>
      <c r="D799" s="84" t="s">
        <v>72</v>
      </c>
      <c r="E799" s="84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4" t="s">
        <v>1178</v>
      </c>
    </row>
    <row r="800" spans="1:15" s="81" customFormat="1" ht="31.5" hidden="1" x14ac:dyDescent="0.25">
      <c r="A800" s="83">
        <v>972</v>
      </c>
      <c r="B800" s="84" t="s">
        <v>292</v>
      </c>
      <c r="C800" s="84" t="s">
        <v>293</v>
      </c>
      <c r="D800" s="84" t="s">
        <v>130</v>
      </c>
      <c r="E800" s="84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4" t="s">
        <v>1181</v>
      </c>
    </row>
    <row r="801" spans="1:15" s="81" customFormat="1" ht="15.75" hidden="1" x14ac:dyDescent="0.25">
      <c r="A801" s="83">
        <v>973</v>
      </c>
      <c r="B801" s="84" t="s">
        <v>1082</v>
      </c>
      <c r="C801" s="84" t="s">
        <v>1083</v>
      </c>
      <c r="D801" s="84" t="s">
        <v>72</v>
      </c>
      <c r="E801" s="84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4" t="s">
        <v>1177</v>
      </c>
    </row>
    <row r="802" spans="1:15" s="81" customFormat="1" ht="15.75" hidden="1" x14ac:dyDescent="0.25">
      <c r="A802" s="83">
        <v>974</v>
      </c>
      <c r="B802" s="84" t="s">
        <v>1133</v>
      </c>
      <c r="C802" s="85" t="s">
        <v>1134</v>
      </c>
      <c r="D802" s="84" t="s">
        <v>72</v>
      </c>
      <c r="E802" s="85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5" t="s">
        <v>1181</v>
      </c>
    </row>
    <row r="803" spans="1:15" s="81" customFormat="1" ht="15.75" hidden="1" x14ac:dyDescent="0.25">
      <c r="A803" s="83">
        <v>976</v>
      </c>
      <c r="B803" s="84" t="s">
        <v>503</v>
      </c>
      <c r="C803" s="84" t="s">
        <v>504</v>
      </c>
      <c r="D803" s="84" t="s">
        <v>72</v>
      </c>
      <c r="E803" s="84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4" t="s">
        <v>1181</v>
      </c>
    </row>
    <row r="804" spans="1:15" s="81" customFormat="1" ht="15.75" hidden="1" x14ac:dyDescent="0.25">
      <c r="A804" s="83">
        <v>977</v>
      </c>
      <c r="B804" s="84" t="s">
        <v>1892</v>
      </c>
      <c r="C804" s="85" t="s">
        <v>1893</v>
      </c>
      <c r="D804" s="84" t="s">
        <v>72</v>
      </c>
      <c r="E804" s="85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5" t="s">
        <v>2014</v>
      </c>
    </row>
    <row r="805" spans="1:15" s="81" customFormat="1" ht="15.75" hidden="1" x14ac:dyDescent="0.25">
      <c r="A805" s="83">
        <v>978</v>
      </c>
      <c r="B805" s="84" t="s">
        <v>1135</v>
      </c>
      <c r="C805" s="85" t="s">
        <v>1136</v>
      </c>
      <c r="D805" s="84" t="s">
        <v>72</v>
      </c>
      <c r="E805" s="85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4" t="s">
        <v>1185</v>
      </c>
    </row>
    <row r="806" spans="1:15" s="81" customFormat="1" ht="15.75" hidden="1" x14ac:dyDescent="0.25">
      <c r="A806" s="83">
        <v>979</v>
      </c>
      <c r="B806" s="84" t="s">
        <v>1137</v>
      </c>
      <c r="C806" s="85" t="s">
        <v>1138</v>
      </c>
      <c r="D806" s="84" t="s">
        <v>72</v>
      </c>
      <c r="E806" s="85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5" t="s">
        <v>1178</v>
      </c>
    </row>
    <row r="807" spans="1:15" s="81" customFormat="1" ht="15.75" hidden="1" x14ac:dyDescent="0.25">
      <c r="A807" s="83">
        <v>980</v>
      </c>
      <c r="B807" s="84" t="s">
        <v>1139</v>
      </c>
      <c r="C807" s="85" t="s">
        <v>1140</v>
      </c>
      <c r="D807" s="84" t="s">
        <v>72</v>
      </c>
      <c r="E807" s="85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5" t="s">
        <v>1183</v>
      </c>
    </row>
    <row r="808" spans="1:15" s="81" customFormat="1" ht="15.75" hidden="1" x14ac:dyDescent="0.25">
      <c r="A808" s="83">
        <v>981</v>
      </c>
      <c r="B808" s="84" t="s">
        <v>1141</v>
      </c>
      <c r="C808" s="85" t="s">
        <v>1142</v>
      </c>
      <c r="D808" s="84" t="s">
        <v>72</v>
      </c>
      <c r="E808" s="85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5" t="s">
        <v>1183</v>
      </c>
    </row>
    <row r="809" spans="1:15" s="81" customFormat="1" ht="15.75" hidden="1" x14ac:dyDescent="0.25">
      <c r="A809" s="83">
        <v>983</v>
      </c>
      <c r="B809" s="84" t="s">
        <v>1143</v>
      </c>
      <c r="C809" s="85" t="s">
        <v>1144</v>
      </c>
      <c r="D809" s="84" t="s">
        <v>72</v>
      </c>
      <c r="E809" s="84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4" t="s">
        <v>1184</v>
      </c>
    </row>
    <row r="810" spans="1:15" s="63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2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2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2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2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2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2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2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2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2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2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2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2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5">
        <v>991</v>
      </c>
      <c r="B823" s="126" t="s">
        <v>1159</v>
      </c>
      <c r="C823" s="55" t="s">
        <v>1160</v>
      </c>
      <c r="D823" s="55" t="s">
        <v>72</v>
      </c>
      <c r="E823" s="55" t="s">
        <v>105</v>
      </c>
      <c r="F823" s="126" t="s">
        <v>2025</v>
      </c>
      <c r="G823" s="126" t="s">
        <v>77</v>
      </c>
      <c r="H823" s="126" t="s">
        <v>77</v>
      </c>
      <c r="I823" s="126" t="s">
        <v>74</v>
      </c>
      <c r="J823" s="126" t="s">
        <v>77</v>
      </c>
      <c r="K823" s="126" t="s">
        <v>74</v>
      </c>
      <c r="L823" s="126" t="s">
        <v>74</v>
      </c>
      <c r="M823" s="126" t="s">
        <v>74</v>
      </c>
      <c r="N823" s="126" t="s">
        <v>77</v>
      </c>
      <c r="O823" s="126" t="s">
        <v>1177</v>
      </c>
    </row>
    <row r="824" spans="1:15" ht="15.75" x14ac:dyDescent="0.25">
      <c r="A824" s="28">
        <v>863</v>
      </c>
      <c r="B824" s="126" t="s">
        <v>2621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</sheetData>
  <autoFilter ref="A1:O822" xr:uid="{00000000-0009-0000-0000-00000F000000}">
    <filterColumn colId="4">
      <filters>
        <filter val="Norte"/>
      </filters>
    </filterColumn>
    <sortState xmlns:xlrd2="http://schemas.microsoft.com/office/spreadsheetml/2017/richdata2" ref="A4:O823">
      <sortCondition sortBy="cellColor" ref="A1:A822" dxfId="11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0" priority="12"/>
  </conditionalFormatting>
  <conditionalFormatting sqref="B1:B810 B823:B1048576">
    <cfRule type="duplicateValues" dxfId="9" priority="11"/>
  </conditionalFormatting>
  <conditionalFormatting sqref="A811:A814">
    <cfRule type="duplicateValues" dxfId="8" priority="10"/>
  </conditionalFormatting>
  <conditionalFormatting sqref="B811:B814">
    <cfRule type="duplicateValues" dxfId="7" priority="9"/>
  </conditionalFormatting>
  <conditionalFormatting sqref="A823:A1048576 A1:A814">
    <cfRule type="duplicateValues" dxfId="6" priority="8"/>
  </conditionalFormatting>
  <conditionalFormatting sqref="A815:A821">
    <cfRule type="duplicateValues" dxfId="5" priority="7"/>
  </conditionalFormatting>
  <conditionalFormatting sqref="B815:B821">
    <cfRule type="duplicateValues" dxfId="4" priority="6"/>
  </conditionalFormatting>
  <conditionalFormatting sqref="A815:A821">
    <cfRule type="duplicateValues" dxfId="3" priority="5"/>
  </conditionalFormatting>
  <conditionalFormatting sqref="A822">
    <cfRule type="duplicateValues" dxfId="2" priority="4"/>
  </conditionalFormatting>
  <conditionalFormatting sqref="A822">
    <cfRule type="duplicateValues" dxfId="1" priority="2"/>
  </conditionalFormatting>
  <conditionalFormatting sqref="B822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20" t="s">
        <v>0</v>
      </c>
      <c r="B1" s="22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22" t="s">
        <v>8</v>
      </c>
      <c r="B9" s="223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24" t="s">
        <v>9</v>
      </c>
      <c r="B14" s="22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2021-09-09T12:09:53Z</dcterms:modified>
</cp:coreProperties>
</file>