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Septiembre\27\"/>
    </mc:Choice>
  </mc:AlternateContent>
  <xr:revisionPtr revIDLastSave="0" documentId="8_{80E89BB1-28F0-48A4-8249-6319F085AC0C}" xr6:coauthVersionLast="46" xr6:coauthVersionMax="46" xr10:uidLastSave="{00000000-0000-0000-0000-000000000000}"/>
  <bookViews>
    <workbookView xWindow="-120" yWindow="-120" windowWidth="19440" windowHeight="10440" tabRatio="596" firstSheet="7" activeTab="8" xr2:uid="{00000000-000D-0000-FFFF-FFFF00000000}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Concat" sheetId="32" r:id="rId10"/>
    <sheet name="LISTADO ATM" sheetId="5" r:id="rId11"/>
    <sheet name="Cargas y Reinicios" sheetId="15" r:id="rId12"/>
    <sheet name="Hoja3" sheetId="13" state="hidden" r:id="rId13"/>
    <sheet name="Hoja4" sheetId="14" state="hidden" r:id="rId14"/>
    <sheet name="Casos Especiales" sheetId="3" r:id="rId15"/>
    <sheet name="VIP" sheetId="4" r:id="rId16"/>
    <sheet name="Gráfico3" sheetId="6" r:id="rId17"/>
    <sheet name="Gráfica waterfall" sheetId="10" r:id="rId18"/>
    <sheet name="Gráfico4" sheetId="7" r:id="rId19"/>
    <sheet name="Cálculos" sheetId="9" r:id="rId20"/>
    <sheet name="Hoja1" sheetId="11" state="hidden" r:id="rId21"/>
    <sheet name="Hoja2" sheetId="12" state="hidden" r:id="rId22"/>
  </sheets>
  <definedNames>
    <definedName name="_xlnm._FilterDatabase" localSheetId="14" hidden="1">'Casos Especiales'!$A$2:$K$2</definedName>
    <definedName name="_xlnm._FilterDatabase" localSheetId="10" hidden="1">'LISTADO ATM'!$A$1:$C$829</definedName>
    <definedName name="_xlnm._FilterDatabase" localSheetId="7" hidden="1">REPORTE!$A$4:$Q$90</definedName>
    <definedName name="_xlnm._FilterDatabase" localSheetId="8" hidden="1">'Sin Efectivo'!$A$41:$E$41</definedName>
    <definedName name="_xlnm._FilterDatabase" localSheetId="15" hidden="1">VIP!$A$1:$O$822</definedName>
    <definedName name="ATMs" localSheetId="15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4" hidden="1">'Casos Especiales'!$A$2:$K$2</definedName>
    <definedName name="Z_57C67F32_DCFA_4A16_B8F2_ADBDA29FCFCB_.wvu.FilterData" localSheetId="10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5" hidden="1">VIP!$A$1:$O$637</definedName>
    <definedName name="Z_650CE5B0_95CF_4B9E_A5AB_A0001E7D7BF7_.wvu.FilterData" localSheetId="7" hidden="1">REPORTE!$A$4:$Q$4</definedName>
    <definedName name="Z_701F875E_EA8B_4188_88FE_DA2B1B676331_.wvu.FilterData" localSheetId="14" hidden="1">'Casos Especiales'!$A$2:$K$2</definedName>
    <definedName name="Z_701F875E_EA8B_4188_88FE_DA2B1B676331_.wvu.FilterData" localSheetId="10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5" hidden="1">VIP!$A$1:$O$637</definedName>
    <definedName name="Z_C452A998_0FA2_450E_9B07_FCF7CD63C3C0_.wvu.FilterData" localSheetId="14" hidden="1">'Casos Especiales'!$A$2:$K$2</definedName>
    <definedName name="Z_C452A998_0FA2_450E_9B07_FCF7CD63C3C0_.wvu.FilterData" localSheetId="10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5" hidden="1">VIP!$A$1:$O$637</definedName>
    <definedName name="Z_D48E102A_1C0F_4858_987B_F75C60DADF4F_.wvu.FilterData" localSheetId="14" hidden="1">'Casos Especiales'!$A$2:$K$2</definedName>
    <definedName name="Z_D48E102A_1C0F_4858_987B_F75C60DADF4F_.wvu.FilterData" localSheetId="10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5" hidden="1">VIP!$A$1:$O$637</definedName>
    <definedName name="Z_E20EEB1D_5262_4D76_B4C9_00BD2E272F2B_.wvu.FilterData" localSheetId="14" hidden="1">'Casos Especiales'!$A$2:$K$2</definedName>
    <definedName name="Z_E20EEB1D_5262_4D76_B4C9_00BD2E272F2B_.wvu.FilterData" localSheetId="10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5" hidden="1">VIP!$A$1:$O$637</definedName>
    <definedName name="Z_ED203EF2_634C_45D2_BFF8_4A0A1E80DF7B_.wvu.FilterData" localSheetId="14" hidden="1">'Casos Especiales'!$A$2:$K$2</definedName>
    <definedName name="Z_ED203EF2_634C_45D2_BFF8_4A0A1E80DF7B_.wvu.FilterData" localSheetId="10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5" hidden="1">VIP!$A$1:$O$637</definedName>
  </definedNames>
  <calcPr calcId="191029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9" i="1" l="1"/>
  <c r="F139" i="1"/>
  <c r="G139" i="1"/>
  <c r="H139" i="1"/>
  <c r="I139" i="1"/>
  <c r="J139" i="1"/>
  <c r="K139" i="1"/>
  <c r="A186" i="1"/>
  <c r="F186" i="1"/>
  <c r="G186" i="1"/>
  <c r="H186" i="1"/>
  <c r="I186" i="1"/>
  <c r="J186" i="1"/>
  <c r="K186" i="1"/>
  <c r="A82" i="1"/>
  <c r="F82" i="1"/>
  <c r="G82" i="1"/>
  <c r="H82" i="1"/>
  <c r="I82" i="1"/>
  <c r="J82" i="1"/>
  <c r="K82" i="1"/>
  <c r="A205" i="1"/>
  <c r="F205" i="1"/>
  <c r="G205" i="1"/>
  <c r="H205" i="1"/>
  <c r="I205" i="1"/>
  <c r="J205" i="1"/>
  <c r="K205" i="1"/>
  <c r="A198" i="1"/>
  <c r="F198" i="1"/>
  <c r="G198" i="1"/>
  <c r="H198" i="1"/>
  <c r="I198" i="1"/>
  <c r="J198" i="1"/>
  <c r="K198" i="1"/>
  <c r="A199" i="1"/>
  <c r="F199" i="1"/>
  <c r="G199" i="1"/>
  <c r="H199" i="1"/>
  <c r="I199" i="1"/>
  <c r="J199" i="1"/>
  <c r="K199" i="1"/>
  <c r="A200" i="1"/>
  <c r="F200" i="1"/>
  <c r="G200" i="1"/>
  <c r="H200" i="1"/>
  <c r="I200" i="1"/>
  <c r="J200" i="1"/>
  <c r="K200" i="1"/>
  <c r="A201" i="1"/>
  <c r="F201" i="1"/>
  <c r="G201" i="1"/>
  <c r="H201" i="1"/>
  <c r="I201" i="1"/>
  <c r="J201" i="1"/>
  <c r="K201" i="1"/>
  <c r="A145" i="1"/>
  <c r="F145" i="1"/>
  <c r="G145" i="1"/>
  <c r="H145" i="1"/>
  <c r="I145" i="1"/>
  <c r="J145" i="1"/>
  <c r="K145" i="1"/>
  <c r="A202" i="1"/>
  <c r="F202" i="1"/>
  <c r="G202" i="1"/>
  <c r="H202" i="1"/>
  <c r="I202" i="1"/>
  <c r="J202" i="1"/>
  <c r="K202" i="1"/>
  <c r="A203" i="1"/>
  <c r="F203" i="1"/>
  <c r="G203" i="1"/>
  <c r="H203" i="1"/>
  <c r="I203" i="1"/>
  <c r="J203" i="1"/>
  <c r="K203" i="1"/>
  <c r="A187" i="1"/>
  <c r="F187" i="1"/>
  <c r="G187" i="1"/>
  <c r="H187" i="1"/>
  <c r="I187" i="1"/>
  <c r="J187" i="1"/>
  <c r="K187" i="1"/>
  <c r="A204" i="1"/>
  <c r="F204" i="1"/>
  <c r="G204" i="1"/>
  <c r="H204" i="1"/>
  <c r="I204" i="1"/>
  <c r="J204" i="1"/>
  <c r="K204" i="1"/>
  <c r="A115" i="1"/>
  <c r="F115" i="1"/>
  <c r="G115" i="1"/>
  <c r="H115" i="1"/>
  <c r="I115" i="1"/>
  <c r="J115" i="1"/>
  <c r="K115" i="1"/>
  <c r="A188" i="1"/>
  <c r="F188" i="1"/>
  <c r="G188" i="1"/>
  <c r="H188" i="1"/>
  <c r="I188" i="1"/>
  <c r="J188" i="1"/>
  <c r="K188" i="1"/>
  <c r="A116" i="1"/>
  <c r="F116" i="1"/>
  <c r="G116" i="1"/>
  <c r="H116" i="1"/>
  <c r="I116" i="1"/>
  <c r="J116" i="1"/>
  <c r="K116" i="1"/>
  <c r="A117" i="1"/>
  <c r="F117" i="1"/>
  <c r="G117" i="1"/>
  <c r="H117" i="1"/>
  <c r="I117" i="1"/>
  <c r="J117" i="1"/>
  <c r="K117" i="1"/>
  <c r="A189" i="1"/>
  <c r="F189" i="1"/>
  <c r="G189" i="1"/>
  <c r="H189" i="1"/>
  <c r="I189" i="1"/>
  <c r="J189" i="1"/>
  <c r="K189" i="1"/>
  <c r="A118" i="1"/>
  <c r="F118" i="1"/>
  <c r="G118" i="1"/>
  <c r="H118" i="1"/>
  <c r="I118" i="1"/>
  <c r="J118" i="1"/>
  <c r="K118" i="1"/>
  <c r="A81" i="1"/>
  <c r="F81" i="1"/>
  <c r="G81" i="1"/>
  <c r="H81" i="1"/>
  <c r="I81" i="1"/>
  <c r="J81" i="1"/>
  <c r="K81" i="1"/>
  <c r="A153" i="1"/>
  <c r="F153" i="1"/>
  <c r="G153" i="1"/>
  <c r="H153" i="1"/>
  <c r="I153" i="1"/>
  <c r="J153" i="1"/>
  <c r="K153" i="1"/>
  <c r="A140" i="1"/>
  <c r="F140" i="1"/>
  <c r="G140" i="1"/>
  <c r="H140" i="1"/>
  <c r="I140" i="1"/>
  <c r="J140" i="1"/>
  <c r="K140" i="1"/>
  <c r="A141" i="1"/>
  <c r="F141" i="1"/>
  <c r="G141" i="1"/>
  <c r="H141" i="1"/>
  <c r="I141" i="1"/>
  <c r="J141" i="1"/>
  <c r="K141" i="1"/>
  <c r="A146" i="1"/>
  <c r="F146" i="1"/>
  <c r="G146" i="1"/>
  <c r="H146" i="1"/>
  <c r="I146" i="1"/>
  <c r="J146" i="1"/>
  <c r="K146" i="1"/>
  <c r="A119" i="1"/>
  <c r="F119" i="1"/>
  <c r="G119" i="1"/>
  <c r="H119" i="1"/>
  <c r="I119" i="1"/>
  <c r="J119" i="1"/>
  <c r="K119" i="1"/>
  <c r="A147" i="1"/>
  <c r="F147" i="1"/>
  <c r="G147" i="1"/>
  <c r="H147" i="1"/>
  <c r="I147" i="1"/>
  <c r="J147" i="1"/>
  <c r="K147" i="1"/>
  <c r="A166" i="1"/>
  <c r="F166" i="1"/>
  <c r="G166" i="1"/>
  <c r="H166" i="1"/>
  <c r="I166" i="1"/>
  <c r="J166" i="1"/>
  <c r="K166" i="1"/>
  <c r="A120" i="1"/>
  <c r="F120" i="1"/>
  <c r="G120" i="1"/>
  <c r="H120" i="1"/>
  <c r="I120" i="1"/>
  <c r="J120" i="1"/>
  <c r="K120" i="1"/>
  <c r="A121" i="1"/>
  <c r="F121" i="1"/>
  <c r="G121" i="1"/>
  <c r="H121" i="1"/>
  <c r="I121" i="1"/>
  <c r="J121" i="1"/>
  <c r="K121" i="1"/>
  <c r="A122" i="1"/>
  <c r="F122" i="1"/>
  <c r="G122" i="1"/>
  <c r="H122" i="1"/>
  <c r="I122" i="1"/>
  <c r="J122" i="1"/>
  <c r="K122" i="1"/>
  <c r="A123" i="1"/>
  <c r="F123" i="1"/>
  <c r="G123" i="1"/>
  <c r="H123" i="1"/>
  <c r="I123" i="1"/>
  <c r="J123" i="1"/>
  <c r="K123" i="1"/>
  <c r="A124" i="1"/>
  <c r="F124" i="1"/>
  <c r="G124" i="1"/>
  <c r="H124" i="1"/>
  <c r="I124" i="1"/>
  <c r="J124" i="1"/>
  <c r="K124" i="1"/>
  <c r="A125" i="1"/>
  <c r="F125" i="1"/>
  <c r="G125" i="1"/>
  <c r="H125" i="1"/>
  <c r="I125" i="1"/>
  <c r="J125" i="1"/>
  <c r="K125" i="1"/>
  <c r="A126" i="1"/>
  <c r="F126" i="1"/>
  <c r="G126" i="1"/>
  <c r="H126" i="1"/>
  <c r="I126" i="1"/>
  <c r="J126" i="1"/>
  <c r="K126" i="1"/>
  <c r="A142" i="1"/>
  <c r="F142" i="1"/>
  <c r="G142" i="1"/>
  <c r="H142" i="1"/>
  <c r="I142" i="1"/>
  <c r="J142" i="1"/>
  <c r="K142" i="1"/>
  <c r="A165" i="1"/>
  <c r="F165" i="1"/>
  <c r="G165" i="1"/>
  <c r="H165" i="1"/>
  <c r="I165" i="1"/>
  <c r="J165" i="1"/>
  <c r="K165" i="1"/>
  <c r="A190" i="1"/>
  <c r="F190" i="1"/>
  <c r="G190" i="1"/>
  <c r="H190" i="1"/>
  <c r="I190" i="1"/>
  <c r="J190" i="1"/>
  <c r="K190" i="1"/>
  <c r="A191" i="1"/>
  <c r="F191" i="1"/>
  <c r="G191" i="1"/>
  <c r="H191" i="1"/>
  <c r="I191" i="1"/>
  <c r="J191" i="1"/>
  <c r="K191" i="1"/>
  <c r="A168" i="1"/>
  <c r="F168" i="1"/>
  <c r="G168" i="1"/>
  <c r="H168" i="1"/>
  <c r="I168" i="1"/>
  <c r="J168" i="1"/>
  <c r="K168" i="1"/>
  <c r="A169" i="1"/>
  <c r="F169" i="1"/>
  <c r="G169" i="1"/>
  <c r="H169" i="1"/>
  <c r="I169" i="1"/>
  <c r="J169" i="1"/>
  <c r="K169" i="1"/>
  <c r="K206" i="1"/>
  <c r="J206" i="1"/>
  <c r="I206" i="1"/>
  <c r="H206" i="1"/>
  <c r="G206" i="1"/>
  <c r="F206" i="1"/>
  <c r="A206" i="1"/>
  <c r="A80" i="1"/>
  <c r="F80" i="1"/>
  <c r="G80" i="1"/>
  <c r="H80" i="1"/>
  <c r="I80" i="1"/>
  <c r="J80" i="1"/>
  <c r="K80" i="1"/>
  <c r="A13" i="1"/>
  <c r="F13" i="1"/>
  <c r="G13" i="1"/>
  <c r="H13" i="1"/>
  <c r="I13" i="1"/>
  <c r="J13" i="1"/>
  <c r="K13" i="1"/>
  <c r="A108" i="1"/>
  <c r="F108" i="1"/>
  <c r="G108" i="1"/>
  <c r="H108" i="1"/>
  <c r="I108" i="1"/>
  <c r="J108" i="1"/>
  <c r="K108" i="1"/>
  <c r="A107" i="1"/>
  <c r="F107" i="1"/>
  <c r="G107" i="1"/>
  <c r="H107" i="1"/>
  <c r="I107" i="1"/>
  <c r="J107" i="1"/>
  <c r="K107" i="1"/>
  <c r="A106" i="1"/>
  <c r="F106" i="1"/>
  <c r="G106" i="1"/>
  <c r="H106" i="1"/>
  <c r="I106" i="1"/>
  <c r="J106" i="1"/>
  <c r="K106" i="1"/>
  <c r="A105" i="1"/>
  <c r="F105" i="1"/>
  <c r="G105" i="1"/>
  <c r="H105" i="1"/>
  <c r="I105" i="1"/>
  <c r="J105" i="1"/>
  <c r="K105" i="1"/>
  <c r="A104" i="1"/>
  <c r="F104" i="1"/>
  <c r="G104" i="1"/>
  <c r="H104" i="1"/>
  <c r="I104" i="1"/>
  <c r="J104" i="1"/>
  <c r="K104" i="1"/>
  <c r="A103" i="1"/>
  <c r="F103" i="1"/>
  <c r="G103" i="1"/>
  <c r="H103" i="1"/>
  <c r="I103" i="1"/>
  <c r="J103" i="1"/>
  <c r="K103" i="1"/>
  <c r="A12" i="1"/>
  <c r="F12" i="1"/>
  <c r="G12" i="1"/>
  <c r="H12" i="1"/>
  <c r="I12" i="1"/>
  <c r="J12" i="1"/>
  <c r="K12" i="1"/>
  <c r="A102" i="1"/>
  <c r="F102" i="1"/>
  <c r="G102" i="1"/>
  <c r="H102" i="1"/>
  <c r="I102" i="1"/>
  <c r="J102" i="1"/>
  <c r="K102" i="1"/>
  <c r="A33" i="1"/>
  <c r="F33" i="1"/>
  <c r="G33" i="1"/>
  <c r="H33" i="1"/>
  <c r="I33" i="1"/>
  <c r="J33" i="1"/>
  <c r="K33" i="1"/>
  <c r="A67" i="1"/>
  <c r="F67" i="1"/>
  <c r="G67" i="1"/>
  <c r="H67" i="1"/>
  <c r="I67" i="1"/>
  <c r="J67" i="1"/>
  <c r="K67" i="1"/>
  <c r="A163" i="1"/>
  <c r="F163" i="1"/>
  <c r="G163" i="1"/>
  <c r="H163" i="1"/>
  <c r="I163" i="1"/>
  <c r="J163" i="1"/>
  <c r="K163" i="1"/>
  <c r="A69" i="1"/>
  <c r="F69" i="1"/>
  <c r="G69" i="1"/>
  <c r="H69" i="1"/>
  <c r="I69" i="1"/>
  <c r="J69" i="1"/>
  <c r="K69" i="1"/>
  <c r="A113" i="1"/>
  <c r="F113" i="1"/>
  <c r="G113" i="1"/>
  <c r="H113" i="1"/>
  <c r="I113" i="1"/>
  <c r="J113" i="1"/>
  <c r="K113" i="1"/>
  <c r="A112" i="1"/>
  <c r="F112" i="1"/>
  <c r="G112" i="1"/>
  <c r="H112" i="1"/>
  <c r="I112" i="1"/>
  <c r="J112" i="1"/>
  <c r="K112" i="1"/>
  <c r="A150" i="1"/>
  <c r="F150" i="1"/>
  <c r="G150" i="1"/>
  <c r="H150" i="1"/>
  <c r="I150" i="1"/>
  <c r="J150" i="1"/>
  <c r="K150" i="1"/>
  <c r="A111" i="1"/>
  <c r="F111" i="1"/>
  <c r="G111" i="1"/>
  <c r="H111" i="1"/>
  <c r="I111" i="1"/>
  <c r="J111" i="1"/>
  <c r="K111" i="1"/>
  <c r="A16" i="1"/>
  <c r="F16" i="1"/>
  <c r="G16" i="1"/>
  <c r="H16" i="1"/>
  <c r="I16" i="1"/>
  <c r="J16" i="1"/>
  <c r="K16" i="1"/>
  <c r="A15" i="1"/>
  <c r="F15" i="1"/>
  <c r="G15" i="1"/>
  <c r="H15" i="1"/>
  <c r="I15" i="1"/>
  <c r="J15" i="1"/>
  <c r="K15" i="1"/>
  <c r="A197" i="1"/>
  <c r="F197" i="1"/>
  <c r="G197" i="1"/>
  <c r="H197" i="1"/>
  <c r="I197" i="1"/>
  <c r="J197" i="1"/>
  <c r="K197" i="1"/>
  <c r="A14" i="1"/>
  <c r="F14" i="1"/>
  <c r="G14" i="1"/>
  <c r="H14" i="1"/>
  <c r="I14" i="1"/>
  <c r="J14" i="1"/>
  <c r="K14" i="1"/>
  <c r="A110" i="1"/>
  <c r="F110" i="1"/>
  <c r="G110" i="1"/>
  <c r="H110" i="1"/>
  <c r="I110" i="1"/>
  <c r="J110" i="1"/>
  <c r="K110" i="1"/>
  <c r="A109" i="1"/>
  <c r="F109" i="1"/>
  <c r="G109" i="1"/>
  <c r="H109" i="1"/>
  <c r="I109" i="1"/>
  <c r="J109" i="1"/>
  <c r="K109" i="1"/>
  <c r="A162" i="1"/>
  <c r="F162" i="1"/>
  <c r="G162" i="1"/>
  <c r="H162" i="1"/>
  <c r="I162" i="1"/>
  <c r="J162" i="1"/>
  <c r="K162" i="1"/>
  <c r="A184" i="1"/>
  <c r="F184" i="1"/>
  <c r="G184" i="1"/>
  <c r="H184" i="1"/>
  <c r="I184" i="1"/>
  <c r="J184" i="1"/>
  <c r="K184" i="1"/>
  <c r="A35" i="1"/>
  <c r="F35" i="1"/>
  <c r="G35" i="1"/>
  <c r="H35" i="1"/>
  <c r="I35" i="1"/>
  <c r="J35" i="1"/>
  <c r="K35" i="1"/>
  <c r="A161" i="1"/>
  <c r="F161" i="1"/>
  <c r="G161" i="1"/>
  <c r="H161" i="1"/>
  <c r="I161" i="1"/>
  <c r="J161" i="1"/>
  <c r="K161" i="1"/>
  <c r="A68" i="1"/>
  <c r="F68" i="1"/>
  <c r="G68" i="1"/>
  <c r="H68" i="1"/>
  <c r="I68" i="1"/>
  <c r="J68" i="1"/>
  <c r="K68" i="1"/>
  <c r="A183" i="1"/>
  <c r="F183" i="1"/>
  <c r="G183" i="1"/>
  <c r="H183" i="1"/>
  <c r="I183" i="1"/>
  <c r="J183" i="1"/>
  <c r="K183" i="1"/>
  <c r="A34" i="1"/>
  <c r="F34" i="1"/>
  <c r="G34" i="1"/>
  <c r="H34" i="1"/>
  <c r="I34" i="1"/>
  <c r="J34" i="1"/>
  <c r="K34" i="1"/>
  <c r="A78" i="1"/>
  <c r="F78" i="1"/>
  <c r="G78" i="1"/>
  <c r="H78" i="1"/>
  <c r="I78" i="1"/>
  <c r="J78" i="1"/>
  <c r="K78" i="1"/>
  <c r="A196" i="1"/>
  <c r="F196" i="1"/>
  <c r="G196" i="1"/>
  <c r="H196" i="1"/>
  <c r="I196" i="1"/>
  <c r="J196" i="1"/>
  <c r="K196" i="1"/>
  <c r="A167" i="1"/>
  <c r="F167" i="1"/>
  <c r="G167" i="1"/>
  <c r="H167" i="1"/>
  <c r="I167" i="1"/>
  <c r="J167" i="1"/>
  <c r="K167" i="1"/>
  <c r="A114" i="1"/>
  <c r="F114" i="1"/>
  <c r="G114" i="1"/>
  <c r="H114" i="1"/>
  <c r="I114" i="1"/>
  <c r="J114" i="1"/>
  <c r="K114" i="1"/>
  <c r="A79" i="1"/>
  <c r="F79" i="1"/>
  <c r="G79" i="1"/>
  <c r="H79" i="1"/>
  <c r="I79" i="1"/>
  <c r="J79" i="1"/>
  <c r="K79" i="1"/>
  <c r="A151" i="1"/>
  <c r="F151" i="1"/>
  <c r="G151" i="1"/>
  <c r="H151" i="1"/>
  <c r="I151" i="1"/>
  <c r="J151" i="1"/>
  <c r="K151" i="1"/>
  <c r="A30" i="1"/>
  <c r="F30" i="1"/>
  <c r="G30" i="1"/>
  <c r="H30" i="1"/>
  <c r="I30" i="1"/>
  <c r="J30" i="1"/>
  <c r="K30" i="1"/>
  <c r="A70" i="1"/>
  <c r="F70" i="1"/>
  <c r="G70" i="1"/>
  <c r="H70" i="1"/>
  <c r="I70" i="1"/>
  <c r="J70" i="1"/>
  <c r="K70" i="1"/>
  <c r="A185" i="1"/>
  <c r="F185" i="1"/>
  <c r="G185" i="1"/>
  <c r="H185" i="1"/>
  <c r="I185" i="1"/>
  <c r="J185" i="1"/>
  <c r="K185" i="1"/>
  <c r="F133" i="1"/>
  <c r="G133" i="1"/>
  <c r="H133" i="1"/>
  <c r="I133" i="1"/>
  <c r="J133" i="1"/>
  <c r="K133" i="1"/>
  <c r="F101" i="1"/>
  <c r="G101" i="1"/>
  <c r="H101" i="1"/>
  <c r="I101" i="1"/>
  <c r="J101" i="1"/>
  <c r="K101" i="1"/>
  <c r="F132" i="1"/>
  <c r="G132" i="1"/>
  <c r="H132" i="1"/>
  <c r="I132" i="1"/>
  <c r="J132" i="1"/>
  <c r="K132" i="1"/>
  <c r="F131" i="1"/>
  <c r="G131" i="1"/>
  <c r="H131" i="1"/>
  <c r="I131" i="1"/>
  <c r="J131" i="1"/>
  <c r="K131" i="1"/>
  <c r="F11" i="1"/>
  <c r="G11" i="1"/>
  <c r="H11" i="1"/>
  <c r="I11" i="1"/>
  <c r="J11" i="1"/>
  <c r="K11" i="1"/>
  <c r="F10" i="1"/>
  <c r="G10" i="1"/>
  <c r="H10" i="1"/>
  <c r="I10" i="1"/>
  <c r="J10" i="1"/>
  <c r="K10" i="1"/>
  <c r="F138" i="1"/>
  <c r="G138" i="1"/>
  <c r="H138" i="1"/>
  <c r="I138" i="1"/>
  <c r="J138" i="1"/>
  <c r="K138" i="1"/>
  <c r="F137" i="1"/>
  <c r="G137" i="1"/>
  <c r="H137" i="1"/>
  <c r="I137" i="1"/>
  <c r="J137" i="1"/>
  <c r="K137" i="1"/>
  <c r="F25" i="1"/>
  <c r="G25" i="1"/>
  <c r="H25" i="1"/>
  <c r="I25" i="1"/>
  <c r="J25" i="1"/>
  <c r="K25" i="1"/>
  <c r="F24" i="1"/>
  <c r="G24" i="1"/>
  <c r="H24" i="1"/>
  <c r="I24" i="1"/>
  <c r="J24" i="1"/>
  <c r="K24" i="1"/>
  <c r="F149" i="1"/>
  <c r="G149" i="1"/>
  <c r="H149" i="1"/>
  <c r="I149" i="1"/>
  <c r="J149" i="1"/>
  <c r="K149" i="1"/>
  <c r="F29" i="1"/>
  <c r="G29" i="1"/>
  <c r="H29" i="1"/>
  <c r="I29" i="1"/>
  <c r="J29" i="1"/>
  <c r="K29" i="1"/>
  <c r="F27" i="1"/>
  <c r="G27" i="1"/>
  <c r="H27" i="1"/>
  <c r="I27" i="1"/>
  <c r="J27" i="1"/>
  <c r="K27" i="1"/>
  <c r="F182" i="1"/>
  <c r="G182" i="1"/>
  <c r="H182" i="1"/>
  <c r="I182" i="1"/>
  <c r="J182" i="1"/>
  <c r="K182" i="1"/>
  <c r="A133" i="1"/>
  <c r="A101" i="1"/>
  <c r="A132" i="1"/>
  <c r="A131" i="1"/>
  <c r="A11" i="1"/>
  <c r="A10" i="1"/>
  <c r="A138" i="1"/>
  <c r="A137" i="1"/>
  <c r="A25" i="1"/>
  <c r="A24" i="1"/>
  <c r="A149" i="1"/>
  <c r="A29" i="1"/>
  <c r="A27" i="1"/>
  <c r="A182" i="1"/>
  <c r="A100" i="1" l="1"/>
  <c r="F100" i="1"/>
  <c r="G100" i="1"/>
  <c r="H100" i="1"/>
  <c r="I100" i="1"/>
  <c r="J100" i="1"/>
  <c r="K100" i="1"/>
  <c r="A181" i="1"/>
  <c r="F181" i="1"/>
  <c r="G181" i="1"/>
  <c r="H181" i="1"/>
  <c r="I181" i="1"/>
  <c r="J181" i="1"/>
  <c r="K181" i="1"/>
  <c r="A66" i="1"/>
  <c r="F66" i="1"/>
  <c r="G66" i="1"/>
  <c r="H66" i="1"/>
  <c r="I66" i="1"/>
  <c r="J66" i="1"/>
  <c r="K66" i="1"/>
  <c r="A152" i="1"/>
  <c r="F152" i="1"/>
  <c r="G152" i="1"/>
  <c r="H152" i="1"/>
  <c r="I152" i="1"/>
  <c r="J152" i="1"/>
  <c r="K152" i="1"/>
  <c r="A99" i="1"/>
  <c r="F99" i="1"/>
  <c r="G99" i="1"/>
  <c r="H99" i="1"/>
  <c r="I99" i="1"/>
  <c r="J99" i="1"/>
  <c r="K99" i="1"/>
  <c r="A65" i="1"/>
  <c r="F65" i="1"/>
  <c r="G65" i="1"/>
  <c r="H65" i="1"/>
  <c r="I65" i="1"/>
  <c r="J65" i="1"/>
  <c r="K65" i="1"/>
  <c r="A180" i="1"/>
  <c r="F180" i="1"/>
  <c r="G180" i="1"/>
  <c r="H180" i="1"/>
  <c r="I180" i="1"/>
  <c r="J180" i="1"/>
  <c r="K180" i="1"/>
  <c r="A136" i="1"/>
  <c r="F136" i="1"/>
  <c r="G136" i="1"/>
  <c r="H136" i="1"/>
  <c r="I136" i="1"/>
  <c r="J136" i="1"/>
  <c r="K136" i="1"/>
  <c r="A42" i="1"/>
  <c r="F42" i="1"/>
  <c r="G42" i="1"/>
  <c r="H42" i="1"/>
  <c r="I42" i="1"/>
  <c r="J42" i="1"/>
  <c r="K42" i="1"/>
  <c r="A23" i="1"/>
  <c r="F23" i="1"/>
  <c r="G23" i="1"/>
  <c r="H23" i="1"/>
  <c r="I23" i="1"/>
  <c r="J23" i="1"/>
  <c r="K23" i="1"/>
  <c r="A32" i="1"/>
  <c r="F32" i="1"/>
  <c r="G32" i="1"/>
  <c r="H32" i="1"/>
  <c r="I32" i="1"/>
  <c r="J32" i="1"/>
  <c r="K32" i="1"/>
  <c r="A64" i="1"/>
  <c r="F64" i="1"/>
  <c r="G64" i="1"/>
  <c r="H64" i="1"/>
  <c r="I64" i="1"/>
  <c r="J64" i="1"/>
  <c r="K64" i="1"/>
  <c r="A63" i="1"/>
  <c r="F63" i="1"/>
  <c r="G63" i="1"/>
  <c r="H63" i="1"/>
  <c r="I63" i="1"/>
  <c r="J63" i="1"/>
  <c r="K63" i="1"/>
  <c r="A77" i="1"/>
  <c r="F77" i="1"/>
  <c r="G77" i="1"/>
  <c r="H77" i="1"/>
  <c r="I77" i="1"/>
  <c r="J77" i="1"/>
  <c r="K77" i="1"/>
  <c r="A62" i="1"/>
  <c r="F62" i="1"/>
  <c r="G62" i="1"/>
  <c r="H62" i="1"/>
  <c r="I62" i="1"/>
  <c r="J62" i="1"/>
  <c r="K62" i="1"/>
  <c r="A135" i="1"/>
  <c r="F135" i="1"/>
  <c r="G135" i="1"/>
  <c r="H135" i="1"/>
  <c r="I135" i="1"/>
  <c r="J135" i="1"/>
  <c r="K135" i="1"/>
  <c r="A98" i="1"/>
  <c r="F98" i="1"/>
  <c r="G98" i="1"/>
  <c r="H98" i="1"/>
  <c r="I98" i="1"/>
  <c r="J98" i="1"/>
  <c r="K98" i="1"/>
  <c r="A41" i="1"/>
  <c r="F41" i="1"/>
  <c r="G41" i="1"/>
  <c r="H41" i="1"/>
  <c r="I41" i="1"/>
  <c r="J41" i="1"/>
  <c r="K41" i="1"/>
  <c r="A179" i="1"/>
  <c r="F179" i="1"/>
  <c r="G179" i="1"/>
  <c r="H179" i="1"/>
  <c r="I179" i="1"/>
  <c r="J179" i="1"/>
  <c r="K179" i="1"/>
  <c r="A178" i="1"/>
  <c r="F178" i="1"/>
  <c r="G178" i="1"/>
  <c r="H178" i="1"/>
  <c r="I178" i="1"/>
  <c r="J178" i="1"/>
  <c r="K178" i="1"/>
  <c r="A160" i="1"/>
  <c r="F160" i="1"/>
  <c r="G160" i="1"/>
  <c r="H160" i="1"/>
  <c r="I160" i="1"/>
  <c r="J160" i="1"/>
  <c r="K160" i="1"/>
  <c r="A22" i="1"/>
  <c r="F22" i="1"/>
  <c r="G22" i="1"/>
  <c r="H22" i="1"/>
  <c r="I22" i="1"/>
  <c r="J22" i="1"/>
  <c r="K22" i="1"/>
  <c r="A61" i="1"/>
  <c r="F61" i="1" l="1"/>
  <c r="G61" i="1"/>
  <c r="H61" i="1"/>
  <c r="I61" i="1"/>
  <c r="J61" i="1"/>
  <c r="K61" i="1"/>
  <c r="F177" i="1"/>
  <c r="G177" i="1"/>
  <c r="H177" i="1"/>
  <c r="I177" i="1"/>
  <c r="J177" i="1"/>
  <c r="K177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F159" i="1"/>
  <c r="G159" i="1"/>
  <c r="H159" i="1"/>
  <c r="I159" i="1"/>
  <c r="J159" i="1"/>
  <c r="K159" i="1"/>
  <c r="F56" i="1"/>
  <c r="G56" i="1"/>
  <c r="H56" i="1"/>
  <c r="I56" i="1"/>
  <c r="J56" i="1"/>
  <c r="K56" i="1"/>
  <c r="A177" i="1"/>
  <c r="A60" i="1"/>
  <c r="A59" i="1"/>
  <c r="A58" i="1"/>
  <c r="A57" i="1"/>
  <c r="A159" i="1"/>
  <c r="A56" i="1"/>
  <c r="F55" i="1" l="1"/>
  <c r="G55" i="1"/>
  <c r="H55" i="1"/>
  <c r="I55" i="1"/>
  <c r="J55" i="1"/>
  <c r="K55" i="1"/>
  <c r="A55" i="1"/>
  <c r="A195" i="1" l="1"/>
  <c r="A76" i="1"/>
  <c r="A21" i="1"/>
  <c r="A164" i="1"/>
  <c r="F195" i="1"/>
  <c r="G195" i="1"/>
  <c r="H195" i="1"/>
  <c r="I195" i="1"/>
  <c r="J195" i="1"/>
  <c r="K195" i="1"/>
  <c r="F76" i="1"/>
  <c r="G76" i="1"/>
  <c r="H76" i="1"/>
  <c r="I76" i="1"/>
  <c r="J76" i="1"/>
  <c r="K76" i="1"/>
  <c r="F21" i="1"/>
  <c r="G21" i="1"/>
  <c r="H21" i="1"/>
  <c r="I21" i="1"/>
  <c r="J21" i="1"/>
  <c r="K21" i="1"/>
  <c r="F164" i="1"/>
  <c r="G164" i="1"/>
  <c r="H164" i="1"/>
  <c r="I164" i="1"/>
  <c r="J164" i="1"/>
  <c r="K164" i="1"/>
  <c r="A176" i="1" l="1"/>
  <c r="A158" i="1"/>
  <c r="A54" i="1"/>
  <c r="A53" i="1"/>
  <c r="A9" i="1"/>
  <c r="A97" i="1"/>
  <c r="A157" i="1"/>
  <c r="A40" i="1"/>
  <c r="A148" i="1"/>
  <c r="F176" i="1"/>
  <c r="G176" i="1"/>
  <c r="H176" i="1"/>
  <c r="I176" i="1"/>
  <c r="J176" i="1"/>
  <c r="K176" i="1"/>
  <c r="F158" i="1"/>
  <c r="G158" i="1"/>
  <c r="H158" i="1"/>
  <c r="I158" i="1"/>
  <c r="J158" i="1"/>
  <c r="K158" i="1"/>
  <c r="F54" i="1"/>
  <c r="G54" i="1"/>
  <c r="H54" i="1"/>
  <c r="I54" i="1"/>
  <c r="J54" i="1"/>
  <c r="K54" i="1"/>
  <c r="F53" i="1"/>
  <c r="G53" i="1"/>
  <c r="H53" i="1"/>
  <c r="I53" i="1"/>
  <c r="J53" i="1"/>
  <c r="K53" i="1"/>
  <c r="F9" i="1"/>
  <c r="G9" i="1"/>
  <c r="H9" i="1"/>
  <c r="I9" i="1"/>
  <c r="J9" i="1"/>
  <c r="K9" i="1"/>
  <c r="F97" i="1"/>
  <c r="G97" i="1"/>
  <c r="H97" i="1"/>
  <c r="I97" i="1"/>
  <c r="J97" i="1"/>
  <c r="K97" i="1"/>
  <c r="F157" i="1"/>
  <c r="G157" i="1"/>
  <c r="H157" i="1"/>
  <c r="I157" i="1"/>
  <c r="J157" i="1"/>
  <c r="K157" i="1"/>
  <c r="F40" i="1"/>
  <c r="G40" i="1"/>
  <c r="H40" i="1"/>
  <c r="I40" i="1"/>
  <c r="J40" i="1"/>
  <c r="K40" i="1"/>
  <c r="F148" i="1"/>
  <c r="G148" i="1"/>
  <c r="H148" i="1"/>
  <c r="I148" i="1"/>
  <c r="J148" i="1"/>
  <c r="K148" i="1"/>
  <c r="A26" i="1" l="1"/>
  <c r="A175" i="1"/>
  <c r="A8" i="1"/>
  <c r="A20" i="1"/>
  <c r="A19" i="1"/>
  <c r="A52" i="1"/>
  <c r="A174" i="1"/>
  <c r="F26" i="1"/>
  <c r="G26" i="1"/>
  <c r="H26" i="1"/>
  <c r="I26" i="1"/>
  <c r="J26" i="1"/>
  <c r="K26" i="1"/>
  <c r="F175" i="1"/>
  <c r="G175" i="1"/>
  <c r="H175" i="1"/>
  <c r="I175" i="1"/>
  <c r="J175" i="1"/>
  <c r="K175" i="1"/>
  <c r="F8" i="1"/>
  <c r="G8" i="1"/>
  <c r="H8" i="1"/>
  <c r="I8" i="1"/>
  <c r="J8" i="1"/>
  <c r="K8" i="1"/>
  <c r="F20" i="1"/>
  <c r="G20" i="1"/>
  <c r="H20" i="1"/>
  <c r="I20" i="1"/>
  <c r="J20" i="1"/>
  <c r="K20" i="1"/>
  <c r="F19" i="1"/>
  <c r="G19" i="1"/>
  <c r="H19" i="1"/>
  <c r="I19" i="1"/>
  <c r="J19" i="1"/>
  <c r="K19" i="1"/>
  <c r="F52" i="1"/>
  <c r="G52" i="1"/>
  <c r="H52" i="1"/>
  <c r="I52" i="1"/>
  <c r="J52" i="1"/>
  <c r="K52" i="1"/>
  <c r="F174" i="1"/>
  <c r="G174" i="1"/>
  <c r="H174" i="1"/>
  <c r="I174" i="1"/>
  <c r="J174" i="1"/>
  <c r="K174" i="1"/>
  <c r="F96" i="1" l="1"/>
  <c r="G96" i="1"/>
  <c r="H96" i="1"/>
  <c r="I96" i="1"/>
  <c r="J96" i="1"/>
  <c r="K96" i="1"/>
  <c r="F28" i="1"/>
  <c r="G28" i="1"/>
  <c r="H28" i="1"/>
  <c r="I28" i="1"/>
  <c r="J28" i="1"/>
  <c r="K28" i="1"/>
  <c r="F75" i="1"/>
  <c r="G75" i="1"/>
  <c r="H75" i="1"/>
  <c r="I75" i="1"/>
  <c r="J75" i="1"/>
  <c r="K75" i="1"/>
  <c r="F51" i="1"/>
  <c r="G51" i="1"/>
  <c r="H51" i="1"/>
  <c r="I51" i="1"/>
  <c r="J51" i="1"/>
  <c r="K51" i="1"/>
  <c r="F50" i="1"/>
  <c r="G50" i="1"/>
  <c r="H50" i="1"/>
  <c r="I50" i="1"/>
  <c r="J50" i="1"/>
  <c r="K50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156" i="1"/>
  <c r="G156" i="1"/>
  <c r="H156" i="1"/>
  <c r="I156" i="1"/>
  <c r="J156" i="1"/>
  <c r="K156" i="1"/>
  <c r="F74" i="1"/>
  <c r="G74" i="1"/>
  <c r="H74" i="1"/>
  <c r="I74" i="1"/>
  <c r="J74" i="1"/>
  <c r="K74" i="1"/>
  <c r="F92" i="1"/>
  <c r="G92" i="1"/>
  <c r="H92" i="1"/>
  <c r="I92" i="1"/>
  <c r="J92" i="1"/>
  <c r="K92" i="1"/>
  <c r="F194" i="1"/>
  <c r="G194" i="1"/>
  <c r="H194" i="1"/>
  <c r="I194" i="1"/>
  <c r="J194" i="1"/>
  <c r="K194" i="1"/>
  <c r="F173" i="1"/>
  <c r="G173" i="1"/>
  <c r="H173" i="1"/>
  <c r="I173" i="1"/>
  <c r="J173" i="1"/>
  <c r="K173" i="1"/>
  <c r="A96" i="1"/>
  <c r="A28" i="1"/>
  <c r="A75" i="1"/>
  <c r="A51" i="1"/>
  <c r="A50" i="1"/>
  <c r="A95" i="1"/>
  <c r="A94" i="1"/>
  <c r="A93" i="1"/>
  <c r="A156" i="1"/>
  <c r="A74" i="1"/>
  <c r="A92" i="1"/>
  <c r="A194" i="1"/>
  <c r="A173" i="1"/>
  <c r="F49" i="1"/>
  <c r="G49" i="1"/>
  <c r="H49" i="1"/>
  <c r="I49" i="1"/>
  <c r="J49" i="1"/>
  <c r="K49" i="1"/>
  <c r="F91" i="1"/>
  <c r="G91" i="1"/>
  <c r="H91" i="1"/>
  <c r="I91" i="1"/>
  <c r="J91" i="1"/>
  <c r="K91" i="1"/>
  <c r="A49" i="1"/>
  <c r="A91" i="1"/>
  <c r="F89" i="1"/>
  <c r="G89" i="1"/>
  <c r="H89" i="1"/>
  <c r="I89" i="1"/>
  <c r="J89" i="1"/>
  <c r="K89" i="1"/>
  <c r="F83" i="1"/>
  <c r="G83" i="1"/>
  <c r="H83" i="1"/>
  <c r="I83" i="1"/>
  <c r="J83" i="1"/>
  <c r="K83" i="1"/>
  <c r="F85" i="1"/>
  <c r="G85" i="1"/>
  <c r="H85" i="1"/>
  <c r="I85" i="1"/>
  <c r="J85" i="1"/>
  <c r="K85" i="1"/>
  <c r="F86" i="1"/>
  <c r="G86" i="1"/>
  <c r="H86" i="1"/>
  <c r="I86" i="1"/>
  <c r="J86" i="1"/>
  <c r="K86" i="1"/>
  <c r="F87" i="1"/>
  <c r="G87" i="1"/>
  <c r="H87" i="1"/>
  <c r="I87" i="1"/>
  <c r="J87" i="1"/>
  <c r="K87" i="1"/>
  <c r="F6" i="1"/>
  <c r="G6" i="1"/>
  <c r="H6" i="1"/>
  <c r="I6" i="1"/>
  <c r="J6" i="1"/>
  <c r="K6" i="1"/>
  <c r="F90" i="1"/>
  <c r="G90" i="1"/>
  <c r="H90" i="1"/>
  <c r="I90" i="1"/>
  <c r="J90" i="1"/>
  <c r="K90" i="1"/>
  <c r="F88" i="1"/>
  <c r="G88" i="1"/>
  <c r="H88" i="1"/>
  <c r="I88" i="1"/>
  <c r="J88" i="1"/>
  <c r="K88" i="1"/>
  <c r="F5" i="1"/>
  <c r="G5" i="1"/>
  <c r="H5" i="1"/>
  <c r="I5" i="1"/>
  <c r="J5" i="1"/>
  <c r="K5" i="1"/>
  <c r="F84" i="1"/>
  <c r="G84" i="1"/>
  <c r="H84" i="1"/>
  <c r="I84" i="1"/>
  <c r="J84" i="1"/>
  <c r="K84" i="1"/>
  <c r="F7" i="1"/>
  <c r="G7" i="1"/>
  <c r="H7" i="1"/>
  <c r="I7" i="1"/>
  <c r="J7" i="1"/>
  <c r="K7" i="1"/>
  <c r="F128" i="1"/>
  <c r="G128" i="1"/>
  <c r="H128" i="1"/>
  <c r="I128" i="1"/>
  <c r="J128" i="1"/>
  <c r="K128" i="1"/>
  <c r="F130" i="1"/>
  <c r="G130" i="1"/>
  <c r="H130" i="1"/>
  <c r="I130" i="1"/>
  <c r="J130" i="1"/>
  <c r="K130" i="1"/>
  <c r="F127" i="1"/>
  <c r="G127" i="1"/>
  <c r="H127" i="1"/>
  <c r="I127" i="1"/>
  <c r="J127" i="1"/>
  <c r="K127" i="1"/>
  <c r="F129" i="1"/>
  <c r="G129" i="1"/>
  <c r="H129" i="1"/>
  <c r="I129" i="1"/>
  <c r="J129" i="1"/>
  <c r="K129" i="1"/>
  <c r="F134" i="1"/>
  <c r="G134" i="1"/>
  <c r="H134" i="1"/>
  <c r="I134" i="1"/>
  <c r="J134" i="1"/>
  <c r="K134" i="1"/>
  <c r="F18" i="1"/>
  <c r="G18" i="1"/>
  <c r="H18" i="1"/>
  <c r="I18" i="1"/>
  <c r="J18" i="1"/>
  <c r="K18" i="1"/>
  <c r="F17" i="1"/>
  <c r="G17" i="1"/>
  <c r="H17" i="1"/>
  <c r="I17" i="1"/>
  <c r="J17" i="1"/>
  <c r="K17" i="1"/>
  <c r="F143" i="1"/>
  <c r="G143" i="1"/>
  <c r="H143" i="1"/>
  <c r="I143" i="1"/>
  <c r="J143" i="1"/>
  <c r="K143" i="1"/>
  <c r="F144" i="1"/>
  <c r="G144" i="1"/>
  <c r="H144" i="1"/>
  <c r="I144" i="1"/>
  <c r="J144" i="1"/>
  <c r="K144" i="1"/>
  <c r="F155" i="1"/>
  <c r="G155" i="1"/>
  <c r="H155" i="1"/>
  <c r="I155" i="1"/>
  <c r="J155" i="1"/>
  <c r="K155" i="1"/>
  <c r="F154" i="1"/>
  <c r="G154" i="1"/>
  <c r="H154" i="1"/>
  <c r="I154" i="1"/>
  <c r="J154" i="1"/>
  <c r="K154" i="1"/>
  <c r="F31" i="1"/>
  <c r="G31" i="1"/>
  <c r="H31" i="1"/>
  <c r="I31" i="1"/>
  <c r="J31" i="1"/>
  <c r="K31" i="1"/>
  <c r="F36" i="1"/>
  <c r="G36" i="1"/>
  <c r="H36" i="1"/>
  <c r="I36" i="1"/>
  <c r="J36" i="1"/>
  <c r="K36" i="1"/>
  <c r="F37" i="1"/>
  <c r="G37" i="1"/>
  <c r="H37" i="1"/>
  <c r="I37" i="1"/>
  <c r="J37" i="1"/>
  <c r="K37" i="1"/>
  <c r="F39" i="1"/>
  <c r="G39" i="1"/>
  <c r="H39" i="1"/>
  <c r="I39" i="1"/>
  <c r="J39" i="1"/>
  <c r="K39" i="1"/>
  <c r="F44" i="1"/>
  <c r="G44" i="1"/>
  <c r="H44" i="1"/>
  <c r="I44" i="1"/>
  <c r="J44" i="1"/>
  <c r="K44" i="1"/>
  <c r="F43" i="1"/>
  <c r="G43" i="1"/>
  <c r="H43" i="1"/>
  <c r="I43" i="1"/>
  <c r="J43" i="1"/>
  <c r="K43" i="1"/>
  <c r="F45" i="1"/>
  <c r="G45" i="1"/>
  <c r="H45" i="1"/>
  <c r="I45" i="1"/>
  <c r="J45" i="1"/>
  <c r="K45" i="1"/>
  <c r="F172" i="1"/>
  <c r="G172" i="1"/>
  <c r="H172" i="1"/>
  <c r="I172" i="1"/>
  <c r="J172" i="1"/>
  <c r="K172" i="1"/>
  <c r="F171" i="1"/>
  <c r="G171" i="1"/>
  <c r="H171" i="1"/>
  <c r="I171" i="1"/>
  <c r="J171" i="1"/>
  <c r="K171" i="1"/>
  <c r="F47" i="1"/>
  <c r="G47" i="1"/>
  <c r="H47" i="1"/>
  <c r="I47" i="1"/>
  <c r="J47" i="1"/>
  <c r="K47" i="1"/>
  <c r="F48" i="1"/>
  <c r="G48" i="1"/>
  <c r="H48" i="1"/>
  <c r="I48" i="1"/>
  <c r="J48" i="1"/>
  <c r="K48" i="1"/>
  <c r="F38" i="1"/>
  <c r="G38" i="1"/>
  <c r="H38" i="1"/>
  <c r="I38" i="1"/>
  <c r="J38" i="1"/>
  <c r="K38" i="1"/>
  <c r="F170" i="1"/>
  <c r="G170" i="1"/>
  <c r="H170" i="1"/>
  <c r="I170" i="1"/>
  <c r="J170" i="1"/>
  <c r="K170" i="1"/>
  <c r="F46" i="1"/>
  <c r="G46" i="1"/>
  <c r="H46" i="1"/>
  <c r="I46" i="1"/>
  <c r="J46" i="1"/>
  <c r="K46" i="1"/>
  <c r="F71" i="1"/>
  <c r="G71" i="1"/>
  <c r="H71" i="1"/>
  <c r="I71" i="1"/>
  <c r="J71" i="1"/>
  <c r="K71" i="1"/>
  <c r="F192" i="1"/>
  <c r="G192" i="1"/>
  <c r="H192" i="1"/>
  <c r="I192" i="1"/>
  <c r="J192" i="1"/>
  <c r="K192" i="1"/>
  <c r="F72" i="1"/>
  <c r="G72" i="1"/>
  <c r="H72" i="1"/>
  <c r="I72" i="1"/>
  <c r="J72" i="1"/>
  <c r="K72" i="1"/>
  <c r="F193" i="1"/>
  <c r="G193" i="1"/>
  <c r="H193" i="1"/>
  <c r="I193" i="1"/>
  <c r="J193" i="1"/>
  <c r="K193" i="1"/>
  <c r="F73" i="1"/>
  <c r="G73" i="1"/>
  <c r="H73" i="1"/>
  <c r="I73" i="1"/>
  <c r="J73" i="1"/>
  <c r="K73" i="1"/>
  <c r="A31" i="1" l="1"/>
  <c r="A144" i="1"/>
  <c r="A73" i="1" l="1"/>
  <c r="A72" i="1"/>
  <c r="A7" i="1"/>
  <c r="A38" i="1"/>
  <c r="A48" i="1"/>
  <c r="A37" i="1"/>
  <c r="A36" i="1"/>
  <c r="A172" i="1"/>
  <c r="A90" i="1"/>
  <c r="A47" i="1"/>
  <c r="A46" i="1"/>
  <c r="A89" i="1" l="1"/>
  <c r="A155" i="1"/>
  <c r="A88" i="1" l="1"/>
  <c r="A18" i="1" l="1"/>
  <c r="A45" i="1"/>
  <c r="A71" i="1"/>
  <c r="A39" i="1"/>
  <c r="A6" i="1" l="1"/>
  <c r="A171" i="1"/>
  <c r="A87" i="1"/>
  <c r="A86" i="1"/>
  <c r="A85" i="1"/>
  <c r="A84" i="1"/>
  <c r="A5" i="1"/>
  <c r="A134" i="1"/>
  <c r="A17" i="1"/>
  <c r="A170" i="1"/>
  <c r="A44" i="1"/>
  <c r="A43" i="1"/>
  <c r="A130" i="1"/>
  <c r="A129" i="1"/>
  <c r="A128" i="1"/>
  <c r="A127" i="1"/>
  <c r="E1" i="32"/>
  <c r="A154" i="1"/>
  <c r="A193" i="1" l="1"/>
  <c r="A83" i="1" l="1"/>
  <c r="A192" i="1" l="1"/>
  <c r="I2" i="16" l="1"/>
  <c r="I6" i="16" l="1"/>
  <c r="A143" i="1" l="1"/>
  <c r="F13" i="3" l="1"/>
  <c r="G13" i="3"/>
  <c r="H13" i="3"/>
  <c r="I13" i="3"/>
  <c r="J13" i="3"/>
  <c r="A13" i="3"/>
  <c r="A12" i="3"/>
  <c r="K4" i="16" l="1"/>
  <c r="K1" i="16" l="1"/>
  <c r="F11" i="3" l="1"/>
  <c r="G11" i="3"/>
  <c r="H11" i="3"/>
  <c r="I11" i="3"/>
  <c r="J11" i="3"/>
  <c r="F12" i="3"/>
  <c r="G12" i="3"/>
  <c r="H12" i="3"/>
  <c r="I12" i="3"/>
  <c r="J12" i="3"/>
  <c r="A11" i="3"/>
  <c r="I3" i="16" l="1"/>
  <c r="H1" i="16" l="1"/>
  <c r="F10" i="3" l="1"/>
  <c r="G10" i="3"/>
  <c r="H10" i="3"/>
  <c r="I10" i="3"/>
  <c r="J10" i="3"/>
  <c r="A10" i="3"/>
  <c r="A9" i="3" l="1"/>
  <c r="G9" i="3"/>
  <c r="H9" i="3"/>
  <c r="I9" i="3"/>
  <c r="J9" i="3"/>
  <c r="F9" i="3"/>
  <c r="K3" i="16" l="1"/>
  <c r="G4" i="16"/>
  <c r="G5" i="16"/>
  <c r="G6" i="16"/>
  <c r="K2" i="16"/>
  <c r="G3" i="16"/>
  <c r="A8" i="3"/>
  <c r="G8" i="3"/>
  <c r="H8" i="3"/>
  <c r="I8" i="3"/>
  <c r="J8" i="3"/>
  <c r="F7" i="3"/>
  <c r="F8" i="3"/>
  <c r="G2" i="16" l="1"/>
  <c r="A7" i="3"/>
  <c r="G7" i="3"/>
  <c r="H7" i="3"/>
  <c r="I7" i="3"/>
  <c r="J7" i="3"/>
  <c r="G4" i="3" l="1"/>
  <c r="H4" i="3"/>
  <c r="I4" i="3"/>
  <c r="J4" i="3"/>
  <c r="G5" i="3"/>
  <c r="H5" i="3"/>
  <c r="I5" i="3"/>
  <c r="J5" i="3"/>
  <c r="G6" i="3"/>
  <c r="H6" i="3"/>
  <c r="I6" i="3"/>
  <c r="J6" i="3"/>
  <c r="F5" i="3"/>
  <c r="F6" i="3"/>
  <c r="A5" i="3" l="1"/>
  <c r="D33" i="15" l="1"/>
  <c r="D32" i="15" l="1"/>
  <c r="B17" i="9" l="1"/>
  <c r="B12" i="9"/>
  <c r="I7" i="9"/>
  <c r="I6" i="9"/>
  <c r="C5" i="9"/>
  <c r="C4" i="9"/>
  <c r="C3" i="9"/>
  <c r="D2" i="9"/>
  <c r="C455" i="4"/>
  <c r="C572" i="4"/>
  <c r="C518" i="4"/>
  <c r="C197" i="4"/>
  <c r="A6" i="3"/>
  <c r="F4" i="3"/>
  <c r="A4" i="3"/>
  <c r="J3" i="3"/>
  <c r="I3" i="3"/>
  <c r="H3" i="3"/>
  <c r="G3" i="3"/>
  <c r="F3" i="3"/>
  <c r="A3" i="3"/>
  <c r="D34" i="15"/>
  <c r="D10" i="15"/>
  <c r="D12" i="15" s="1"/>
  <c r="D14" i="15" s="1"/>
  <c r="D3" i="9" l="1"/>
  <c r="D4" i="9" s="1"/>
  <c r="D5" i="9" s="1"/>
  <c r="D6" i="9" s="1"/>
  <c r="D35" i="15"/>
  <c r="D36" i="15"/>
  <c r="D11" i="15"/>
  <c r="D13" i="15" s="1"/>
  <c r="I4" i="16" l="1"/>
  <c r="G7" i="16"/>
  <c r="J1" i="16"/>
  <c r="I7" i="16"/>
  <c r="I1" i="16"/>
  <c r="I5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9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8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9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7" authorId="0" shapeId="0" xr:uid="{00000000-0006-0000-0F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<sst xmlns="http://schemas.openxmlformats.org/spreadsheetml/2006/main" count="14679" uniqueCount="2704">
  <si>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</si>
  <si>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</si>
  <si>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</si>
  <si>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</si>
  <si>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</si>
  <si>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</si>
  <si>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</si>
  <si>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</si>
  <si>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</si>
  <si>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</si>
  <si>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</si>
  <si>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</si>
  <si>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</si>
  <si>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</si>
  <si>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</si>
  <si>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</si>
  <si>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</si>
  <si>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</si>
  <si>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</si>
  <si>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</si>
  <si>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</si>
  <si>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</si>
  <si>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</si>
  <si>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</si>
  <si>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</si>
  <si>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</si>
  <si>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</si>
  <si>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</si>
  <si>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</si>
  <si>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</si>
  <si>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</si>
  <si>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</si>
  <si>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</si>
  <si>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</si>
  <si>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</si>
  <si>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</si>
  <si>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</si>
  <si>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</si>
  <si>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</si>
  <si>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</si>
  <si>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</si>
  <si>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</si>
  <si>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</si>
  <si>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</si>
  <si>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</si>
  <si>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</si>
  <si>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</si>
  <si>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</si>
  <si>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</si>
  <si>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</si>
  <si>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</si>
  <si>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</si>
  <si>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</si>
  <si>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</si>
  <si>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</si>
  <si>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</si>
  <si>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</si>
  <si>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</si>
  <si>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</si>
  <si>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</si>
  <si>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</si>
  <si>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</si>
  <si>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</si>
  <si>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</si>
  <si>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</si>
  <si>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</si>
  <si>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</si>
  <si>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</si>
  <si>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</si>
  <si>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</si>
  <si>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</si>
  <si>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</si>
  <si>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</si>
  <si>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</si>
  <si>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</si>
  <si>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</si>
  <si>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</si>
  <si>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</si>
  <si>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</si>
  <si>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</si>
  <si>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</si>
  <si>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</si>
  <si>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</si>
  <si>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</si>
  <si>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</si>
  <si>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</si>
  <si>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</si>
  <si>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</si>
  <si>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</si>
  <si>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</si>
  <si>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</si>
  <si>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</si>
  <si>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</si>
  <si>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</si>
  <si>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</si>
  <si>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</si>
  <si>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</si>
  <si>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</si>
  <si>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</si>
  <si>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</si>
  <si>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</si>
  <si>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</si>
  <si>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</si>
  <si>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</si>
  <si>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</si>
  <si>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</si>
  <si>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</si>
  <si>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</si>
  <si>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</si>
  <si>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</si>
  <si>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</si>
  <si>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</si>
  <si>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</si>
  <si>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</si>
  <si>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</si>
  <si>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</si>
  <si>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</si>
  <si>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</si>
  <si>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</si>
  <si>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</si>
  <si>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</si>
  <si>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</si>
  <si>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</si>
  <si>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</si>
  <si>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</si>
  <si>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</si>
  <si>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</si>
  <si>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</si>
  <si>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</si>
  <si>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</si>
  <si>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</si>
  <si>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</si>
  <si>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</si>
  <si>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</si>
  <si>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</si>
  <si>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</si>
  <si>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</si>
  <si>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</si>
  <si>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</si>
  <si>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</si>
  <si>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</si>
  <si>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</si>
  <si>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</si>
  <si>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</si>
  <si>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</si>
  <si>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</si>
  <si>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</si>
  <si>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</si>
  <si>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</si>
  <si>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</si>
  <si>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</si>
  <si>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</si>
  <si>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</si>
  <si>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</si>
  <si>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</si>
  <si>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</si>
  <si>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</si>
  <si>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</si>
  <si>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</si>
  <si>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</si>
  <si>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</si>
  <si>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</si>
  <si>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</si>
  <si>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</si>
  <si>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</si>
  <si>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</si>
  <si>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</si>
  <si>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</si>
  <si>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</si>
  <si>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</si>
  <si>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</si>
  <si>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</si>
  <si>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</si>
  <si>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</si>
  <si>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</si>
  <si>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</si>
  <si>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</si>
  <si>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</si>
  <si>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</si>
  <si>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</si>
  <si>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</si>
  <si>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</si>
  <si>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</si>
  <si>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</si>
  <si>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</si>
  <si>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</si>
  <si>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</si>
  <si>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</si>
  <si>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</si>
  <si>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</si>
  <si>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</si>
  <si>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</si>
  <si>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</si>
  <si>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</si>
  <si>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</si>
  <si>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</si>
  <si>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</si>
  <si>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</si>
  <si>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</si>
  <si>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</si>
  <si>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</si>
  <si>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</si>
  <si>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</si>
  <si>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</si>
  <si>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</si>
  <si>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</si>
  <si>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</si>
  <si>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</si>
  <si>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</si>
  <si>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</si>
  <si>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</si>
  <si>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</si>
  <si>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</si>
  <si>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</si>
  <si>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</si>
  <si>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</si>
  <si>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</si>
  <si>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</si>
  <si>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</si>
  <si>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</si>
  <si>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</si>
  <si>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</si>
  <si>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</si>
  <si>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</si>
  <si>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</si>
  <si>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</si>
  <si>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</si>
  <si>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</si>
  <si>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</si>
  <si>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</si>
  <si>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</si>
  <si>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</si>
  <si>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</si>
  <si>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</si>
  <si>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</si>
  <si>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</si>
  <si>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</si>
  <si>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</si>
  <si>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</si>
  <si>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</si>
  <si>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</si>
  <si>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</si>
  <si>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</si>
  <si>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</si>
  <si>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</si>
  <si>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</si>
  <si>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</si>
  <si>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</si>
  <si>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</si>
  <si>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</si>
  <si>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</si>
  <si>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</si>
  <si>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</si>
  <si>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</si>
  <si>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</si>
  <si>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</si>
  <si>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</si>
  <si>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</si>
  <si>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</si>
  <si>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</si>
  <si>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</si>
  <si>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</si>
  <si>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</si>
  <si>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</si>
  <si>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</si>
  <si>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</si>
  <si>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</si>
  <si>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</si>
  <si>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</si>
  <si>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</si>
  <si>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</si>
  <si>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</si>
  <si>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</si>
  <si>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</si>
  <si>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</si>
  <si>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</si>
  <si>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</si>
  <si>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</si>
  <si>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</si>
  <si>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</si>
  <si>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</si>
  <si>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</si>
  <si>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</si>
  <si>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</si>
  <si>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</si>
  <si>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</si>
  <si>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</si>
  <si>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</si>
  <si>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</si>
  <si>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</si>
  <si>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</si>
  <si>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</si>
  <si>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</si>
  <si>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</si>
  <si>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</si>
  <si>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</si>
  <si>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</si>
  <si>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</si>
  <si>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</si>
  <si>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</si>
  <si>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</si>
  <si>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</si>
  <si>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</si>
  <si>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</si>
  <si>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</si>
  <si>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</si>
  <si>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</si>
  <si>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</si>
  <si>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</si>
  <si>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</si>
  <si>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</si>
  <si>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</si>
  <si>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</si>
  <si>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</si>
  <si>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</si>
  <si>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</si>
  <si>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</si>
  <si>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</si>
  <si>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</si>
  <si>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</si>
  <si>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</si>
  <si>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</si>
  <si>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</si>
  <si>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</si>
  <si>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</si>
  <si>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</si>
  <si>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</si>
  <si>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</si>
  <si>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</si>
  <si>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</si>
  <si>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</si>
  <si>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</si>
  <si>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</si>
  <si>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</si>
  <si>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</si>
  <si>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</si>
  <si>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</si>
  <si>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</si>
  <si>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</si>
  <si>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</si>
  <si>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</si>
  <si>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</si>
  <si>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</si>
  <si>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</si>
  <si>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</si>
  <si>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</si>
  <si>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</si>
  <si>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</si>
  <si>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</si>
  <si>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</si>
  <si>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</si>
  <si>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</si>
  <si>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</si>
  <si>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</si>
  <si>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</si>
  <si>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</si>
  <si>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</si>
  <si>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</si>
  <si>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</si>
  <si>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</si>
  <si>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</si>
  <si>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</si>
  <si>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</si>
  <si>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</si>
  <si>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</si>
  <si>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</si>
  <si>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</si>
  <si>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</si>
  <si>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</si>
  <si>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</si>
  <si>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</si>
  <si>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</si>
  <si>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</si>
  <si>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</si>
  <si>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</si>
  <si>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</si>
  <si>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</si>
  <si>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</si>
  <si>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</si>
  <si>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</si>
  <si>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</si>
  <si>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</si>
  <si>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</si>
  <si>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</si>
  <si>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</si>
  <si>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</si>
  <si>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</si>
  <si>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</si>
  <si>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</si>
  <si>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</si>
  <si>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</si>
  <si>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</si>
  <si>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</si>
  <si>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</si>
  <si>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</si>
  <si>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</si>
  <si>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</si>
  <si>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</si>
  <si>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</si>
  <si>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</si>
  <si>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</si>
  <si>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</si>
  <si>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</si>
  <si>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</si>
  <si>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</si>
  <si>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</si>
  <si>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</si>
  <si>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</si>
  <si>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</si>
  <si>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</si>
  <si>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</si>
  <si>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</si>
  <si>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</si>
  <si>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</si>
  <si>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</si>
  <si>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</si>
  <si>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</si>
  <si>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</si>
  <si>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</si>
  <si>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</si>
  <si>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</si>
  <si>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</si>
  <si>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</si>
  <si>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</si>
  <si>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</si>
  <si>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</si>
  <si>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</si>
  <si>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</si>
  <si>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</si>
  <si>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</si>
  <si>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</si>
  <si>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</si>
  <si>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</si>
  <si>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</si>
  <si>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</si>
  <si>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</si>
  <si>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</si>
  <si>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</si>
  <si>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</si>
  <si>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</si>
  <si>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</si>
  <si>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</si>
  <si>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</si>
  <si>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</si>
  <si>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</si>
  <si>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</si>
  <si>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</si>
  <si>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</si>
  <si>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</si>
  <si>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</si>
  <si>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</si>
  <si>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</si>
  <si>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</si>
  <si>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</si>
  <si>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</si>
  <si>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</si>
  <si>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</si>
  <si>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</si>
  <si>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</si>
  <si>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</si>
  <si>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</si>
  <si>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</si>
  <si>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</si>
  <si>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</si>
  <si>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</si>
  <si>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</si>
  <si>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</si>
  <si>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</si>
  <si>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</si>
  <si>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</si>
  <si>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</si>
  <si>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</si>
  <si>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</si>
  <si>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</si>
  <si>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</si>
  <si>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</si>
  <si>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</si>
  <si>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</si>
  <si>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</si>
  <si>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</si>
  <si>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</si>
  <si>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</si>
  <si>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</si>
  <si>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</si>
  <si>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</si>
  <si>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</si>
  <si>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</si>
  <si>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</si>
  <si>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</si>
  <si>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</si>
  <si>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</si>
  <si>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</si>
  <si>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</si>
  <si>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</si>
  <si>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</si>
  <si>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</si>
  <si>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</si>
  <si>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</si>
  <si>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</si>
  <si>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</si>
  <si>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</si>
  <si>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</si>
  <si>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</si>
  <si>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</si>
  <si>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</si>
  <si>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</si>
  <si>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</si>
  <si>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</si>
  <si>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</si>
  <si>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</si>
  <si>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</si>
  <si>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</si>
  <si>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</si>
  <si>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</si>
  <si>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</si>
  <si>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</si>
  <si>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</si>
  <si>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</si>
  <si>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</si>
  <si>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</si>
  <si>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</si>
  <si>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</si>
  <si>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</si>
  <si>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</si>
  <si>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</si>
  <si>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</si>
  <si>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</si>
  <si>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</si>
  <si>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</si>
  <si>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</si>
  <si>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</si>
  <si>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</si>
  <si>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</si>
  <si>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</si>
  <si>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</si>
  <si>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</si>
  <si>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</si>
  <si>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</si>
  <si>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</si>
  <si>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</si>
  <si>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</si>
  <si>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</si>
  <si>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</si>
  <si>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</si>
  <si>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</si>
  <si>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</si>
  <si>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</si>
  <si>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</si>
  <si>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</si>
  <si>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</si>
  <si>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</si>
  <si>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</si>
  <si>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</si>
  <si>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</si>
  <si>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</si>
  <si>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</si>
  <si>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</si>
  <si>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</si>
  <si>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</si>
  <si>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</si>
  <si>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</si>
  <si>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</si>
  <si>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</si>
  <si>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</si>
  <si>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</si>
  <si>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</si>
  <si>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</si>
  <si>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</si>
  <si>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</si>
  <si>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</si>
  <si>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</si>
  <si>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</si>
  <si>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</si>
  <si>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</si>
  <si>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</si>
  <si>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</si>
  <si>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</si>
  <si>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</si>
  <si>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</si>
  <si>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</si>
  <si>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</si>
  <si>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</si>
  <si>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</si>
  <si>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</si>
  <si>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</si>
  <si>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</si>
  <si>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</si>
  <si>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</si>
  <si>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</si>
  <si>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</si>
  <si>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</si>
  <si>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</si>
  <si>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</si>
  <si>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</si>
  <si>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</si>
  <si>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</si>
  <si>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</si>
  <si>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</si>
  <si>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</si>
  <si>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</si>
  <si>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</si>
  <si>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</si>
  <si>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</si>
  <si>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</si>
  <si>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</si>
  <si>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</si>
  <si>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</si>
  <si>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</si>
  <si>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</si>
  <si>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</si>
  <si>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</si>
  <si>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</si>
  <si>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</si>
  <si>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</si>
  <si>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</si>
  <si>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</si>
  <si>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</si>
  <si>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</si>
  <si>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</si>
  <si>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</si>
  <si>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</si>
  <si>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</si>
  <si>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</si>
  <si>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</si>
  <si>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</si>
  <si>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</si>
  <si>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</si>
  <si>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</si>
  <si>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</si>
  <si>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</si>
  <si>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</si>
  <si>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</si>
  <si>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</si>
  <si>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</si>
  <si>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</si>
  <si>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</si>
  <si>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</si>
  <si>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</si>
  <si>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</si>
  <si>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</si>
  <si>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</si>
  <si>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</si>
  <si>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</si>
  <si>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</si>
  <si>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</si>
  <si>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</si>
  <si>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</si>
  <si>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</si>
  <si>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</si>
  <si>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</si>
  <si>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</si>
  <si>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</si>
  <si>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</si>
  <si>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</si>
  <si>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</si>
  <si>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</si>
  <si>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</si>
  <si>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</si>
  <si>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</si>
  <si>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</si>
  <si>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</si>
  <si>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</si>
  <si>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</si>
  <si>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</si>
  <si>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</si>
  <si>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</si>
  <si>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</si>
  <si>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</si>
  <si>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</si>
  <si>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</si>
  <si>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</si>
  <si>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</si>
  <si>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</si>
  <si>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</si>
  <si>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</si>
  <si>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</si>
  <si>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</si>
  <si>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</si>
  <si>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</si>
  <si>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</si>
  <si>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</si>
  <si>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</si>
  <si>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</si>
  <si>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</si>
  <si>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</si>
  <si>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</si>
  <si>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</si>
  <si>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</si>
  <si>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</si>
  <si>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</si>
  <si>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</si>
  <si>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</si>
  <si>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</si>
  <si>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</si>
  <si>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</si>
  <si>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</si>
  <si>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</si>
  <si>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</si>
  <si>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</si>
  <si>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</si>
  <si>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</si>
  <si>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</si>
  <si>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</si>
  <si>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</si>
  <si>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</si>
  <si>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</si>
  <si>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</si>
  <si>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</si>
  <si>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</si>
  <si>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</si>
  <si>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</si>
  <si>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</si>
  <si>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</si>
  <si>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</si>
  <si>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</si>
  <si>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</si>
  <si>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</si>
  <si>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</si>
  <si>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</si>
  <si>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</si>
  <si>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</si>
  <si>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</si>
  <si>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</si>
  <si>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</si>
  <si>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</si>
  <si>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</si>
  <si>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</si>
  <si>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</si>
  <si>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</si>
  <si>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</si>
  <si>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</si>
  <si>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</si>
  <si>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</si>
  <si>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</si>
  <si>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</si>
  <si>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</si>
  <si>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</si>
  <si>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</si>
  <si>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</si>
  <si>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</si>
  <si>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</si>
  <si>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</si>
  <si>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</si>
  <si>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</si>
  <si>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</si>
  <si>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</si>
  <si>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</si>
  <si>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</si>
  <si>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</si>
  <si>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</si>
  <si>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</si>
  <si>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</si>
  <si>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</si>
  <si>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</si>
  <si>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</si>
  <si>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</si>
  <si>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</si>
  <si>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</si>
  <si>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</si>
  <si>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</si>
  <si>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</si>
  <si>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</si>
  <si>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</si>
  <si>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</si>
  <si>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</si>
  <si>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</si>
  <si>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</si>
  <si>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</si>
  <si>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</si>
  <si>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</si>
  <si>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</si>
  <si>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</si>
  <si>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</si>
  <si>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</si>
  <si>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</si>
  <si>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</si>
  <si>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</si>
  <si>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</si>
  <si>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</si>
  <si>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</si>
  <si>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</si>
  <si>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</si>
  <si>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</si>
  <si>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</si>
  <si>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</si>
  <si>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</si>
  <si>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</si>
  <si>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</si>
  <si>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</si>
  <si>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</si>
  <si>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</si>
  <si>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</si>
  <si>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</si>
  <si>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</si>
  <si>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</si>
  <si>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</si>
  <si>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</si>
  <si>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</si>
  <si>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</si>
  <si>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</si>
  <si>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</si>
  <si>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</si>
  <si>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</si>
  <si>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</si>
  <si>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</si>
  <si>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</si>
  <si>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</si>
  <si>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</si>
  <si>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</si>
  <si>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</si>
  <si>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</si>
  <si>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</si>
  <si>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</si>
  <si>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</si>
  <si>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</si>
  <si>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</si>
  <si>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</si>
  <si>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</si>
  <si>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</si>
  <si>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</si>
  <si>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</si>
  <si>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</si>
  <si>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</si>
  <si>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</si>
  <si>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</si>
  <si>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</si>
  <si>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</si>
  <si>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</si>
  <si>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</si>
  <si>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</si>
  <si>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</si>
  <si>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</si>
  <si>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</si>
  <si>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</si>
  <si>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</si>
  <si>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</si>
  <si>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</si>
  <si>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</si>
  <si>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</si>
  <si>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</si>
  <si>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</si>
  <si>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</si>
  <si>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</si>
  <si>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</si>
  <si>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</si>
  <si>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</si>
  <si>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</si>
  <si>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</si>
  <si>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</si>
  <si>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</si>
  <si>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</si>
  <si>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</si>
  <si>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</si>
  <si>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</si>
  <si>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</si>
  <si>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</si>
  <si>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</si>
  <si>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</si>
  <si>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</si>
  <si>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</si>
  <si>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</si>
  <si>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</si>
  <si>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</si>
  <si>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</si>
  <si>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</si>
  <si>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</si>
  <si>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</si>
  <si>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</si>
  <si>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</si>
  <si>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</si>
  <si>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</si>
  <si>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</si>
  <si>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</si>
  <si>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</si>
  <si>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</si>
  <si>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</si>
  <si>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</si>
  <si>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</si>
  <si>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</si>
  <si>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</si>
  <si>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</si>
  <si>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</si>
  <si>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</si>
  <si>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</si>
  <si>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</si>
  <si>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</si>
  <si>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</si>
  <si>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</si>
  <si>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</si>
  <si>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</si>
  <si>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</si>
  <si>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</si>
  <si>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</si>
  <si>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</si>
  <si>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</si>
  <si>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</si>
  <si>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</si>
  <si>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</si>
  <si>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</si>
  <si>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</si>
  <si>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</si>
  <si>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</si>
  <si>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</si>
  <si>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</si>
  <si>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</si>
  <si>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</si>
  <si>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</si>
  <si>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</si>
  <si>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</si>
  <si>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</si>
  <si>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</si>
  <si>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</si>
  <si>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</si>
  <si>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</si>
  <si>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</si>
  <si>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</si>
  <si>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</si>
  <si>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</si>
  <si>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</si>
  <si>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</si>
  <si>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</si>
  <si>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</si>
  <si>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</si>
  <si>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</si>
  <si>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</si>
  <si>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</si>
  <si>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</si>
  <si>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</si>
  <si>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</si>
  <si>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</si>
  <si>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</si>
  <si>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</si>
  <si>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</si>
  <si>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</si>
  <si>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</si>
  <si>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</si>
  <si>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</si>
  <si>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</si>
  <si>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</si>
  <si>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</si>
  <si>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</si>
  <si>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</si>
  <si>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</si>
  <si>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</si>
  <si>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</si>
  <si>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</si>
  <si>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</si>
  <si>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</si>
  <si>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</si>
  <si>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</si>
  <si>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</si>
  <si>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</si>
  <si>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</si>
  <si>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</si>
  <si>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</si>
  <si>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</si>
  <si>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</si>
  <si>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</si>
  <si>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</si>
  <si>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</si>
  <si>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</si>
  <si>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</si>
  <si>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</si>
  <si>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</si>
  <si>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</si>
  <si>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</si>
  <si>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</si>
  <si>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</si>
  <si>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</si>
  <si>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</si>
  <si>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</si>
  <si>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</si>
  <si>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</si>
  <si>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</si>
  <si>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</si>
  <si>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</si>
  <si>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</si>
  <si>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</si>
  <si>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</si>
  <si>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</si>
  <si>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</si>
  <si>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</si>
  <si>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</si>
  <si>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</si>
  <si>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</si>
  <si>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</si>
  <si>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</si>
  <si>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</si>
  <si>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</si>
  <si>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</si>
  <si>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</si>
  <si>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</si>
  <si>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</si>
  <si>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</si>
  <si>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</si>
  <si>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</si>
  <si>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</si>
  <si>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</si>
  <si>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</si>
  <si>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</si>
  <si>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</si>
  <si>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</si>
  <si>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</si>
  <si>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</si>
  <si>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</si>
  <si>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</si>
  <si>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</si>
  <si>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</si>
  <si>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</si>
  <si>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</si>
  <si>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</si>
  <si>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</si>
  <si>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</si>
  <si>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</si>
  <si>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</si>
  <si>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</si>
  <si>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</si>
  <si>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</si>
  <si>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</si>
  <si>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</si>
  <si>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</si>
  <si>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</si>
  <si>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</si>
  <si>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</si>
  <si>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</si>
  <si>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</si>
  <si>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</si>
  <si>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</si>
  <si>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</si>
  <si>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</si>
  <si>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</si>
  <si>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</si>
  <si>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</si>
  <si>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</si>
  <si>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</si>
  <si>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</si>
  <si>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</si>
  <si>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</si>
  <si>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</si>
  <si>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</si>
  <si>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</si>
  <si>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</si>
  <si>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</si>
  <si>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</si>
  <si>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</si>
  <si>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</si>
  <si>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</si>
  <si>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</si>
  <si>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</si>
  <si>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</si>
  <si>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</si>
  <si>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</si>
  <si>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</si>
  <si>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</si>
  <si>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</si>
  <si>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</si>
  <si>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</si>
  <si>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</si>
  <si>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</si>
  <si>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</si>
  <si>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</si>
  <si>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</si>
  <si>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</si>
  <si>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</si>
  <si>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</si>
  <si>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</si>
  <si>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</si>
  <si>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</si>
  <si>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</si>
  <si>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</si>
  <si>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</si>
  <si>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</si>
  <si>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</si>
  <si>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</si>
  <si>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</si>
  <si>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</si>
  <si>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</si>
  <si>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</si>
  <si>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</si>
  <si>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</si>
  <si>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</si>
  <si>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</si>
  <si>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</si>
  <si>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</si>
  <si>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</si>
  <si>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</si>
  <si>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</si>
  <si>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</si>
  <si>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</si>
  <si>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</si>
  <si>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</si>
  <si>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</si>
  <si>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</si>
  <si>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</si>
  <si>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</si>
  <si>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</si>
  <si>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</si>
  <si>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</si>
  <si>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</si>
  <si>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</si>
  <si>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</si>
  <si>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</si>
  <si>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</si>
  <si>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</si>
  <si>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</si>
  <si>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</si>
  <si>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</si>
  <si>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</si>
  <si>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</si>
  <si>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</si>
  <si>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</si>
  <si>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</si>
  <si>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</si>
  <si>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</si>
  <si>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</si>
  <si>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</si>
  <si>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</si>
  <si>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</si>
  <si>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</si>
  <si>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</si>
  <si>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</si>
  <si>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</si>
  <si>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</si>
  <si>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</si>
  <si>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</si>
  <si>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</si>
  <si>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</si>
  <si>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</si>
  <si>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</si>
  <si>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</si>
  <si>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</si>
  <si>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</si>
  <si>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</si>
  <si>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</si>
  <si>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</si>
  <si>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</si>
  <si>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</si>
  <si>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</si>
  <si>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</si>
  <si>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</si>
  <si>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</si>
  <si>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</si>
  <si>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</si>
  <si>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</si>
  <si>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</si>
  <si>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</si>
  <si>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</si>
  <si>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</si>
  <si>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</si>
  <si>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</si>
  <si>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</si>
  <si>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</si>
  <si>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</si>
  <si>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</si>
  <si>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</si>
  <si>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</si>
  <si>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</si>
  <si>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</si>
  <si>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</si>
  <si>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</si>
  <si>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</si>
  <si>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</si>
  <si>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</si>
  <si>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</si>
  <si>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</si>
  <si>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</si>
  <si>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</si>
  <si>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</si>
  <si>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</si>
  <si>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</si>
  <si>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</si>
  <si>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</si>
  <si>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</si>
  <si>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</si>
  <si>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</si>
  <si>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</si>
  <si>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</si>
  <si>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</si>
  <si>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</si>
  <si>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</si>
  <si>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</si>
  <si>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</si>
  <si>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</si>
  <si>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</si>
  <si>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</si>
  <si>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</si>
  <si>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</si>
  <si>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</si>
  <si>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</si>
  <si>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</si>
  <si>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</si>
  <si>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</si>
  <si>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</si>
  <si>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</si>
  <si>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</si>
  <si>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</si>
  <si>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</si>
  <si>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</si>
  <si>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</si>
  <si>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</si>
  <si>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</si>
  <si>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</si>
  <si>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</si>
  <si>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</si>
  <si>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</si>
  <si>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</si>
  <si>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</si>
  <si>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</si>
  <si>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</si>
  <si>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</si>
  <si>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</si>
  <si>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</si>
  <si>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</si>
  <si>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</si>
  <si>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</si>
  <si>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</si>
  <si>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</si>
  <si>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</si>
  <si>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</si>
  <si>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</si>
  <si>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</si>
  <si>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</si>
  <si>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</si>
  <si>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</si>
  <si>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</si>
  <si>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</si>
  <si>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</si>
  <si>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</si>
  <si>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</si>
  <si>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</si>
  <si>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</si>
  <si>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</si>
  <si>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</si>
  <si>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</si>
  <si>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</si>
  <si>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</si>
  <si>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</si>
  <si>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</si>
  <si>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</si>
  <si>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</si>
  <si>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</si>
  <si>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</si>
  <si>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</si>
  <si>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</si>
  <si>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</si>
  <si>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</si>
  <si>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</si>
  <si>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</si>
  <si>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</si>
  <si>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</si>
  <si>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</si>
  <si>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</si>
  <si>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</si>
  <si>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</si>
  <si>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</si>
  <si>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</si>
  <si>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</si>
  <si>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</si>
  <si>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</si>
  <si>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</si>
  <si>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</si>
  <si>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</si>
  <si>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</si>
  <si>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</si>
  <si>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</si>
  <si>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</si>
  <si>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</si>
  <si>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</si>
  <si>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</si>
  <si>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</si>
  <si>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</si>
  <si>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</si>
  <si>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</si>
  <si>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</si>
  <si>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</si>
  <si>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</si>
  <si>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</si>
  <si>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</si>
  <si>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</si>
  <si>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</si>
  <si>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</si>
  <si>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</si>
  <si>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</si>
  <si>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</si>
  <si>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</si>
  <si>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</si>
  <si>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</si>
  <si>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</si>
  <si>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</si>
  <si>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</si>
  <si>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</si>
  <si>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</si>
  <si>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</si>
  <si>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</si>
  <si>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</si>
  <si>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</si>
  <si>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</si>
  <si>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</si>
  <si>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</si>
  <si>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</si>
  <si>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</si>
  <si>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</si>
  <si>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</si>
  <si>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</si>
  <si>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</si>
  <si>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</si>
  <si>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</si>
  <si>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</si>
  <si>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</si>
  <si>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</si>
  <si>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</si>
  <si>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</si>
  <si>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</si>
  <si>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</si>
  <si>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</si>
  <si>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</si>
  <si>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</si>
  <si>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</si>
  <si>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</si>
  <si>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</si>
  <si>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</si>
  <si>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</si>
  <si>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</si>
  <si>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</si>
  <si>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</si>
  <si>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</si>
  <si>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</si>
  <si>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</si>
  <si>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</si>
  <si>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</si>
  <si>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</si>
  <si>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</si>
  <si>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</si>
  <si>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</si>
  <si>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</si>
  <si>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</si>
  <si>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</si>
  <si>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</si>
  <si>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</si>
  <si>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</si>
  <si>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</si>
  <si>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</si>
  <si>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</si>
  <si>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</si>
  <si>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</si>
  <si>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</si>
  <si>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</si>
  <si>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</si>
  <si>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</si>
  <si>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</si>
  <si>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</si>
  <si>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</si>
  <si>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</si>
  <si>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</si>
  <si>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</si>
  <si>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</si>
  <si>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</si>
  <si>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</si>
  <si>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</si>
  <si>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</si>
  <si>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</si>
  <si>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</si>
  <si>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</si>
  <si>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</si>
  <si>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</si>
  <si>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</si>
  <si>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</si>
  <si>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</si>
  <si>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</si>
  <si>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</si>
  <si>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</si>
  <si>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</si>
  <si>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</si>
  <si>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</si>
  <si>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</si>
  <si>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</si>
  <si>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</si>
  <si>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</si>
  <si>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</si>
  <si>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</si>
  <si>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</si>
  <si>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</si>
  <si>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</si>
  <si>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</si>
  <si>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</si>
  <si>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</si>
  <si>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</si>
  <si>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</si>
  <si>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</si>
  <si>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</si>
  <si>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</si>
  <si>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</si>
  <si>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</si>
  <si>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</si>
  <si>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</si>
  <si>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</si>
  <si>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</si>
  <si>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</si>
  <si>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</si>
  <si>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</si>
  <si>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</si>
  <si>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</si>
  <si>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</si>
  <si>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</si>
  <si>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</si>
  <si>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</si>
  <si>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</si>
  <si>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</si>
  <si>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</si>
  <si>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</si>
  <si>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</si>
  <si>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</si>
  <si>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</si>
  <si>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</si>
  <si>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</si>
  <si>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</si>
  <si>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</si>
  <si>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</si>
  <si>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</si>
  <si>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</si>
  <si>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</si>
  <si>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</si>
  <si>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</si>
  <si>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</si>
  <si>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</si>
  <si>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</si>
  <si>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</si>
  <si>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</si>
  <si>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</si>
  <si>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</si>
  <si>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</si>
  <si>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</si>
  <si>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</si>
  <si>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</si>
  <si>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</si>
  <si>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</si>
  <si>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</si>
  <si>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</si>
  <si>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</si>
  <si>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</si>
  <si>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</si>
  <si>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</si>
  <si>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</si>
  <si>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</si>
  <si>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</si>
  <si>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</si>
  <si>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</si>
  <si>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</si>
  <si>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</si>
  <si>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</si>
  <si>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</si>
  <si>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</si>
  <si>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</si>
  <si>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</si>
  <si>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</si>
  <si>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</si>
  <si>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</si>
  <si>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</si>
  <si>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</si>
  <si>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</si>
  <si>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</si>
  <si>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</si>
  <si>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</si>
  <si>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</si>
  <si>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</si>
  <si>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</si>
  <si>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</si>
  <si>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</si>
  <si>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</si>
  <si>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</si>
  <si>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</si>
  <si>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</si>
  <si>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</si>
  <si>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</si>
  <si>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</si>
  <si>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</si>
  <si>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</si>
  <si>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</si>
  <si>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</si>
  <si>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</si>
  <si>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</si>
  <si>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</si>
  <si>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</si>
  <si>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</si>
  <si>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</si>
  <si>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</si>
  <si>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</si>
  <si>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</si>
  <si>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</si>
  <si>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</si>
  <si>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</si>
  <si>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</si>
  <si>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</si>
  <si>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</si>
  <si>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</si>
  <si>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</si>
  <si>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</si>
  <si>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</si>
  <si>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</si>
  <si>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</si>
  <si>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</si>
  <si>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</si>
  <si>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</si>
  <si>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</si>
  <si>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</si>
  <si>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</si>
  <si>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</si>
  <si>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</si>
  <si>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</si>
  <si>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</si>
  <si>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</si>
  <si>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</si>
  <si>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</si>
  <si>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</si>
  <si>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</si>
  <si>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</si>
  <si>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</si>
  <si>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</si>
  <si>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</si>
  <si>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</si>
  <si>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</si>
  <si>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</si>
  <si>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</si>
  <si>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</si>
  <si>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</si>
  <si>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</si>
  <si>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</si>
  <si>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</si>
  <si>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</si>
  <si>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</si>
  <si>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</si>
  <si>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</si>
  <si>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</si>
  <si>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</si>
  <si>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</si>
  <si>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</si>
  <si>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</si>
  <si>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</si>
  <si>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</si>
  <si>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</si>
  <si>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</si>
  <si>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</si>
  <si>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</si>
  <si>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</si>
  <si>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</si>
  <si>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</si>
  <si>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</si>
  <si>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</si>
  <si>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</si>
  <si>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</si>
  <si>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</si>
  <si>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</si>
  <si>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</si>
  <si>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</si>
  <si>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</si>
  <si>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</si>
  <si>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</si>
  <si>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</si>
  <si>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</si>
  <si>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</si>
  <si>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</si>
  <si>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</si>
  <si>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</si>
  <si>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</si>
  <si>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</si>
  <si>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</si>
  <si>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</si>
  <si>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</si>
  <si>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</si>
  <si>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</si>
  <si>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</si>
  <si>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</si>
  <si>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</si>
  <si>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</si>
  <si>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</si>
  <si>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</si>
  <si>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</si>
  <si>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</si>
  <si>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</si>
  <si>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</si>
  <si>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</si>
  <si>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</si>
  <si>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</si>
  <si>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</si>
  <si>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</si>
  <si>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</si>
  <si>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</si>
  <si>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</si>
  <si>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</si>
  <si>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</si>
  <si>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</si>
  <si>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</si>
  <si>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</si>
  <si>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</si>
  <si>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</si>
  <si>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</si>
  <si>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</si>
  <si>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</si>
  <si>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</si>
  <si>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</si>
  <si>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</si>
  <si>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</si>
  <si>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</si>
  <si>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</si>
  <si>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</si>
  <si>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</si>
  <si>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</si>
  <si>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</si>
  <si>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</si>
  <si>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</si>
  <si>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</si>
  <si>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</si>
  <si>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</si>
  <si>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</si>
  <si>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</si>
  <si>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</si>
  <si>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</si>
  <si>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</si>
  <si>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</si>
  <si>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</si>
  <si>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</si>
  <si>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</si>
  <si>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</si>
  <si>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</si>
  <si>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</si>
  <si>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</si>
  <si>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</si>
  <si>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</si>
  <si>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</si>
  <si>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</si>
  <si>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</si>
  <si>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</si>
  <si>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</si>
  <si>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</si>
  <si>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</si>
  <si>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</si>
  <si>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</si>
  <si>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</si>
  <si>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</si>
  <si>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</si>
  <si>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</si>
  <si>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</si>
  <si>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</si>
  <si>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</si>
  <si>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</si>
  <si>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</si>
  <si>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</si>
  <si>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</si>
  <si>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</si>
  <si>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</si>
  <si>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</si>
  <si>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</si>
  <si>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</si>
  <si>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</si>
  <si>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</si>
  <si>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</si>
  <si>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</si>
  <si>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</si>
  <si>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</si>
  <si>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</si>
  <si>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</si>
  <si>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</si>
  <si>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</si>
  <si>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</si>
  <si>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</si>
  <si>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</si>
  <si>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</si>
  <si>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</si>
  <si>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</si>
  <si>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</si>
  <si>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</si>
  <si>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</si>
  <si>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</si>
  <si>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</si>
  <si>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</si>
  <si>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</si>
  <si>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</si>
  <si>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</si>
  <si>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</si>
  <si>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</si>
  <si>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</si>
  <si>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</si>
  <si>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</si>
  <si>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</si>
  <si>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</si>
  <si>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</si>
  <si>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</si>
  <si>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</si>
  <si>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</si>
  <si>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</si>
  <si>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</si>
  <si>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</si>
  <si>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</si>
  <si>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</si>
  <si>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</si>
  <si>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</si>
  <si>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</si>
  <si>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</si>
  <si>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</si>
  <si>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</si>
  <si>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</si>
  <si>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</si>
  <si>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</si>
  <si>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</si>
  <si>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</si>
  <si>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</si>
  <si>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</si>
  <si>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</si>
  <si>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</si>
  <si>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</si>
  <si>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</si>
  <si>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</si>
  <si>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</si>
  <si>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</si>
  <si>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</si>
  <si>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</si>
  <si>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</si>
  <si>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</si>
  <si>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</si>
  <si>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</si>
  <si>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</si>
  <si>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</si>
  <si>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</si>
  <si>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</si>
  <si>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</si>
  <si>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</si>
  <si>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</si>
  <si>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</si>
  <si>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</si>
  <si>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</si>
  <si>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</si>
  <si>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</si>
  <si>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</si>
  <si>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</si>
  <si>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</si>
  <si>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</si>
  <si>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</si>
  <si>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</si>
  <si>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</si>
  <si>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</si>
  <si>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</si>
  <si>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</si>
  <si>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</si>
  <si>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</si>
  <si>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</si>
  <si>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</si>
  <si>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</si>
  <si>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</si>
  <si>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</si>
  <si>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</si>
  <si>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</si>
  <si>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</si>
  <si>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</si>
  <si>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</si>
  <si>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</si>
  <si>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</si>
  <si>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</si>
  <si>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</si>
  <si>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</si>
  <si>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</si>
  <si>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</si>
  <si>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</si>
  <si>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</si>
  <si>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</si>
  <si>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</si>
  <si>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</si>
  <si>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</si>
  <si>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</si>
  <si>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</si>
  <si>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</si>
  <si>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</si>
  <si>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</si>
  <si>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</si>
  <si>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</si>
  <si>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</si>
  <si>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</si>
  <si>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</si>
  <si>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</si>
  <si>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</si>
  <si>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</si>
  <si>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</si>
  <si>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</si>
  <si>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</si>
  <si>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</si>
  <si>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</si>
  <si>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</si>
  <si>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</si>
  <si>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</si>
  <si>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</si>
  <si>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</si>
  <si>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</si>
  <si>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</si>
  <si>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</si>
  <si>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</si>
  <si>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</si>
  <si>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</si>
  <si>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</si>
  <si>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</si>
  <si>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</si>
  <si>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</si>
  <si>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</si>
  <si>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</si>
  <si>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</si>
  <si>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</si>
  <si>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</si>
  <si>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</si>
  <si>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</si>
  <si>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</si>
  <si>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</si>
  <si>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</si>
  <si>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</si>
  <si>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</si>
  <si>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</si>
  <si>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</si>
  <si>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</si>
  <si>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</si>
  <si>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</si>
  <si>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</si>
  <si>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</si>
  <si>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</si>
  <si>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</si>
  <si>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</si>
  <si>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</si>
  <si>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</si>
  <si>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</si>
  <si>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</si>
  <si>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</si>
  <si>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</si>
  <si>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</si>
  <si>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</si>
  <si>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</si>
  <si>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</si>
  <si>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</si>
  <si>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</si>
  <si>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</si>
  <si>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</si>
  <si>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</si>
  <si>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</si>
  <si>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</si>
  <si>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</si>
  <si>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</si>
  <si>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</si>
  <si>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</si>
  <si>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</si>
  <si>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</si>
  <si>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</si>
  <si>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</si>
  <si>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</si>
  <si>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</si>
  <si>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</si>
  <si>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</si>
  <si>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</si>
  <si>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</si>
  <si>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</si>
  <si>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</si>
  <si>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</si>
  <si>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</si>
  <si>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</si>
  <si>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</si>
  <si>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</si>
  <si>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</si>
  <si>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</si>
  <si>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</si>
  <si>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</si>
  <si>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</si>
  <si>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</si>
  <si>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</si>
  <si>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</si>
  <si>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</si>
  <si>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</si>
  <si>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</si>
  <si>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</si>
  <si>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</si>
  <si>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</si>
  <si>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</si>
  <si>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</si>
  <si>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</si>
  <si>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</si>
  <si>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</si>
  <si>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</si>
  <si>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</si>
  <si>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</si>
  <si>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</si>
  <si>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</si>
  <si>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</si>
  <si>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</si>
  <si>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</si>
  <si>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</si>
  <si>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</si>
  <si>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</si>
  <si>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</si>
  <si>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</si>
  <si>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</si>
  <si>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</si>
  <si>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</si>
  <si>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</si>
  <si>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</si>
  <si>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</si>
  <si>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</si>
  <si>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</si>
  <si>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</si>
  <si>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</si>
  <si>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</si>
  <si>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</si>
  <si>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</si>
  <si>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</si>
  <si>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</si>
  <si>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</si>
  <si>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</si>
  <si>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</si>
  <si>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</si>
  <si>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</si>
  <si>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</si>
  <si>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</si>
  <si>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</si>
  <si>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</si>
  <si>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</si>
  <si>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</si>
  <si>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</si>
  <si>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</si>
  <si>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</si>
  <si>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</si>
  <si>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</si>
  <si>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</si>
  <si>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</si>
  <si>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</si>
  <si>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</si>
  <si>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</si>
  <si>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</si>
  <si>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</si>
  <si>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</si>
  <si>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</si>
  <si>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</si>
  <si>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</si>
  <si>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</si>
  <si>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</si>
  <si>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</si>
  <si>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</si>
  <si>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</si>
  <si>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</si>
  <si>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</si>
  <si>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</si>
  <si>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</si>
  <si>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</si>
  <si>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</si>
  <si>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</si>
  <si>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</si>
  <si>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</si>
  <si>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</si>
  <si>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</si>
  <si>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</si>
  <si>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</si>
  <si>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</si>
  <si>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</si>
  <si>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</si>
  <si>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</si>
  <si>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</si>
  <si>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</si>
  <si>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</si>
  <si>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</si>
  <si>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</si>
  <si>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</si>
  <si>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</si>
  <si>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</si>
  <si>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</si>
  <si>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</si>
  <si>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</si>
  <si>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</si>
  <si>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</si>
  <si>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</si>
  <si>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</si>
  <si>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</si>
  <si>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</si>
  <si>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</si>
  <si>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</si>
  <si>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</si>
  <si>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</si>
  <si>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</si>
  <si>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</si>
  <si>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</si>
  <si>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</si>
  <si>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</si>
  <si>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</si>
  <si>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</si>
  <si>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</si>
  <si>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</si>
  <si>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</si>
  <si>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</si>
  <si>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</si>
  <si>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</si>
  <si>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</si>
  <si>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</si>
  <si>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</si>
  <si>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</si>
  <si>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</si>
  <si>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</si>
  <si>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</si>
  <si>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</si>
  <si>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</si>
  <si>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</si>
  <si>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</si>
  <si>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</si>
  <si>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</si>
  <si>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</si>
  <si>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</si>
  <si>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</si>
  <si>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</si>
  <si>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</si>
  <si>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</si>
  <si>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</si>
  <si>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</si>
  <si>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</si>
  <si>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</si>
  <si>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</si>
  <si>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</si>
  <si>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</si>
  <si>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</si>
  <si>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</si>
  <si>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</si>
  <si>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</si>
  <si>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</si>
  <si>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</si>
  <si>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</si>
  <si>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</si>
  <si>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</si>
  <si>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</si>
  <si>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</si>
  <si>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</si>
  <si>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</si>
  <si>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</si>
  <si>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</si>
  <si>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</si>
  <si>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</si>
  <si>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</si>
  <si>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</si>
  <si>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</si>
  <si>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</si>
  <si>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</si>
  <si>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</si>
  <si>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</si>
  <si>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</si>
  <si>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</si>
  <si>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</si>
  <si>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</si>
  <si>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</si>
  <si>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</si>
  <si>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</si>
  <si>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</si>
  <si>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</si>
  <si>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</si>
  <si>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</si>
  <si>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</si>
  <si>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</si>
  <si>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</si>
  <si>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</si>
  <si>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</si>
  <si>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</si>
  <si>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</si>
  <si>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</si>
  <si>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</si>
  <si>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</si>
  <si>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</si>
  <si>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</si>
  <si>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</si>
  <si>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</si>
  <si>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</si>
  <si>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</si>
  <si>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</si>
  <si>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</si>
  <si>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</si>
  <si>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</si>
  <si>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</si>
  <si>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</si>
  <si>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</si>
  <si>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</si>
  <si>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</si>
  <si>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</si>
  <si>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</si>
  <si>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</si>
  <si>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</si>
  <si>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</si>
  <si>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</si>
  <si>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</si>
  <si>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</si>
  <si>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</si>
  <si>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</si>
  <si>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</si>
  <si>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</si>
  <si>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</si>
  <si>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</si>
  <si>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</si>
  <si>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</si>
  <si>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</si>
  <si>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</si>
  <si>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</si>
  <si>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</si>
  <si>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</si>
  <si>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</si>
  <si>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</si>
  <si>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</si>
  <si>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</si>
  <si>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</si>
  <si>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</si>
  <si>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</si>
  <si>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</si>
  <si>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</si>
  <si>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</si>
  <si>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</si>
  <si>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</si>
  <si>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</si>
  <si>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</si>
  <si>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</si>
  <si>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</si>
  <si>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</si>
  <si>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</si>
  <si>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</si>
  <si>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</si>
  <si>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</si>
  <si>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</si>
  <si>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</si>
  <si>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</si>
  <si>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</si>
  <si>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</si>
  <si>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</si>
  <si>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</si>
  <si>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</si>
  <si>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</si>
  <si>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</si>
  <si>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</si>
  <si>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</si>
  <si>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</si>
  <si>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</si>
  <si>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</si>
  <si>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</si>
  <si>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</si>
  <si>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</si>
  <si>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</si>
  <si>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</si>
  <si>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</si>
  <si>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</si>
  <si>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</si>
  <si>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</si>
  <si>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</si>
  <si>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</si>
  <si>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</si>
  <si>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</si>
  <si>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</si>
  <si>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</si>
  <si>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</si>
  <si>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</si>
  <si>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</si>
  <si>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</si>
  <si>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</si>
  <si>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</si>
  <si>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</si>
  <si>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</si>
  <si>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</si>
  <si>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</si>
  <si>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</si>
  <si>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</si>
  <si>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</si>
  <si>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</si>
  <si>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</si>
  <si>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</si>
  <si>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</si>
  <si>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</si>
  <si>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</si>
  <si>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</si>
  <si>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</si>
  <si>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</si>
  <si>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</si>
  <si>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</si>
  <si>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</si>
  <si>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</si>
  <si>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</si>
  <si>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</si>
  <si>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</si>
  <si>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</si>
  <si>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</si>
  <si>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</si>
  <si>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</si>
  <si>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</si>
  <si>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</si>
  <si>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</si>
  <si>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</si>
  <si>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</si>
  <si>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</si>
  <si>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</si>
  <si>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</si>
  <si>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</si>
  <si>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</si>
  <si>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</si>
  <si>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</si>
  <si>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</si>
  <si>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</si>
  <si>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</si>
  <si>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</si>
  <si>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</si>
  <si>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</si>
  <si>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</si>
  <si>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</si>
  <si>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</si>
  <si>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</si>
  <si>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</si>
  <si>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</si>
  <si>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</si>
  <si>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</si>
  <si>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</si>
  <si>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</si>
  <si>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</si>
  <si>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</si>
  <si>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</si>
  <si>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</si>
  <si>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</si>
  <si>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</si>
  <si>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</si>
  <si>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</si>
  <si>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</si>
  <si>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</si>
  <si>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</si>
  <si>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</si>
  <si>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</si>
  <si>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</si>
  <si>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</si>
  <si>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</si>
  <si>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</si>
  <si>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</si>
  <si>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</si>
  <si>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</si>
  <si>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</si>
  <si>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</si>
  <si>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</si>
  <si>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</si>
  <si>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</si>
  <si>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</si>
  <si>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</si>
  <si>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</si>
  <si>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</si>
  <si>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</si>
  <si>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</si>
  <si>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</si>
  <si>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</si>
  <si>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</si>
  <si>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</si>
  <si>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</si>
  <si>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</si>
  <si>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</si>
  <si>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</si>
  <si>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</si>
  <si>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</si>
  <si>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</si>
  <si>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</si>
  <si>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</si>
  <si>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</si>
  <si>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</si>
  <si>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</si>
  <si>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</si>
  <si>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</si>
  <si>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</si>
  <si>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</si>
  <si>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</si>
  <si>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</si>
  <si>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</si>
  <si>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</si>
  <si>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</si>
  <si>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</si>
  <si>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</si>
  <si>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</si>
  <si>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</si>
  <si>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</si>
  <si>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</si>
  <si>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</si>
  <si>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</si>
  <si>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</si>
  <si>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</si>
  <si>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</si>
  <si>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</si>
  <si>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</si>
  <si>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</si>
  <si>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</si>
  <si>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</si>
  <si>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</si>
  <si>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</si>
  <si>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</si>
  <si>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</si>
  <si>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</si>
  <si>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</si>
  <si>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</si>
  <si>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</si>
  <si>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</si>
  <si>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</si>
  <si>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</si>
  <si>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</si>
  <si>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</si>
  <si>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</si>
  <si>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</si>
  <si>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</si>
  <si>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</si>
  <si>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</si>
  <si>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</si>
  <si>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</si>
  <si>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</si>
  <si>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</si>
  <si>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</si>
  <si>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</si>
  <si>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</si>
  <si>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</si>
  <si>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</si>
  <si>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</si>
  <si>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</si>
  <si>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</si>
  <si>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</si>
  <si>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</si>
  <si>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</si>
  <si>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</si>
  <si>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</si>
  <si>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</si>
  <si>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</si>
  <si>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</si>
  <si>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</si>
  <si>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</si>
  <si>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</si>
  <si>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</si>
  <si>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</si>
  <si>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</si>
  <si>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</si>
  <si>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</si>
  <si>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</si>
  <si>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</si>
  <si>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</si>
  <si>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</si>
  <si>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</si>
  <si>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</si>
  <si>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</si>
  <si>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</si>
  <si>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</si>
  <si>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</si>
  <si>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</si>
  <si>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</si>
  <si>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</si>
  <si>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</si>
  <si>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</si>
  <si>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</si>
  <si>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</si>
  <si>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</si>
  <si>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</si>
  <si>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</si>
  <si>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</si>
  <si>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</si>
  <si>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</si>
  <si>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</si>
  <si>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</si>
  <si>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</si>
  <si>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</si>
  <si>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</si>
  <si>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</si>
  <si>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</si>
  <si>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</si>
  <si>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</si>
  <si>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</si>
  <si>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</si>
  <si>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</si>
  <si>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</si>
  <si>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</si>
  <si>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</si>
  <si>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</si>
  <si>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</si>
  <si>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</si>
  <si>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</si>
  <si>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</si>
  <si>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</si>
  <si>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</si>
  <si>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</si>
  <si>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</si>
  <si>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</si>
  <si>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</si>
  <si>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</si>
  <si>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</si>
  <si>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</si>
  <si>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</si>
  <si>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</si>
  <si>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</si>
  <si>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</si>
  <si>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</si>
  <si>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</si>
  <si>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</si>
  <si>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</si>
  <si>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</si>
  <si>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</si>
  <si>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</si>
  <si>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</si>
  <si>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</si>
  <si>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</si>
  <si>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</si>
  <si>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</si>
  <si>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</si>
  <si>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</si>
  <si>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</si>
  <si>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</si>
  <si>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</si>
  <si>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</si>
  <si>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</si>
  <si>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</si>
  <si>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</si>
  <si>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</si>
  <si>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</si>
  <si>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</si>
  <si>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</si>
  <si>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</si>
  <si>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</si>
  <si>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</si>
  <si>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</si>
  <si>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</si>
  <si>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</si>
  <si>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</si>
  <si>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</si>
  <si>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</si>
  <si>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</si>
  <si>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</si>
  <si>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</si>
  <si>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</si>
  <si>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</si>
  <si>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</si>
  <si>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</si>
  <si>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</si>
  <si>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</si>
  <si>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</si>
  <si>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</si>
  <si>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</si>
  <si>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</si>
  <si>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</si>
  <si>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</si>
  <si>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</si>
  <si>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</si>
  <si>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</si>
  <si>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</si>
  <si>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</si>
  <si>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</si>
  <si>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</si>
  <si>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</si>
  <si>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</si>
  <si>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</si>
  <si>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</si>
  <si>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</si>
  <si>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</si>
  <si>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</si>
  <si>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</si>
  <si>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</si>
  <si>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</si>
  <si>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</si>
  <si>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</si>
  <si>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</si>
  <si>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</si>
  <si>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</si>
  <si>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</si>
  <si>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</si>
  <si>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</si>
  <si>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</si>
  <si>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</si>
  <si>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</si>
  <si>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</si>
  <si>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</si>
  <si>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</si>
  <si>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</si>
  <si>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</si>
  <si>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</si>
  <si>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</si>
  <si>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</si>
  <si>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</si>
  <si>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</si>
  <si>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</si>
  <si>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</si>
  <si>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</si>
  <si>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</si>
  <si>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</si>
  <si>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</si>
  <si>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</si>
  <si>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</si>
  <si>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</si>
  <si>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</si>
  <si>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</si>
  <si>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</si>
  <si>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</si>
  <si>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</si>
  <si>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</si>
  <si>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</si>
  <si>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</si>
  <si>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</si>
  <si>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</si>
  <si>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</si>
  <si>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</si>
  <si>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</si>
  <si>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</si>
  <si>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</si>
  <si>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</si>
  <si>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</si>
  <si>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</si>
  <si>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</si>
  <si>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</si>
  <si>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</si>
  <si>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</si>
  <si>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</si>
  <si>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</si>
  <si>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</si>
  <si>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</si>
  <si>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</si>
  <si>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</si>
  <si>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</si>
  <si>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</si>
  <si>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</si>
  <si>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</si>
  <si>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</si>
  <si>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</si>
  <si>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</si>
  <si>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</si>
  <si>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</si>
  <si>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</si>
  <si>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</si>
  <si>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</si>
  <si>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</si>
  <si>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</si>
  <si>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</si>
  <si>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</si>
  <si>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</si>
  <si>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</si>
  <si>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</si>
  <si>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</si>
  <si>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ATM Estación Texaco Las Lavas</t>
  </si>
  <si>
    <t>DRBR166</t>
  </si>
  <si>
    <t>3335880159</t>
  </si>
  <si>
    <t>En Servicio</t>
  </si>
  <si>
    <t>Reinicio Exitoso</t>
  </si>
  <si>
    <t>Carga Exitosa</t>
  </si>
  <si>
    <t>Fuera de Servicio</t>
  </si>
  <si>
    <t>Reportados</t>
  </si>
  <si>
    <t>DATOS DEL REPORTE</t>
  </si>
  <si>
    <t>Observacion</t>
  </si>
  <si>
    <t xml:space="preserve">ATM estacion Next Cumbre </t>
  </si>
  <si>
    <t>DRBR361</t>
  </si>
  <si>
    <t>Gavetas de Rechazo llena Reportadas</t>
  </si>
  <si>
    <t>Gaveta de Deposito llena Reportadas</t>
  </si>
  <si>
    <t>Sin Efectivo/ Gavetas Fallando Abastecido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</si>
  <si>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</si>
  <si>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</si>
  <si>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</si>
  <si>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</si>
  <si>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</si>
  <si>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</si>
  <si>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</si>
  <si>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</si>
  <si>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</si>
  <si>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</si>
  <si>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</si>
  <si>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</si>
  <si>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</si>
  <si>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</si>
  <si>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</si>
  <si>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</si>
  <si>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</si>
  <si>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</si>
  <si>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</si>
  <si>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</si>
  <si>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</si>
  <si>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</si>
  <si>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</si>
  <si>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</si>
  <si>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</si>
  <si>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</si>
  <si>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</si>
  <si>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</si>
  <si>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>ATM Ayuntamiento El Puerto</t>
  </si>
  <si>
    <t>FUERA DE SERVICIO / GAVETAS DE RECHAZOS Y DEPOSITOS FULL</t>
  </si>
  <si>
    <t>RETIRADO POR CIERRE DEFINITIVO DE LA LOCALIDAD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</si>
  <si>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</si>
  <si>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</si>
  <si>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</si>
  <si>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</si>
  <si>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</si>
  <si>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</si>
  <si>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</si>
  <si>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</si>
  <si>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</si>
  <si>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</si>
  <si>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</si>
  <si>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</si>
  <si>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</si>
  <si>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</si>
  <si>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</si>
  <si>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</si>
  <si>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</si>
  <si>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</si>
  <si>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</si>
  <si>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</si>
  <si>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RETIRADO POR REUBICACION</t>
  </si>
  <si>
    <t>DRBR371</t>
  </si>
  <si>
    <t>Oficina Plaza Moderna</t>
  </si>
  <si>
    <t>ATM Oficina Plaza Moderna</t>
  </si>
  <si>
    <t>3335985263</t>
  </si>
  <si>
    <t>3335987713</t>
  </si>
  <si>
    <t>LOCALIDAD EN REMODELACION</t>
  </si>
  <si>
    <t>EN ESPERA DE ROZAMIENTO DE FILTRACION EN LOCALIDAD</t>
  </si>
  <si>
    <t>ATM S/M Nacional Plaza Central</t>
  </si>
  <si>
    <t>S/M Nacional Plaza Central</t>
  </si>
  <si>
    <t>DRBR379</t>
  </si>
  <si>
    <t>ATM Autobanco Plaza Moderna</t>
  </si>
  <si>
    <t xml:space="preserve"> Cajeros Reportados Sin Efectivo    </t>
  </si>
  <si>
    <t>DRBR863</t>
  </si>
  <si>
    <t xml:space="preserve">Sin Efectivo </t>
  </si>
  <si>
    <t>Gavetas Rechazo/Deposito  Atendido</t>
  </si>
  <si>
    <t>Gavetas Vacias/Gavetas Fallando</t>
  </si>
  <si>
    <t>ATM 570 S/M Liverpool Villa Mella</t>
  </si>
  <si>
    <t>ATM 264 S/M Nacional Independencia</t>
  </si>
  <si>
    <t>ReservaC Norte</t>
  </si>
  <si>
    <t xml:space="preserve">Brioso Luciano, Cristino </t>
  </si>
  <si>
    <t>Alvarez Eusebio, Wascar Antonio</t>
  </si>
  <si>
    <t>COMENTARIO</t>
  </si>
  <si>
    <t>DRBR100</t>
  </si>
  <si>
    <t>UASD HIGUEY</t>
  </si>
  <si>
    <t>ATM UASD Higuey</t>
  </si>
  <si>
    <t>INCIDENTE</t>
  </si>
  <si>
    <t>Abastecido</t>
  </si>
  <si>
    <t>Solucionado</t>
  </si>
  <si>
    <t>Acevedo Dominguez, Victor Leonardo</t>
  </si>
  <si>
    <t>3336030281 </t>
  </si>
  <si>
    <t>SUSTITUCION DEL ATM</t>
  </si>
  <si>
    <t>GAVETA DE RECHAZO LLENA</t>
  </si>
  <si>
    <t>INHIBIDO</t>
  </si>
  <si>
    <t>Hold</t>
  </si>
  <si>
    <t xml:space="preserve">Gil Carrera, Santiago </t>
  </si>
  <si>
    <t xml:space="preserve">DISPENSADOR </t>
  </si>
  <si>
    <t xml:space="preserve">Gonzalez Ceballos, Dionisio </t>
  </si>
  <si>
    <t xml:space="preserve">GAVETAS VACIAS + GAVETAS FALLANDO </t>
  </si>
  <si>
    <t>2 Gavetas Vacias + 1 Fallando</t>
  </si>
  <si>
    <t>GAVETA DE DEPOSITO LLENA</t>
  </si>
  <si>
    <t>26 Septiembre de 2021</t>
  </si>
  <si>
    <t>Closed</t>
  </si>
  <si>
    <t>3336036968</t>
  </si>
  <si>
    <t>3336036997</t>
  </si>
  <si>
    <t>3336036995</t>
  </si>
  <si>
    <t>3336036994</t>
  </si>
  <si>
    <t>3336036993</t>
  </si>
  <si>
    <t>3336036990</t>
  </si>
  <si>
    <t>3336036989</t>
  </si>
  <si>
    <t>3336036987</t>
  </si>
  <si>
    <t>3336036984</t>
  </si>
  <si>
    <t>3336037023</t>
  </si>
  <si>
    <t>3336037022</t>
  </si>
  <si>
    <t>3336037021</t>
  </si>
  <si>
    <t>3336037019</t>
  </si>
  <si>
    <t>3336037018</t>
  </si>
  <si>
    <t>3336037017</t>
  </si>
  <si>
    <t>3336037016</t>
  </si>
  <si>
    <t>3336037014</t>
  </si>
  <si>
    <t>3336037013</t>
  </si>
  <si>
    <t>3336037012</t>
  </si>
  <si>
    <t>3336037008</t>
  </si>
  <si>
    <t>3336037006</t>
  </si>
  <si>
    <t>3336037005</t>
  </si>
  <si>
    <t>3336037004</t>
  </si>
  <si>
    <t>3336037003</t>
  </si>
  <si>
    <t>3336037002</t>
  </si>
  <si>
    <t>3336037000</t>
  </si>
  <si>
    <t>3336036999</t>
  </si>
  <si>
    <t>3336036998</t>
  </si>
  <si>
    <t>GAVETAS VACIAS  GAVETAS FALLANDO</t>
  </si>
  <si>
    <t>LECTOR</t>
  </si>
  <si>
    <t>Gil Carrera, Santiago</t>
  </si>
  <si>
    <t>3336037045</t>
  </si>
  <si>
    <t>3336037044</t>
  </si>
  <si>
    <t>3336037043</t>
  </si>
  <si>
    <t>3336037042</t>
  </si>
  <si>
    <t>3336037041</t>
  </si>
  <si>
    <t>3336037040</t>
  </si>
  <si>
    <t>3336037039</t>
  </si>
  <si>
    <t>3336037038</t>
  </si>
  <si>
    <t>3336037037</t>
  </si>
  <si>
    <t>3336037036</t>
  </si>
  <si>
    <t>3336037034</t>
  </si>
  <si>
    <t>3336037033</t>
  </si>
  <si>
    <t>3336037032</t>
  </si>
  <si>
    <t>3336037030</t>
  </si>
  <si>
    <t>ERROR DE PRINTER</t>
  </si>
  <si>
    <t xml:space="preserve"> SIN EFECTIVO</t>
  </si>
  <si>
    <t>REINICIO FALLIDO POR LECTOR</t>
  </si>
  <si>
    <t>GAVETAS DE DEPOSITO LLENA</t>
  </si>
  <si>
    <t>TARJETE TRABADA</t>
  </si>
  <si>
    <t>CARGA FALLIDA</t>
  </si>
  <si>
    <t>TARJETA TRABADA...</t>
  </si>
  <si>
    <t>GAVETAS VACIAS + GAVETAS FALLAND...</t>
  </si>
  <si>
    <t>PARTICION ELEVADA  PARTICI...</t>
  </si>
  <si>
    <t>SIN EFECTIV...</t>
  </si>
  <si>
    <t>SE LE ENVIO CARGA</t>
  </si>
  <si>
    <t>Peguero Solano, Victor Manuel</t>
  </si>
  <si>
    <t>Moreta, Christian Aury</t>
  </si>
  <si>
    <t>CARGA EXITOSA</t>
  </si>
  <si>
    <t>3336038231</t>
  </si>
  <si>
    <t>3336037651</t>
  </si>
  <si>
    <t>REINCIO FALLIDO</t>
  </si>
  <si>
    <t>ATM Oficina Occidental Mall</t>
  </si>
  <si>
    <t>3336037356 </t>
  </si>
  <si>
    <t>ATM CURNA UASD Nagua</t>
  </si>
  <si>
    <t>3336037524 </t>
  </si>
  <si>
    <t>3336037678 </t>
  </si>
  <si>
    <t>3336038026 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</si>
</sst>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  <font>
      <sz val="11"/>
      <name val="Calibri"/>
      <family val="2"/>
      <scheme val="minor"/>
    </font>
    <font>
      <sz val="11"/>
      <color theme="1"/>
      <name val="Segoe UI"/>
      <family val="2"/>
    </font>
    <font>
      <sz val="12"/>
      <color rgb="FF37BD47"/>
      <name val="Palatino Linotype"/>
      <family val="1"/>
    </font>
  </fonts>
  <fills count="5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rgb="FFD4D4D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D4D4D4"/>
      </bottom>
      <diagonal/>
    </border>
    <border>
      <left style="thin">
        <color indexed="64"/>
      </left>
      <right/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1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4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39" fillId="41" borderId="35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52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2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48" fillId="0" borderId="0"/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2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39" fillId="41" borderId="59">
      <alignment horizontal="center" vertical="center" wrapText="1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28" fillId="0" borderId="59" applyNumberFormat="0" applyFill="0" applyProtection="0">
      <alignment horizontal="left"/>
    </xf>
    <xf numFmtId="0" fontId="42" fillId="0" borderId="59">
      <alignment horizontal="center" vertical="center" wrapText="1"/>
    </xf>
    <xf numFmtId="0" fontId="28" fillId="0" borderId="59" applyNumberFormat="0" applyFill="0" applyProtection="0">
      <alignment horizontal="left"/>
    </xf>
  </cellStyleXfs>
  <cellXfs count="23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5" xfId="0" applyFont="1" applyFill="1" applyBorder="1" applyAlignment="1">
      <alignment horizontal="center" vertical="center" wrapText="1"/>
    </xf>
    <xf numFmtId="0" fontId="39" fillId="41" borderId="35" xfId="141" applyBorder="1">
      <alignment horizontal="center" vertical="center" wrapText="1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39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39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38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2" xfId="509" applyBorder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2" xfId="9" applyBorder="1" applyAlignment="1">
      <alignment horizontal="center"/>
    </xf>
    <xf numFmtId="0" fontId="32" fillId="0" borderId="42" xfId="0" applyFont="1" applyFill="1" applyBorder="1" applyAlignment="1" applyProtection="1">
      <alignment horizontal="right" vertical="center" wrapText="1"/>
    </xf>
    <xf numFmtId="0" fontId="32" fillId="0" borderId="42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3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16" fillId="6" borderId="44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5" xfId="9" applyBorder="1" applyAlignment="1">
      <alignment horizontal="center"/>
    </xf>
    <xf numFmtId="0" fontId="0" fillId="0" borderId="0" xfId="0"/>
    <xf numFmtId="0" fontId="0" fillId="0" borderId="0" xfId="0"/>
    <xf numFmtId="0" fontId="32" fillId="0" borderId="53" xfId="0" applyFont="1" applyFill="1" applyBorder="1" applyAlignment="1" applyProtection="1">
      <alignment horizontal="right" vertical="center" wrapText="1"/>
    </xf>
    <xf numFmtId="0" fontId="32" fillId="0" borderId="53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54" xfId="0" applyFont="1" applyFill="1" applyBorder="1" applyAlignment="1" applyProtection="1">
      <alignment horizontal="right" vertical="center" wrapText="1"/>
    </xf>
    <xf numFmtId="0" fontId="32" fillId="0" borderId="54" xfId="0" applyFont="1" applyFill="1" applyBorder="1" applyAlignment="1" applyProtection="1">
      <alignment vertical="center" wrapText="1"/>
    </xf>
    <xf numFmtId="0" fontId="0" fillId="0" borderId="54" xfId="0" applyBorder="1"/>
    <xf numFmtId="0" fontId="16" fillId="6" borderId="54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54" xfId="0" applyNumberFormat="1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3" fillId="4" borderId="58" xfId="0" applyFont="1" applyFill="1" applyBorder="1" applyAlignment="1">
      <alignment horizontal="center" vertical="center" wrapText="1"/>
    </xf>
    <xf numFmtId="0" fontId="11" fillId="5" borderId="54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33" fillId="5" borderId="59" xfId="0" applyFont="1" applyFill="1" applyBorder="1" applyAlignment="1">
      <alignment horizontal="center" vertical="center"/>
    </xf>
    <xf numFmtId="22" fontId="6" fillId="5" borderId="59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1" fillId="40" borderId="59" xfId="0" applyFont="1" applyFill="1" applyBorder="1" applyAlignment="1">
      <alignment horizontal="center"/>
    </xf>
    <xf numFmtId="0" fontId="51" fillId="40" borderId="59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36" xfId="0" applyNumberFormat="1" applyFont="1" applyFill="1" applyBorder="1" applyAlignment="1">
      <alignment horizontal="center" vertical="center" wrapText="1"/>
    </xf>
    <xf numFmtId="0" fontId="16" fillId="6" borderId="59" xfId="9" applyBorder="1" applyAlignment="1">
      <alignment horizontal="center"/>
    </xf>
    <xf numFmtId="0" fontId="32" fillId="0" borderId="59" xfId="0" applyFont="1" applyFill="1" applyBorder="1" applyAlignment="1" applyProtection="1">
      <alignment horizontal="right" vertical="center" wrapText="1"/>
    </xf>
    <xf numFmtId="0" fontId="32" fillId="0" borderId="59" xfId="0" applyFont="1" applyFill="1" applyBorder="1" applyAlignment="1" applyProtection="1">
      <alignment vertical="center" wrapText="1"/>
    </xf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2" fillId="42" borderId="53" xfId="0" applyFont="1" applyFill="1" applyBorder="1" applyAlignment="1" applyProtection="1">
      <alignment horizontal="right" vertical="center" wrapText="1"/>
    </xf>
    <xf numFmtId="0" fontId="32" fillId="42" borderId="53" xfId="0" applyFont="1" applyFill="1" applyBorder="1" applyAlignment="1" applyProtection="1">
      <alignment vertical="center" wrapText="1"/>
    </xf>
    <xf numFmtId="0" fontId="0" fillId="0" borderId="59" xfId="0" applyBorder="1"/>
    <xf numFmtId="0" fontId="0" fillId="0" borderId="0" xfId="0"/>
    <xf numFmtId="0" fontId="0" fillId="0" borderId="0" xfId="0"/>
    <xf numFmtId="0" fontId="11" fillId="5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37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 applyProtection="1">
      <alignment horizontal="right" vertical="center" wrapText="1"/>
    </xf>
    <xf numFmtId="0" fontId="32" fillId="0" borderId="0" xfId="0" applyFont="1" applyFill="1" applyBorder="1" applyAlignment="1" applyProtection="1">
      <alignment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53" fillId="0" borderId="0" xfId="0" applyFont="1" applyAlignment="1">
      <alignment horizontal="center"/>
    </xf>
    <xf numFmtId="49" fontId="0" fillId="50" borderId="2" xfId="0" applyNumberFormat="1" applyFill="1" applyBorder="1"/>
    <xf numFmtId="0" fontId="54" fillId="0" borderId="0" xfId="0" applyFont="1" applyAlignment="1">
      <alignment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59" xfId="0" applyNumberFormat="1" applyFont="1" applyFill="1" applyBorder="1" applyAlignment="1">
      <alignment horizontal="center" vertical="center" wrapText="1"/>
    </xf>
    <xf numFmtId="166" fontId="33" fillId="5" borderId="59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11" fillId="5" borderId="37" xfId="0" applyNumberFormat="1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6" fillId="5" borderId="59" xfId="0" applyFont="1" applyFill="1" applyBorder="1" applyAlignment="1">
      <alignment horizontal="center" vertical="center"/>
    </xf>
    <xf numFmtId="0" fontId="11" fillId="5" borderId="59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55" fillId="5" borderId="59" xfId="0" applyFont="1" applyFill="1" applyBorder="1" applyAlignment="1">
      <alignment horizontal="center" vertical="center"/>
    </xf>
    <xf numFmtId="22" fontId="55" fillId="5" borderId="59" xfId="0" applyNumberFormat="1" applyFont="1" applyFill="1" applyBorder="1" applyAlignment="1">
      <alignment horizontal="center" vertical="center"/>
    </xf>
    <xf numFmtId="43" fontId="3" fillId="3" borderId="57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47" xfId="1" applyFont="1" applyFill="1" applyBorder="1" applyAlignment="1">
      <alignment horizontal="center" vertical="center"/>
    </xf>
    <xf numFmtId="0" fontId="3" fillId="3" borderId="55" xfId="0" applyFont="1" applyFill="1" applyBorder="1" applyAlignment="1">
      <alignment horizontal="center" vertical="center"/>
    </xf>
    <xf numFmtId="0" fontId="3" fillId="3" borderId="56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0" fillId="43" borderId="59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36" xfId="0" applyBorder="1" applyAlignment="1">
      <alignment horizontal="center"/>
    </xf>
    <xf numFmtId="0" fontId="51" fillId="40" borderId="48" xfId="0" applyFont="1" applyFill="1" applyBorder="1" applyAlignment="1">
      <alignment horizontal="center"/>
    </xf>
    <xf numFmtId="0" fontId="51" fillId="40" borderId="60" xfId="0" applyFont="1" applyFill="1" applyBorder="1" applyAlignment="1">
      <alignment horizontal="center"/>
    </xf>
    <xf numFmtId="0" fontId="52" fillId="45" borderId="24" xfId="0" applyFont="1" applyFill="1" applyBorder="1" applyAlignment="1">
      <alignment horizontal="center" vertical="center" wrapText="1"/>
    </xf>
    <xf numFmtId="0" fontId="52" fillId="45" borderId="25" xfId="0" applyFont="1" applyFill="1" applyBorder="1" applyAlignment="1">
      <alignment horizontal="center" vertical="center" wrapText="1"/>
    </xf>
    <xf numFmtId="0" fontId="52" fillId="45" borderId="67" xfId="0" applyFont="1" applyFill="1" applyBorder="1" applyAlignment="1">
      <alignment horizontal="center" vertical="center" wrapText="1"/>
    </xf>
    <xf numFmtId="0" fontId="46" fillId="45" borderId="24" xfId="0" applyFont="1" applyFill="1" applyBorder="1" applyAlignment="1">
      <alignment horizontal="center" vertical="center" wrapText="1"/>
    </xf>
    <xf numFmtId="0" fontId="46" fillId="45" borderId="25" xfId="0" applyFont="1" applyFill="1" applyBorder="1" applyAlignment="1">
      <alignment horizontal="center" vertical="center" wrapText="1"/>
    </xf>
    <xf numFmtId="0" fontId="46" fillId="45" borderId="67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67" xfId="0" applyFont="1" applyFill="1" applyBorder="1" applyAlignment="1">
      <alignment horizontal="center" vertical="center"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3" fillId="46" borderId="56" xfId="0" applyFont="1" applyFill="1" applyBorder="1" applyAlignment="1">
      <alignment horizontal="center" vertical="center" wrapText="1"/>
    </xf>
    <xf numFmtId="0" fontId="3" fillId="46" borderId="46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47" xfId="0" applyFont="1" applyFill="1" applyBorder="1" applyAlignment="1">
      <alignment horizontal="center" vertical="center" wrapText="1"/>
    </xf>
    <xf numFmtId="0" fontId="3" fillId="46" borderId="60" xfId="0" applyFont="1" applyFill="1" applyBorder="1" applyAlignment="1">
      <alignment horizontal="center" vertical="center" wrapText="1"/>
    </xf>
    <xf numFmtId="0" fontId="3" fillId="46" borderId="36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1" fillId="44" borderId="69" xfId="0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70" xfId="0" applyBorder="1" applyAlignment="1">
      <alignment horizontal="center"/>
    </xf>
    <xf numFmtId="0" fontId="3" fillId="45" borderId="71" xfId="0" applyFont="1" applyFill="1" applyBorder="1" applyAlignment="1">
      <alignment horizontal="center" vertical="center" wrapText="1"/>
    </xf>
    <xf numFmtId="0" fontId="3" fillId="45" borderId="49" xfId="0" applyFont="1" applyFill="1" applyBorder="1" applyAlignment="1">
      <alignment horizontal="center" vertical="center" wrapText="1"/>
    </xf>
    <xf numFmtId="0" fontId="3" fillId="45" borderId="72" xfId="0" applyFont="1" applyFill="1" applyBorder="1" applyAlignment="1">
      <alignment horizontal="center" vertical="center" wrapText="1"/>
    </xf>
    <xf numFmtId="0" fontId="3" fillId="45" borderId="64" xfId="0" applyFont="1" applyFill="1" applyBorder="1" applyAlignment="1">
      <alignment horizontal="center" vertical="center" wrapText="1"/>
    </xf>
    <xf numFmtId="0" fontId="3" fillId="45" borderId="61" xfId="0" applyFont="1" applyFill="1" applyBorder="1" applyAlignment="1">
      <alignment horizontal="center" vertical="center" wrapText="1"/>
    </xf>
    <xf numFmtId="0" fontId="3" fillId="45" borderId="69" xfId="0" applyFont="1" applyFill="1" applyBorder="1" applyAlignment="1">
      <alignment horizontal="center" vertical="center" wrapText="1"/>
    </xf>
    <xf numFmtId="0" fontId="40" fillId="43" borderId="66" xfId="0" applyFont="1" applyFill="1" applyBorder="1" applyAlignment="1">
      <alignment horizontal="center" vertical="center" wrapText="1"/>
    </xf>
    <xf numFmtId="0" fontId="40" fillId="43" borderId="63" xfId="0" applyFont="1" applyFill="1" applyBorder="1" applyAlignment="1">
      <alignment horizontal="center" vertical="center" wrapText="1"/>
    </xf>
    <xf numFmtId="0" fontId="40" fillId="43" borderId="70" xfId="0" applyFont="1" applyFill="1" applyBorder="1" applyAlignment="1">
      <alignment horizontal="center" vertical="center" wrapText="1"/>
    </xf>
    <xf numFmtId="0" fontId="3" fillId="45" borderId="75" xfId="0" applyFont="1" applyFill="1" applyBorder="1" applyAlignment="1">
      <alignment horizontal="center" vertical="center" wrapText="1"/>
    </xf>
    <xf numFmtId="0" fontId="3" fillId="45" borderId="76" xfId="0" applyFont="1" applyFill="1" applyBorder="1" applyAlignment="1">
      <alignment horizontal="center" vertical="center" wrapText="1"/>
    </xf>
    <xf numFmtId="0" fontId="3" fillId="45" borderId="77" xfId="0" applyFont="1" applyFill="1" applyBorder="1" applyAlignment="1">
      <alignment horizontal="center" vertical="center" wrapText="1"/>
    </xf>
    <xf numFmtId="0" fontId="0" fillId="0" borderId="7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7" xfId="0" applyBorder="1" applyAlignment="1">
      <alignment horizontal="center"/>
    </xf>
    <xf numFmtId="0" fontId="41" fillId="44" borderId="73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3" fillId="42" borderId="74" xfId="0" applyFont="1" applyFill="1" applyBorder="1" applyAlignment="1">
      <alignment horizontal="center" vertical="center" wrapText="1"/>
    </xf>
    <xf numFmtId="0" fontId="43" fillId="42" borderId="51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5" borderId="37" xfId="0" applyNumberFormat="1" applyFont="1" applyFill="1" applyBorder="1" applyAlignment="1">
      <alignment horizontal="center" vertical="center" wrapText="1"/>
    </xf>
    <xf numFmtId="0" fontId="43" fillId="42" borderId="65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/>
    </xf>
    <xf numFmtId="0" fontId="41" fillId="39" borderId="68" xfId="0" applyFont="1" applyFill="1" applyBorder="1" applyAlignment="1">
      <alignment horizontal="center" vertical="center" wrapText="1"/>
    </xf>
    <xf numFmtId="0" fontId="47" fillId="49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22" fontId="7" fillId="0" borderId="59" xfId="0" applyNumberFormat="1" applyFont="1" applyBorder="1" applyAlignment="1">
      <alignment horizontal="center" vertical="center"/>
    </xf>
    <xf numFmtId="0" fontId="41" fillId="44" borderId="59" xfId="0" applyFont="1" applyFill="1" applyBorder="1" applyAlignment="1">
      <alignment horizontal="center" vertical="center" wrapText="1"/>
    </xf>
    <xf numFmtId="0" fontId="47" fillId="49" borderId="59" xfId="0" applyFont="1" applyFill="1" applyBorder="1" applyAlignment="1">
      <alignment horizontal="center" vertical="center" wrapText="1"/>
    </xf>
    <xf numFmtId="0" fontId="43" fillId="42" borderId="59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43" fillId="42" borderId="37" xfId="0" applyFont="1" applyFill="1" applyBorder="1" applyAlignment="1">
      <alignment horizontal="center" vertical="center" wrapText="1"/>
    </xf>
    <xf numFmtId="0" fontId="30" fillId="40" borderId="59" xfId="0" applyFont="1" applyFill="1" applyBorder="1" applyAlignment="1">
      <alignment horizontal="center" vertical="center" wrapText="1"/>
    </xf>
    <xf numFmtId="0" fontId="30" fillId="4" borderId="59" xfId="0" applyFont="1" applyFill="1" applyBorder="1" applyAlignment="1">
      <alignment horizontal="center" vertical="center" wrapText="1"/>
    </xf>
    <xf numFmtId="0" fontId="6" fillId="5" borderId="59" xfId="0" applyFont="1" applyFill="1" applyBorder="1" applyAlignment="1">
      <alignment horizontal="center" vertical="center"/>
    </xf>
    <xf numFmtId="0" fontId="11" fillId="5" borderId="59" xfId="0" applyNumberFormat="1" applyFont="1" applyFill="1" applyBorder="1" applyAlignment="1">
      <alignment horizontal="center" vertical="center" wrapText="1"/>
    </xf>
    <xf numFmtId="0" fontId="11" fillId="5" borderId="78" xfId="0" applyNumberFormat="1" applyFont="1" applyFill="1" applyBorder="1" applyAlignment="1">
      <alignment horizontal="center" vertical="center" wrapText="1"/>
    </xf>
    <xf numFmtId="0" fontId="6" fillId="5" borderId="62" xfId="0" applyFont="1" applyFill="1" applyBorder="1" applyAlignment="1">
      <alignment horizontal="center" vertical="center"/>
    </xf>
    <xf numFmtId="0" fontId="11" fillId="5" borderId="62" xfId="0" applyNumberFormat="1" applyFont="1" applyFill="1" applyBorder="1" applyAlignment="1">
      <alignment horizontal="center" vertical="center" wrapText="1"/>
    </xf>
  </cellXfs>
  <cellStyles count="11114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1 2" xfId="1162" xr:uid="{00000000-0005-0000-0000-00000C000000}"/>
    <cellStyle name="60% - Accent2" xfId="28" builtinId="36" customBuiltin="1"/>
    <cellStyle name="60% - Accent2 2" xfId="1163" xr:uid="{00000000-0005-0000-0000-00000D000000}"/>
    <cellStyle name="60% - Accent3" xfId="32" builtinId="40" customBuiltin="1"/>
    <cellStyle name="60% - Accent3 2" xfId="1164" xr:uid="{00000000-0005-0000-0000-00000E000000}"/>
    <cellStyle name="60% - Accent4" xfId="36" builtinId="44" customBuiltin="1"/>
    <cellStyle name="60% - Accent4 2" xfId="1165" xr:uid="{00000000-0005-0000-0000-00000F000000}"/>
    <cellStyle name="60% - Accent5" xfId="40" builtinId="48" customBuiltin="1"/>
    <cellStyle name="60% - Accent5 2" xfId="1166" xr:uid="{00000000-0005-0000-0000-000010000000}"/>
    <cellStyle name="60% - Accent6" xfId="44" builtinId="52" customBuiltin="1"/>
    <cellStyle name="60% - Accent6 2" xfId="1167" xr:uid="{00000000-0005-0000-0000-000011000000}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mbios de Turno" xfId="100" xr:uid="{00000000-0005-0000-0000-00001A000000}"/>
    <cellStyle name="Cambios de Turno 10" xfId="6739" xr:uid="{FCF656DA-5B24-4489-AA29-6558546EF38B}"/>
    <cellStyle name="Cambios de Turno 2" xfId="146" xr:uid="{00000000-0005-0000-0000-00001B000000}"/>
    <cellStyle name="Cambios de Turno 2 2" xfId="238" xr:uid="{00000000-0005-0000-0000-00001C000000}"/>
    <cellStyle name="Cambios de Turno 2 2 2" xfId="514" xr:uid="{00000000-0005-0000-0000-00001D000000}"/>
    <cellStyle name="Cambios de Turno 2 2 2 2" xfId="1066" xr:uid="{00000000-0005-0000-0000-00001E000000}"/>
    <cellStyle name="Cambios de Turno 2 2 2 2 2" xfId="2179" xr:uid="{00000000-0005-0000-0000-00001F000000}"/>
    <cellStyle name="Cambios de Turno 2 2 2 2 2 2" xfId="4390" xr:uid="{00000000-0005-0000-0000-000020000000}"/>
    <cellStyle name="Cambios de Turno 2 2 2 2 2 2 2" xfId="11020" xr:uid="{DE578EF3-75A1-44AB-AEAC-D2311FF81B86}"/>
    <cellStyle name="Cambios de Turno 2 2 2 2 2 3" xfId="6600" xr:uid="{00000000-0005-0000-0000-000021000000}"/>
    <cellStyle name="Cambios de Turno 2 2 2 2 2 4" xfId="8810" xr:uid="{613C2DB6-2629-4465-AFC6-0EA54331D747}"/>
    <cellStyle name="Cambios de Turno 2 2 2 2 3" xfId="3285" xr:uid="{00000000-0005-0000-0000-000022000000}"/>
    <cellStyle name="Cambios de Turno 2 2 2 2 3 2" xfId="9915" xr:uid="{3307D210-B82C-43A8-AD2F-01C5F4F6ED2A}"/>
    <cellStyle name="Cambios de Turno 2 2 2 2 4" xfId="5495" xr:uid="{00000000-0005-0000-0000-000023000000}"/>
    <cellStyle name="Cambios de Turno 2 2 2 2 5" xfId="7705" xr:uid="{3BF94072-F73E-4A65-A6CB-910DEAA82EB5}"/>
    <cellStyle name="Cambios de Turno 2 2 2 3" xfId="1627" xr:uid="{00000000-0005-0000-0000-000024000000}"/>
    <cellStyle name="Cambios de Turno 2 2 2 3 2" xfId="3838" xr:uid="{00000000-0005-0000-0000-000025000000}"/>
    <cellStyle name="Cambios de Turno 2 2 2 3 2 2" xfId="10468" xr:uid="{C324E415-4033-477D-9DEF-B67E9ACA22F7}"/>
    <cellStyle name="Cambios de Turno 2 2 2 3 3" xfId="6048" xr:uid="{00000000-0005-0000-0000-000026000000}"/>
    <cellStyle name="Cambios de Turno 2 2 2 3 4" xfId="8258" xr:uid="{5A813877-3E09-412C-AE85-4BB6D5270822}"/>
    <cellStyle name="Cambios de Turno 2 2 2 4" xfId="2733" xr:uid="{00000000-0005-0000-0000-000027000000}"/>
    <cellStyle name="Cambios de Turno 2 2 2 4 2" xfId="9363" xr:uid="{CD424593-1D00-4208-AD02-4D568A60DB83}"/>
    <cellStyle name="Cambios de Turno 2 2 2 5" xfId="4943" xr:uid="{00000000-0005-0000-0000-000028000000}"/>
    <cellStyle name="Cambios de Turno 2 2 2 6" xfId="7153" xr:uid="{4AB8090C-2D4B-403C-97CD-2DE31B58A125}"/>
    <cellStyle name="Cambios de Turno 2 2 3" xfId="790" xr:uid="{00000000-0005-0000-0000-000029000000}"/>
    <cellStyle name="Cambios de Turno 2 2 3 2" xfId="1903" xr:uid="{00000000-0005-0000-0000-00002A000000}"/>
    <cellStyle name="Cambios de Turno 2 2 3 2 2" xfId="4114" xr:uid="{00000000-0005-0000-0000-00002B000000}"/>
    <cellStyle name="Cambios de Turno 2 2 3 2 2 2" xfId="10744" xr:uid="{C83AEC90-E05E-4DE3-9EDD-66E6BC190FC1}"/>
    <cellStyle name="Cambios de Turno 2 2 3 2 3" xfId="6324" xr:uid="{00000000-0005-0000-0000-00002C000000}"/>
    <cellStyle name="Cambios de Turno 2 2 3 2 4" xfId="8534" xr:uid="{D27DDB87-7230-4619-91BB-A994443A260B}"/>
    <cellStyle name="Cambios de Turno 2 2 3 3" xfId="3009" xr:uid="{00000000-0005-0000-0000-00002D000000}"/>
    <cellStyle name="Cambios de Turno 2 2 3 3 2" xfId="9639" xr:uid="{A409EE95-1DE1-4154-9057-777955C51476}"/>
    <cellStyle name="Cambios de Turno 2 2 3 4" xfId="5219" xr:uid="{00000000-0005-0000-0000-00002E000000}"/>
    <cellStyle name="Cambios de Turno 2 2 3 5" xfId="7429" xr:uid="{3D6E6D12-0139-4A9F-BE44-AB1D21C0954F}"/>
    <cellStyle name="Cambios de Turno 2 2 4" xfId="1351" xr:uid="{00000000-0005-0000-0000-00002F000000}"/>
    <cellStyle name="Cambios de Turno 2 2 4 2" xfId="3562" xr:uid="{00000000-0005-0000-0000-000030000000}"/>
    <cellStyle name="Cambios de Turno 2 2 4 2 2" xfId="10192" xr:uid="{AA7E4CFE-AAA9-4EB5-961A-5E97CC90D7D4}"/>
    <cellStyle name="Cambios de Turno 2 2 4 3" xfId="5772" xr:uid="{00000000-0005-0000-0000-000031000000}"/>
    <cellStyle name="Cambios de Turno 2 2 4 4" xfId="7982" xr:uid="{AA709251-0C1D-4C34-8EE3-AA2DB2806CB7}"/>
    <cellStyle name="Cambios de Turno 2 2 5" xfId="2457" xr:uid="{00000000-0005-0000-0000-000032000000}"/>
    <cellStyle name="Cambios de Turno 2 2 5 2" xfId="9087" xr:uid="{709E1FD2-95B4-49FA-BAAB-32265DBDD4E1}"/>
    <cellStyle name="Cambios de Turno 2 2 6" xfId="4667" xr:uid="{00000000-0005-0000-0000-000033000000}"/>
    <cellStyle name="Cambios de Turno 2 2 7" xfId="6877" xr:uid="{54D84FDE-03B1-4397-B01F-4A1281BBD313}"/>
    <cellStyle name="Cambios de Turno 2 3" xfId="330" xr:uid="{00000000-0005-0000-0000-000034000000}"/>
    <cellStyle name="Cambios de Turno 2 3 2" xfId="606" xr:uid="{00000000-0005-0000-0000-000035000000}"/>
    <cellStyle name="Cambios de Turno 2 3 2 2" xfId="1158" xr:uid="{00000000-0005-0000-0000-000036000000}"/>
    <cellStyle name="Cambios de Turno 2 3 2 2 2" xfId="2271" xr:uid="{00000000-0005-0000-0000-000037000000}"/>
    <cellStyle name="Cambios de Turno 2 3 2 2 2 2" xfId="4482" xr:uid="{00000000-0005-0000-0000-000038000000}"/>
    <cellStyle name="Cambios de Turno 2 3 2 2 2 2 2" xfId="11112" xr:uid="{AB82106E-E328-432E-94C7-B40159C45EB9}"/>
    <cellStyle name="Cambios de Turno 2 3 2 2 2 3" xfId="6692" xr:uid="{00000000-0005-0000-0000-000039000000}"/>
    <cellStyle name="Cambios de Turno 2 3 2 2 2 4" xfId="8902" xr:uid="{7D0ACD6D-39AC-4CEB-B693-6433AEA17CC3}"/>
    <cellStyle name="Cambios de Turno 2 3 2 2 3" xfId="3377" xr:uid="{00000000-0005-0000-0000-00003A000000}"/>
    <cellStyle name="Cambios de Turno 2 3 2 2 3 2" xfId="10007" xr:uid="{E2372581-8BE2-4DF6-BE30-4811BAB72388}"/>
    <cellStyle name="Cambios de Turno 2 3 2 2 4" xfId="5587" xr:uid="{00000000-0005-0000-0000-00003B000000}"/>
    <cellStyle name="Cambios de Turno 2 3 2 2 5" xfId="7797" xr:uid="{37CCE737-478D-4B19-889D-FDEAACF22CA6}"/>
    <cellStyle name="Cambios de Turno 2 3 2 3" xfId="1719" xr:uid="{00000000-0005-0000-0000-00003C000000}"/>
    <cellStyle name="Cambios de Turno 2 3 2 3 2" xfId="3930" xr:uid="{00000000-0005-0000-0000-00003D000000}"/>
    <cellStyle name="Cambios de Turno 2 3 2 3 2 2" xfId="10560" xr:uid="{DAB14644-79E2-475E-BBEC-D5191EEB0E86}"/>
    <cellStyle name="Cambios de Turno 2 3 2 3 3" xfId="6140" xr:uid="{00000000-0005-0000-0000-00003E000000}"/>
    <cellStyle name="Cambios de Turno 2 3 2 3 4" xfId="8350" xr:uid="{32AF16EB-72ED-4F79-8050-7898E8498A94}"/>
    <cellStyle name="Cambios de Turno 2 3 2 4" xfId="2825" xr:uid="{00000000-0005-0000-0000-00003F000000}"/>
    <cellStyle name="Cambios de Turno 2 3 2 4 2" xfId="9455" xr:uid="{F42FD948-39C9-46C0-81D4-B1A3A73BE98E}"/>
    <cellStyle name="Cambios de Turno 2 3 2 5" xfId="5035" xr:uid="{00000000-0005-0000-0000-000040000000}"/>
    <cellStyle name="Cambios de Turno 2 3 2 6" xfId="7245" xr:uid="{1F89CE65-4AF3-4654-A5F0-CEBD832B9A43}"/>
    <cellStyle name="Cambios de Turno 2 3 3" xfId="882" xr:uid="{00000000-0005-0000-0000-000041000000}"/>
    <cellStyle name="Cambios de Turno 2 3 3 2" xfId="1995" xr:uid="{00000000-0005-0000-0000-000042000000}"/>
    <cellStyle name="Cambios de Turno 2 3 3 2 2" xfId="4206" xr:uid="{00000000-0005-0000-0000-000043000000}"/>
    <cellStyle name="Cambios de Turno 2 3 3 2 2 2" xfId="10836" xr:uid="{430823A0-2B2A-494C-A570-E9FEC45732C2}"/>
    <cellStyle name="Cambios de Turno 2 3 3 2 3" xfId="6416" xr:uid="{00000000-0005-0000-0000-000044000000}"/>
    <cellStyle name="Cambios de Turno 2 3 3 2 4" xfId="8626" xr:uid="{E8B8AF6E-69B3-4A47-B927-261C00DDA7C7}"/>
    <cellStyle name="Cambios de Turno 2 3 3 3" xfId="3101" xr:uid="{00000000-0005-0000-0000-000045000000}"/>
    <cellStyle name="Cambios de Turno 2 3 3 3 2" xfId="9731" xr:uid="{7FD3E323-9EEE-44D2-B4A3-D4B29ECC58DE}"/>
    <cellStyle name="Cambios de Turno 2 3 3 4" xfId="5311" xr:uid="{00000000-0005-0000-0000-000046000000}"/>
    <cellStyle name="Cambios de Turno 2 3 3 5" xfId="7521" xr:uid="{F90051A3-B09D-488B-85D4-5A778891D9EC}"/>
    <cellStyle name="Cambios de Turno 2 3 4" xfId="1443" xr:uid="{00000000-0005-0000-0000-000047000000}"/>
    <cellStyle name="Cambios de Turno 2 3 4 2" xfId="3654" xr:uid="{00000000-0005-0000-0000-000048000000}"/>
    <cellStyle name="Cambios de Turno 2 3 4 2 2" xfId="10284" xr:uid="{DF29D9B4-8829-475B-9BD0-79719AD0FD9F}"/>
    <cellStyle name="Cambios de Turno 2 3 4 3" xfId="5864" xr:uid="{00000000-0005-0000-0000-000049000000}"/>
    <cellStyle name="Cambios de Turno 2 3 4 4" xfId="8074" xr:uid="{87E07C62-6EA6-47E4-B433-D338182584A3}"/>
    <cellStyle name="Cambios de Turno 2 3 5" xfId="2549" xr:uid="{00000000-0005-0000-0000-00004A000000}"/>
    <cellStyle name="Cambios de Turno 2 3 5 2" xfId="9179" xr:uid="{93CF55D1-25F2-4B90-B9FB-87428212F91F}"/>
    <cellStyle name="Cambios de Turno 2 3 6" xfId="4759" xr:uid="{00000000-0005-0000-0000-00004B000000}"/>
    <cellStyle name="Cambios de Turno 2 3 7" xfId="6969" xr:uid="{AD8A2B89-DA4B-4D70-B032-F4D2FE0EAF1D}"/>
    <cellStyle name="Cambios de Turno 2 4" xfId="422" xr:uid="{00000000-0005-0000-0000-00004C000000}"/>
    <cellStyle name="Cambios de Turno 2 4 2" xfId="974" xr:uid="{00000000-0005-0000-0000-00004D000000}"/>
    <cellStyle name="Cambios de Turno 2 4 2 2" xfId="2087" xr:uid="{00000000-0005-0000-0000-00004E000000}"/>
    <cellStyle name="Cambios de Turno 2 4 2 2 2" xfId="4298" xr:uid="{00000000-0005-0000-0000-00004F000000}"/>
    <cellStyle name="Cambios de Turno 2 4 2 2 2 2" xfId="10928" xr:uid="{846ECFE9-8C70-441E-B607-98B6E0934014}"/>
    <cellStyle name="Cambios de Turno 2 4 2 2 3" xfId="6508" xr:uid="{00000000-0005-0000-0000-000050000000}"/>
    <cellStyle name="Cambios de Turno 2 4 2 2 4" xfId="8718" xr:uid="{1DDD2003-2BC2-42F4-AF83-36D2B4749FA1}"/>
    <cellStyle name="Cambios de Turno 2 4 2 3" xfId="3193" xr:uid="{00000000-0005-0000-0000-000051000000}"/>
    <cellStyle name="Cambios de Turno 2 4 2 3 2" xfId="9823" xr:uid="{2EB40344-8690-4E69-8687-BB8E1F06E7AC}"/>
    <cellStyle name="Cambios de Turno 2 4 2 4" xfId="5403" xr:uid="{00000000-0005-0000-0000-000052000000}"/>
    <cellStyle name="Cambios de Turno 2 4 2 5" xfId="7613" xr:uid="{E697E3BB-0E3F-431E-BCED-FABD0607F057}"/>
    <cellStyle name="Cambios de Turno 2 4 3" xfId="1535" xr:uid="{00000000-0005-0000-0000-000053000000}"/>
    <cellStyle name="Cambios de Turno 2 4 3 2" xfId="3746" xr:uid="{00000000-0005-0000-0000-000054000000}"/>
    <cellStyle name="Cambios de Turno 2 4 3 2 2" xfId="10376" xr:uid="{61435B94-C329-4E35-99EA-3041917486F4}"/>
    <cellStyle name="Cambios de Turno 2 4 3 3" xfId="5956" xr:uid="{00000000-0005-0000-0000-000055000000}"/>
    <cellStyle name="Cambios de Turno 2 4 3 4" xfId="8166" xr:uid="{955E8DFE-D71C-4928-B148-1A06558200B3}"/>
    <cellStyle name="Cambios de Turno 2 4 4" xfId="2641" xr:uid="{00000000-0005-0000-0000-000056000000}"/>
    <cellStyle name="Cambios de Turno 2 4 4 2" xfId="9271" xr:uid="{8BCD5F82-3C17-41D2-B342-AF24FBA3DB79}"/>
    <cellStyle name="Cambios de Turno 2 4 5" xfId="4851" xr:uid="{00000000-0005-0000-0000-000057000000}"/>
    <cellStyle name="Cambios de Turno 2 4 6" xfId="7061" xr:uid="{A63433F7-CC27-4C89-A8AB-812BBEBD5E65}"/>
    <cellStyle name="Cambios de Turno 2 5" xfId="698" xr:uid="{00000000-0005-0000-0000-000058000000}"/>
    <cellStyle name="Cambios de Turno 2 5 2" xfId="1811" xr:uid="{00000000-0005-0000-0000-000059000000}"/>
    <cellStyle name="Cambios de Turno 2 5 2 2" xfId="4022" xr:uid="{00000000-0005-0000-0000-00005A000000}"/>
    <cellStyle name="Cambios de Turno 2 5 2 2 2" xfId="10652" xr:uid="{3378C824-F4F3-4C24-8565-E39DBEA02879}"/>
    <cellStyle name="Cambios de Turno 2 5 2 3" xfId="6232" xr:uid="{00000000-0005-0000-0000-00005B000000}"/>
    <cellStyle name="Cambios de Turno 2 5 2 4" xfId="8442" xr:uid="{B67275C8-8EC5-477C-98C7-F888C23F7E2A}"/>
    <cellStyle name="Cambios de Turno 2 5 3" xfId="2917" xr:uid="{00000000-0005-0000-0000-00005C000000}"/>
    <cellStyle name="Cambios de Turno 2 5 3 2" xfId="9547" xr:uid="{70BEFBEC-40EA-4CE3-A6E9-E43F6D684B1F}"/>
    <cellStyle name="Cambios de Turno 2 5 4" xfId="5127" xr:uid="{00000000-0005-0000-0000-00005D000000}"/>
    <cellStyle name="Cambios de Turno 2 5 5" xfId="7337" xr:uid="{9E488CBB-55B7-4121-AA8D-E5A49AD8CB3B}"/>
    <cellStyle name="Cambios de Turno 2 6" xfId="1259" xr:uid="{00000000-0005-0000-0000-00005E000000}"/>
    <cellStyle name="Cambios de Turno 2 6 2" xfId="3470" xr:uid="{00000000-0005-0000-0000-00005F000000}"/>
    <cellStyle name="Cambios de Turno 2 6 2 2" xfId="10100" xr:uid="{DC0BB9A1-8F66-4F92-B3AA-F81C9642C5B5}"/>
    <cellStyle name="Cambios de Turno 2 6 3" xfId="5680" xr:uid="{00000000-0005-0000-0000-000060000000}"/>
    <cellStyle name="Cambios de Turno 2 6 4" xfId="7890" xr:uid="{52B7C7BE-DF6A-44F9-9134-3E8C9A3B60CA}"/>
    <cellStyle name="Cambios de Turno 2 7" xfId="2365" xr:uid="{00000000-0005-0000-0000-000061000000}"/>
    <cellStyle name="Cambios de Turno 2 7 2" xfId="8995" xr:uid="{8FC4518E-231B-48A4-881A-7EFA2FA616C4}"/>
    <cellStyle name="Cambios de Turno 2 8" xfId="4575" xr:uid="{00000000-0005-0000-0000-000062000000}"/>
    <cellStyle name="Cambios de Turno 2 9" xfId="6785" xr:uid="{BC9A4435-67D5-4B87-B7D5-13DAC72AD912}"/>
    <cellStyle name="Cambios de Turno 3" xfId="192" xr:uid="{00000000-0005-0000-0000-000063000000}"/>
    <cellStyle name="Cambios de Turno 3 2" xfId="468" xr:uid="{00000000-0005-0000-0000-000064000000}"/>
    <cellStyle name="Cambios de Turno 3 2 2" xfId="1020" xr:uid="{00000000-0005-0000-0000-000065000000}"/>
    <cellStyle name="Cambios de Turno 3 2 2 2" xfId="2133" xr:uid="{00000000-0005-0000-0000-000066000000}"/>
    <cellStyle name="Cambios de Turno 3 2 2 2 2" xfId="4344" xr:uid="{00000000-0005-0000-0000-000067000000}"/>
    <cellStyle name="Cambios de Turno 3 2 2 2 2 2" xfId="10974" xr:uid="{583006C0-E7BC-480F-9BD4-0C580499E600}"/>
    <cellStyle name="Cambios de Turno 3 2 2 2 3" xfId="6554" xr:uid="{00000000-0005-0000-0000-000068000000}"/>
    <cellStyle name="Cambios de Turno 3 2 2 2 4" xfId="8764" xr:uid="{B32D5CC3-CFEC-4359-A12A-2C2E674EE5C4}"/>
    <cellStyle name="Cambios de Turno 3 2 2 3" xfId="3239" xr:uid="{00000000-0005-0000-0000-000069000000}"/>
    <cellStyle name="Cambios de Turno 3 2 2 3 2" xfId="9869" xr:uid="{ADABDC2F-5BC4-4F30-881A-967A18D9D209}"/>
    <cellStyle name="Cambios de Turno 3 2 2 4" xfId="5449" xr:uid="{00000000-0005-0000-0000-00006A000000}"/>
    <cellStyle name="Cambios de Turno 3 2 2 5" xfId="7659" xr:uid="{015B00E7-DBE1-4717-809E-959B1C72CC21}"/>
    <cellStyle name="Cambios de Turno 3 2 3" xfId="1581" xr:uid="{00000000-0005-0000-0000-00006B000000}"/>
    <cellStyle name="Cambios de Turno 3 2 3 2" xfId="3792" xr:uid="{00000000-0005-0000-0000-00006C000000}"/>
    <cellStyle name="Cambios de Turno 3 2 3 2 2" xfId="10422" xr:uid="{E82CA4A4-EDDD-44D3-96E6-3F07E4A8170C}"/>
    <cellStyle name="Cambios de Turno 3 2 3 3" xfId="6002" xr:uid="{00000000-0005-0000-0000-00006D000000}"/>
    <cellStyle name="Cambios de Turno 3 2 3 4" xfId="8212" xr:uid="{4D788896-847D-47D8-BF0F-017F97DE50DC}"/>
    <cellStyle name="Cambios de Turno 3 2 4" xfId="2687" xr:uid="{00000000-0005-0000-0000-00006E000000}"/>
    <cellStyle name="Cambios de Turno 3 2 4 2" xfId="9317" xr:uid="{7EEAC1C1-8218-4E86-B566-CDB8F75005DF}"/>
    <cellStyle name="Cambios de Turno 3 2 5" xfId="4897" xr:uid="{00000000-0005-0000-0000-00006F000000}"/>
    <cellStyle name="Cambios de Turno 3 2 6" xfId="7107" xr:uid="{13AC17D2-AB45-4946-882D-26173A1003B9}"/>
    <cellStyle name="Cambios de Turno 3 3" xfId="744" xr:uid="{00000000-0005-0000-0000-000070000000}"/>
    <cellStyle name="Cambios de Turno 3 3 2" xfId="1857" xr:uid="{00000000-0005-0000-0000-000071000000}"/>
    <cellStyle name="Cambios de Turno 3 3 2 2" xfId="4068" xr:uid="{00000000-0005-0000-0000-000072000000}"/>
    <cellStyle name="Cambios de Turno 3 3 2 2 2" xfId="10698" xr:uid="{D02EC1D9-4751-4DFD-9165-A57E861DA17F}"/>
    <cellStyle name="Cambios de Turno 3 3 2 3" xfId="6278" xr:uid="{00000000-0005-0000-0000-000073000000}"/>
    <cellStyle name="Cambios de Turno 3 3 2 4" xfId="8488" xr:uid="{FD8A9974-1C09-4452-BA28-DB1C446258BA}"/>
    <cellStyle name="Cambios de Turno 3 3 3" xfId="2963" xr:uid="{00000000-0005-0000-0000-000074000000}"/>
    <cellStyle name="Cambios de Turno 3 3 3 2" xfId="9593" xr:uid="{8D3C3D16-603D-433D-B179-B4121DC68700}"/>
    <cellStyle name="Cambios de Turno 3 3 4" xfId="5173" xr:uid="{00000000-0005-0000-0000-000075000000}"/>
    <cellStyle name="Cambios de Turno 3 3 5" xfId="7383" xr:uid="{4EA258C4-D737-4F11-813F-9C7DCE7964D3}"/>
    <cellStyle name="Cambios de Turno 3 4" xfId="1305" xr:uid="{00000000-0005-0000-0000-000076000000}"/>
    <cellStyle name="Cambios de Turno 3 4 2" xfId="3516" xr:uid="{00000000-0005-0000-0000-000077000000}"/>
    <cellStyle name="Cambios de Turno 3 4 2 2" xfId="10146" xr:uid="{EE9FFF78-A2AC-43C4-9ECA-BC60D9521346}"/>
    <cellStyle name="Cambios de Turno 3 4 3" xfId="5726" xr:uid="{00000000-0005-0000-0000-000078000000}"/>
    <cellStyle name="Cambios de Turno 3 4 4" xfId="7936" xr:uid="{248238EF-FBCA-4F98-8937-F12E806B3BF8}"/>
    <cellStyle name="Cambios de Turno 3 5" xfId="2411" xr:uid="{00000000-0005-0000-0000-000079000000}"/>
    <cellStyle name="Cambios de Turno 3 5 2" xfId="9041" xr:uid="{83B227D7-F5C1-490D-806B-79493C2DECA7}"/>
    <cellStyle name="Cambios de Turno 3 6" xfId="4621" xr:uid="{00000000-0005-0000-0000-00007A000000}"/>
    <cellStyle name="Cambios de Turno 3 7" xfId="6831" xr:uid="{51B2DAC4-E802-4978-83D7-35A41C8D5AE6}"/>
    <cellStyle name="Cambios de Turno 4" xfId="284" xr:uid="{00000000-0005-0000-0000-00007B000000}"/>
    <cellStyle name="Cambios de Turno 4 2" xfId="560" xr:uid="{00000000-0005-0000-0000-00007C000000}"/>
    <cellStyle name="Cambios de Turno 4 2 2" xfId="1112" xr:uid="{00000000-0005-0000-0000-00007D000000}"/>
    <cellStyle name="Cambios de Turno 4 2 2 2" xfId="2225" xr:uid="{00000000-0005-0000-0000-00007E000000}"/>
    <cellStyle name="Cambios de Turno 4 2 2 2 2" xfId="4436" xr:uid="{00000000-0005-0000-0000-00007F000000}"/>
    <cellStyle name="Cambios de Turno 4 2 2 2 2 2" xfId="11066" xr:uid="{EA15C577-20F5-4BF7-85C4-1E0F09D909FE}"/>
    <cellStyle name="Cambios de Turno 4 2 2 2 3" xfId="6646" xr:uid="{00000000-0005-0000-0000-000080000000}"/>
    <cellStyle name="Cambios de Turno 4 2 2 2 4" xfId="8856" xr:uid="{6F87B929-C1DF-4F78-BD9D-1BCAFC455F00}"/>
    <cellStyle name="Cambios de Turno 4 2 2 3" xfId="3331" xr:uid="{00000000-0005-0000-0000-000081000000}"/>
    <cellStyle name="Cambios de Turno 4 2 2 3 2" xfId="9961" xr:uid="{12CEC6CA-6434-4B2A-B520-40B4B534F27E}"/>
    <cellStyle name="Cambios de Turno 4 2 2 4" xfId="5541" xr:uid="{00000000-0005-0000-0000-000082000000}"/>
    <cellStyle name="Cambios de Turno 4 2 2 5" xfId="7751" xr:uid="{91800B69-A63D-428E-8C88-9D9536404E08}"/>
    <cellStyle name="Cambios de Turno 4 2 3" xfId="1673" xr:uid="{00000000-0005-0000-0000-000083000000}"/>
    <cellStyle name="Cambios de Turno 4 2 3 2" xfId="3884" xr:uid="{00000000-0005-0000-0000-000084000000}"/>
    <cellStyle name="Cambios de Turno 4 2 3 2 2" xfId="10514" xr:uid="{83040A1F-9793-44C4-A19F-DEDC80C04666}"/>
    <cellStyle name="Cambios de Turno 4 2 3 3" xfId="6094" xr:uid="{00000000-0005-0000-0000-000085000000}"/>
    <cellStyle name="Cambios de Turno 4 2 3 4" xfId="8304" xr:uid="{8A52608D-9673-492C-80AB-1172CFC3D7EF}"/>
    <cellStyle name="Cambios de Turno 4 2 4" xfId="2779" xr:uid="{00000000-0005-0000-0000-000086000000}"/>
    <cellStyle name="Cambios de Turno 4 2 4 2" xfId="9409" xr:uid="{926D6A72-0A6B-4AB9-8B7E-E737BA13E23A}"/>
    <cellStyle name="Cambios de Turno 4 2 5" xfId="4989" xr:uid="{00000000-0005-0000-0000-000087000000}"/>
    <cellStyle name="Cambios de Turno 4 2 6" xfId="7199" xr:uid="{ABB196B7-1B5F-4F76-A274-73EB73F69075}"/>
    <cellStyle name="Cambios de Turno 4 3" xfId="836" xr:uid="{00000000-0005-0000-0000-000088000000}"/>
    <cellStyle name="Cambios de Turno 4 3 2" xfId="1949" xr:uid="{00000000-0005-0000-0000-000089000000}"/>
    <cellStyle name="Cambios de Turno 4 3 2 2" xfId="4160" xr:uid="{00000000-0005-0000-0000-00008A000000}"/>
    <cellStyle name="Cambios de Turno 4 3 2 2 2" xfId="10790" xr:uid="{89913727-A77A-407A-9508-4BA86505D9B0}"/>
    <cellStyle name="Cambios de Turno 4 3 2 3" xfId="6370" xr:uid="{00000000-0005-0000-0000-00008B000000}"/>
    <cellStyle name="Cambios de Turno 4 3 2 4" xfId="8580" xr:uid="{8F4CE5B5-F4F4-4A25-B86E-E40569DED5F1}"/>
    <cellStyle name="Cambios de Turno 4 3 3" xfId="3055" xr:uid="{00000000-0005-0000-0000-00008C000000}"/>
    <cellStyle name="Cambios de Turno 4 3 3 2" xfId="9685" xr:uid="{636F2BBE-8D36-4D7A-99AD-C845CDDDB3D8}"/>
    <cellStyle name="Cambios de Turno 4 3 4" xfId="5265" xr:uid="{00000000-0005-0000-0000-00008D000000}"/>
    <cellStyle name="Cambios de Turno 4 3 5" xfId="7475" xr:uid="{A29D75F9-3F17-475D-B817-387CEBE6322E}"/>
    <cellStyle name="Cambios de Turno 4 4" xfId="1397" xr:uid="{00000000-0005-0000-0000-00008E000000}"/>
    <cellStyle name="Cambios de Turno 4 4 2" xfId="3608" xr:uid="{00000000-0005-0000-0000-00008F000000}"/>
    <cellStyle name="Cambios de Turno 4 4 2 2" xfId="10238" xr:uid="{F95D5D53-C6C7-41EE-87BE-8B2F05734766}"/>
    <cellStyle name="Cambios de Turno 4 4 3" xfId="5818" xr:uid="{00000000-0005-0000-0000-000090000000}"/>
    <cellStyle name="Cambios de Turno 4 4 4" xfId="8028" xr:uid="{E440F98A-EC3C-40FE-9E78-2B63BC70C4EB}"/>
    <cellStyle name="Cambios de Turno 4 5" xfId="2503" xr:uid="{00000000-0005-0000-0000-000091000000}"/>
    <cellStyle name="Cambios de Turno 4 5 2" xfId="9133" xr:uid="{89E1C984-879B-49D3-A443-C79962052BDE}"/>
    <cellStyle name="Cambios de Turno 4 6" xfId="4713" xr:uid="{00000000-0005-0000-0000-000092000000}"/>
    <cellStyle name="Cambios de Turno 4 7" xfId="6923" xr:uid="{F092AB41-B4A5-417C-A017-B03886E6D016}"/>
    <cellStyle name="Cambios de Turno 5" xfId="376" xr:uid="{00000000-0005-0000-0000-000093000000}"/>
    <cellStyle name="Cambios de Turno 5 2" xfId="928" xr:uid="{00000000-0005-0000-0000-000094000000}"/>
    <cellStyle name="Cambios de Turno 5 2 2" xfId="2041" xr:uid="{00000000-0005-0000-0000-000095000000}"/>
    <cellStyle name="Cambios de Turno 5 2 2 2" xfId="4252" xr:uid="{00000000-0005-0000-0000-000096000000}"/>
    <cellStyle name="Cambios de Turno 5 2 2 2 2" xfId="10882" xr:uid="{8CA67D33-D0C1-4353-806E-573C6A7A0BEB}"/>
    <cellStyle name="Cambios de Turno 5 2 2 3" xfId="6462" xr:uid="{00000000-0005-0000-0000-000097000000}"/>
    <cellStyle name="Cambios de Turno 5 2 2 4" xfId="8672" xr:uid="{FE7F5D6C-3771-4D52-A1CE-F1E0CC040A33}"/>
    <cellStyle name="Cambios de Turno 5 2 3" xfId="3147" xr:uid="{00000000-0005-0000-0000-000098000000}"/>
    <cellStyle name="Cambios de Turno 5 2 3 2" xfId="9777" xr:uid="{0AF5DE83-D78C-4735-A7C8-F106C00A67E3}"/>
    <cellStyle name="Cambios de Turno 5 2 4" xfId="5357" xr:uid="{00000000-0005-0000-0000-000099000000}"/>
    <cellStyle name="Cambios de Turno 5 2 5" xfId="7567" xr:uid="{8385186B-14FE-478A-85EE-3554E0718BE1}"/>
    <cellStyle name="Cambios de Turno 5 3" xfId="1489" xr:uid="{00000000-0005-0000-0000-00009A000000}"/>
    <cellStyle name="Cambios de Turno 5 3 2" xfId="3700" xr:uid="{00000000-0005-0000-0000-00009B000000}"/>
    <cellStyle name="Cambios de Turno 5 3 2 2" xfId="10330" xr:uid="{308A472A-7FED-4763-970D-3A5585F453ED}"/>
    <cellStyle name="Cambios de Turno 5 3 3" xfId="5910" xr:uid="{00000000-0005-0000-0000-00009C000000}"/>
    <cellStyle name="Cambios de Turno 5 3 4" xfId="8120" xr:uid="{B0EC2167-6B00-4FA7-B496-941079BC6C1C}"/>
    <cellStyle name="Cambios de Turno 5 4" xfId="2595" xr:uid="{00000000-0005-0000-0000-00009D000000}"/>
    <cellStyle name="Cambios de Turno 5 4 2" xfId="9225" xr:uid="{B2FB786C-E2BA-4146-84F2-EC55AD1A2033}"/>
    <cellStyle name="Cambios de Turno 5 5" xfId="4805" xr:uid="{00000000-0005-0000-0000-00009E000000}"/>
    <cellStyle name="Cambios de Turno 5 6" xfId="7015" xr:uid="{E9AD0FD5-7369-4EEE-B645-63FCF4D07CED}"/>
    <cellStyle name="Cambios de Turno 6" xfId="652" xr:uid="{00000000-0005-0000-0000-00009F000000}"/>
    <cellStyle name="Cambios de Turno 6 2" xfId="1765" xr:uid="{00000000-0005-0000-0000-0000A0000000}"/>
    <cellStyle name="Cambios de Turno 6 2 2" xfId="3976" xr:uid="{00000000-0005-0000-0000-0000A1000000}"/>
    <cellStyle name="Cambios de Turno 6 2 2 2" xfId="10606" xr:uid="{05D1FA24-BF4D-4DB1-B22E-0BBF9A7EC2F4}"/>
    <cellStyle name="Cambios de Turno 6 2 3" xfId="6186" xr:uid="{00000000-0005-0000-0000-0000A2000000}"/>
    <cellStyle name="Cambios de Turno 6 2 4" xfId="8396" xr:uid="{5AE452DD-835D-4195-AAEF-E83EAEB8C2E5}"/>
    <cellStyle name="Cambios de Turno 6 3" xfId="2871" xr:uid="{00000000-0005-0000-0000-0000A3000000}"/>
    <cellStyle name="Cambios de Turno 6 3 2" xfId="9501" xr:uid="{2E67D0FD-BE66-48D9-B184-F50CC399D904}"/>
    <cellStyle name="Cambios de Turno 6 4" xfId="5081" xr:uid="{00000000-0005-0000-0000-0000A4000000}"/>
    <cellStyle name="Cambios de Turno 6 5" xfId="7291" xr:uid="{EE9F71C0-59E0-4250-B811-146D031FE858}"/>
    <cellStyle name="Cambios de Turno 7" xfId="1213" xr:uid="{00000000-0005-0000-0000-0000A5000000}"/>
    <cellStyle name="Cambios de Turno 7 2" xfId="3424" xr:uid="{00000000-0005-0000-0000-0000A6000000}"/>
    <cellStyle name="Cambios de Turno 7 2 2" xfId="10054" xr:uid="{1D95C840-F7E5-4078-80E4-F904E337EBD2}"/>
    <cellStyle name="Cambios de Turno 7 3" xfId="5634" xr:uid="{00000000-0005-0000-0000-0000A7000000}"/>
    <cellStyle name="Cambios de Turno 7 4" xfId="7844" xr:uid="{7F490837-3DEB-4C6E-B9AB-931542149DA5}"/>
    <cellStyle name="Cambios de Turno 8" xfId="2319" xr:uid="{00000000-0005-0000-0000-0000A8000000}"/>
    <cellStyle name="Cambios de Turno 8 2" xfId="8949" xr:uid="{32845E9D-4786-4127-BD26-0033BAE0BC28}"/>
    <cellStyle name="Cambios de Turno 9" xfId="4529" xr:uid="{00000000-0005-0000-0000-0000A9000000}"/>
    <cellStyle name="CambioTurno" xfId="95" xr:uid="{00000000-0005-0000-0000-0000AA000000}"/>
    <cellStyle name="CambioTurno 10" xfId="6734" xr:uid="{7ED2F48D-F867-49B5-946E-E50DB993FD3C}"/>
    <cellStyle name="CambioTurno 2" xfId="141" xr:uid="{00000000-0005-0000-0000-0000AB000000}"/>
    <cellStyle name="CambioTurno 2 2" xfId="233" xr:uid="{00000000-0005-0000-0000-0000AC000000}"/>
    <cellStyle name="CambioTurno 2 2 2" xfId="509" xr:uid="{00000000-0005-0000-0000-0000AD000000}"/>
    <cellStyle name="CambioTurno 2 2 2 2" xfId="1061" xr:uid="{00000000-0005-0000-0000-0000AE000000}"/>
    <cellStyle name="CambioTurno 2 2 2 2 2" xfId="2174" xr:uid="{00000000-0005-0000-0000-0000AF000000}"/>
    <cellStyle name="CambioTurno 2 2 2 2 2 2" xfId="4385" xr:uid="{00000000-0005-0000-0000-0000B0000000}"/>
    <cellStyle name="CambioTurno 2 2 2 2 2 2 2" xfId="11015" xr:uid="{AB410E37-A4EB-45A3-9AAF-B463DE84DA2C}"/>
    <cellStyle name="CambioTurno 2 2 2 2 2 3" xfId="6595" xr:uid="{00000000-0005-0000-0000-0000B1000000}"/>
    <cellStyle name="CambioTurno 2 2 2 2 2 4" xfId="8805" xr:uid="{09F0F6A1-EB9E-42D7-BAF3-F3E58871FE51}"/>
    <cellStyle name="CambioTurno 2 2 2 2 3" xfId="3280" xr:uid="{00000000-0005-0000-0000-0000B2000000}"/>
    <cellStyle name="CambioTurno 2 2 2 2 3 2" xfId="9910" xr:uid="{3DD137A7-6FDD-416D-8B2E-279C225008A6}"/>
    <cellStyle name="CambioTurno 2 2 2 2 4" xfId="5490" xr:uid="{00000000-0005-0000-0000-0000B3000000}"/>
    <cellStyle name="CambioTurno 2 2 2 2 5" xfId="7700" xr:uid="{54A58967-CC20-4F66-87CC-0556AA5EECCF}"/>
    <cellStyle name="CambioTurno 2 2 2 3" xfId="1622" xr:uid="{00000000-0005-0000-0000-0000B4000000}"/>
    <cellStyle name="CambioTurno 2 2 2 3 2" xfId="3833" xr:uid="{00000000-0005-0000-0000-0000B5000000}"/>
    <cellStyle name="CambioTurno 2 2 2 3 2 2" xfId="10463" xr:uid="{AE4C0B50-559B-4F37-A9F4-9AF492D82E26}"/>
    <cellStyle name="CambioTurno 2 2 2 3 3" xfId="6043" xr:uid="{00000000-0005-0000-0000-0000B6000000}"/>
    <cellStyle name="CambioTurno 2 2 2 3 4" xfId="8253" xr:uid="{9780CA6B-4A43-4F6A-8D2A-03AEFEAA16C2}"/>
    <cellStyle name="CambioTurno 2 2 2 4" xfId="2728" xr:uid="{00000000-0005-0000-0000-0000B7000000}"/>
    <cellStyle name="CambioTurno 2 2 2 4 2" xfId="9358" xr:uid="{881539FD-FF56-42A0-ABB0-A0E7750D20F7}"/>
    <cellStyle name="CambioTurno 2 2 2 5" xfId="4938" xr:uid="{00000000-0005-0000-0000-0000B8000000}"/>
    <cellStyle name="CambioTurno 2 2 2 6" xfId="7148" xr:uid="{A0223E95-8439-43BF-A61B-65ABA699DA68}"/>
    <cellStyle name="CambioTurno 2 2 3" xfId="785" xr:uid="{00000000-0005-0000-0000-0000B9000000}"/>
    <cellStyle name="CambioTurno 2 2 3 2" xfId="1898" xr:uid="{00000000-0005-0000-0000-0000BA000000}"/>
    <cellStyle name="CambioTurno 2 2 3 2 2" xfId="4109" xr:uid="{00000000-0005-0000-0000-0000BB000000}"/>
    <cellStyle name="CambioTurno 2 2 3 2 2 2" xfId="10739" xr:uid="{FD61730D-6AE4-4125-8845-C69C1CE031D4}"/>
    <cellStyle name="CambioTurno 2 2 3 2 3" xfId="6319" xr:uid="{00000000-0005-0000-0000-0000BC000000}"/>
    <cellStyle name="CambioTurno 2 2 3 2 4" xfId="8529" xr:uid="{11219972-7785-40FF-BB6D-8DF2F6414191}"/>
    <cellStyle name="CambioTurno 2 2 3 3" xfId="3004" xr:uid="{00000000-0005-0000-0000-0000BD000000}"/>
    <cellStyle name="CambioTurno 2 2 3 3 2" xfId="9634" xr:uid="{C50CF4DD-0F0E-4D87-88A1-439D67B971C1}"/>
    <cellStyle name="CambioTurno 2 2 3 4" xfId="5214" xr:uid="{00000000-0005-0000-0000-0000BE000000}"/>
    <cellStyle name="CambioTurno 2 2 3 5" xfId="7424" xr:uid="{BDCCB297-14A5-433A-8AC9-38AE8EB2D3FE}"/>
    <cellStyle name="CambioTurno 2 2 4" xfId="1346" xr:uid="{00000000-0005-0000-0000-0000BF000000}"/>
    <cellStyle name="CambioTurno 2 2 4 2" xfId="3557" xr:uid="{00000000-0005-0000-0000-0000C0000000}"/>
    <cellStyle name="CambioTurno 2 2 4 2 2" xfId="10187" xr:uid="{2DF809D8-BB2E-4936-AFED-1ECFDB2672F7}"/>
    <cellStyle name="CambioTurno 2 2 4 3" xfId="5767" xr:uid="{00000000-0005-0000-0000-0000C1000000}"/>
    <cellStyle name="CambioTurno 2 2 4 4" xfId="7977" xr:uid="{D019A3BF-D044-4CDE-AF08-B0F65B01B1C1}"/>
    <cellStyle name="CambioTurno 2 2 5" xfId="2452" xr:uid="{00000000-0005-0000-0000-0000C2000000}"/>
    <cellStyle name="CambioTurno 2 2 5 2" xfId="9082" xr:uid="{86415F94-9543-412E-94DE-D2FCDD4FA39A}"/>
    <cellStyle name="CambioTurno 2 2 6" xfId="4662" xr:uid="{00000000-0005-0000-0000-0000C3000000}"/>
    <cellStyle name="CambioTurno 2 2 7" xfId="6872" xr:uid="{34EBB0D4-6E14-4243-A20C-E18B21E5C18F}"/>
    <cellStyle name="CambioTurno 2 3" xfId="325" xr:uid="{00000000-0005-0000-0000-0000C4000000}"/>
    <cellStyle name="CambioTurno 2 3 2" xfId="601" xr:uid="{00000000-0005-0000-0000-0000C5000000}"/>
    <cellStyle name="CambioTurno 2 3 2 2" xfId="1153" xr:uid="{00000000-0005-0000-0000-0000C6000000}"/>
    <cellStyle name="CambioTurno 2 3 2 2 2" xfId="2266" xr:uid="{00000000-0005-0000-0000-0000C7000000}"/>
    <cellStyle name="CambioTurno 2 3 2 2 2 2" xfId="4477" xr:uid="{00000000-0005-0000-0000-0000C8000000}"/>
    <cellStyle name="CambioTurno 2 3 2 2 2 2 2" xfId="11107" xr:uid="{7F72A225-A4FB-4652-9E17-368070A91C41}"/>
    <cellStyle name="CambioTurno 2 3 2 2 2 3" xfId="6687" xr:uid="{00000000-0005-0000-0000-0000C9000000}"/>
    <cellStyle name="CambioTurno 2 3 2 2 2 4" xfId="8897" xr:uid="{A2CEB24B-010D-4DE0-B8C0-92F47C184048}"/>
    <cellStyle name="CambioTurno 2 3 2 2 3" xfId="3372" xr:uid="{00000000-0005-0000-0000-0000CA000000}"/>
    <cellStyle name="CambioTurno 2 3 2 2 3 2" xfId="10002" xr:uid="{E43E8D54-7F0F-45FE-8E0D-23D3AD025C6B}"/>
    <cellStyle name="CambioTurno 2 3 2 2 4" xfId="5582" xr:uid="{00000000-0005-0000-0000-0000CB000000}"/>
    <cellStyle name="CambioTurno 2 3 2 2 5" xfId="7792" xr:uid="{2FDF4AF8-CD99-4B11-B75D-C0BF85F77901}"/>
    <cellStyle name="CambioTurno 2 3 2 3" xfId="1714" xr:uid="{00000000-0005-0000-0000-0000CC000000}"/>
    <cellStyle name="CambioTurno 2 3 2 3 2" xfId="3925" xr:uid="{00000000-0005-0000-0000-0000CD000000}"/>
    <cellStyle name="CambioTurno 2 3 2 3 2 2" xfId="10555" xr:uid="{3B7A7E29-9D2E-4F5C-A044-3173CAC1864E}"/>
    <cellStyle name="CambioTurno 2 3 2 3 3" xfId="6135" xr:uid="{00000000-0005-0000-0000-0000CE000000}"/>
    <cellStyle name="CambioTurno 2 3 2 3 4" xfId="8345" xr:uid="{675C264F-E2ED-47EB-99F8-69E308E925C5}"/>
    <cellStyle name="CambioTurno 2 3 2 4" xfId="2820" xr:uid="{00000000-0005-0000-0000-0000CF000000}"/>
    <cellStyle name="CambioTurno 2 3 2 4 2" xfId="9450" xr:uid="{7D8CF811-4A1F-4C34-BB4F-0AD38D5451F5}"/>
    <cellStyle name="CambioTurno 2 3 2 5" xfId="5030" xr:uid="{00000000-0005-0000-0000-0000D0000000}"/>
    <cellStyle name="CambioTurno 2 3 2 6" xfId="7240" xr:uid="{623C1667-4758-4082-9EBA-E94C11A59115}"/>
    <cellStyle name="CambioTurno 2 3 3" xfId="877" xr:uid="{00000000-0005-0000-0000-0000D1000000}"/>
    <cellStyle name="CambioTurno 2 3 3 2" xfId="1990" xr:uid="{00000000-0005-0000-0000-0000D2000000}"/>
    <cellStyle name="CambioTurno 2 3 3 2 2" xfId="4201" xr:uid="{00000000-0005-0000-0000-0000D3000000}"/>
    <cellStyle name="CambioTurno 2 3 3 2 2 2" xfId="10831" xr:uid="{70794562-4C24-4B38-9C09-07616D80A6B3}"/>
    <cellStyle name="CambioTurno 2 3 3 2 3" xfId="6411" xr:uid="{00000000-0005-0000-0000-0000D4000000}"/>
    <cellStyle name="CambioTurno 2 3 3 2 4" xfId="8621" xr:uid="{A56F6C70-3DE9-4365-87FD-E19800D77EC7}"/>
    <cellStyle name="CambioTurno 2 3 3 3" xfId="3096" xr:uid="{00000000-0005-0000-0000-0000D5000000}"/>
    <cellStyle name="CambioTurno 2 3 3 3 2" xfId="9726" xr:uid="{54E6D079-3C8E-4A2D-83F4-9E2830083F0C}"/>
    <cellStyle name="CambioTurno 2 3 3 4" xfId="5306" xr:uid="{00000000-0005-0000-0000-0000D6000000}"/>
    <cellStyle name="CambioTurno 2 3 3 5" xfId="7516" xr:uid="{8829D1FD-A7DF-470B-A6BA-AAF652B09EEE}"/>
    <cellStyle name="CambioTurno 2 3 4" xfId="1438" xr:uid="{00000000-0005-0000-0000-0000D7000000}"/>
    <cellStyle name="CambioTurno 2 3 4 2" xfId="3649" xr:uid="{00000000-0005-0000-0000-0000D8000000}"/>
    <cellStyle name="CambioTurno 2 3 4 2 2" xfId="10279" xr:uid="{C2845636-0F3F-47C9-8F19-380208D1B51A}"/>
    <cellStyle name="CambioTurno 2 3 4 3" xfId="5859" xr:uid="{00000000-0005-0000-0000-0000D9000000}"/>
    <cellStyle name="CambioTurno 2 3 4 4" xfId="8069" xr:uid="{CFDD9F96-0E5B-40A2-AC76-3E71DC0BE7BD}"/>
    <cellStyle name="CambioTurno 2 3 5" xfId="2544" xr:uid="{00000000-0005-0000-0000-0000DA000000}"/>
    <cellStyle name="CambioTurno 2 3 5 2" xfId="9174" xr:uid="{3006BDC4-C06E-4550-85BC-A877C40F6898}"/>
    <cellStyle name="CambioTurno 2 3 6" xfId="4754" xr:uid="{00000000-0005-0000-0000-0000DB000000}"/>
    <cellStyle name="CambioTurno 2 3 7" xfId="6964" xr:uid="{CA4A27C7-82A2-4B8E-BE97-F8403AE4C639}"/>
    <cellStyle name="CambioTurno 2 4" xfId="417" xr:uid="{00000000-0005-0000-0000-0000DC000000}"/>
    <cellStyle name="CambioTurno 2 4 2" xfId="969" xr:uid="{00000000-0005-0000-0000-0000DD000000}"/>
    <cellStyle name="CambioTurno 2 4 2 2" xfId="2082" xr:uid="{00000000-0005-0000-0000-0000DE000000}"/>
    <cellStyle name="CambioTurno 2 4 2 2 2" xfId="4293" xr:uid="{00000000-0005-0000-0000-0000DF000000}"/>
    <cellStyle name="CambioTurno 2 4 2 2 2 2" xfId="10923" xr:uid="{9B9FC325-02E7-46E8-B885-DBE1A6D291E8}"/>
    <cellStyle name="CambioTurno 2 4 2 2 3" xfId="6503" xr:uid="{00000000-0005-0000-0000-0000E0000000}"/>
    <cellStyle name="CambioTurno 2 4 2 2 4" xfId="8713" xr:uid="{E783FAAE-36D6-44C9-BC6A-2AFF98CADD68}"/>
    <cellStyle name="CambioTurno 2 4 2 3" xfId="3188" xr:uid="{00000000-0005-0000-0000-0000E1000000}"/>
    <cellStyle name="CambioTurno 2 4 2 3 2" xfId="9818" xr:uid="{A66E2157-79CC-4F83-8AD4-8D2ED64B86E6}"/>
    <cellStyle name="CambioTurno 2 4 2 4" xfId="5398" xr:uid="{00000000-0005-0000-0000-0000E2000000}"/>
    <cellStyle name="CambioTurno 2 4 2 5" xfId="7608" xr:uid="{8C906438-7BAE-4797-97A5-DB6C28BFA1DA}"/>
    <cellStyle name="CambioTurno 2 4 3" xfId="1530" xr:uid="{00000000-0005-0000-0000-0000E3000000}"/>
    <cellStyle name="CambioTurno 2 4 3 2" xfId="3741" xr:uid="{00000000-0005-0000-0000-0000E4000000}"/>
    <cellStyle name="CambioTurno 2 4 3 2 2" xfId="10371" xr:uid="{9CD8155E-7C79-47C8-8F81-83155914B461}"/>
    <cellStyle name="CambioTurno 2 4 3 3" xfId="5951" xr:uid="{00000000-0005-0000-0000-0000E5000000}"/>
    <cellStyle name="CambioTurno 2 4 3 4" xfId="8161" xr:uid="{18BD5D19-7466-4E2A-BB7E-45F97AE73084}"/>
    <cellStyle name="CambioTurno 2 4 4" xfId="2636" xr:uid="{00000000-0005-0000-0000-0000E6000000}"/>
    <cellStyle name="CambioTurno 2 4 4 2" xfId="9266" xr:uid="{3562FB11-4BE0-4663-A3AD-0CE536111F3D}"/>
    <cellStyle name="CambioTurno 2 4 5" xfId="4846" xr:uid="{00000000-0005-0000-0000-0000E7000000}"/>
    <cellStyle name="CambioTurno 2 4 6" xfId="7056" xr:uid="{02437F53-3E96-45F8-978A-37BDF4F90BFB}"/>
    <cellStyle name="CambioTurno 2 5" xfId="693" xr:uid="{00000000-0005-0000-0000-0000E8000000}"/>
    <cellStyle name="CambioTurno 2 5 2" xfId="1806" xr:uid="{00000000-0005-0000-0000-0000E9000000}"/>
    <cellStyle name="CambioTurno 2 5 2 2" xfId="4017" xr:uid="{00000000-0005-0000-0000-0000EA000000}"/>
    <cellStyle name="CambioTurno 2 5 2 2 2" xfId="10647" xr:uid="{7CA3431D-393E-48E5-9878-B15FB4E4ED24}"/>
    <cellStyle name="CambioTurno 2 5 2 3" xfId="6227" xr:uid="{00000000-0005-0000-0000-0000EB000000}"/>
    <cellStyle name="CambioTurno 2 5 2 4" xfId="8437" xr:uid="{BACB1DF2-5822-4143-B478-68D4BFE94A72}"/>
    <cellStyle name="CambioTurno 2 5 3" xfId="2912" xr:uid="{00000000-0005-0000-0000-0000EC000000}"/>
    <cellStyle name="CambioTurno 2 5 3 2" xfId="9542" xr:uid="{55E4C75E-BD23-4605-BB3E-94D4E19904D4}"/>
    <cellStyle name="CambioTurno 2 5 4" xfId="5122" xr:uid="{00000000-0005-0000-0000-0000ED000000}"/>
    <cellStyle name="CambioTurno 2 5 5" xfId="7332" xr:uid="{1309B681-44E6-4BDA-85BC-DEDF724612E5}"/>
    <cellStyle name="CambioTurno 2 6" xfId="1254" xr:uid="{00000000-0005-0000-0000-0000EE000000}"/>
    <cellStyle name="CambioTurno 2 6 2" xfId="3465" xr:uid="{00000000-0005-0000-0000-0000EF000000}"/>
    <cellStyle name="CambioTurno 2 6 2 2" xfId="10095" xr:uid="{73563250-5380-4AD6-B309-946842C59F96}"/>
    <cellStyle name="CambioTurno 2 6 3" xfId="5675" xr:uid="{00000000-0005-0000-0000-0000F0000000}"/>
    <cellStyle name="CambioTurno 2 6 4" xfId="7885" xr:uid="{A97E2FFE-7197-435A-A752-842DA656CA79}"/>
    <cellStyle name="CambioTurno 2 7" xfId="2360" xr:uid="{00000000-0005-0000-0000-0000F1000000}"/>
    <cellStyle name="CambioTurno 2 7 2" xfId="8990" xr:uid="{EB8D4A67-233D-4995-812D-E9AD34C50A15}"/>
    <cellStyle name="CambioTurno 2 8" xfId="4570" xr:uid="{00000000-0005-0000-0000-0000F2000000}"/>
    <cellStyle name="CambioTurno 2 9" xfId="6780" xr:uid="{A1988F4C-6C64-493F-9B5A-EBA2D1EE5688}"/>
    <cellStyle name="CambioTurno 3" xfId="187" xr:uid="{00000000-0005-0000-0000-0000F3000000}"/>
    <cellStyle name="CambioTurno 3 2" xfId="463" xr:uid="{00000000-0005-0000-0000-0000F4000000}"/>
    <cellStyle name="CambioTurno 3 2 2" xfId="1015" xr:uid="{00000000-0005-0000-0000-0000F5000000}"/>
    <cellStyle name="CambioTurno 3 2 2 2" xfId="2128" xr:uid="{00000000-0005-0000-0000-0000F6000000}"/>
    <cellStyle name="CambioTurno 3 2 2 2 2" xfId="4339" xr:uid="{00000000-0005-0000-0000-0000F7000000}"/>
    <cellStyle name="CambioTurno 3 2 2 2 2 2" xfId="10969" xr:uid="{E76D700F-FD19-41B6-B5ED-387C828B5DC9}"/>
    <cellStyle name="CambioTurno 3 2 2 2 3" xfId="6549" xr:uid="{00000000-0005-0000-0000-0000F8000000}"/>
    <cellStyle name="CambioTurno 3 2 2 2 4" xfId="8759" xr:uid="{31200C6D-9D09-44DE-9D51-9F7113736DD8}"/>
    <cellStyle name="CambioTurno 3 2 2 3" xfId="3234" xr:uid="{00000000-0005-0000-0000-0000F9000000}"/>
    <cellStyle name="CambioTurno 3 2 2 3 2" xfId="9864" xr:uid="{AF1EE37A-BDEF-44AB-B81B-6E15967E81B1}"/>
    <cellStyle name="CambioTurno 3 2 2 4" xfId="5444" xr:uid="{00000000-0005-0000-0000-0000FA000000}"/>
    <cellStyle name="CambioTurno 3 2 2 5" xfId="7654" xr:uid="{CFCA1C9A-99B1-4B0E-BF49-748A963A1B0E}"/>
    <cellStyle name="CambioTurno 3 2 3" xfId="1576" xr:uid="{00000000-0005-0000-0000-0000FB000000}"/>
    <cellStyle name="CambioTurno 3 2 3 2" xfId="3787" xr:uid="{00000000-0005-0000-0000-0000FC000000}"/>
    <cellStyle name="CambioTurno 3 2 3 2 2" xfId="10417" xr:uid="{1D42D62E-2694-403D-A53D-598A1CF72600}"/>
    <cellStyle name="CambioTurno 3 2 3 3" xfId="5997" xr:uid="{00000000-0005-0000-0000-0000FD000000}"/>
    <cellStyle name="CambioTurno 3 2 3 4" xfId="8207" xr:uid="{34278437-B745-493C-9901-C996F7A50B83}"/>
    <cellStyle name="CambioTurno 3 2 4" xfId="2682" xr:uid="{00000000-0005-0000-0000-0000FE000000}"/>
    <cellStyle name="CambioTurno 3 2 4 2" xfId="9312" xr:uid="{88B45EF6-799B-43A5-8095-79B7496D03B9}"/>
    <cellStyle name="CambioTurno 3 2 5" xfId="4892" xr:uid="{00000000-0005-0000-0000-0000FF000000}"/>
    <cellStyle name="CambioTurno 3 2 6" xfId="7102" xr:uid="{91AECB7C-4D22-48D4-83D5-394B5BD3D93D}"/>
    <cellStyle name="CambioTurno 3 3" xfId="739" xr:uid="{00000000-0005-0000-0000-000000010000}"/>
    <cellStyle name="CambioTurno 3 3 2" xfId="1852" xr:uid="{00000000-0005-0000-0000-000001010000}"/>
    <cellStyle name="CambioTurno 3 3 2 2" xfId="4063" xr:uid="{00000000-0005-0000-0000-000002010000}"/>
    <cellStyle name="CambioTurno 3 3 2 2 2" xfId="10693" xr:uid="{433684DA-FF90-4AAD-AD75-150566D41D3B}"/>
    <cellStyle name="CambioTurno 3 3 2 3" xfId="6273" xr:uid="{00000000-0005-0000-0000-000003010000}"/>
    <cellStyle name="CambioTurno 3 3 2 4" xfId="8483" xr:uid="{24E4C110-226F-4773-8669-215874D6AC75}"/>
    <cellStyle name="CambioTurno 3 3 3" xfId="2958" xr:uid="{00000000-0005-0000-0000-000004010000}"/>
    <cellStyle name="CambioTurno 3 3 3 2" xfId="9588" xr:uid="{2AF18A75-F6EE-41BF-8B76-7D4E6D340BFA}"/>
    <cellStyle name="CambioTurno 3 3 4" xfId="5168" xr:uid="{00000000-0005-0000-0000-000005010000}"/>
    <cellStyle name="CambioTurno 3 3 5" xfId="7378" xr:uid="{403101A0-92BE-4CBD-AF8A-654D3EC11486}"/>
    <cellStyle name="CambioTurno 3 4" xfId="1300" xr:uid="{00000000-0005-0000-0000-000006010000}"/>
    <cellStyle name="CambioTurno 3 4 2" xfId="3511" xr:uid="{00000000-0005-0000-0000-000007010000}"/>
    <cellStyle name="CambioTurno 3 4 2 2" xfId="10141" xr:uid="{D292832B-962A-4348-AD0E-05909D7D5910}"/>
    <cellStyle name="CambioTurno 3 4 3" xfId="5721" xr:uid="{00000000-0005-0000-0000-000008010000}"/>
    <cellStyle name="CambioTurno 3 4 4" xfId="7931" xr:uid="{DF50DD09-05AE-4A53-B87B-D57A89150902}"/>
    <cellStyle name="CambioTurno 3 5" xfId="2406" xr:uid="{00000000-0005-0000-0000-000009010000}"/>
    <cellStyle name="CambioTurno 3 5 2" xfId="9036" xr:uid="{E03785B3-C91A-496F-902B-2E605FA9EE7D}"/>
    <cellStyle name="CambioTurno 3 6" xfId="4616" xr:uid="{00000000-0005-0000-0000-00000A010000}"/>
    <cellStyle name="CambioTurno 3 7" xfId="6826" xr:uid="{74A13042-56A5-49F4-8862-EB7FC0A6C42C}"/>
    <cellStyle name="CambioTurno 4" xfId="279" xr:uid="{00000000-0005-0000-0000-00000B010000}"/>
    <cellStyle name="CambioTurno 4 2" xfId="555" xr:uid="{00000000-0005-0000-0000-00000C010000}"/>
    <cellStyle name="CambioTurno 4 2 2" xfId="1107" xr:uid="{00000000-0005-0000-0000-00000D010000}"/>
    <cellStyle name="CambioTurno 4 2 2 2" xfId="2220" xr:uid="{00000000-0005-0000-0000-00000E010000}"/>
    <cellStyle name="CambioTurno 4 2 2 2 2" xfId="4431" xr:uid="{00000000-0005-0000-0000-00000F010000}"/>
    <cellStyle name="CambioTurno 4 2 2 2 2 2" xfId="11061" xr:uid="{A6023795-33F2-4631-B111-1EA536A62EE5}"/>
    <cellStyle name="CambioTurno 4 2 2 2 3" xfId="6641" xr:uid="{00000000-0005-0000-0000-000010010000}"/>
    <cellStyle name="CambioTurno 4 2 2 2 4" xfId="8851" xr:uid="{56C5C633-A799-478A-9D3A-C023BEDF5695}"/>
    <cellStyle name="CambioTurno 4 2 2 3" xfId="3326" xr:uid="{00000000-0005-0000-0000-000011010000}"/>
    <cellStyle name="CambioTurno 4 2 2 3 2" xfId="9956" xr:uid="{D8CD46BD-5C25-4010-A7C2-C86F8D4A0C98}"/>
    <cellStyle name="CambioTurno 4 2 2 4" xfId="5536" xr:uid="{00000000-0005-0000-0000-000012010000}"/>
    <cellStyle name="CambioTurno 4 2 2 5" xfId="7746" xr:uid="{763C439D-9F28-4F90-B374-A25FFEC03FBD}"/>
    <cellStyle name="CambioTurno 4 2 3" xfId="1668" xr:uid="{00000000-0005-0000-0000-000013010000}"/>
    <cellStyle name="CambioTurno 4 2 3 2" xfId="3879" xr:uid="{00000000-0005-0000-0000-000014010000}"/>
    <cellStyle name="CambioTurno 4 2 3 2 2" xfId="10509" xr:uid="{7B8DE622-0B4A-4032-B131-EF1D6AAEB405}"/>
    <cellStyle name="CambioTurno 4 2 3 3" xfId="6089" xr:uid="{00000000-0005-0000-0000-000015010000}"/>
    <cellStyle name="CambioTurno 4 2 3 4" xfId="8299" xr:uid="{FFC9833A-CB79-4EBA-BE66-A711A9035065}"/>
    <cellStyle name="CambioTurno 4 2 4" xfId="2774" xr:uid="{00000000-0005-0000-0000-000016010000}"/>
    <cellStyle name="CambioTurno 4 2 4 2" xfId="9404" xr:uid="{A1D5F5BC-C353-4359-B9F4-F1AE962D79F3}"/>
    <cellStyle name="CambioTurno 4 2 5" xfId="4984" xr:uid="{00000000-0005-0000-0000-000017010000}"/>
    <cellStyle name="CambioTurno 4 2 6" xfId="7194" xr:uid="{DC54C04D-548D-4456-A45F-057E634F33EE}"/>
    <cellStyle name="CambioTurno 4 3" xfId="831" xr:uid="{00000000-0005-0000-0000-000018010000}"/>
    <cellStyle name="CambioTurno 4 3 2" xfId="1944" xr:uid="{00000000-0005-0000-0000-000019010000}"/>
    <cellStyle name="CambioTurno 4 3 2 2" xfId="4155" xr:uid="{00000000-0005-0000-0000-00001A010000}"/>
    <cellStyle name="CambioTurno 4 3 2 2 2" xfId="10785" xr:uid="{70DEFFAC-C079-4407-9802-035B1149E211}"/>
    <cellStyle name="CambioTurno 4 3 2 3" xfId="6365" xr:uid="{00000000-0005-0000-0000-00001B010000}"/>
    <cellStyle name="CambioTurno 4 3 2 4" xfId="8575" xr:uid="{03EE3780-4B2E-486D-BE79-5113B2BDD73A}"/>
    <cellStyle name="CambioTurno 4 3 3" xfId="3050" xr:uid="{00000000-0005-0000-0000-00001C010000}"/>
    <cellStyle name="CambioTurno 4 3 3 2" xfId="9680" xr:uid="{D9FC3499-A464-484F-96DF-4B15431C61AB}"/>
    <cellStyle name="CambioTurno 4 3 4" xfId="5260" xr:uid="{00000000-0005-0000-0000-00001D010000}"/>
    <cellStyle name="CambioTurno 4 3 5" xfId="7470" xr:uid="{F5E72C8A-38BB-4BE1-9A7C-E1C8FC48C400}"/>
    <cellStyle name="CambioTurno 4 4" xfId="1392" xr:uid="{00000000-0005-0000-0000-00001E010000}"/>
    <cellStyle name="CambioTurno 4 4 2" xfId="3603" xr:uid="{00000000-0005-0000-0000-00001F010000}"/>
    <cellStyle name="CambioTurno 4 4 2 2" xfId="10233" xr:uid="{FB8EEDED-C3F3-435E-852B-A55A041E6DD7}"/>
    <cellStyle name="CambioTurno 4 4 3" xfId="5813" xr:uid="{00000000-0005-0000-0000-000020010000}"/>
    <cellStyle name="CambioTurno 4 4 4" xfId="8023" xr:uid="{B0D329CA-601E-4609-9F29-E5B8A814BCB7}"/>
    <cellStyle name="CambioTurno 4 5" xfId="2498" xr:uid="{00000000-0005-0000-0000-000021010000}"/>
    <cellStyle name="CambioTurno 4 5 2" xfId="9128" xr:uid="{2E609AB3-3D4A-4984-90AE-4CF7CE4310A8}"/>
    <cellStyle name="CambioTurno 4 6" xfId="4708" xr:uid="{00000000-0005-0000-0000-000022010000}"/>
    <cellStyle name="CambioTurno 4 7" xfId="6918" xr:uid="{D3C6B4F5-680B-4BFE-9809-EE4E3636D01F}"/>
    <cellStyle name="CambioTurno 5" xfId="371" xr:uid="{00000000-0005-0000-0000-000023010000}"/>
    <cellStyle name="CambioTurno 5 2" xfId="923" xr:uid="{00000000-0005-0000-0000-000024010000}"/>
    <cellStyle name="CambioTurno 5 2 2" xfId="2036" xr:uid="{00000000-0005-0000-0000-000025010000}"/>
    <cellStyle name="CambioTurno 5 2 2 2" xfId="4247" xr:uid="{00000000-0005-0000-0000-000026010000}"/>
    <cellStyle name="CambioTurno 5 2 2 2 2" xfId="10877" xr:uid="{0A5962E4-973C-463B-88D8-C9BF92B085DC}"/>
    <cellStyle name="CambioTurno 5 2 2 3" xfId="6457" xr:uid="{00000000-0005-0000-0000-000027010000}"/>
    <cellStyle name="CambioTurno 5 2 2 4" xfId="8667" xr:uid="{9CEA5B3A-8F48-44FD-9E58-1A9BBC11A41B}"/>
    <cellStyle name="CambioTurno 5 2 3" xfId="3142" xr:uid="{00000000-0005-0000-0000-000028010000}"/>
    <cellStyle name="CambioTurno 5 2 3 2" xfId="9772" xr:uid="{8B16C1AD-E25E-46EA-BAD4-4615149B7117}"/>
    <cellStyle name="CambioTurno 5 2 4" xfId="5352" xr:uid="{00000000-0005-0000-0000-000029010000}"/>
    <cellStyle name="CambioTurno 5 2 5" xfId="7562" xr:uid="{6D7F3DD9-EF88-44AA-B15E-E92E09C253E3}"/>
    <cellStyle name="CambioTurno 5 3" xfId="1484" xr:uid="{00000000-0005-0000-0000-00002A010000}"/>
    <cellStyle name="CambioTurno 5 3 2" xfId="3695" xr:uid="{00000000-0005-0000-0000-00002B010000}"/>
    <cellStyle name="CambioTurno 5 3 2 2" xfId="10325" xr:uid="{1AF7971C-A5E9-4A26-91F5-3F0B5B59F444}"/>
    <cellStyle name="CambioTurno 5 3 3" xfId="5905" xr:uid="{00000000-0005-0000-0000-00002C010000}"/>
    <cellStyle name="CambioTurno 5 3 4" xfId="8115" xr:uid="{969EB0DF-7470-4F33-9E0C-1049916CBFF6}"/>
    <cellStyle name="CambioTurno 5 4" xfId="2590" xr:uid="{00000000-0005-0000-0000-00002D010000}"/>
    <cellStyle name="CambioTurno 5 4 2" xfId="9220" xr:uid="{FDF596EB-FC68-44D0-B102-238A7FE6EC03}"/>
    <cellStyle name="CambioTurno 5 5" xfId="4800" xr:uid="{00000000-0005-0000-0000-00002E010000}"/>
    <cellStyle name="CambioTurno 5 6" xfId="7010" xr:uid="{9B77262D-DA31-44C8-97C1-639B11EED010}"/>
    <cellStyle name="CambioTurno 6" xfId="647" xr:uid="{00000000-0005-0000-0000-00002F010000}"/>
    <cellStyle name="CambioTurno 6 2" xfId="1760" xr:uid="{00000000-0005-0000-0000-000030010000}"/>
    <cellStyle name="CambioTurno 6 2 2" xfId="3971" xr:uid="{00000000-0005-0000-0000-000031010000}"/>
    <cellStyle name="CambioTurno 6 2 2 2" xfId="10601" xr:uid="{D7BDECD1-8D27-4013-941F-9933BCF1DBD4}"/>
    <cellStyle name="CambioTurno 6 2 3" xfId="6181" xr:uid="{00000000-0005-0000-0000-000032010000}"/>
    <cellStyle name="CambioTurno 6 2 4" xfId="8391" xr:uid="{5A8E92E6-D868-4F0B-9E87-CFE5595E5E35}"/>
    <cellStyle name="CambioTurno 6 3" xfId="2866" xr:uid="{00000000-0005-0000-0000-000033010000}"/>
    <cellStyle name="CambioTurno 6 3 2" xfId="9496" xr:uid="{8D5BC772-1141-4EAE-890E-185C5BC0D8D0}"/>
    <cellStyle name="CambioTurno 6 4" xfId="5076" xr:uid="{00000000-0005-0000-0000-000034010000}"/>
    <cellStyle name="CambioTurno 6 5" xfId="7286" xr:uid="{18F79A30-533B-44B0-8289-8BB4E204B948}"/>
    <cellStyle name="CambioTurno 7" xfId="1208" xr:uid="{00000000-0005-0000-0000-000035010000}"/>
    <cellStyle name="CambioTurno 7 2" xfId="3419" xr:uid="{00000000-0005-0000-0000-000036010000}"/>
    <cellStyle name="CambioTurno 7 2 2" xfId="10049" xr:uid="{B8B10C1D-A8CC-4679-98B2-12D30000CA7B}"/>
    <cellStyle name="CambioTurno 7 3" xfId="5629" xr:uid="{00000000-0005-0000-0000-000037010000}"/>
    <cellStyle name="CambioTurno 7 4" xfId="7839" xr:uid="{EFC19612-4113-4948-807C-038B16DC5F82}"/>
    <cellStyle name="CambioTurno 8" xfId="2314" xr:uid="{00000000-0005-0000-0000-000038010000}"/>
    <cellStyle name="CambioTurno 8 2" xfId="8944" xr:uid="{2763217B-DA90-492B-AA9F-6AD92E6A80D4}"/>
    <cellStyle name="CambioTurno 9" xfId="4524" xr:uid="{00000000-0005-0000-0000-000039010000}"/>
    <cellStyle name="Check Cell" xfId="16" builtinId="23" customBuiltin="1"/>
    <cellStyle name="Comma" xfId="1" builtinId="3"/>
    <cellStyle name="Comma 4 5" xfId="3" xr:uid="{00000000-0005-0000-0000-00003C010000}"/>
    <cellStyle name="Excel Built-in Bad" xfId="53" xr:uid="{00000000-0005-0000-0000-000046010000}"/>
    <cellStyle name="Excel Built-in Good" xfId="54" xr:uid="{00000000-0005-0000-0000-000047010000}"/>
    <cellStyle name="Excel Built-in Normal" xfId="52" xr:uid="{00000000-0005-0000-0000-000048010000}"/>
    <cellStyle name="Excel Built-in Normal 1" xfId="55" xr:uid="{00000000-0005-0000-0000-00004901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6" xr:uid="{00000000-0005-0000-0000-00004A010000}"/>
    <cellStyle name="Hyperlink 10" xfId="147" xr:uid="{00000000-0005-0000-0000-00004B010000}"/>
    <cellStyle name="Hyperlink 10 2" xfId="423" xr:uid="{00000000-0005-0000-0000-00004C010000}"/>
    <cellStyle name="Hyperlink 10 2 2" xfId="975" xr:uid="{00000000-0005-0000-0000-00004D010000}"/>
    <cellStyle name="Hyperlink 10 2 2 2" xfId="2088" xr:uid="{00000000-0005-0000-0000-00004E010000}"/>
    <cellStyle name="Hyperlink 10 2 2 2 2" xfId="4299" xr:uid="{00000000-0005-0000-0000-00004F010000}"/>
    <cellStyle name="Hyperlink 10 2 2 2 2 2" xfId="10929" xr:uid="{A9A73D30-81CD-4A45-A3B3-9EADF943DE36}"/>
    <cellStyle name="Hyperlink 10 2 2 2 3" xfId="6509" xr:uid="{00000000-0005-0000-0000-000050010000}"/>
    <cellStyle name="Hyperlink 10 2 2 2 4" xfId="8719" xr:uid="{13CE2536-EF02-4083-878A-D630B15FE965}"/>
    <cellStyle name="Hyperlink 10 2 2 3" xfId="3194" xr:uid="{00000000-0005-0000-0000-000051010000}"/>
    <cellStyle name="Hyperlink 10 2 2 3 2" xfId="9824" xr:uid="{AB054DBB-2211-46C3-B065-C0D9C0F08E39}"/>
    <cellStyle name="Hyperlink 10 2 2 4" xfId="5404" xr:uid="{00000000-0005-0000-0000-000052010000}"/>
    <cellStyle name="Hyperlink 10 2 2 5" xfId="7614" xr:uid="{23EEF351-4FAD-4130-82DE-0C53C97FD7B4}"/>
    <cellStyle name="Hyperlink 10 2 3" xfId="1536" xr:uid="{00000000-0005-0000-0000-000053010000}"/>
    <cellStyle name="Hyperlink 10 2 3 2" xfId="3747" xr:uid="{00000000-0005-0000-0000-000054010000}"/>
    <cellStyle name="Hyperlink 10 2 3 2 2" xfId="10377" xr:uid="{30C5C4D1-F3FE-40C6-86CC-621CE85F573B}"/>
    <cellStyle name="Hyperlink 10 2 3 3" xfId="5957" xr:uid="{00000000-0005-0000-0000-000055010000}"/>
    <cellStyle name="Hyperlink 10 2 3 4" xfId="8167" xr:uid="{428A47A4-1C84-4536-BF0F-95BFB342AE99}"/>
    <cellStyle name="Hyperlink 10 2 4" xfId="2642" xr:uid="{00000000-0005-0000-0000-000056010000}"/>
    <cellStyle name="Hyperlink 10 2 4 2" xfId="9272" xr:uid="{E60465B8-BB63-465F-8982-F0616EB26969}"/>
    <cellStyle name="Hyperlink 10 2 5" xfId="4852" xr:uid="{00000000-0005-0000-0000-000057010000}"/>
    <cellStyle name="Hyperlink 10 2 6" xfId="7062" xr:uid="{1059211A-C3BC-4C31-97A5-A8AEA5C79A43}"/>
    <cellStyle name="Hyperlink 10 3" xfId="699" xr:uid="{00000000-0005-0000-0000-000058010000}"/>
    <cellStyle name="Hyperlink 10 3 2" xfId="1812" xr:uid="{00000000-0005-0000-0000-000059010000}"/>
    <cellStyle name="Hyperlink 10 3 2 2" xfId="4023" xr:uid="{00000000-0005-0000-0000-00005A010000}"/>
    <cellStyle name="Hyperlink 10 3 2 2 2" xfId="10653" xr:uid="{2177FA9C-2C78-455D-A02B-6DB75F0C2334}"/>
    <cellStyle name="Hyperlink 10 3 2 3" xfId="6233" xr:uid="{00000000-0005-0000-0000-00005B010000}"/>
    <cellStyle name="Hyperlink 10 3 2 4" xfId="8443" xr:uid="{781AF0F2-05E9-4C55-B46A-A7D6024DAFC9}"/>
    <cellStyle name="Hyperlink 10 3 3" xfId="2918" xr:uid="{00000000-0005-0000-0000-00005C010000}"/>
    <cellStyle name="Hyperlink 10 3 3 2" xfId="9548" xr:uid="{DD455157-493C-46B6-BBA8-F5F655E27AAF}"/>
    <cellStyle name="Hyperlink 10 3 4" xfId="5128" xr:uid="{00000000-0005-0000-0000-00005D010000}"/>
    <cellStyle name="Hyperlink 10 3 5" xfId="7338" xr:uid="{C56AA229-2087-4A4E-AD79-35FBC6BCB025}"/>
    <cellStyle name="Hyperlink 10 4" xfId="1260" xr:uid="{00000000-0005-0000-0000-00005E010000}"/>
    <cellStyle name="Hyperlink 10 4 2" xfId="3471" xr:uid="{00000000-0005-0000-0000-00005F010000}"/>
    <cellStyle name="Hyperlink 10 4 2 2" xfId="10101" xr:uid="{7EA94DFF-D74D-42D9-82AC-0C7E13A93EC1}"/>
    <cellStyle name="Hyperlink 10 4 3" xfId="5681" xr:uid="{00000000-0005-0000-0000-000060010000}"/>
    <cellStyle name="Hyperlink 10 4 4" xfId="7891" xr:uid="{C8922881-0880-455B-967C-DE54181F4C32}"/>
    <cellStyle name="Hyperlink 10 5" xfId="2366" xr:uid="{00000000-0005-0000-0000-000061010000}"/>
    <cellStyle name="Hyperlink 10 5 2" xfId="8996" xr:uid="{CC08EE94-729E-488B-993D-80238E78822D}"/>
    <cellStyle name="Hyperlink 10 6" xfId="4576" xr:uid="{00000000-0005-0000-0000-000062010000}"/>
    <cellStyle name="Hyperlink 10 7" xfId="6786" xr:uid="{794B3ECE-0110-44F9-92A6-2FFCECA2CDE2}"/>
    <cellStyle name="Hyperlink 11" xfId="239" xr:uid="{00000000-0005-0000-0000-000063010000}"/>
    <cellStyle name="Hyperlink 11 2" xfId="515" xr:uid="{00000000-0005-0000-0000-000064010000}"/>
    <cellStyle name="Hyperlink 11 2 2" xfId="1067" xr:uid="{00000000-0005-0000-0000-000065010000}"/>
    <cellStyle name="Hyperlink 11 2 2 2" xfId="2180" xr:uid="{00000000-0005-0000-0000-000066010000}"/>
    <cellStyle name="Hyperlink 11 2 2 2 2" xfId="4391" xr:uid="{00000000-0005-0000-0000-000067010000}"/>
    <cellStyle name="Hyperlink 11 2 2 2 2 2" xfId="11021" xr:uid="{D9810D62-A5EF-4AE1-8E5F-CCFF9C8007B3}"/>
    <cellStyle name="Hyperlink 11 2 2 2 3" xfId="6601" xr:uid="{00000000-0005-0000-0000-000068010000}"/>
    <cellStyle name="Hyperlink 11 2 2 2 4" xfId="8811" xr:uid="{F6EAA299-DE4C-4454-9DEA-71A0711C9C38}"/>
    <cellStyle name="Hyperlink 11 2 2 3" xfId="3286" xr:uid="{00000000-0005-0000-0000-000069010000}"/>
    <cellStyle name="Hyperlink 11 2 2 3 2" xfId="9916" xr:uid="{A63A33D8-B979-4AAF-B776-ABBD3CEA53D5}"/>
    <cellStyle name="Hyperlink 11 2 2 4" xfId="5496" xr:uid="{00000000-0005-0000-0000-00006A010000}"/>
    <cellStyle name="Hyperlink 11 2 2 5" xfId="7706" xr:uid="{801BD7FD-0FF4-4B5C-8A6E-5D712B2CC350}"/>
    <cellStyle name="Hyperlink 11 2 3" xfId="1628" xr:uid="{00000000-0005-0000-0000-00006B010000}"/>
    <cellStyle name="Hyperlink 11 2 3 2" xfId="3839" xr:uid="{00000000-0005-0000-0000-00006C010000}"/>
    <cellStyle name="Hyperlink 11 2 3 2 2" xfId="10469" xr:uid="{370A1A63-2DE5-46EA-89C4-16D7FEAE432F}"/>
    <cellStyle name="Hyperlink 11 2 3 3" xfId="6049" xr:uid="{00000000-0005-0000-0000-00006D010000}"/>
    <cellStyle name="Hyperlink 11 2 3 4" xfId="8259" xr:uid="{74D862A5-3654-4F5B-BF44-A4DC748E548B}"/>
    <cellStyle name="Hyperlink 11 2 4" xfId="2734" xr:uid="{00000000-0005-0000-0000-00006E010000}"/>
    <cellStyle name="Hyperlink 11 2 4 2" xfId="9364" xr:uid="{D38ED9CF-22B3-424B-8705-36546C8A68E2}"/>
    <cellStyle name="Hyperlink 11 2 5" xfId="4944" xr:uid="{00000000-0005-0000-0000-00006F010000}"/>
    <cellStyle name="Hyperlink 11 2 6" xfId="7154" xr:uid="{BBCDA857-B431-4DA5-A1CE-50616674667D}"/>
    <cellStyle name="Hyperlink 11 3" xfId="791" xr:uid="{00000000-0005-0000-0000-000070010000}"/>
    <cellStyle name="Hyperlink 11 3 2" xfId="1904" xr:uid="{00000000-0005-0000-0000-000071010000}"/>
    <cellStyle name="Hyperlink 11 3 2 2" xfId="4115" xr:uid="{00000000-0005-0000-0000-000072010000}"/>
    <cellStyle name="Hyperlink 11 3 2 2 2" xfId="10745" xr:uid="{CBD4304A-2FF0-425F-B9F2-C8DAFD84CE8C}"/>
    <cellStyle name="Hyperlink 11 3 2 3" xfId="6325" xr:uid="{00000000-0005-0000-0000-000073010000}"/>
    <cellStyle name="Hyperlink 11 3 2 4" xfId="8535" xr:uid="{BED36E14-B872-4485-B3A6-BE1764EFF47E}"/>
    <cellStyle name="Hyperlink 11 3 3" xfId="3010" xr:uid="{00000000-0005-0000-0000-000074010000}"/>
    <cellStyle name="Hyperlink 11 3 3 2" xfId="9640" xr:uid="{3A497E36-7BF6-4CCC-B43B-9A0C347736F5}"/>
    <cellStyle name="Hyperlink 11 3 4" xfId="5220" xr:uid="{00000000-0005-0000-0000-000075010000}"/>
    <cellStyle name="Hyperlink 11 3 5" xfId="7430" xr:uid="{50D79DF9-085A-41A9-81F4-5923868E6CD7}"/>
    <cellStyle name="Hyperlink 11 4" xfId="1352" xr:uid="{00000000-0005-0000-0000-000076010000}"/>
    <cellStyle name="Hyperlink 11 4 2" xfId="3563" xr:uid="{00000000-0005-0000-0000-000077010000}"/>
    <cellStyle name="Hyperlink 11 4 2 2" xfId="10193" xr:uid="{EF41D280-DDED-4168-9C9C-620E1A17D19C}"/>
    <cellStyle name="Hyperlink 11 4 3" xfId="5773" xr:uid="{00000000-0005-0000-0000-000078010000}"/>
    <cellStyle name="Hyperlink 11 4 4" xfId="7983" xr:uid="{3F98FE12-E4BA-4FE4-96D5-7D744469FB4D}"/>
    <cellStyle name="Hyperlink 11 5" xfId="2458" xr:uid="{00000000-0005-0000-0000-000079010000}"/>
    <cellStyle name="Hyperlink 11 5 2" xfId="9088" xr:uid="{77AEE3CC-F232-4F3C-955F-B27F0962171D}"/>
    <cellStyle name="Hyperlink 11 6" xfId="4668" xr:uid="{00000000-0005-0000-0000-00007A010000}"/>
    <cellStyle name="Hyperlink 11 7" xfId="6878" xr:uid="{B0AE017F-71C4-4A1A-8764-2BBFEAF11D15}"/>
    <cellStyle name="Hyperlink 12" xfId="331" xr:uid="{00000000-0005-0000-0000-00007B010000}"/>
    <cellStyle name="Hyperlink 12 2" xfId="883" xr:uid="{00000000-0005-0000-0000-00007C010000}"/>
    <cellStyle name="Hyperlink 12 2 2" xfId="1996" xr:uid="{00000000-0005-0000-0000-00007D010000}"/>
    <cellStyle name="Hyperlink 12 2 2 2" xfId="4207" xr:uid="{00000000-0005-0000-0000-00007E010000}"/>
    <cellStyle name="Hyperlink 12 2 2 2 2" xfId="10837" xr:uid="{D6BCE71E-4ABF-4AF2-8E04-5D291D924736}"/>
    <cellStyle name="Hyperlink 12 2 2 3" xfId="6417" xr:uid="{00000000-0005-0000-0000-00007F010000}"/>
    <cellStyle name="Hyperlink 12 2 2 4" xfId="8627" xr:uid="{5ED1BBF2-BD11-4812-BF82-9C0B77D24AF6}"/>
    <cellStyle name="Hyperlink 12 2 3" xfId="3102" xr:uid="{00000000-0005-0000-0000-000080010000}"/>
    <cellStyle name="Hyperlink 12 2 3 2" xfId="9732" xr:uid="{22E33ECE-9DB0-4940-8099-ECDED56638A7}"/>
    <cellStyle name="Hyperlink 12 2 4" xfId="5312" xr:uid="{00000000-0005-0000-0000-000081010000}"/>
    <cellStyle name="Hyperlink 12 2 5" xfId="7522" xr:uid="{9B35E11B-2A98-4524-949A-497EC4939CB7}"/>
    <cellStyle name="Hyperlink 12 3" xfId="1444" xr:uid="{00000000-0005-0000-0000-000082010000}"/>
    <cellStyle name="Hyperlink 12 3 2" xfId="3655" xr:uid="{00000000-0005-0000-0000-000083010000}"/>
    <cellStyle name="Hyperlink 12 3 2 2" xfId="10285" xr:uid="{5815FF45-63AA-4A5E-8064-66FD0358C4C2}"/>
    <cellStyle name="Hyperlink 12 3 3" xfId="5865" xr:uid="{00000000-0005-0000-0000-000084010000}"/>
    <cellStyle name="Hyperlink 12 3 4" xfId="8075" xr:uid="{90715A07-91D3-4575-9521-3B17C5FAA025}"/>
    <cellStyle name="Hyperlink 12 4" xfId="2550" xr:uid="{00000000-0005-0000-0000-000085010000}"/>
    <cellStyle name="Hyperlink 12 4 2" xfId="9180" xr:uid="{404D8432-AABA-4F6A-829A-A6E8772AAFEE}"/>
    <cellStyle name="Hyperlink 12 5" xfId="4760" xr:uid="{00000000-0005-0000-0000-000086010000}"/>
    <cellStyle name="Hyperlink 12 6" xfId="6970" xr:uid="{543AD646-A902-4249-9CB5-FC75CE6A4E83}"/>
    <cellStyle name="Hyperlink 13" xfId="607" xr:uid="{00000000-0005-0000-0000-000087010000}"/>
    <cellStyle name="Hyperlink 13 2" xfId="1720" xr:uid="{00000000-0005-0000-0000-000088010000}"/>
    <cellStyle name="Hyperlink 13 2 2" xfId="3931" xr:uid="{00000000-0005-0000-0000-000089010000}"/>
    <cellStyle name="Hyperlink 13 2 2 2" xfId="10561" xr:uid="{E253EDCD-A7BE-4951-8196-7ED4884A7681}"/>
    <cellStyle name="Hyperlink 13 2 3" xfId="6141" xr:uid="{00000000-0005-0000-0000-00008A010000}"/>
    <cellStyle name="Hyperlink 13 2 4" xfId="8351" xr:uid="{C1AA69CE-F225-4FEA-824C-73876CA533CC}"/>
    <cellStyle name="Hyperlink 13 3" xfId="2826" xr:uid="{00000000-0005-0000-0000-00008B010000}"/>
    <cellStyle name="Hyperlink 13 3 2" xfId="9456" xr:uid="{F9CF80DD-7DD9-4216-BD08-08DCF29CE545}"/>
    <cellStyle name="Hyperlink 13 4" xfId="5036" xr:uid="{00000000-0005-0000-0000-00008C010000}"/>
    <cellStyle name="Hyperlink 13 5" xfId="7246" xr:uid="{1E667AFA-27F3-4A38-B048-DFA267DDB211}"/>
    <cellStyle name="Hyperlink 14" xfId="1159" xr:uid="{00000000-0005-0000-0000-00008D010000}"/>
    <cellStyle name="Hyperlink 14 2" xfId="2272" xr:uid="{00000000-0005-0000-0000-00008E010000}"/>
    <cellStyle name="Hyperlink 14 2 2" xfId="4483" xr:uid="{00000000-0005-0000-0000-00008F010000}"/>
    <cellStyle name="Hyperlink 14 2 2 2" xfId="11113" xr:uid="{92DD77FB-3BB9-4747-AEB4-BBAB4EF6A21F}"/>
    <cellStyle name="Hyperlink 14 2 3" xfId="6693" xr:uid="{00000000-0005-0000-0000-000090010000}"/>
    <cellStyle name="Hyperlink 14 2 4" xfId="8903" xr:uid="{175E7CE4-5A9A-4F17-A6C2-C1A4491CC0E8}"/>
    <cellStyle name="Hyperlink 14 3" xfId="3378" xr:uid="{00000000-0005-0000-0000-000091010000}"/>
    <cellStyle name="Hyperlink 14 3 2" xfId="10008" xr:uid="{BF20EB6F-E1FC-47FB-8F9D-47B76E183DF0}"/>
    <cellStyle name="Hyperlink 14 4" xfId="5588" xr:uid="{00000000-0005-0000-0000-000092010000}"/>
    <cellStyle name="Hyperlink 14 5" xfId="7798" xr:uid="{D938178C-6F4B-44E2-AE1C-A381923855BE}"/>
    <cellStyle name="Hyperlink 15" xfId="1168" xr:uid="{00000000-0005-0000-0000-000093010000}"/>
    <cellStyle name="Hyperlink 15 2" xfId="3379" xr:uid="{00000000-0005-0000-0000-000094010000}"/>
    <cellStyle name="Hyperlink 15 2 2" xfId="10009" xr:uid="{6994B589-49A6-47F3-9ED9-5574482A624D}"/>
    <cellStyle name="Hyperlink 15 3" xfId="5589" xr:uid="{00000000-0005-0000-0000-000095010000}"/>
    <cellStyle name="Hyperlink 15 4" xfId="7799" xr:uid="{F8446786-5836-461E-9FEF-00433DB945F8}"/>
    <cellStyle name="Hyperlink 16" xfId="2274" xr:uid="{00000000-0005-0000-0000-000096010000}"/>
    <cellStyle name="Hyperlink 16 2" xfId="8904" xr:uid="{2EEB5C72-D1E8-436B-A897-5478E6E0FA05}"/>
    <cellStyle name="Hyperlink 17" xfId="4484" xr:uid="{00000000-0005-0000-0000-000097010000}"/>
    <cellStyle name="Hyperlink 18" xfId="6694" xr:uid="{8DCA4510-27C7-4C38-8191-C677873D8A76}"/>
    <cellStyle name="Hyperlink 2" xfId="49" xr:uid="{00000000-0005-0000-0000-000098010000}"/>
    <cellStyle name="Hyperlink 2 10" xfId="332" xr:uid="{00000000-0005-0000-0000-000099010000}"/>
    <cellStyle name="Hyperlink 2 10 2" xfId="884" xr:uid="{00000000-0005-0000-0000-00009A010000}"/>
    <cellStyle name="Hyperlink 2 10 2 2" xfId="1997" xr:uid="{00000000-0005-0000-0000-00009B010000}"/>
    <cellStyle name="Hyperlink 2 10 2 2 2" xfId="4208" xr:uid="{00000000-0005-0000-0000-00009C010000}"/>
    <cellStyle name="Hyperlink 2 10 2 2 2 2" xfId="10838" xr:uid="{37A59431-484C-4CBE-9C91-C66C049E750A}"/>
    <cellStyle name="Hyperlink 2 10 2 2 3" xfId="6418" xr:uid="{00000000-0005-0000-0000-00009D010000}"/>
    <cellStyle name="Hyperlink 2 10 2 2 4" xfId="8628" xr:uid="{49871685-166A-4B28-B986-31894F31D5AF}"/>
    <cellStyle name="Hyperlink 2 10 2 3" xfId="3103" xr:uid="{00000000-0005-0000-0000-00009E010000}"/>
    <cellStyle name="Hyperlink 2 10 2 3 2" xfId="9733" xr:uid="{283D48CF-576F-4F9E-B08A-77DE7D0C81CB}"/>
    <cellStyle name="Hyperlink 2 10 2 4" xfId="5313" xr:uid="{00000000-0005-0000-0000-00009F010000}"/>
    <cellStyle name="Hyperlink 2 10 2 5" xfId="7523" xr:uid="{59B288CB-CD51-43ED-B0D2-86DA4D0C694A}"/>
    <cellStyle name="Hyperlink 2 10 3" xfId="1445" xr:uid="{00000000-0005-0000-0000-0000A0010000}"/>
    <cellStyle name="Hyperlink 2 10 3 2" xfId="3656" xr:uid="{00000000-0005-0000-0000-0000A1010000}"/>
    <cellStyle name="Hyperlink 2 10 3 2 2" xfId="10286" xr:uid="{7A6965D7-94BE-4428-BF0B-B87B846A9A89}"/>
    <cellStyle name="Hyperlink 2 10 3 3" xfId="5866" xr:uid="{00000000-0005-0000-0000-0000A2010000}"/>
    <cellStyle name="Hyperlink 2 10 3 4" xfId="8076" xr:uid="{EF64EF58-95C8-432C-98D5-C1AECC2EE3B9}"/>
    <cellStyle name="Hyperlink 2 10 4" xfId="2551" xr:uid="{00000000-0005-0000-0000-0000A3010000}"/>
    <cellStyle name="Hyperlink 2 10 4 2" xfId="9181" xr:uid="{AF6869CA-994E-40D8-BD28-37E9BA5B09F4}"/>
    <cellStyle name="Hyperlink 2 10 5" xfId="4761" xr:uid="{00000000-0005-0000-0000-0000A4010000}"/>
    <cellStyle name="Hyperlink 2 10 6" xfId="6971" xr:uid="{3B0775A3-290B-4459-8794-B7FFDB77ED6A}"/>
    <cellStyle name="Hyperlink 2 11" xfId="608" xr:uid="{00000000-0005-0000-0000-0000A5010000}"/>
    <cellStyle name="Hyperlink 2 11 2" xfId="1721" xr:uid="{00000000-0005-0000-0000-0000A6010000}"/>
    <cellStyle name="Hyperlink 2 11 2 2" xfId="3932" xr:uid="{00000000-0005-0000-0000-0000A7010000}"/>
    <cellStyle name="Hyperlink 2 11 2 2 2" xfId="10562" xr:uid="{33E7F9AE-19E7-4B1F-BAC3-27A76576E24B}"/>
    <cellStyle name="Hyperlink 2 11 2 3" xfId="6142" xr:uid="{00000000-0005-0000-0000-0000A8010000}"/>
    <cellStyle name="Hyperlink 2 11 2 4" xfId="8352" xr:uid="{B4513803-2957-4A4D-9999-2AAF90EB9D48}"/>
    <cellStyle name="Hyperlink 2 11 3" xfId="2827" xr:uid="{00000000-0005-0000-0000-0000A9010000}"/>
    <cellStyle name="Hyperlink 2 11 3 2" xfId="9457" xr:uid="{25EBBBDD-4855-4A2C-8B11-4BCAB92086E2}"/>
    <cellStyle name="Hyperlink 2 11 4" xfId="5037" xr:uid="{00000000-0005-0000-0000-0000AA010000}"/>
    <cellStyle name="Hyperlink 2 11 5" xfId="7247" xr:uid="{A18FED98-521D-482C-8F36-B8791E71FF97}"/>
    <cellStyle name="Hyperlink 2 12" xfId="1169" xr:uid="{00000000-0005-0000-0000-0000AB010000}"/>
    <cellStyle name="Hyperlink 2 12 2" xfId="3380" xr:uid="{00000000-0005-0000-0000-0000AC010000}"/>
    <cellStyle name="Hyperlink 2 12 2 2" xfId="10010" xr:uid="{1318F586-9566-47A6-BE28-1E39E9336088}"/>
    <cellStyle name="Hyperlink 2 12 3" xfId="5590" xr:uid="{00000000-0005-0000-0000-0000AD010000}"/>
    <cellStyle name="Hyperlink 2 12 4" xfId="7800" xr:uid="{FEAF679B-BBF3-4A09-B8C6-F691ABD068DB}"/>
    <cellStyle name="Hyperlink 2 13" xfId="2275" xr:uid="{00000000-0005-0000-0000-0000AE010000}"/>
    <cellStyle name="Hyperlink 2 13 2" xfId="8905" xr:uid="{8DB67564-07F6-45BF-A383-DB03A08E1992}"/>
    <cellStyle name="Hyperlink 2 14" xfId="4485" xr:uid="{00000000-0005-0000-0000-0000AF010000}"/>
    <cellStyle name="Hyperlink 2 15" xfId="6695" xr:uid="{71AB02F2-3F76-4368-B842-26271BB67E74}"/>
    <cellStyle name="Hyperlink 2 2" xfId="51" xr:uid="{00000000-0005-0000-0000-0000B0010000}"/>
    <cellStyle name="Hyperlink 2 2 10" xfId="610" xr:uid="{00000000-0005-0000-0000-0000B1010000}"/>
    <cellStyle name="Hyperlink 2 2 10 2" xfId="1723" xr:uid="{00000000-0005-0000-0000-0000B2010000}"/>
    <cellStyle name="Hyperlink 2 2 10 2 2" xfId="3934" xr:uid="{00000000-0005-0000-0000-0000B3010000}"/>
    <cellStyle name="Hyperlink 2 2 10 2 2 2" xfId="10564" xr:uid="{970ADA34-5610-4965-9244-7CCA8AE8D856}"/>
    <cellStyle name="Hyperlink 2 2 10 2 3" xfId="6144" xr:uid="{00000000-0005-0000-0000-0000B4010000}"/>
    <cellStyle name="Hyperlink 2 2 10 2 4" xfId="8354" xr:uid="{79C8727B-FD86-4FB0-811E-650817BC9C13}"/>
    <cellStyle name="Hyperlink 2 2 10 3" xfId="2829" xr:uid="{00000000-0005-0000-0000-0000B5010000}"/>
    <cellStyle name="Hyperlink 2 2 10 3 2" xfId="9459" xr:uid="{BC3E9FE2-55BB-4815-8AE3-EB110E978A23}"/>
    <cellStyle name="Hyperlink 2 2 10 4" xfId="5039" xr:uid="{00000000-0005-0000-0000-0000B6010000}"/>
    <cellStyle name="Hyperlink 2 2 10 5" xfId="7249" xr:uid="{C054A27E-7E81-436D-A69F-4D507B8024EB}"/>
    <cellStyle name="Hyperlink 2 2 11" xfId="1171" xr:uid="{00000000-0005-0000-0000-0000B7010000}"/>
    <cellStyle name="Hyperlink 2 2 11 2" xfId="3382" xr:uid="{00000000-0005-0000-0000-0000B8010000}"/>
    <cellStyle name="Hyperlink 2 2 11 2 2" xfId="10012" xr:uid="{E337D5AC-564B-48EF-B5CB-70B3189A9D03}"/>
    <cellStyle name="Hyperlink 2 2 11 3" xfId="5592" xr:uid="{00000000-0005-0000-0000-0000B9010000}"/>
    <cellStyle name="Hyperlink 2 2 11 4" xfId="7802" xr:uid="{CC8190E2-9C35-4687-AA6B-C802B22E7B3D}"/>
    <cellStyle name="Hyperlink 2 2 12" xfId="2277" xr:uid="{00000000-0005-0000-0000-0000BA010000}"/>
    <cellStyle name="Hyperlink 2 2 12 2" xfId="8907" xr:uid="{0BF9CE77-2DA2-4354-8C6A-006F26DCF5C7}"/>
    <cellStyle name="Hyperlink 2 2 13" xfId="4487" xr:uid="{00000000-0005-0000-0000-0000BB010000}"/>
    <cellStyle name="Hyperlink 2 2 14" xfId="6697" xr:uid="{80550EC3-228E-4A53-86FC-90DD147D487D}"/>
    <cellStyle name="Hyperlink 2 2 2" xfId="62" xr:uid="{00000000-0005-0000-0000-0000BC010000}"/>
    <cellStyle name="Hyperlink 2 2 2 10" xfId="2282" xr:uid="{00000000-0005-0000-0000-0000BD010000}"/>
    <cellStyle name="Hyperlink 2 2 2 10 2" xfId="8912" xr:uid="{E7557547-2CA9-46CD-9219-F7A7929C26DD}"/>
    <cellStyle name="Hyperlink 2 2 2 11" xfId="4492" xr:uid="{00000000-0005-0000-0000-0000BE010000}"/>
    <cellStyle name="Hyperlink 2 2 2 12" xfId="6702" xr:uid="{53BBADE4-3382-438C-82B9-DE35A41307A1}"/>
    <cellStyle name="Hyperlink 2 2 2 2" xfId="73" xr:uid="{00000000-0005-0000-0000-0000BF010000}"/>
    <cellStyle name="Hyperlink 2 2 2 2 10" xfId="4502" xr:uid="{00000000-0005-0000-0000-0000C0010000}"/>
    <cellStyle name="Hyperlink 2 2 2 2 11" xfId="6712" xr:uid="{27A2694E-7C6B-42CB-B1F7-FC0B8F78E347}"/>
    <cellStyle name="Hyperlink 2 2 2 2 2" xfId="93" xr:uid="{00000000-0005-0000-0000-0000C1010000}"/>
    <cellStyle name="Hyperlink 2 2 2 2 2 10" xfId="6732" xr:uid="{0A2AAA5D-4430-4C71-862E-CEDCE3175BE2}"/>
    <cellStyle name="Hyperlink 2 2 2 2 2 2" xfId="139" xr:uid="{00000000-0005-0000-0000-0000C2010000}"/>
    <cellStyle name="Hyperlink 2 2 2 2 2 2 2" xfId="231" xr:uid="{00000000-0005-0000-0000-0000C3010000}"/>
    <cellStyle name="Hyperlink 2 2 2 2 2 2 2 2" xfId="507" xr:uid="{00000000-0005-0000-0000-0000C4010000}"/>
    <cellStyle name="Hyperlink 2 2 2 2 2 2 2 2 2" xfId="1059" xr:uid="{00000000-0005-0000-0000-0000C5010000}"/>
    <cellStyle name="Hyperlink 2 2 2 2 2 2 2 2 2 2" xfId="2172" xr:uid="{00000000-0005-0000-0000-0000C6010000}"/>
    <cellStyle name="Hyperlink 2 2 2 2 2 2 2 2 2 2 2" xfId="4383" xr:uid="{00000000-0005-0000-0000-0000C7010000}"/>
    <cellStyle name="Hyperlink 2 2 2 2 2 2 2 2 2 2 2 2" xfId="11013" xr:uid="{F54710E8-9D16-4180-8B99-247D55B288F9}"/>
    <cellStyle name="Hyperlink 2 2 2 2 2 2 2 2 2 2 3" xfId="6593" xr:uid="{00000000-0005-0000-0000-0000C8010000}"/>
    <cellStyle name="Hyperlink 2 2 2 2 2 2 2 2 2 2 4" xfId="8803" xr:uid="{B448C22D-DBC5-48B8-B003-E2FD708759C0}"/>
    <cellStyle name="Hyperlink 2 2 2 2 2 2 2 2 2 3" xfId="3278" xr:uid="{00000000-0005-0000-0000-0000C9010000}"/>
    <cellStyle name="Hyperlink 2 2 2 2 2 2 2 2 2 3 2" xfId="9908" xr:uid="{45769E8D-F929-43A2-954A-E49CDF5FEDEE}"/>
    <cellStyle name="Hyperlink 2 2 2 2 2 2 2 2 2 4" xfId="5488" xr:uid="{00000000-0005-0000-0000-0000CA010000}"/>
    <cellStyle name="Hyperlink 2 2 2 2 2 2 2 2 2 5" xfId="7698" xr:uid="{4AA12BDC-E553-4895-98C3-95A3478D39A6}"/>
    <cellStyle name="Hyperlink 2 2 2 2 2 2 2 2 3" xfId="1620" xr:uid="{00000000-0005-0000-0000-0000CB010000}"/>
    <cellStyle name="Hyperlink 2 2 2 2 2 2 2 2 3 2" xfId="3831" xr:uid="{00000000-0005-0000-0000-0000CC010000}"/>
    <cellStyle name="Hyperlink 2 2 2 2 2 2 2 2 3 2 2" xfId="10461" xr:uid="{AB6D6D4C-6D76-4FA2-9B01-53EFD1A3D48C}"/>
    <cellStyle name="Hyperlink 2 2 2 2 2 2 2 2 3 3" xfId="6041" xr:uid="{00000000-0005-0000-0000-0000CD010000}"/>
    <cellStyle name="Hyperlink 2 2 2 2 2 2 2 2 3 4" xfId="8251" xr:uid="{53A9079D-2304-43B6-BDD3-9D7620C9644E}"/>
    <cellStyle name="Hyperlink 2 2 2 2 2 2 2 2 4" xfId="2726" xr:uid="{00000000-0005-0000-0000-0000CE010000}"/>
    <cellStyle name="Hyperlink 2 2 2 2 2 2 2 2 4 2" xfId="9356" xr:uid="{942034EF-B16A-4784-B225-89B5052DE825}"/>
    <cellStyle name="Hyperlink 2 2 2 2 2 2 2 2 5" xfId="4936" xr:uid="{00000000-0005-0000-0000-0000CF010000}"/>
    <cellStyle name="Hyperlink 2 2 2 2 2 2 2 2 6" xfId="7146" xr:uid="{8AB53C25-D4EC-4FB7-A92C-2321868F676D}"/>
    <cellStyle name="Hyperlink 2 2 2 2 2 2 2 3" xfId="783" xr:uid="{00000000-0005-0000-0000-0000D0010000}"/>
    <cellStyle name="Hyperlink 2 2 2 2 2 2 2 3 2" xfId="1896" xr:uid="{00000000-0005-0000-0000-0000D1010000}"/>
    <cellStyle name="Hyperlink 2 2 2 2 2 2 2 3 2 2" xfId="4107" xr:uid="{00000000-0005-0000-0000-0000D2010000}"/>
    <cellStyle name="Hyperlink 2 2 2 2 2 2 2 3 2 2 2" xfId="10737" xr:uid="{0DE623AF-384C-4A14-A162-8F7B8839495A}"/>
    <cellStyle name="Hyperlink 2 2 2 2 2 2 2 3 2 3" xfId="6317" xr:uid="{00000000-0005-0000-0000-0000D3010000}"/>
    <cellStyle name="Hyperlink 2 2 2 2 2 2 2 3 2 4" xfId="8527" xr:uid="{ED6C8B8E-3857-4DEF-9030-CFE3636A928E}"/>
    <cellStyle name="Hyperlink 2 2 2 2 2 2 2 3 3" xfId="3002" xr:uid="{00000000-0005-0000-0000-0000D4010000}"/>
    <cellStyle name="Hyperlink 2 2 2 2 2 2 2 3 3 2" xfId="9632" xr:uid="{D8CFB821-F0A7-43BC-9EC1-433B74F9F27E}"/>
    <cellStyle name="Hyperlink 2 2 2 2 2 2 2 3 4" xfId="5212" xr:uid="{00000000-0005-0000-0000-0000D5010000}"/>
    <cellStyle name="Hyperlink 2 2 2 2 2 2 2 3 5" xfId="7422" xr:uid="{E26AEE6F-89C2-4A39-8513-6363E0224AEA}"/>
    <cellStyle name="Hyperlink 2 2 2 2 2 2 2 4" xfId="1344" xr:uid="{00000000-0005-0000-0000-0000D6010000}"/>
    <cellStyle name="Hyperlink 2 2 2 2 2 2 2 4 2" xfId="3555" xr:uid="{00000000-0005-0000-0000-0000D7010000}"/>
    <cellStyle name="Hyperlink 2 2 2 2 2 2 2 4 2 2" xfId="10185" xr:uid="{E618CE37-60B8-42BB-B804-2E432006A250}"/>
    <cellStyle name="Hyperlink 2 2 2 2 2 2 2 4 3" xfId="5765" xr:uid="{00000000-0005-0000-0000-0000D8010000}"/>
    <cellStyle name="Hyperlink 2 2 2 2 2 2 2 4 4" xfId="7975" xr:uid="{80665D9E-F828-4A54-BAA7-2458459862AB}"/>
    <cellStyle name="Hyperlink 2 2 2 2 2 2 2 5" xfId="2450" xr:uid="{00000000-0005-0000-0000-0000D9010000}"/>
    <cellStyle name="Hyperlink 2 2 2 2 2 2 2 5 2" xfId="9080" xr:uid="{EC378E54-4539-4A42-BE9A-5A27B8EA42C9}"/>
    <cellStyle name="Hyperlink 2 2 2 2 2 2 2 6" xfId="4660" xr:uid="{00000000-0005-0000-0000-0000DA010000}"/>
    <cellStyle name="Hyperlink 2 2 2 2 2 2 2 7" xfId="6870" xr:uid="{11BF5C26-2CE6-4499-AAB7-6455070FA443}"/>
    <cellStyle name="Hyperlink 2 2 2 2 2 2 3" xfId="323" xr:uid="{00000000-0005-0000-0000-0000DB010000}"/>
    <cellStyle name="Hyperlink 2 2 2 2 2 2 3 2" xfId="599" xr:uid="{00000000-0005-0000-0000-0000DC010000}"/>
    <cellStyle name="Hyperlink 2 2 2 2 2 2 3 2 2" xfId="1151" xr:uid="{00000000-0005-0000-0000-0000DD010000}"/>
    <cellStyle name="Hyperlink 2 2 2 2 2 2 3 2 2 2" xfId="2264" xr:uid="{00000000-0005-0000-0000-0000DE010000}"/>
    <cellStyle name="Hyperlink 2 2 2 2 2 2 3 2 2 2 2" xfId="4475" xr:uid="{00000000-0005-0000-0000-0000DF010000}"/>
    <cellStyle name="Hyperlink 2 2 2 2 2 2 3 2 2 2 2 2" xfId="11105" xr:uid="{43DDBFC3-C98F-434C-87DE-B15F25E95126}"/>
    <cellStyle name="Hyperlink 2 2 2 2 2 2 3 2 2 2 3" xfId="6685" xr:uid="{00000000-0005-0000-0000-0000E0010000}"/>
    <cellStyle name="Hyperlink 2 2 2 2 2 2 3 2 2 2 4" xfId="8895" xr:uid="{9FCE05F4-D7DA-4707-8267-BE8AAF1F687A}"/>
    <cellStyle name="Hyperlink 2 2 2 2 2 2 3 2 2 3" xfId="3370" xr:uid="{00000000-0005-0000-0000-0000E1010000}"/>
    <cellStyle name="Hyperlink 2 2 2 2 2 2 3 2 2 3 2" xfId="10000" xr:uid="{62DCE725-923A-46E7-8CBD-DE3BBA4D32AE}"/>
    <cellStyle name="Hyperlink 2 2 2 2 2 2 3 2 2 4" xfId="5580" xr:uid="{00000000-0005-0000-0000-0000E2010000}"/>
    <cellStyle name="Hyperlink 2 2 2 2 2 2 3 2 2 5" xfId="7790" xr:uid="{5A63805A-0651-4BB5-883E-342D2D5238D9}"/>
    <cellStyle name="Hyperlink 2 2 2 2 2 2 3 2 3" xfId="1712" xr:uid="{00000000-0005-0000-0000-0000E3010000}"/>
    <cellStyle name="Hyperlink 2 2 2 2 2 2 3 2 3 2" xfId="3923" xr:uid="{00000000-0005-0000-0000-0000E4010000}"/>
    <cellStyle name="Hyperlink 2 2 2 2 2 2 3 2 3 2 2" xfId="10553" xr:uid="{789D2292-8D8A-4173-8037-3D694C6DC976}"/>
    <cellStyle name="Hyperlink 2 2 2 2 2 2 3 2 3 3" xfId="6133" xr:uid="{00000000-0005-0000-0000-0000E5010000}"/>
    <cellStyle name="Hyperlink 2 2 2 2 2 2 3 2 3 4" xfId="8343" xr:uid="{417DEFB5-0019-4F05-B733-84BEAAC962F8}"/>
    <cellStyle name="Hyperlink 2 2 2 2 2 2 3 2 4" xfId="2818" xr:uid="{00000000-0005-0000-0000-0000E6010000}"/>
    <cellStyle name="Hyperlink 2 2 2 2 2 2 3 2 4 2" xfId="9448" xr:uid="{B70820B8-6C24-42B7-B23C-0C99C18CBF76}"/>
    <cellStyle name="Hyperlink 2 2 2 2 2 2 3 2 5" xfId="5028" xr:uid="{00000000-0005-0000-0000-0000E7010000}"/>
    <cellStyle name="Hyperlink 2 2 2 2 2 2 3 2 6" xfId="7238" xr:uid="{4723CD0C-A264-403B-B405-3B1CCDD65E05}"/>
    <cellStyle name="Hyperlink 2 2 2 2 2 2 3 3" xfId="875" xr:uid="{00000000-0005-0000-0000-0000E8010000}"/>
    <cellStyle name="Hyperlink 2 2 2 2 2 2 3 3 2" xfId="1988" xr:uid="{00000000-0005-0000-0000-0000E9010000}"/>
    <cellStyle name="Hyperlink 2 2 2 2 2 2 3 3 2 2" xfId="4199" xr:uid="{00000000-0005-0000-0000-0000EA010000}"/>
    <cellStyle name="Hyperlink 2 2 2 2 2 2 3 3 2 2 2" xfId="10829" xr:uid="{4B53CE0A-B884-453C-9424-65F1FDC62882}"/>
    <cellStyle name="Hyperlink 2 2 2 2 2 2 3 3 2 3" xfId="6409" xr:uid="{00000000-0005-0000-0000-0000EB010000}"/>
    <cellStyle name="Hyperlink 2 2 2 2 2 2 3 3 2 4" xfId="8619" xr:uid="{24E17F33-A556-414D-954C-B011EAC5B3F0}"/>
    <cellStyle name="Hyperlink 2 2 2 2 2 2 3 3 3" xfId="3094" xr:uid="{00000000-0005-0000-0000-0000EC010000}"/>
    <cellStyle name="Hyperlink 2 2 2 2 2 2 3 3 3 2" xfId="9724" xr:uid="{D0E51C15-F170-4451-970B-0940B0027563}"/>
    <cellStyle name="Hyperlink 2 2 2 2 2 2 3 3 4" xfId="5304" xr:uid="{00000000-0005-0000-0000-0000ED010000}"/>
    <cellStyle name="Hyperlink 2 2 2 2 2 2 3 3 5" xfId="7514" xr:uid="{6EC4ABC3-B9AF-4E19-A9C7-7522909F2FA6}"/>
    <cellStyle name="Hyperlink 2 2 2 2 2 2 3 4" xfId="1436" xr:uid="{00000000-0005-0000-0000-0000EE010000}"/>
    <cellStyle name="Hyperlink 2 2 2 2 2 2 3 4 2" xfId="3647" xr:uid="{00000000-0005-0000-0000-0000EF010000}"/>
    <cellStyle name="Hyperlink 2 2 2 2 2 2 3 4 2 2" xfId="10277" xr:uid="{9549759B-39A6-48CB-8E06-7E9EB327CAAB}"/>
    <cellStyle name="Hyperlink 2 2 2 2 2 2 3 4 3" xfId="5857" xr:uid="{00000000-0005-0000-0000-0000F0010000}"/>
    <cellStyle name="Hyperlink 2 2 2 2 2 2 3 4 4" xfId="8067" xr:uid="{C79EDDBE-B7D1-4427-AED7-55B36573F6A1}"/>
    <cellStyle name="Hyperlink 2 2 2 2 2 2 3 5" xfId="2542" xr:uid="{00000000-0005-0000-0000-0000F1010000}"/>
    <cellStyle name="Hyperlink 2 2 2 2 2 2 3 5 2" xfId="9172" xr:uid="{06A8A680-25B2-4BFC-AF01-8809D3967CC9}"/>
    <cellStyle name="Hyperlink 2 2 2 2 2 2 3 6" xfId="4752" xr:uid="{00000000-0005-0000-0000-0000F2010000}"/>
    <cellStyle name="Hyperlink 2 2 2 2 2 2 3 7" xfId="6962" xr:uid="{1A37F5A6-745B-413F-A1B7-5AC6D32E84E5}"/>
    <cellStyle name="Hyperlink 2 2 2 2 2 2 4" xfId="415" xr:uid="{00000000-0005-0000-0000-0000F3010000}"/>
    <cellStyle name="Hyperlink 2 2 2 2 2 2 4 2" xfId="967" xr:uid="{00000000-0005-0000-0000-0000F4010000}"/>
    <cellStyle name="Hyperlink 2 2 2 2 2 2 4 2 2" xfId="2080" xr:uid="{00000000-0005-0000-0000-0000F5010000}"/>
    <cellStyle name="Hyperlink 2 2 2 2 2 2 4 2 2 2" xfId="4291" xr:uid="{00000000-0005-0000-0000-0000F6010000}"/>
    <cellStyle name="Hyperlink 2 2 2 2 2 2 4 2 2 2 2" xfId="10921" xr:uid="{54D19896-9619-463C-BE08-AC622FD12F1D}"/>
    <cellStyle name="Hyperlink 2 2 2 2 2 2 4 2 2 3" xfId="6501" xr:uid="{00000000-0005-0000-0000-0000F7010000}"/>
    <cellStyle name="Hyperlink 2 2 2 2 2 2 4 2 2 4" xfId="8711" xr:uid="{02ACDC87-BF09-4838-B2DF-47B31020488C}"/>
    <cellStyle name="Hyperlink 2 2 2 2 2 2 4 2 3" xfId="3186" xr:uid="{00000000-0005-0000-0000-0000F8010000}"/>
    <cellStyle name="Hyperlink 2 2 2 2 2 2 4 2 3 2" xfId="9816" xr:uid="{F1CAEA40-9B23-48D8-BAEC-61A6C834FCEB}"/>
    <cellStyle name="Hyperlink 2 2 2 2 2 2 4 2 4" xfId="5396" xr:uid="{00000000-0005-0000-0000-0000F9010000}"/>
    <cellStyle name="Hyperlink 2 2 2 2 2 2 4 2 5" xfId="7606" xr:uid="{B03A5C5C-48B6-4763-B109-EFAE0C43E8E9}"/>
    <cellStyle name="Hyperlink 2 2 2 2 2 2 4 3" xfId="1528" xr:uid="{00000000-0005-0000-0000-0000FA010000}"/>
    <cellStyle name="Hyperlink 2 2 2 2 2 2 4 3 2" xfId="3739" xr:uid="{00000000-0005-0000-0000-0000FB010000}"/>
    <cellStyle name="Hyperlink 2 2 2 2 2 2 4 3 2 2" xfId="10369" xr:uid="{1CB1E590-5F20-4F57-B4F1-51B895611E27}"/>
    <cellStyle name="Hyperlink 2 2 2 2 2 2 4 3 3" xfId="5949" xr:uid="{00000000-0005-0000-0000-0000FC010000}"/>
    <cellStyle name="Hyperlink 2 2 2 2 2 2 4 3 4" xfId="8159" xr:uid="{4BC78E34-D91B-470E-91C9-90D0C9E92E98}"/>
    <cellStyle name="Hyperlink 2 2 2 2 2 2 4 4" xfId="2634" xr:uid="{00000000-0005-0000-0000-0000FD010000}"/>
    <cellStyle name="Hyperlink 2 2 2 2 2 2 4 4 2" xfId="9264" xr:uid="{582E062A-C0ED-40BF-BF5E-6E8C8073E05B}"/>
    <cellStyle name="Hyperlink 2 2 2 2 2 2 4 5" xfId="4844" xr:uid="{00000000-0005-0000-0000-0000FE010000}"/>
    <cellStyle name="Hyperlink 2 2 2 2 2 2 4 6" xfId="7054" xr:uid="{2A6D84AF-54AD-4E76-B9DA-2A01266E4F17}"/>
    <cellStyle name="Hyperlink 2 2 2 2 2 2 5" xfId="691" xr:uid="{00000000-0005-0000-0000-0000FF010000}"/>
    <cellStyle name="Hyperlink 2 2 2 2 2 2 5 2" xfId="1804" xr:uid="{00000000-0005-0000-0000-000000020000}"/>
    <cellStyle name="Hyperlink 2 2 2 2 2 2 5 2 2" xfId="4015" xr:uid="{00000000-0005-0000-0000-000001020000}"/>
    <cellStyle name="Hyperlink 2 2 2 2 2 2 5 2 2 2" xfId="10645" xr:uid="{9ADC7C44-CCBD-48AE-BEEF-636B487C0610}"/>
    <cellStyle name="Hyperlink 2 2 2 2 2 2 5 2 3" xfId="6225" xr:uid="{00000000-0005-0000-0000-000002020000}"/>
    <cellStyle name="Hyperlink 2 2 2 2 2 2 5 2 4" xfId="8435" xr:uid="{B668616F-7859-49BE-8F26-3F81D57D5852}"/>
    <cellStyle name="Hyperlink 2 2 2 2 2 2 5 3" xfId="2910" xr:uid="{00000000-0005-0000-0000-000003020000}"/>
    <cellStyle name="Hyperlink 2 2 2 2 2 2 5 3 2" xfId="9540" xr:uid="{C31EC30C-48ED-45E2-9C52-4DCD2910C866}"/>
    <cellStyle name="Hyperlink 2 2 2 2 2 2 5 4" xfId="5120" xr:uid="{00000000-0005-0000-0000-000004020000}"/>
    <cellStyle name="Hyperlink 2 2 2 2 2 2 5 5" xfId="7330" xr:uid="{BD5715BE-5D19-4034-8579-412549D6BDDE}"/>
    <cellStyle name="Hyperlink 2 2 2 2 2 2 6" xfId="1252" xr:uid="{00000000-0005-0000-0000-000005020000}"/>
    <cellStyle name="Hyperlink 2 2 2 2 2 2 6 2" xfId="3463" xr:uid="{00000000-0005-0000-0000-000006020000}"/>
    <cellStyle name="Hyperlink 2 2 2 2 2 2 6 2 2" xfId="10093" xr:uid="{289CD6A5-E1B7-4ED3-8783-42EC24AA2F34}"/>
    <cellStyle name="Hyperlink 2 2 2 2 2 2 6 3" xfId="5673" xr:uid="{00000000-0005-0000-0000-000007020000}"/>
    <cellStyle name="Hyperlink 2 2 2 2 2 2 6 4" xfId="7883" xr:uid="{27F4B1F8-D3D7-4AAF-A379-507D53C9D651}"/>
    <cellStyle name="Hyperlink 2 2 2 2 2 2 7" xfId="2358" xr:uid="{00000000-0005-0000-0000-000008020000}"/>
    <cellStyle name="Hyperlink 2 2 2 2 2 2 7 2" xfId="8988" xr:uid="{D911D917-3A7C-4217-B1D5-076648FBE330}"/>
    <cellStyle name="Hyperlink 2 2 2 2 2 2 8" xfId="4568" xr:uid="{00000000-0005-0000-0000-000009020000}"/>
    <cellStyle name="Hyperlink 2 2 2 2 2 2 9" xfId="6778" xr:uid="{94D8A67E-5B16-44D1-80C8-44690B322136}"/>
    <cellStyle name="Hyperlink 2 2 2 2 2 3" xfId="185" xr:uid="{00000000-0005-0000-0000-00000A020000}"/>
    <cellStyle name="Hyperlink 2 2 2 2 2 3 2" xfId="461" xr:uid="{00000000-0005-0000-0000-00000B020000}"/>
    <cellStyle name="Hyperlink 2 2 2 2 2 3 2 2" xfId="1013" xr:uid="{00000000-0005-0000-0000-00000C020000}"/>
    <cellStyle name="Hyperlink 2 2 2 2 2 3 2 2 2" xfId="2126" xr:uid="{00000000-0005-0000-0000-00000D020000}"/>
    <cellStyle name="Hyperlink 2 2 2 2 2 3 2 2 2 2" xfId="4337" xr:uid="{00000000-0005-0000-0000-00000E020000}"/>
    <cellStyle name="Hyperlink 2 2 2 2 2 3 2 2 2 2 2" xfId="10967" xr:uid="{27172B2B-555E-4949-98C1-4D37D4D3F404}"/>
    <cellStyle name="Hyperlink 2 2 2 2 2 3 2 2 2 3" xfId="6547" xr:uid="{00000000-0005-0000-0000-00000F020000}"/>
    <cellStyle name="Hyperlink 2 2 2 2 2 3 2 2 2 4" xfId="8757" xr:uid="{2E6AE415-69C1-4386-9DF6-F46725978367}"/>
    <cellStyle name="Hyperlink 2 2 2 2 2 3 2 2 3" xfId="3232" xr:uid="{00000000-0005-0000-0000-000010020000}"/>
    <cellStyle name="Hyperlink 2 2 2 2 2 3 2 2 3 2" xfId="9862" xr:uid="{8097CCFF-14ED-4253-8ADD-585EDE7E5A09}"/>
    <cellStyle name="Hyperlink 2 2 2 2 2 3 2 2 4" xfId="5442" xr:uid="{00000000-0005-0000-0000-000011020000}"/>
    <cellStyle name="Hyperlink 2 2 2 2 2 3 2 2 5" xfId="7652" xr:uid="{F543A9C6-8537-43DA-89CA-B6E8D25110F2}"/>
    <cellStyle name="Hyperlink 2 2 2 2 2 3 2 3" xfId="1574" xr:uid="{00000000-0005-0000-0000-000012020000}"/>
    <cellStyle name="Hyperlink 2 2 2 2 2 3 2 3 2" xfId="3785" xr:uid="{00000000-0005-0000-0000-000013020000}"/>
    <cellStyle name="Hyperlink 2 2 2 2 2 3 2 3 2 2" xfId="10415" xr:uid="{58AF699D-7B91-4EDF-96A9-5D82A752112A}"/>
    <cellStyle name="Hyperlink 2 2 2 2 2 3 2 3 3" xfId="5995" xr:uid="{00000000-0005-0000-0000-000014020000}"/>
    <cellStyle name="Hyperlink 2 2 2 2 2 3 2 3 4" xfId="8205" xr:uid="{36FDE757-6BB4-4F3A-AA46-81ED1138FB4B}"/>
    <cellStyle name="Hyperlink 2 2 2 2 2 3 2 4" xfId="2680" xr:uid="{00000000-0005-0000-0000-000015020000}"/>
    <cellStyle name="Hyperlink 2 2 2 2 2 3 2 4 2" xfId="9310" xr:uid="{44F4BC99-3A24-4CAF-974F-E8B1966567A7}"/>
    <cellStyle name="Hyperlink 2 2 2 2 2 3 2 5" xfId="4890" xr:uid="{00000000-0005-0000-0000-000016020000}"/>
    <cellStyle name="Hyperlink 2 2 2 2 2 3 2 6" xfId="7100" xr:uid="{0FD450FD-F836-44CF-94AB-B3D688971287}"/>
    <cellStyle name="Hyperlink 2 2 2 2 2 3 3" xfId="737" xr:uid="{00000000-0005-0000-0000-000017020000}"/>
    <cellStyle name="Hyperlink 2 2 2 2 2 3 3 2" xfId="1850" xr:uid="{00000000-0005-0000-0000-000018020000}"/>
    <cellStyle name="Hyperlink 2 2 2 2 2 3 3 2 2" xfId="4061" xr:uid="{00000000-0005-0000-0000-000019020000}"/>
    <cellStyle name="Hyperlink 2 2 2 2 2 3 3 2 2 2" xfId="10691" xr:uid="{674FD315-DF0D-4A48-9625-E6AB9EA8E7B3}"/>
    <cellStyle name="Hyperlink 2 2 2 2 2 3 3 2 3" xfId="6271" xr:uid="{00000000-0005-0000-0000-00001A020000}"/>
    <cellStyle name="Hyperlink 2 2 2 2 2 3 3 2 4" xfId="8481" xr:uid="{6C690453-409F-4797-9882-0C1DF64F299E}"/>
    <cellStyle name="Hyperlink 2 2 2 2 2 3 3 3" xfId="2956" xr:uid="{00000000-0005-0000-0000-00001B020000}"/>
    <cellStyle name="Hyperlink 2 2 2 2 2 3 3 3 2" xfId="9586" xr:uid="{D6DA1A15-48C4-4EF5-B439-B8EDE5F2B1E1}"/>
    <cellStyle name="Hyperlink 2 2 2 2 2 3 3 4" xfId="5166" xr:uid="{00000000-0005-0000-0000-00001C020000}"/>
    <cellStyle name="Hyperlink 2 2 2 2 2 3 3 5" xfId="7376" xr:uid="{A51BC4CA-9EB6-40AA-84A9-B13DC557263C}"/>
    <cellStyle name="Hyperlink 2 2 2 2 2 3 4" xfId="1298" xr:uid="{00000000-0005-0000-0000-00001D020000}"/>
    <cellStyle name="Hyperlink 2 2 2 2 2 3 4 2" xfId="3509" xr:uid="{00000000-0005-0000-0000-00001E020000}"/>
    <cellStyle name="Hyperlink 2 2 2 2 2 3 4 2 2" xfId="10139" xr:uid="{A42EC1A0-3751-4CD8-A247-8C6F2F8537CB}"/>
    <cellStyle name="Hyperlink 2 2 2 2 2 3 4 3" xfId="5719" xr:uid="{00000000-0005-0000-0000-00001F020000}"/>
    <cellStyle name="Hyperlink 2 2 2 2 2 3 4 4" xfId="7929" xr:uid="{81A5D95C-DF1A-42C9-9970-AA5EA67D60D5}"/>
    <cellStyle name="Hyperlink 2 2 2 2 2 3 5" xfId="2404" xr:uid="{00000000-0005-0000-0000-000020020000}"/>
    <cellStyle name="Hyperlink 2 2 2 2 2 3 5 2" xfId="9034" xr:uid="{523678E8-C66A-4358-8B16-D340A34917DC}"/>
    <cellStyle name="Hyperlink 2 2 2 2 2 3 6" xfId="4614" xr:uid="{00000000-0005-0000-0000-000021020000}"/>
    <cellStyle name="Hyperlink 2 2 2 2 2 3 7" xfId="6824" xr:uid="{53A4455C-1171-4DB3-BE5F-EB4BE411CD19}"/>
    <cellStyle name="Hyperlink 2 2 2 2 2 4" xfId="277" xr:uid="{00000000-0005-0000-0000-000022020000}"/>
    <cellStyle name="Hyperlink 2 2 2 2 2 4 2" xfId="553" xr:uid="{00000000-0005-0000-0000-000023020000}"/>
    <cellStyle name="Hyperlink 2 2 2 2 2 4 2 2" xfId="1105" xr:uid="{00000000-0005-0000-0000-000024020000}"/>
    <cellStyle name="Hyperlink 2 2 2 2 2 4 2 2 2" xfId="2218" xr:uid="{00000000-0005-0000-0000-000025020000}"/>
    <cellStyle name="Hyperlink 2 2 2 2 2 4 2 2 2 2" xfId="4429" xr:uid="{00000000-0005-0000-0000-000026020000}"/>
    <cellStyle name="Hyperlink 2 2 2 2 2 4 2 2 2 2 2" xfId="11059" xr:uid="{8AA023C9-57B7-4CBA-A19E-874C9398DD9D}"/>
    <cellStyle name="Hyperlink 2 2 2 2 2 4 2 2 2 3" xfId="6639" xr:uid="{00000000-0005-0000-0000-000027020000}"/>
    <cellStyle name="Hyperlink 2 2 2 2 2 4 2 2 2 4" xfId="8849" xr:uid="{38744776-071D-4904-9FC0-ECB8CC4D53DA}"/>
    <cellStyle name="Hyperlink 2 2 2 2 2 4 2 2 3" xfId="3324" xr:uid="{00000000-0005-0000-0000-000028020000}"/>
    <cellStyle name="Hyperlink 2 2 2 2 2 4 2 2 3 2" xfId="9954" xr:uid="{848F2A79-F16B-4CDA-9868-C60DE02BEA4D}"/>
    <cellStyle name="Hyperlink 2 2 2 2 2 4 2 2 4" xfId="5534" xr:uid="{00000000-0005-0000-0000-000029020000}"/>
    <cellStyle name="Hyperlink 2 2 2 2 2 4 2 2 5" xfId="7744" xr:uid="{5B7BED3A-1856-41B5-8C78-415DE5715056}"/>
    <cellStyle name="Hyperlink 2 2 2 2 2 4 2 3" xfId="1666" xr:uid="{00000000-0005-0000-0000-00002A020000}"/>
    <cellStyle name="Hyperlink 2 2 2 2 2 4 2 3 2" xfId="3877" xr:uid="{00000000-0005-0000-0000-00002B020000}"/>
    <cellStyle name="Hyperlink 2 2 2 2 2 4 2 3 2 2" xfId="10507" xr:uid="{07F50816-F488-4992-928F-A68F3514F199}"/>
    <cellStyle name="Hyperlink 2 2 2 2 2 4 2 3 3" xfId="6087" xr:uid="{00000000-0005-0000-0000-00002C020000}"/>
    <cellStyle name="Hyperlink 2 2 2 2 2 4 2 3 4" xfId="8297" xr:uid="{DDB0E6EC-FD17-44F3-9CA4-2C7342A4B6C7}"/>
    <cellStyle name="Hyperlink 2 2 2 2 2 4 2 4" xfId="2772" xr:uid="{00000000-0005-0000-0000-00002D020000}"/>
    <cellStyle name="Hyperlink 2 2 2 2 2 4 2 4 2" xfId="9402" xr:uid="{D9495D85-BD33-49D9-B55F-10F3D57EA6E6}"/>
    <cellStyle name="Hyperlink 2 2 2 2 2 4 2 5" xfId="4982" xr:uid="{00000000-0005-0000-0000-00002E020000}"/>
    <cellStyle name="Hyperlink 2 2 2 2 2 4 2 6" xfId="7192" xr:uid="{1917A91E-DEF0-4D35-A397-D26C1549417C}"/>
    <cellStyle name="Hyperlink 2 2 2 2 2 4 3" xfId="829" xr:uid="{00000000-0005-0000-0000-00002F020000}"/>
    <cellStyle name="Hyperlink 2 2 2 2 2 4 3 2" xfId="1942" xr:uid="{00000000-0005-0000-0000-000030020000}"/>
    <cellStyle name="Hyperlink 2 2 2 2 2 4 3 2 2" xfId="4153" xr:uid="{00000000-0005-0000-0000-000031020000}"/>
    <cellStyle name="Hyperlink 2 2 2 2 2 4 3 2 2 2" xfId="10783" xr:uid="{CF4CC91C-5A01-4C2D-998A-1AD88646BE07}"/>
    <cellStyle name="Hyperlink 2 2 2 2 2 4 3 2 3" xfId="6363" xr:uid="{00000000-0005-0000-0000-000032020000}"/>
    <cellStyle name="Hyperlink 2 2 2 2 2 4 3 2 4" xfId="8573" xr:uid="{0850FBCD-71DB-41E9-BFBB-93B4928F8783}"/>
    <cellStyle name="Hyperlink 2 2 2 2 2 4 3 3" xfId="3048" xr:uid="{00000000-0005-0000-0000-000033020000}"/>
    <cellStyle name="Hyperlink 2 2 2 2 2 4 3 3 2" xfId="9678" xr:uid="{30ECAFD6-F112-4243-A7A0-AFA34DF7ACF0}"/>
    <cellStyle name="Hyperlink 2 2 2 2 2 4 3 4" xfId="5258" xr:uid="{00000000-0005-0000-0000-000034020000}"/>
    <cellStyle name="Hyperlink 2 2 2 2 2 4 3 5" xfId="7468" xr:uid="{2FE937B4-D3F1-4063-904E-22619B7E2763}"/>
    <cellStyle name="Hyperlink 2 2 2 2 2 4 4" xfId="1390" xr:uid="{00000000-0005-0000-0000-000035020000}"/>
    <cellStyle name="Hyperlink 2 2 2 2 2 4 4 2" xfId="3601" xr:uid="{00000000-0005-0000-0000-000036020000}"/>
    <cellStyle name="Hyperlink 2 2 2 2 2 4 4 2 2" xfId="10231" xr:uid="{CC5DB3DA-B3C9-4278-9FFD-32D6767DEA66}"/>
    <cellStyle name="Hyperlink 2 2 2 2 2 4 4 3" xfId="5811" xr:uid="{00000000-0005-0000-0000-000037020000}"/>
    <cellStyle name="Hyperlink 2 2 2 2 2 4 4 4" xfId="8021" xr:uid="{CF5989C3-6D50-4BCF-9CE0-DA7F80122EF6}"/>
    <cellStyle name="Hyperlink 2 2 2 2 2 4 5" xfId="2496" xr:uid="{00000000-0005-0000-0000-000038020000}"/>
    <cellStyle name="Hyperlink 2 2 2 2 2 4 5 2" xfId="9126" xr:uid="{59C5F5D2-B361-43A5-9A55-509A8A43A211}"/>
    <cellStyle name="Hyperlink 2 2 2 2 2 4 6" xfId="4706" xr:uid="{00000000-0005-0000-0000-000039020000}"/>
    <cellStyle name="Hyperlink 2 2 2 2 2 4 7" xfId="6916" xr:uid="{1633952A-7468-4A1C-860D-6B4CC21C9D94}"/>
    <cellStyle name="Hyperlink 2 2 2 2 2 5" xfId="369" xr:uid="{00000000-0005-0000-0000-00003A020000}"/>
    <cellStyle name="Hyperlink 2 2 2 2 2 5 2" xfId="921" xr:uid="{00000000-0005-0000-0000-00003B020000}"/>
    <cellStyle name="Hyperlink 2 2 2 2 2 5 2 2" xfId="2034" xr:uid="{00000000-0005-0000-0000-00003C020000}"/>
    <cellStyle name="Hyperlink 2 2 2 2 2 5 2 2 2" xfId="4245" xr:uid="{00000000-0005-0000-0000-00003D020000}"/>
    <cellStyle name="Hyperlink 2 2 2 2 2 5 2 2 2 2" xfId="10875" xr:uid="{F8B211DF-D331-469E-8A2E-CA3E8EC2D275}"/>
    <cellStyle name="Hyperlink 2 2 2 2 2 5 2 2 3" xfId="6455" xr:uid="{00000000-0005-0000-0000-00003E020000}"/>
    <cellStyle name="Hyperlink 2 2 2 2 2 5 2 2 4" xfId="8665" xr:uid="{CD418705-3A81-4D80-B81F-6EC3CCA3F409}"/>
    <cellStyle name="Hyperlink 2 2 2 2 2 5 2 3" xfId="3140" xr:uid="{00000000-0005-0000-0000-00003F020000}"/>
    <cellStyle name="Hyperlink 2 2 2 2 2 5 2 3 2" xfId="9770" xr:uid="{33CCAA33-8B9C-4EE8-A6D3-86DA2D143444}"/>
    <cellStyle name="Hyperlink 2 2 2 2 2 5 2 4" xfId="5350" xr:uid="{00000000-0005-0000-0000-000040020000}"/>
    <cellStyle name="Hyperlink 2 2 2 2 2 5 2 5" xfId="7560" xr:uid="{29FF6326-8190-43F3-8B00-5242CF9F0745}"/>
    <cellStyle name="Hyperlink 2 2 2 2 2 5 3" xfId="1482" xr:uid="{00000000-0005-0000-0000-000041020000}"/>
    <cellStyle name="Hyperlink 2 2 2 2 2 5 3 2" xfId="3693" xr:uid="{00000000-0005-0000-0000-000042020000}"/>
    <cellStyle name="Hyperlink 2 2 2 2 2 5 3 2 2" xfId="10323" xr:uid="{BF2073BF-5FA1-48DF-B383-1AE582439440}"/>
    <cellStyle name="Hyperlink 2 2 2 2 2 5 3 3" xfId="5903" xr:uid="{00000000-0005-0000-0000-000043020000}"/>
    <cellStyle name="Hyperlink 2 2 2 2 2 5 3 4" xfId="8113" xr:uid="{026CE620-3083-4F75-A8E4-EA9E6B0A1DD4}"/>
    <cellStyle name="Hyperlink 2 2 2 2 2 5 4" xfId="2588" xr:uid="{00000000-0005-0000-0000-000044020000}"/>
    <cellStyle name="Hyperlink 2 2 2 2 2 5 4 2" xfId="9218" xr:uid="{CC3C7F1E-ADCA-48BF-B5DF-B458A4F920D8}"/>
    <cellStyle name="Hyperlink 2 2 2 2 2 5 5" xfId="4798" xr:uid="{00000000-0005-0000-0000-000045020000}"/>
    <cellStyle name="Hyperlink 2 2 2 2 2 5 6" xfId="7008" xr:uid="{4374B4FD-E1E3-433F-B66E-5A3EC6F2A906}"/>
    <cellStyle name="Hyperlink 2 2 2 2 2 6" xfId="645" xr:uid="{00000000-0005-0000-0000-000046020000}"/>
    <cellStyle name="Hyperlink 2 2 2 2 2 6 2" xfId="1758" xr:uid="{00000000-0005-0000-0000-000047020000}"/>
    <cellStyle name="Hyperlink 2 2 2 2 2 6 2 2" xfId="3969" xr:uid="{00000000-0005-0000-0000-000048020000}"/>
    <cellStyle name="Hyperlink 2 2 2 2 2 6 2 2 2" xfId="10599" xr:uid="{E31F9560-3C1F-43E0-8B5F-C9AE1E23AC4C}"/>
    <cellStyle name="Hyperlink 2 2 2 2 2 6 2 3" xfId="6179" xr:uid="{00000000-0005-0000-0000-000049020000}"/>
    <cellStyle name="Hyperlink 2 2 2 2 2 6 2 4" xfId="8389" xr:uid="{210DD7EF-7DB4-4430-A5AC-5C6B99BE3858}"/>
    <cellStyle name="Hyperlink 2 2 2 2 2 6 3" xfId="2864" xr:uid="{00000000-0005-0000-0000-00004A020000}"/>
    <cellStyle name="Hyperlink 2 2 2 2 2 6 3 2" xfId="9494" xr:uid="{A01B3475-1D71-4990-8D10-737A018A5F30}"/>
    <cellStyle name="Hyperlink 2 2 2 2 2 6 4" xfId="5074" xr:uid="{00000000-0005-0000-0000-00004B020000}"/>
    <cellStyle name="Hyperlink 2 2 2 2 2 6 5" xfId="7284" xr:uid="{88D375F4-2F88-4540-86E4-1A3E99A93B4D}"/>
    <cellStyle name="Hyperlink 2 2 2 2 2 7" xfId="1206" xr:uid="{00000000-0005-0000-0000-00004C020000}"/>
    <cellStyle name="Hyperlink 2 2 2 2 2 7 2" xfId="3417" xr:uid="{00000000-0005-0000-0000-00004D020000}"/>
    <cellStyle name="Hyperlink 2 2 2 2 2 7 2 2" xfId="10047" xr:uid="{47791974-133D-40D8-97DF-385AB9D6BAA3}"/>
    <cellStyle name="Hyperlink 2 2 2 2 2 7 3" xfId="5627" xr:uid="{00000000-0005-0000-0000-00004E020000}"/>
    <cellStyle name="Hyperlink 2 2 2 2 2 7 4" xfId="7837" xr:uid="{158961D3-D9C8-4143-93EB-6374828D528E}"/>
    <cellStyle name="Hyperlink 2 2 2 2 2 8" xfId="2312" xr:uid="{00000000-0005-0000-0000-00004F020000}"/>
    <cellStyle name="Hyperlink 2 2 2 2 2 8 2" xfId="8942" xr:uid="{85A5B21E-6C96-42ED-85C6-5A1A1F605E8F}"/>
    <cellStyle name="Hyperlink 2 2 2 2 2 9" xfId="4522" xr:uid="{00000000-0005-0000-0000-000050020000}"/>
    <cellStyle name="Hyperlink 2 2 2 2 3" xfId="119" xr:uid="{00000000-0005-0000-0000-000051020000}"/>
    <cellStyle name="Hyperlink 2 2 2 2 3 2" xfId="211" xr:uid="{00000000-0005-0000-0000-000052020000}"/>
    <cellStyle name="Hyperlink 2 2 2 2 3 2 2" xfId="487" xr:uid="{00000000-0005-0000-0000-000053020000}"/>
    <cellStyle name="Hyperlink 2 2 2 2 3 2 2 2" xfId="1039" xr:uid="{00000000-0005-0000-0000-000054020000}"/>
    <cellStyle name="Hyperlink 2 2 2 2 3 2 2 2 2" xfId="2152" xr:uid="{00000000-0005-0000-0000-000055020000}"/>
    <cellStyle name="Hyperlink 2 2 2 2 3 2 2 2 2 2" xfId="4363" xr:uid="{00000000-0005-0000-0000-000056020000}"/>
    <cellStyle name="Hyperlink 2 2 2 2 3 2 2 2 2 2 2" xfId="10993" xr:uid="{C0329F99-38AD-48D5-ACB9-75D82477DBED}"/>
    <cellStyle name="Hyperlink 2 2 2 2 3 2 2 2 2 3" xfId="6573" xr:uid="{00000000-0005-0000-0000-000057020000}"/>
    <cellStyle name="Hyperlink 2 2 2 2 3 2 2 2 2 4" xfId="8783" xr:uid="{D27FEDE8-D0D5-47C6-9D2C-0A26D93953C0}"/>
    <cellStyle name="Hyperlink 2 2 2 2 3 2 2 2 3" xfId="3258" xr:uid="{00000000-0005-0000-0000-000058020000}"/>
    <cellStyle name="Hyperlink 2 2 2 2 3 2 2 2 3 2" xfId="9888" xr:uid="{04CF8AD2-ADF3-491F-8838-233C17F097BE}"/>
    <cellStyle name="Hyperlink 2 2 2 2 3 2 2 2 4" xfId="5468" xr:uid="{00000000-0005-0000-0000-000059020000}"/>
    <cellStyle name="Hyperlink 2 2 2 2 3 2 2 2 5" xfId="7678" xr:uid="{ABC43A75-062A-470A-B455-9CDA3DDAFC9F}"/>
    <cellStyle name="Hyperlink 2 2 2 2 3 2 2 3" xfId="1600" xr:uid="{00000000-0005-0000-0000-00005A020000}"/>
    <cellStyle name="Hyperlink 2 2 2 2 3 2 2 3 2" xfId="3811" xr:uid="{00000000-0005-0000-0000-00005B020000}"/>
    <cellStyle name="Hyperlink 2 2 2 2 3 2 2 3 2 2" xfId="10441" xr:uid="{602EF982-9E29-413A-BDF6-FF36ED4FEBA0}"/>
    <cellStyle name="Hyperlink 2 2 2 2 3 2 2 3 3" xfId="6021" xr:uid="{00000000-0005-0000-0000-00005C020000}"/>
    <cellStyle name="Hyperlink 2 2 2 2 3 2 2 3 4" xfId="8231" xr:uid="{D7F00EF7-F45F-42D8-989D-D03A45A2FDC8}"/>
    <cellStyle name="Hyperlink 2 2 2 2 3 2 2 4" xfId="2706" xr:uid="{00000000-0005-0000-0000-00005D020000}"/>
    <cellStyle name="Hyperlink 2 2 2 2 3 2 2 4 2" xfId="9336" xr:uid="{D46FB407-ECEC-4410-89ED-FC7E162E76F6}"/>
    <cellStyle name="Hyperlink 2 2 2 2 3 2 2 5" xfId="4916" xr:uid="{00000000-0005-0000-0000-00005E020000}"/>
    <cellStyle name="Hyperlink 2 2 2 2 3 2 2 6" xfId="7126" xr:uid="{E1477137-FE64-4BF5-8D84-ABA72459DACC}"/>
    <cellStyle name="Hyperlink 2 2 2 2 3 2 3" xfId="763" xr:uid="{00000000-0005-0000-0000-00005F020000}"/>
    <cellStyle name="Hyperlink 2 2 2 2 3 2 3 2" xfId="1876" xr:uid="{00000000-0005-0000-0000-000060020000}"/>
    <cellStyle name="Hyperlink 2 2 2 2 3 2 3 2 2" xfId="4087" xr:uid="{00000000-0005-0000-0000-000061020000}"/>
    <cellStyle name="Hyperlink 2 2 2 2 3 2 3 2 2 2" xfId="10717" xr:uid="{DC5610AD-05A1-4173-B6D9-85745E7BEEA8}"/>
    <cellStyle name="Hyperlink 2 2 2 2 3 2 3 2 3" xfId="6297" xr:uid="{00000000-0005-0000-0000-000062020000}"/>
    <cellStyle name="Hyperlink 2 2 2 2 3 2 3 2 4" xfId="8507" xr:uid="{00EB1964-3372-4BB4-8902-216156D69909}"/>
    <cellStyle name="Hyperlink 2 2 2 2 3 2 3 3" xfId="2982" xr:uid="{00000000-0005-0000-0000-000063020000}"/>
    <cellStyle name="Hyperlink 2 2 2 2 3 2 3 3 2" xfId="9612" xr:uid="{4C1E3616-1C61-4C2E-AD87-F51AB083ABF2}"/>
    <cellStyle name="Hyperlink 2 2 2 2 3 2 3 4" xfId="5192" xr:uid="{00000000-0005-0000-0000-000064020000}"/>
    <cellStyle name="Hyperlink 2 2 2 2 3 2 3 5" xfId="7402" xr:uid="{75CA9739-C7AC-4819-8B68-79694FFEF209}"/>
    <cellStyle name="Hyperlink 2 2 2 2 3 2 4" xfId="1324" xr:uid="{00000000-0005-0000-0000-000065020000}"/>
    <cellStyle name="Hyperlink 2 2 2 2 3 2 4 2" xfId="3535" xr:uid="{00000000-0005-0000-0000-000066020000}"/>
    <cellStyle name="Hyperlink 2 2 2 2 3 2 4 2 2" xfId="10165" xr:uid="{68AFDF61-86A8-42C5-AEFC-B0E55EEBEAD5}"/>
    <cellStyle name="Hyperlink 2 2 2 2 3 2 4 3" xfId="5745" xr:uid="{00000000-0005-0000-0000-000067020000}"/>
    <cellStyle name="Hyperlink 2 2 2 2 3 2 4 4" xfId="7955" xr:uid="{99C14E35-0170-4CAA-AFAD-034350CD5CC7}"/>
    <cellStyle name="Hyperlink 2 2 2 2 3 2 5" xfId="2430" xr:uid="{00000000-0005-0000-0000-000068020000}"/>
    <cellStyle name="Hyperlink 2 2 2 2 3 2 5 2" xfId="9060" xr:uid="{48F7BC6B-AC21-414B-975E-17637228BE6F}"/>
    <cellStyle name="Hyperlink 2 2 2 2 3 2 6" xfId="4640" xr:uid="{00000000-0005-0000-0000-000069020000}"/>
    <cellStyle name="Hyperlink 2 2 2 2 3 2 7" xfId="6850" xr:uid="{C73A1100-5A1A-4AE9-BADA-ED41396697D2}"/>
    <cellStyle name="Hyperlink 2 2 2 2 3 3" xfId="303" xr:uid="{00000000-0005-0000-0000-00006A020000}"/>
    <cellStyle name="Hyperlink 2 2 2 2 3 3 2" xfId="579" xr:uid="{00000000-0005-0000-0000-00006B020000}"/>
    <cellStyle name="Hyperlink 2 2 2 2 3 3 2 2" xfId="1131" xr:uid="{00000000-0005-0000-0000-00006C020000}"/>
    <cellStyle name="Hyperlink 2 2 2 2 3 3 2 2 2" xfId="2244" xr:uid="{00000000-0005-0000-0000-00006D020000}"/>
    <cellStyle name="Hyperlink 2 2 2 2 3 3 2 2 2 2" xfId="4455" xr:uid="{00000000-0005-0000-0000-00006E020000}"/>
    <cellStyle name="Hyperlink 2 2 2 2 3 3 2 2 2 2 2" xfId="11085" xr:uid="{AFAA6B59-21F5-4C24-97F6-E1A87B355DB8}"/>
    <cellStyle name="Hyperlink 2 2 2 2 3 3 2 2 2 3" xfId="6665" xr:uid="{00000000-0005-0000-0000-00006F020000}"/>
    <cellStyle name="Hyperlink 2 2 2 2 3 3 2 2 2 4" xfId="8875" xr:uid="{6A2F2952-67BE-410C-83FB-4C59197BB0F2}"/>
    <cellStyle name="Hyperlink 2 2 2 2 3 3 2 2 3" xfId="3350" xr:uid="{00000000-0005-0000-0000-000070020000}"/>
    <cellStyle name="Hyperlink 2 2 2 2 3 3 2 2 3 2" xfId="9980" xr:uid="{65F7E4D1-9768-4222-8F98-8FBF187042E2}"/>
    <cellStyle name="Hyperlink 2 2 2 2 3 3 2 2 4" xfId="5560" xr:uid="{00000000-0005-0000-0000-000071020000}"/>
    <cellStyle name="Hyperlink 2 2 2 2 3 3 2 2 5" xfId="7770" xr:uid="{EDEA2A07-02B5-43C7-9616-9A5F088BB693}"/>
    <cellStyle name="Hyperlink 2 2 2 2 3 3 2 3" xfId="1692" xr:uid="{00000000-0005-0000-0000-000072020000}"/>
    <cellStyle name="Hyperlink 2 2 2 2 3 3 2 3 2" xfId="3903" xr:uid="{00000000-0005-0000-0000-000073020000}"/>
    <cellStyle name="Hyperlink 2 2 2 2 3 3 2 3 2 2" xfId="10533" xr:uid="{EED95325-D66D-44DB-840B-607AB1658455}"/>
    <cellStyle name="Hyperlink 2 2 2 2 3 3 2 3 3" xfId="6113" xr:uid="{00000000-0005-0000-0000-000074020000}"/>
    <cellStyle name="Hyperlink 2 2 2 2 3 3 2 3 4" xfId="8323" xr:uid="{65AF22C5-3D97-43C3-B938-98C330B03A84}"/>
    <cellStyle name="Hyperlink 2 2 2 2 3 3 2 4" xfId="2798" xr:uid="{00000000-0005-0000-0000-000075020000}"/>
    <cellStyle name="Hyperlink 2 2 2 2 3 3 2 4 2" xfId="9428" xr:uid="{0E427521-A169-40F3-8FD8-7CB18B134E25}"/>
    <cellStyle name="Hyperlink 2 2 2 2 3 3 2 5" xfId="5008" xr:uid="{00000000-0005-0000-0000-000076020000}"/>
    <cellStyle name="Hyperlink 2 2 2 2 3 3 2 6" xfId="7218" xr:uid="{35ACC1DD-DB7D-41F5-893C-A282C9053CD5}"/>
    <cellStyle name="Hyperlink 2 2 2 2 3 3 3" xfId="855" xr:uid="{00000000-0005-0000-0000-000077020000}"/>
    <cellStyle name="Hyperlink 2 2 2 2 3 3 3 2" xfId="1968" xr:uid="{00000000-0005-0000-0000-000078020000}"/>
    <cellStyle name="Hyperlink 2 2 2 2 3 3 3 2 2" xfId="4179" xr:uid="{00000000-0005-0000-0000-000079020000}"/>
    <cellStyle name="Hyperlink 2 2 2 2 3 3 3 2 2 2" xfId="10809" xr:uid="{AF1B1AFC-0550-432E-B8E1-C30B2119A35B}"/>
    <cellStyle name="Hyperlink 2 2 2 2 3 3 3 2 3" xfId="6389" xr:uid="{00000000-0005-0000-0000-00007A020000}"/>
    <cellStyle name="Hyperlink 2 2 2 2 3 3 3 2 4" xfId="8599" xr:uid="{740A153F-C0FA-4B07-B760-D7D5F1596984}"/>
    <cellStyle name="Hyperlink 2 2 2 2 3 3 3 3" xfId="3074" xr:uid="{00000000-0005-0000-0000-00007B020000}"/>
    <cellStyle name="Hyperlink 2 2 2 2 3 3 3 3 2" xfId="9704" xr:uid="{412E5013-632F-4708-ACD9-946F52726E76}"/>
    <cellStyle name="Hyperlink 2 2 2 2 3 3 3 4" xfId="5284" xr:uid="{00000000-0005-0000-0000-00007C020000}"/>
    <cellStyle name="Hyperlink 2 2 2 2 3 3 3 5" xfId="7494" xr:uid="{56FBC302-3374-48AE-BEC1-CC6574018808}"/>
    <cellStyle name="Hyperlink 2 2 2 2 3 3 4" xfId="1416" xr:uid="{00000000-0005-0000-0000-00007D020000}"/>
    <cellStyle name="Hyperlink 2 2 2 2 3 3 4 2" xfId="3627" xr:uid="{00000000-0005-0000-0000-00007E020000}"/>
    <cellStyle name="Hyperlink 2 2 2 2 3 3 4 2 2" xfId="10257" xr:uid="{2D5231FD-A147-47CC-8362-D3D63C5938CF}"/>
    <cellStyle name="Hyperlink 2 2 2 2 3 3 4 3" xfId="5837" xr:uid="{00000000-0005-0000-0000-00007F020000}"/>
    <cellStyle name="Hyperlink 2 2 2 2 3 3 4 4" xfId="8047" xr:uid="{7712A918-6C3A-4388-B9E3-841D39A415A0}"/>
    <cellStyle name="Hyperlink 2 2 2 2 3 3 5" xfId="2522" xr:uid="{00000000-0005-0000-0000-000080020000}"/>
    <cellStyle name="Hyperlink 2 2 2 2 3 3 5 2" xfId="9152" xr:uid="{5C36F260-69F7-49A4-AB52-EF4954407084}"/>
    <cellStyle name="Hyperlink 2 2 2 2 3 3 6" xfId="4732" xr:uid="{00000000-0005-0000-0000-000081020000}"/>
    <cellStyle name="Hyperlink 2 2 2 2 3 3 7" xfId="6942" xr:uid="{C05B0603-88E8-4EAD-AAEC-D3BFEA32D0B5}"/>
    <cellStyle name="Hyperlink 2 2 2 2 3 4" xfId="395" xr:uid="{00000000-0005-0000-0000-000082020000}"/>
    <cellStyle name="Hyperlink 2 2 2 2 3 4 2" xfId="947" xr:uid="{00000000-0005-0000-0000-000083020000}"/>
    <cellStyle name="Hyperlink 2 2 2 2 3 4 2 2" xfId="2060" xr:uid="{00000000-0005-0000-0000-000084020000}"/>
    <cellStyle name="Hyperlink 2 2 2 2 3 4 2 2 2" xfId="4271" xr:uid="{00000000-0005-0000-0000-000085020000}"/>
    <cellStyle name="Hyperlink 2 2 2 2 3 4 2 2 2 2" xfId="10901" xr:uid="{D579EFB9-74DC-4C0B-93D6-BBE03800AFF8}"/>
    <cellStyle name="Hyperlink 2 2 2 2 3 4 2 2 3" xfId="6481" xr:uid="{00000000-0005-0000-0000-000086020000}"/>
    <cellStyle name="Hyperlink 2 2 2 2 3 4 2 2 4" xfId="8691" xr:uid="{BBBD2F20-9C0C-41C3-A9DF-3D946D18A6E4}"/>
    <cellStyle name="Hyperlink 2 2 2 2 3 4 2 3" xfId="3166" xr:uid="{00000000-0005-0000-0000-000087020000}"/>
    <cellStyle name="Hyperlink 2 2 2 2 3 4 2 3 2" xfId="9796" xr:uid="{0A61F69C-A15F-4657-91B8-6F45C68AFB3B}"/>
    <cellStyle name="Hyperlink 2 2 2 2 3 4 2 4" xfId="5376" xr:uid="{00000000-0005-0000-0000-000088020000}"/>
    <cellStyle name="Hyperlink 2 2 2 2 3 4 2 5" xfId="7586" xr:uid="{65A937C6-237A-4907-BCA8-4435DA2A1ED9}"/>
    <cellStyle name="Hyperlink 2 2 2 2 3 4 3" xfId="1508" xr:uid="{00000000-0005-0000-0000-000089020000}"/>
    <cellStyle name="Hyperlink 2 2 2 2 3 4 3 2" xfId="3719" xr:uid="{00000000-0005-0000-0000-00008A020000}"/>
    <cellStyle name="Hyperlink 2 2 2 2 3 4 3 2 2" xfId="10349" xr:uid="{9B5F3E23-07A8-4869-ADAF-073AC40228CF}"/>
    <cellStyle name="Hyperlink 2 2 2 2 3 4 3 3" xfId="5929" xr:uid="{00000000-0005-0000-0000-00008B020000}"/>
    <cellStyle name="Hyperlink 2 2 2 2 3 4 3 4" xfId="8139" xr:uid="{24A9ED5A-A7A6-4D27-834C-344BA9171C56}"/>
    <cellStyle name="Hyperlink 2 2 2 2 3 4 4" xfId="2614" xr:uid="{00000000-0005-0000-0000-00008C020000}"/>
    <cellStyle name="Hyperlink 2 2 2 2 3 4 4 2" xfId="9244" xr:uid="{B58E2F64-AD8C-4B4B-8EBA-BA0309799381}"/>
    <cellStyle name="Hyperlink 2 2 2 2 3 4 5" xfId="4824" xr:uid="{00000000-0005-0000-0000-00008D020000}"/>
    <cellStyle name="Hyperlink 2 2 2 2 3 4 6" xfId="7034" xr:uid="{EC3ACE71-92CF-41AB-AADD-3F84809C15FD}"/>
    <cellStyle name="Hyperlink 2 2 2 2 3 5" xfId="671" xr:uid="{00000000-0005-0000-0000-00008E020000}"/>
    <cellStyle name="Hyperlink 2 2 2 2 3 5 2" xfId="1784" xr:uid="{00000000-0005-0000-0000-00008F020000}"/>
    <cellStyle name="Hyperlink 2 2 2 2 3 5 2 2" xfId="3995" xr:uid="{00000000-0005-0000-0000-000090020000}"/>
    <cellStyle name="Hyperlink 2 2 2 2 3 5 2 2 2" xfId="10625" xr:uid="{FB645B82-1461-408B-89B7-5C63C90E131F}"/>
    <cellStyle name="Hyperlink 2 2 2 2 3 5 2 3" xfId="6205" xr:uid="{00000000-0005-0000-0000-000091020000}"/>
    <cellStyle name="Hyperlink 2 2 2 2 3 5 2 4" xfId="8415" xr:uid="{C5A5814E-F56C-4220-B508-0905F9EF1D8A}"/>
    <cellStyle name="Hyperlink 2 2 2 2 3 5 3" xfId="2890" xr:uid="{00000000-0005-0000-0000-000092020000}"/>
    <cellStyle name="Hyperlink 2 2 2 2 3 5 3 2" xfId="9520" xr:uid="{B515C036-7F58-4FE3-A397-EB661223D4D6}"/>
    <cellStyle name="Hyperlink 2 2 2 2 3 5 4" xfId="5100" xr:uid="{00000000-0005-0000-0000-000093020000}"/>
    <cellStyle name="Hyperlink 2 2 2 2 3 5 5" xfId="7310" xr:uid="{BB2BF69A-FEE0-4775-A3FD-C90688C7C212}"/>
    <cellStyle name="Hyperlink 2 2 2 2 3 6" xfId="1232" xr:uid="{00000000-0005-0000-0000-000094020000}"/>
    <cellStyle name="Hyperlink 2 2 2 2 3 6 2" xfId="3443" xr:uid="{00000000-0005-0000-0000-000095020000}"/>
    <cellStyle name="Hyperlink 2 2 2 2 3 6 2 2" xfId="10073" xr:uid="{1B880C82-F022-4A13-AD90-C838EA709535}"/>
    <cellStyle name="Hyperlink 2 2 2 2 3 6 3" xfId="5653" xr:uid="{00000000-0005-0000-0000-000096020000}"/>
    <cellStyle name="Hyperlink 2 2 2 2 3 6 4" xfId="7863" xr:uid="{C6F073D4-3CFC-4E85-8EC6-57A3DBDE9E20}"/>
    <cellStyle name="Hyperlink 2 2 2 2 3 7" xfId="2338" xr:uid="{00000000-0005-0000-0000-000097020000}"/>
    <cellStyle name="Hyperlink 2 2 2 2 3 7 2" xfId="8968" xr:uid="{E7245975-7CC5-4F01-AEA4-08737399A4AD}"/>
    <cellStyle name="Hyperlink 2 2 2 2 3 8" xfId="4548" xr:uid="{00000000-0005-0000-0000-000098020000}"/>
    <cellStyle name="Hyperlink 2 2 2 2 3 9" xfId="6758" xr:uid="{76026838-CFE3-4B46-A713-C497D3BAC0B3}"/>
    <cellStyle name="Hyperlink 2 2 2 2 4" xfId="165" xr:uid="{00000000-0005-0000-0000-000099020000}"/>
    <cellStyle name="Hyperlink 2 2 2 2 4 2" xfId="441" xr:uid="{00000000-0005-0000-0000-00009A020000}"/>
    <cellStyle name="Hyperlink 2 2 2 2 4 2 2" xfId="993" xr:uid="{00000000-0005-0000-0000-00009B020000}"/>
    <cellStyle name="Hyperlink 2 2 2 2 4 2 2 2" xfId="2106" xr:uid="{00000000-0005-0000-0000-00009C020000}"/>
    <cellStyle name="Hyperlink 2 2 2 2 4 2 2 2 2" xfId="4317" xr:uid="{00000000-0005-0000-0000-00009D020000}"/>
    <cellStyle name="Hyperlink 2 2 2 2 4 2 2 2 2 2" xfId="10947" xr:uid="{A945AFD8-B775-45C6-A833-25FADF1812F2}"/>
    <cellStyle name="Hyperlink 2 2 2 2 4 2 2 2 3" xfId="6527" xr:uid="{00000000-0005-0000-0000-00009E020000}"/>
    <cellStyle name="Hyperlink 2 2 2 2 4 2 2 2 4" xfId="8737" xr:uid="{1DEE7B0F-844A-4474-8E0F-B09192BD3BFE}"/>
    <cellStyle name="Hyperlink 2 2 2 2 4 2 2 3" xfId="3212" xr:uid="{00000000-0005-0000-0000-00009F020000}"/>
    <cellStyle name="Hyperlink 2 2 2 2 4 2 2 3 2" xfId="9842" xr:uid="{8D0532EF-1C05-43D5-B204-E1B4C49A5A9D}"/>
    <cellStyle name="Hyperlink 2 2 2 2 4 2 2 4" xfId="5422" xr:uid="{00000000-0005-0000-0000-0000A0020000}"/>
    <cellStyle name="Hyperlink 2 2 2 2 4 2 2 5" xfId="7632" xr:uid="{B740B40C-0959-4B65-9C89-BB3369826482}"/>
    <cellStyle name="Hyperlink 2 2 2 2 4 2 3" xfId="1554" xr:uid="{00000000-0005-0000-0000-0000A1020000}"/>
    <cellStyle name="Hyperlink 2 2 2 2 4 2 3 2" xfId="3765" xr:uid="{00000000-0005-0000-0000-0000A2020000}"/>
    <cellStyle name="Hyperlink 2 2 2 2 4 2 3 2 2" xfId="10395" xr:uid="{D5E7C8B2-E2C1-465F-99F7-7A033CF679BA}"/>
    <cellStyle name="Hyperlink 2 2 2 2 4 2 3 3" xfId="5975" xr:uid="{00000000-0005-0000-0000-0000A3020000}"/>
    <cellStyle name="Hyperlink 2 2 2 2 4 2 3 4" xfId="8185" xr:uid="{12DD2861-F516-40F7-A178-340DCB9616B6}"/>
    <cellStyle name="Hyperlink 2 2 2 2 4 2 4" xfId="2660" xr:uid="{00000000-0005-0000-0000-0000A4020000}"/>
    <cellStyle name="Hyperlink 2 2 2 2 4 2 4 2" xfId="9290" xr:uid="{EA7DD490-6F36-4B49-AA71-52E0B7630E29}"/>
    <cellStyle name="Hyperlink 2 2 2 2 4 2 5" xfId="4870" xr:uid="{00000000-0005-0000-0000-0000A5020000}"/>
    <cellStyle name="Hyperlink 2 2 2 2 4 2 6" xfId="7080" xr:uid="{FEC7C00E-0A08-4331-9C96-470A4772A9AA}"/>
    <cellStyle name="Hyperlink 2 2 2 2 4 3" xfId="717" xr:uid="{00000000-0005-0000-0000-0000A6020000}"/>
    <cellStyle name="Hyperlink 2 2 2 2 4 3 2" xfId="1830" xr:uid="{00000000-0005-0000-0000-0000A7020000}"/>
    <cellStyle name="Hyperlink 2 2 2 2 4 3 2 2" xfId="4041" xr:uid="{00000000-0005-0000-0000-0000A8020000}"/>
    <cellStyle name="Hyperlink 2 2 2 2 4 3 2 2 2" xfId="10671" xr:uid="{72260EB1-94E6-4413-9F77-C404A21B41E1}"/>
    <cellStyle name="Hyperlink 2 2 2 2 4 3 2 3" xfId="6251" xr:uid="{00000000-0005-0000-0000-0000A9020000}"/>
    <cellStyle name="Hyperlink 2 2 2 2 4 3 2 4" xfId="8461" xr:uid="{54C163C1-8C95-4A63-AE70-059B053BBFFF}"/>
    <cellStyle name="Hyperlink 2 2 2 2 4 3 3" xfId="2936" xr:uid="{00000000-0005-0000-0000-0000AA020000}"/>
    <cellStyle name="Hyperlink 2 2 2 2 4 3 3 2" xfId="9566" xr:uid="{5D297EE7-D245-479F-81DC-C8E770AF3F47}"/>
    <cellStyle name="Hyperlink 2 2 2 2 4 3 4" xfId="5146" xr:uid="{00000000-0005-0000-0000-0000AB020000}"/>
    <cellStyle name="Hyperlink 2 2 2 2 4 3 5" xfId="7356" xr:uid="{EC91B59E-069B-4BA6-8EA1-5C0189CFE0BD}"/>
    <cellStyle name="Hyperlink 2 2 2 2 4 4" xfId="1278" xr:uid="{00000000-0005-0000-0000-0000AC020000}"/>
    <cellStyle name="Hyperlink 2 2 2 2 4 4 2" xfId="3489" xr:uid="{00000000-0005-0000-0000-0000AD020000}"/>
    <cellStyle name="Hyperlink 2 2 2 2 4 4 2 2" xfId="10119" xr:uid="{0A110328-D01D-47C6-A11E-66D99DCA843B}"/>
    <cellStyle name="Hyperlink 2 2 2 2 4 4 3" xfId="5699" xr:uid="{00000000-0005-0000-0000-0000AE020000}"/>
    <cellStyle name="Hyperlink 2 2 2 2 4 4 4" xfId="7909" xr:uid="{2CBADB31-3641-4B76-BA59-D5BD72D713FE}"/>
    <cellStyle name="Hyperlink 2 2 2 2 4 5" xfId="2384" xr:uid="{00000000-0005-0000-0000-0000AF020000}"/>
    <cellStyle name="Hyperlink 2 2 2 2 4 5 2" xfId="9014" xr:uid="{E02F1082-B0A0-44AD-BE1D-3068547E42A8}"/>
    <cellStyle name="Hyperlink 2 2 2 2 4 6" xfId="4594" xr:uid="{00000000-0005-0000-0000-0000B0020000}"/>
    <cellStyle name="Hyperlink 2 2 2 2 4 7" xfId="6804" xr:uid="{C01B2B04-37E6-4FC2-B987-690DBB062EB2}"/>
    <cellStyle name="Hyperlink 2 2 2 2 5" xfId="257" xr:uid="{00000000-0005-0000-0000-0000B1020000}"/>
    <cellStyle name="Hyperlink 2 2 2 2 5 2" xfId="533" xr:uid="{00000000-0005-0000-0000-0000B2020000}"/>
    <cellStyle name="Hyperlink 2 2 2 2 5 2 2" xfId="1085" xr:uid="{00000000-0005-0000-0000-0000B3020000}"/>
    <cellStyle name="Hyperlink 2 2 2 2 5 2 2 2" xfId="2198" xr:uid="{00000000-0005-0000-0000-0000B4020000}"/>
    <cellStyle name="Hyperlink 2 2 2 2 5 2 2 2 2" xfId="4409" xr:uid="{00000000-0005-0000-0000-0000B5020000}"/>
    <cellStyle name="Hyperlink 2 2 2 2 5 2 2 2 2 2" xfId="11039" xr:uid="{2DCFC0C0-589C-4376-AA81-F73F1BB314F8}"/>
    <cellStyle name="Hyperlink 2 2 2 2 5 2 2 2 3" xfId="6619" xr:uid="{00000000-0005-0000-0000-0000B6020000}"/>
    <cellStyle name="Hyperlink 2 2 2 2 5 2 2 2 4" xfId="8829" xr:uid="{30C556CE-C18F-475A-9E48-793A992D069E}"/>
    <cellStyle name="Hyperlink 2 2 2 2 5 2 2 3" xfId="3304" xr:uid="{00000000-0005-0000-0000-0000B7020000}"/>
    <cellStyle name="Hyperlink 2 2 2 2 5 2 2 3 2" xfId="9934" xr:uid="{505F141D-419A-464F-B9C6-3B81991FF04F}"/>
    <cellStyle name="Hyperlink 2 2 2 2 5 2 2 4" xfId="5514" xr:uid="{00000000-0005-0000-0000-0000B8020000}"/>
    <cellStyle name="Hyperlink 2 2 2 2 5 2 2 5" xfId="7724" xr:uid="{684C8538-EFE3-48BD-B73B-4D1F05BDAD2F}"/>
    <cellStyle name="Hyperlink 2 2 2 2 5 2 3" xfId="1646" xr:uid="{00000000-0005-0000-0000-0000B9020000}"/>
    <cellStyle name="Hyperlink 2 2 2 2 5 2 3 2" xfId="3857" xr:uid="{00000000-0005-0000-0000-0000BA020000}"/>
    <cellStyle name="Hyperlink 2 2 2 2 5 2 3 2 2" xfId="10487" xr:uid="{55BDFF23-7C6D-46C7-9F1A-7200C58B3295}"/>
    <cellStyle name="Hyperlink 2 2 2 2 5 2 3 3" xfId="6067" xr:uid="{00000000-0005-0000-0000-0000BB020000}"/>
    <cellStyle name="Hyperlink 2 2 2 2 5 2 3 4" xfId="8277" xr:uid="{5293A9ED-B729-4C6F-A19A-2694A0F77AB5}"/>
    <cellStyle name="Hyperlink 2 2 2 2 5 2 4" xfId="2752" xr:uid="{00000000-0005-0000-0000-0000BC020000}"/>
    <cellStyle name="Hyperlink 2 2 2 2 5 2 4 2" xfId="9382" xr:uid="{997C8940-1912-4F52-9558-031F3FA2A5F5}"/>
    <cellStyle name="Hyperlink 2 2 2 2 5 2 5" xfId="4962" xr:uid="{00000000-0005-0000-0000-0000BD020000}"/>
    <cellStyle name="Hyperlink 2 2 2 2 5 2 6" xfId="7172" xr:uid="{36C6E1D6-354A-4A56-9763-4C3A1463CB01}"/>
    <cellStyle name="Hyperlink 2 2 2 2 5 3" xfId="809" xr:uid="{00000000-0005-0000-0000-0000BE020000}"/>
    <cellStyle name="Hyperlink 2 2 2 2 5 3 2" xfId="1922" xr:uid="{00000000-0005-0000-0000-0000BF020000}"/>
    <cellStyle name="Hyperlink 2 2 2 2 5 3 2 2" xfId="4133" xr:uid="{00000000-0005-0000-0000-0000C0020000}"/>
    <cellStyle name="Hyperlink 2 2 2 2 5 3 2 2 2" xfId="10763" xr:uid="{FC4422EA-6350-4EF0-8DDD-2E5FA5860B98}"/>
    <cellStyle name="Hyperlink 2 2 2 2 5 3 2 3" xfId="6343" xr:uid="{00000000-0005-0000-0000-0000C1020000}"/>
    <cellStyle name="Hyperlink 2 2 2 2 5 3 2 4" xfId="8553" xr:uid="{707F8A57-9C30-4C3D-90BF-EEF4A65584DE}"/>
    <cellStyle name="Hyperlink 2 2 2 2 5 3 3" xfId="3028" xr:uid="{00000000-0005-0000-0000-0000C2020000}"/>
    <cellStyle name="Hyperlink 2 2 2 2 5 3 3 2" xfId="9658" xr:uid="{48A0D087-D94F-413D-9FE9-4F8BC619D118}"/>
    <cellStyle name="Hyperlink 2 2 2 2 5 3 4" xfId="5238" xr:uid="{00000000-0005-0000-0000-0000C3020000}"/>
    <cellStyle name="Hyperlink 2 2 2 2 5 3 5" xfId="7448" xr:uid="{E20251FC-0852-4605-B056-C8B63923D3C6}"/>
    <cellStyle name="Hyperlink 2 2 2 2 5 4" xfId="1370" xr:uid="{00000000-0005-0000-0000-0000C4020000}"/>
    <cellStyle name="Hyperlink 2 2 2 2 5 4 2" xfId="3581" xr:uid="{00000000-0005-0000-0000-0000C5020000}"/>
    <cellStyle name="Hyperlink 2 2 2 2 5 4 2 2" xfId="10211" xr:uid="{D6C4E079-2073-44E0-8233-E7D0C3814AE8}"/>
    <cellStyle name="Hyperlink 2 2 2 2 5 4 3" xfId="5791" xr:uid="{00000000-0005-0000-0000-0000C6020000}"/>
    <cellStyle name="Hyperlink 2 2 2 2 5 4 4" xfId="8001" xr:uid="{040A2617-3CDD-4927-B705-5E6E3558F99F}"/>
    <cellStyle name="Hyperlink 2 2 2 2 5 5" xfId="2476" xr:uid="{00000000-0005-0000-0000-0000C7020000}"/>
    <cellStyle name="Hyperlink 2 2 2 2 5 5 2" xfId="9106" xr:uid="{112A8D35-4636-40C6-9F06-87C2C1DC3855}"/>
    <cellStyle name="Hyperlink 2 2 2 2 5 6" xfId="4686" xr:uid="{00000000-0005-0000-0000-0000C8020000}"/>
    <cellStyle name="Hyperlink 2 2 2 2 5 7" xfId="6896" xr:uid="{6F24DA95-5525-4874-85AD-5A44EE7350B7}"/>
    <cellStyle name="Hyperlink 2 2 2 2 6" xfId="349" xr:uid="{00000000-0005-0000-0000-0000C9020000}"/>
    <cellStyle name="Hyperlink 2 2 2 2 6 2" xfId="901" xr:uid="{00000000-0005-0000-0000-0000CA020000}"/>
    <cellStyle name="Hyperlink 2 2 2 2 6 2 2" xfId="2014" xr:uid="{00000000-0005-0000-0000-0000CB020000}"/>
    <cellStyle name="Hyperlink 2 2 2 2 6 2 2 2" xfId="4225" xr:uid="{00000000-0005-0000-0000-0000CC020000}"/>
    <cellStyle name="Hyperlink 2 2 2 2 6 2 2 2 2" xfId="10855" xr:uid="{9F79CD7C-23AF-4ED2-9B3F-F24E16CB39EB}"/>
    <cellStyle name="Hyperlink 2 2 2 2 6 2 2 3" xfId="6435" xr:uid="{00000000-0005-0000-0000-0000CD020000}"/>
    <cellStyle name="Hyperlink 2 2 2 2 6 2 2 4" xfId="8645" xr:uid="{E2102394-6770-44E8-80C7-D1C2577DD788}"/>
    <cellStyle name="Hyperlink 2 2 2 2 6 2 3" xfId="3120" xr:uid="{00000000-0005-0000-0000-0000CE020000}"/>
    <cellStyle name="Hyperlink 2 2 2 2 6 2 3 2" xfId="9750" xr:uid="{4658A6E2-72EA-4D47-84E4-1F4B40DD554D}"/>
    <cellStyle name="Hyperlink 2 2 2 2 6 2 4" xfId="5330" xr:uid="{00000000-0005-0000-0000-0000CF020000}"/>
    <cellStyle name="Hyperlink 2 2 2 2 6 2 5" xfId="7540" xr:uid="{835FE97B-9140-469D-BF64-B0BF2B508636}"/>
    <cellStyle name="Hyperlink 2 2 2 2 6 3" xfId="1462" xr:uid="{00000000-0005-0000-0000-0000D0020000}"/>
    <cellStyle name="Hyperlink 2 2 2 2 6 3 2" xfId="3673" xr:uid="{00000000-0005-0000-0000-0000D1020000}"/>
    <cellStyle name="Hyperlink 2 2 2 2 6 3 2 2" xfId="10303" xr:uid="{5A341420-84C8-44A8-BEAA-5BFB5BBD22B4}"/>
    <cellStyle name="Hyperlink 2 2 2 2 6 3 3" xfId="5883" xr:uid="{00000000-0005-0000-0000-0000D2020000}"/>
    <cellStyle name="Hyperlink 2 2 2 2 6 3 4" xfId="8093" xr:uid="{B4E1E140-2D20-424E-A086-6E57AF0438A0}"/>
    <cellStyle name="Hyperlink 2 2 2 2 6 4" xfId="2568" xr:uid="{00000000-0005-0000-0000-0000D3020000}"/>
    <cellStyle name="Hyperlink 2 2 2 2 6 4 2" xfId="9198" xr:uid="{988596FF-D3C7-4078-9261-7CED8FA1F877}"/>
    <cellStyle name="Hyperlink 2 2 2 2 6 5" xfId="4778" xr:uid="{00000000-0005-0000-0000-0000D4020000}"/>
    <cellStyle name="Hyperlink 2 2 2 2 6 6" xfId="6988" xr:uid="{D946376C-AE03-47ED-AE0C-171094C2D140}"/>
    <cellStyle name="Hyperlink 2 2 2 2 7" xfId="625" xr:uid="{00000000-0005-0000-0000-0000D5020000}"/>
    <cellStyle name="Hyperlink 2 2 2 2 7 2" xfId="1738" xr:uid="{00000000-0005-0000-0000-0000D6020000}"/>
    <cellStyle name="Hyperlink 2 2 2 2 7 2 2" xfId="3949" xr:uid="{00000000-0005-0000-0000-0000D7020000}"/>
    <cellStyle name="Hyperlink 2 2 2 2 7 2 2 2" xfId="10579" xr:uid="{B50F27B3-AA7E-4E75-A8C0-AC4B2AFEAAB8}"/>
    <cellStyle name="Hyperlink 2 2 2 2 7 2 3" xfId="6159" xr:uid="{00000000-0005-0000-0000-0000D8020000}"/>
    <cellStyle name="Hyperlink 2 2 2 2 7 2 4" xfId="8369" xr:uid="{BEE514F1-CE57-4ECA-B140-37AD9F1B5050}"/>
    <cellStyle name="Hyperlink 2 2 2 2 7 3" xfId="2844" xr:uid="{00000000-0005-0000-0000-0000D9020000}"/>
    <cellStyle name="Hyperlink 2 2 2 2 7 3 2" xfId="9474" xr:uid="{0E65643E-384A-4824-B9E5-7FB703A2B080}"/>
    <cellStyle name="Hyperlink 2 2 2 2 7 4" xfId="5054" xr:uid="{00000000-0005-0000-0000-0000DA020000}"/>
    <cellStyle name="Hyperlink 2 2 2 2 7 5" xfId="7264" xr:uid="{523B24E9-8878-4957-8D95-6B3CEA1B683F}"/>
    <cellStyle name="Hyperlink 2 2 2 2 8" xfId="1186" xr:uid="{00000000-0005-0000-0000-0000DB020000}"/>
    <cellStyle name="Hyperlink 2 2 2 2 8 2" xfId="3397" xr:uid="{00000000-0005-0000-0000-0000DC020000}"/>
    <cellStyle name="Hyperlink 2 2 2 2 8 2 2" xfId="10027" xr:uid="{0A1CE4DB-6B2F-43BE-8776-AC8411859C82}"/>
    <cellStyle name="Hyperlink 2 2 2 2 8 3" xfId="5607" xr:uid="{00000000-0005-0000-0000-0000DD020000}"/>
    <cellStyle name="Hyperlink 2 2 2 2 8 4" xfId="7817" xr:uid="{DEA1B4CA-0954-47F8-A553-DB6782DEFBBC}"/>
    <cellStyle name="Hyperlink 2 2 2 2 9" xfId="2292" xr:uid="{00000000-0005-0000-0000-0000DE020000}"/>
    <cellStyle name="Hyperlink 2 2 2 2 9 2" xfId="8922" xr:uid="{7FC1DC7F-539C-4A6C-88E7-01CB99897B77}"/>
    <cellStyle name="Hyperlink 2 2 2 3" xfId="83" xr:uid="{00000000-0005-0000-0000-0000DF020000}"/>
    <cellStyle name="Hyperlink 2 2 2 3 10" xfId="6722" xr:uid="{7A3A8F26-9C78-4C91-B270-13A891B14653}"/>
    <cellStyle name="Hyperlink 2 2 2 3 2" xfId="129" xr:uid="{00000000-0005-0000-0000-0000E0020000}"/>
    <cellStyle name="Hyperlink 2 2 2 3 2 2" xfId="221" xr:uid="{00000000-0005-0000-0000-0000E1020000}"/>
    <cellStyle name="Hyperlink 2 2 2 3 2 2 2" xfId="497" xr:uid="{00000000-0005-0000-0000-0000E2020000}"/>
    <cellStyle name="Hyperlink 2 2 2 3 2 2 2 2" xfId="1049" xr:uid="{00000000-0005-0000-0000-0000E3020000}"/>
    <cellStyle name="Hyperlink 2 2 2 3 2 2 2 2 2" xfId="2162" xr:uid="{00000000-0005-0000-0000-0000E4020000}"/>
    <cellStyle name="Hyperlink 2 2 2 3 2 2 2 2 2 2" xfId="4373" xr:uid="{00000000-0005-0000-0000-0000E5020000}"/>
    <cellStyle name="Hyperlink 2 2 2 3 2 2 2 2 2 2 2" xfId="11003" xr:uid="{AE9ACE5B-0D82-4765-9C44-36FBBD733CC0}"/>
    <cellStyle name="Hyperlink 2 2 2 3 2 2 2 2 2 3" xfId="6583" xr:uid="{00000000-0005-0000-0000-0000E6020000}"/>
    <cellStyle name="Hyperlink 2 2 2 3 2 2 2 2 2 4" xfId="8793" xr:uid="{01505167-1513-409D-A8FC-9F815015AD6E}"/>
    <cellStyle name="Hyperlink 2 2 2 3 2 2 2 2 3" xfId="3268" xr:uid="{00000000-0005-0000-0000-0000E7020000}"/>
    <cellStyle name="Hyperlink 2 2 2 3 2 2 2 2 3 2" xfId="9898" xr:uid="{11719172-22EE-4E65-8565-13C8E60FB205}"/>
    <cellStyle name="Hyperlink 2 2 2 3 2 2 2 2 4" xfId="5478" xr:uid="{00000000-0005-0000-0000-0000E8020000}"/>
    <cellStyle name="Hyperlink 2 2 2 3 2 2 2 2 5" xfId="7688" xr:uid="{28BD65D9-4DC1-40B8-A3D9-3A461E2E8E65}"/>
    <cellStyle name="Hyperlink 2 2 2 3 2 2 2 3" xfId="1610" xr:uid="{00000000-0005-0000-0000-0000E9020000}"/>
    <cellStyle name="Hyperlink 2 2 2 3 2 2 2 3 2" xfId="3821" xr:uid="{00000000-0005-0000-0000-0000EA020000}"/>
    <cellStyle name="Hyperlink 2 2 2 3 2 2 2 3 2 2" xfId="10451" xr:uid="{BA6B9898-175C-4661-A8A3-ED597FE8BB80}"/>
    <cellStyle name="Hyperlink 2 2 2 3 2 2 2 3 3" xfId="6031" xr:uid="{00000000-0005-0000-0000-0000EB020000}"/>
    <cellStyle name="Hyperlink 2 2 2 3 2 2 2 3 4" xfId="8241" xr:uid="{75CA3F5C-4220-4BED-A896-3CC121192F6C}"/>
    <cellStyle name="Hyperlink 2 2 2 3 2 2 2 4" xfId="2716" xr:uid="{00000000-0005-0000-0000-0000EC020000}"/>
    <cellStyle name="Hyperlink 2 2 2 3 2 2 2 4 2" xfId="9346" xr:uid="{F57BD9A0-779A-45AF-B11A-BAFF5CB3C097}"/>
    <cellStyle name="Hyperlink 2 2 2 3 2 2 2 5" xfId="4926" xr:uid="{00000000-0005-0000-0000-0000ED020000}"/>
    <cellStyle name="Hyperlink 2 2 2 3 2 2 2 6" xfId="7136" xr:uid="{35ECF090-92E1-4DCE-BBC1-CB00741BA261}"/>
    <cellStyle name="Hyperlink 2 2 2 3 2 2 3" xfId="773" xr:uid="{00000000-0005-0000-0000-0000EE020000}"/>
    <cellStyle name="Hyperlink 2 2 2 3 2 2 3 2" xfId="1886" xr:uid="{00000000-0005-0000-0000-0000EF020000}"/>
    <cellStyle name="Hyperlink 2 2 2 3 2 2 3 2 2" xfId="4097" xr:uid="{00000000-0005-0000-0000-0000F0020000}"/>
    <cellStyle name="Hyperlink 2 2 2 3 2 2 3 2 2 2" xfId="10727" xr:uid="{3985539C-FA34-4733-99B1-C5FDD49C3CCD}"/>
    <cellStyle name="Hyperlink 2 2 2 3 2 2 3 2 3" xfId="6307" xr:uid="{00000000-0005-0000-0000-0000F1020000}"/>
    <cellStyle name="Hyperlink 2 2 2 3 2 2 3 2 4" xfId="8517" xr:uid="{24954629-98C9-4AA8-9135-DAA8216DD14F}"/>
    <cellStyle name="Hyperlink 2 2 2 3 2 2 3 3" xfId="2992" xr:uid="{00000000-0005-0000-0000-0000F2020000}"/>
    <cellStyle name="Hyperlink 2 2 2 3 2 2 3 3 2" xfId="9622" xr:uid="{05179C2A-BED8-4DFE-B94A-A410DB8CE3D3}"/>
    <cellStyle name="Hyperlink 2 2 2 3 2 2 3 4" xfId="5202" xr:uid="{00000000-0005-0000-0000-0000F3020000}"/>
    <cellStyle name="Hyperlink 2 2 2 3 2 2 3 5" xfId="7412" xr:uid="{18D5CFED-F353-4ADA-BD70-0C5894200D47}"/>
    <cellStyle name="Hyperlink 2 2 2 3 2 2 4" xfId="1334" xr:uid="{00000000-0005-0000-0000-0000F4020000}"/>
    <cellStyle name="Hyperlink 2 2 2 3 2 2 4 2" xfId="3545" xr:uid="{00000000-0005-0000-0000-0000F5020000}"/>
    <cellStyle name="Hyperlink 2 2 2 3 2 2 4 2 2" xfId="10175" xr:uid="{5363B7A9-7D3D-45BB-B548-A0BFD6483CD9}"/>
    <cellStyle name="Hyperlink 2 2 2 3 2 2 4 3" xfId="5755" xr:uid="{00000000-0005-0000-0000-0000F6020000}"/>
    <cellStyle name="Hyperlink 2 2 2 3 2 2 4 4" xfId="7965" xr:uid="{5600F4C0-61DD-451F-A6A9-4CDD616C49BB}"/>
    <cellStyle name="Hyperlink 2 2 2 3 2 2 5" xfId="2440" xr:uid="{00000000-0005-0000-0000-0000F7020000}"/>
    <cellStyle name="Hyperlink 2 2 2 3 2 2 5 2" xfId="9070" xr:uid="{14FF178A-B469-4963-B108-F5D4F18BD290}"/>
    <cellStyle name="Hyperlink 2 2 2 3 2 2 6" xfId="4650" xr:uid="{00000000-0005-0000-0000-0000F8020000}"/>
    <cellStyle name="Hyperlink 2 2 2 3 2 2 7" xfId="6860" xr:uid="{6E815B82-B67D-470A-832E-B30C83DF72A4}"/>
    <cellStyle name="Hyperlink 2 2 2 3 2 3" xfId="313" xr:uid="{00000000-0005-0000-0000-0000F9020000}"/>
    <cellStyle name="Hyperlink 2 2 2 3 2 3 2" xfId="589" xr:uid="{00000000-0005-0000-0000-0000FA020000}"/>
    <cellStyle name="Hyperlink 2 2 2 3 2 3 2 2" xfId="1141" xr:uid="{00000000-0005-0000-0000-0000FB020000}"/>
    <cellStyle name="Hyperlink 2 2 2 3 2 3 2 2 2" xfId="2254" xr:uid="{00000000-0005-0000-0000-0000FC020000}"/>
    <cellStyle name="Hyperlink 2 2 2 3 2 3 2 2 2 2" xfId="4465" xr:uid="{00000000-0005-0000-0000-0000FD020000}"/>
    <cellStyle name="Hyperlink 2 2 2 3 2 3 2 2 2 2 2" xfId="11095" xr:uid="{0EDBF98B-9653-4918-8560-FDD04A8131D7}"/>
    <cellStyle name="Hyperlink 2 2 2 3 2 3 2 2 2 3" xfId="6675" xr:uid="{00000000-0005-0000-0000-0000FE020000}"/>
    <cellStyle name="Hyperlink 2 2 2 3 2 3 2 2 2 4" xfId="8885" xr:uid="{B187BD06-0D0D-4A8F-B7E2-CA58BA910EB2}"/>
    <cellStyle name="Hyperlink 2 2 2 3 2 3 2 2 3" xfId="3360" xr:uid="{00000000-0005-0000-0000-0000FF020000}"/>
    <cellStyle name="Hyperlink 2 2 2 3 2 3 2 2 3 2" xfId="9990" xr:uid="{34106AA5-8138-434D-857B-25E4B2804571}"/>
    <cellStyle name="Hyperlink 2 2 2 3 2 3 2 2 4" xfId="5570" xr:uid="{00000000-0005-0000-0000-000000030000}"/>
    <cellStyle name="Hyperlink 2 2 2 3 2 3 2 2 5" xfId="7780" xr:uid="{2C8F835A-FD01-4F9F-9FC7-DA2535ACE5E9}"/>
    <cellStyle name="Hyperlink 2 2 2 3 2 3 2 3" xfId="1702" xr:uid="{00000000-0005-0000-0000-000001030000}"/>
    <cellStyle name="Hyperlink 2 2 2 3 2 3 2 3 2" xfId="3913" xr:uid="{00000000-0005-0000-0000-000002030000}"/>
    <cellStyle name="Hyperlink 2 2 2 3 2 3 2 3 2 2" xfId="10543" xr:uid="{447FD298-64B5-4900-AAE6-C7299D2F7164}"/>
    <cellStyle name="Hyperlink 2 2 2 3 2 3 2 3 3" xfId="6123" xr:uid="{00000000-0005-0000-0000-000003030000}"/>
    <cellStyle name="Hyperlink 2 2 2 3 2 3 2 3 4" xfId="8333" xr:uid="{94F1B48C-8CE4-4E9A-9157-034D86EEC8B9}"/>
    <cellStyle name="Hyperlink 2 2 2 3 2 3 2 4" xfId="2808" xr:uid="{00000000-0005-0000-0000-000004030000}"/>
    <cellStyle name="Hyperlink 2 2 2 3 2 3 2 4 2" xfId="9438" xr:uid="{E7D74144-361F-465E-AF22-1177CAAED43A}"/>
    <cellStyle name="Hyperlink 2 2 2 3 2 3 2 5" xfId="5018" xr:uid="{00000000-0005-0000-0000-000005030000}"/>
    <cellStyle name="Hyperlink 2 2 2 3 2 3 2 6" xfId="7228" xr:uid="{C0F3DF65-31F8-43C3-A699-3FAB092BBB5D}"/>
    <cellStyle name="Hyperlink 2 2 2 3 2 3 3" xfId="865" xr:uid="{00000000-0005-0000-0000-000006030000}"/>
    <cellStyle name="Hyperlink 2 2 2 3 2 3 3 2" xfId="1978" xr:uid="{00000000-0005-0000-0000-000007030000}"/>
    <cellStyle name="Hyperlink 2 2 2 3 2 3 3 2 2" xfId="4189" xr:uid="{00000000-0005-0000-0000-000008030000}"/>
    <cellStyle name="Hyperlink 2 2 2 3 2 3 3 2 2 2" xfId="10819" xr:uid="{EF55F796-8FD0-4FA9-9869-88D3B9F50AFA}"/>
    <cellStyle name="Hyperlink 2 2 2 3 2 3 3 2 3" xfId="6399" xr:uid="{00000000-0005-0000-0000-000009030000}"/>
    <cellStyle name="Hyperlink 2 2 2 3 2 3 3 2 4" xfId="8609" xr:uid="{54C847DC-E2CC-490D-94C4-EDBBC929442A}"/>
    <cellStyle name="Hyperlink 2 2 2 3 2 3 3 3" xfId="3084" xr:uid="{00000000-0005-0000-0000-00000A030000}"/>
    <cellStyle name="Hyperlink 2 2 2 3 2 3 3 3 2" xfId="9714" xr:uid="{24AA4DD6-0B25-41E8-BC11-21003A44D8FB}"/>
    <cellStyle name="Hyperlink 2 2 2 3 2 3 3 4" xfId="5294" xr:uid="{00000000-0005-0000-0000-00000B030000}"/>
    <cellStyle name="Hyperlink 2 2 2 3 2 3 3 5" xfId="7504" xr:uid="{BC338263-3798-488F-AF67-073860C40381}"/>
    <cellStyle name="Hyperlink 2 2 2 3 2 3 4" xfId="1426" xr:uid="{00000000-0005-0000-0000-00000C030000}"/>
    <cellStyle name="Hyperlink 2 2 2 3 2 3 4 2" xfId="3637" xr:uid="{00000000-0005-0000-0000-00000D030000}"/>
    <cellStyle name="Hyperlink 2 2 2 3 2 3 4 2 2" xfId="10267" xr:uid="{41FEBE6B-2E37-4537-848C-FD8808F7E945}"/>
    <cellStyle name="Hyperlink 2 2 2 3 2 3 4 3" xfId="5847" xr:uid="{00000000-0005-0000-0000-00000E030000}"/>
    <cellStyle name="Hyperlink 2 2 2 3 2 3 4 4" xfId="8057" xr:uid="{613806E2-FB95-4944-93AF-E45A6EB185C0}"/>
    <cellStyle name="Hyperlink 2 2 2 3 2 3 5" xfId="2532" xr:uid="{00000000-0005-0000-0000-00000F030000}"/>
    <cellStyle name="Hyperlink 2 2 2 3 2 3 5 2" xfId="9162" xr:uid="{55952BF4-DA90-4831-9380-29D6D70B3F84}"/>
    <cellStyle name="Hyperlink 2 2 2 3 2 3 6" xfId="4742" xr:uid="{00000000-0005-0000-0000-000010030000}"/>
    <cellStyle name="Hyperlink 2 2 2 3 2 3 7" xfId="6952" xr:uid="{767BE34E-746A-4D5F-90E8-940E13805A82}"/>
    <cellStyle name="Hyperlink 2 2 2 3 2 4" xfId="405" xr:uid="{00000000-0005-0000-0000-000011030000}"/>
    <cellStyle name="Hyperlink 2 2 2 3 2 4 2" xfId="957" xr:uid="{00000000-0005-0000-0000-000012030000}"/>
    <cellStyle name="Hyperlink 2 2 2 3 2 4 2 2" xfId="2070" xr:uid="{00000000-0005-0000-0000-000013030000}"/>
    <cellStyle name="Hyperlink 2 2 2 3 2 4 2 2 2" xfId="4281" xr:uid="{00000000-0005-0000-0000-000014030000}"/>
    <cellStyle name="Hyperlink 2 2 2 3 2 4 2 2 2 2" xfId="10911" xr:uid="{6BD60A60-00E3-4C79-A8BA-E4FBB34FFDD1}"/>
    <cellStyle name="Hyperlink 2 2 2 3 2 4 2 2 3" xfId="6491" xr:uid="{00000000-0005-0000-0000-000015030000}"/>
    <cellStyle name="Hyperlink 2 2 2 3 2 4 2 2 4" xfId="8701" xr:uid="{78C4E8C9-77BD-4376-920D-4AE3461CF330}"/>
    <cellStyle name="Hyperlink 2 2 2 3 2 4 2 3" xfId="3176" xr:uid="{00000000-0005-0000-0000-000016030000}"/>
    <cellStyle name="Hyperlink 2 2 2 3 2 4 2 3 2" xfId="9806" xr:uid="{B899F911-75C7-4450-926E-B1878FF68A3B}"/>
    <cellStyle name="Hyperlink 2 2 2 3 2 4 2 4" xfId="5386" xr:uid="{00000000-0005-0000-0000-000017030000}"/>
    <cellStyle name="Hyperlink 2 2 2 3 2 4 2 5" xfId="7596" xr:uid="{269CABFE-4683-4F06-862C-4525CD7BCF75}"/>
    <cellStyle name="Hyperlink 2 2 2 3 2 4 3" xfId="1518" xr:uid="{00000000-0005-0000-0000-000018030000}"/>
    <cellStyle name="Hyperlink 2 2 2 3 2 4 3 2" xfId="3729" xr:uid="{00000000-0005-0000-0000-000019030000}"/>
    <cellStyle name="Hyperlink 2 2 2 3 2 4 3 2 2" xfId="10359" xr:uid="{691D27B0-6E37-458D-BD8E-F856870C2F5C}"/>
    <cellStyle name="Hyperlink 2 2 2 3 2 4 3 3" xfId="5939" xr:uid="{00000000-0005-0000-0000-00001A030000}"/>
    <cellStyle name="Hyperlink 2 2 2 3 2 4 3 4" xfId="8149" xr:uid="{3B25A7BD-F75A-400D-948B-E24C5E4EAC56}"/>
    <cellStyle name="Hyperlink 2 2 2 3 2 4 4" xfId="2624" xr:uid="{00000000-0005-0000-0000-00001B030000}"/>
    <cellStyle name="Hyperlink 2 2 2 3 2 4 4 2" xfId="9254" xr:uid="{7F67438C-59AA-4DA1-87BF-750792977AD0}"/>
    <cellStyle name="Hyperlink 2 2 2 3 2 4 5" xfId="4834" xr:uid="{00000000-0005-0000-0000-00001C030000}"/>
    <cellStyle name="Hyperlink 2 2 2 3 2 4 6" xfId="7044" xr:uid="{987EA368-AC40-4934-A858-CDC4297199D6}"/>
    <cellStyle name="Hyperlink 2 2 2 3 2 5" xfId="681" xr:uid="{00000000-0005-0000-0000-00001D030000}"/>
    <cellStyle name="Hyperlink 2 2 2 3 2 5 2" xfId="1794" xr:uid="{00000000-0005-0000-0000-00001E030000}"/>
    <cellStyle name="Hyperlink 2 2 2 3 2 5 2 2" xfId="4005" xr:uid="{00000000-0005-0000-0000-00001F030000}"/>
    <cellStyle name="Hyperlink 2 2 2 3 2 5 2 2 2" xfId="10635" xr:uid="{996A07A5-DF61-4614-8AB8-B0A1DE81A27F}"/>
    <cellStyle name="Hyperlink 2 2 2 3 2 5 2 3" xfId="6215" xr:uid="{00000000-0005-0000-0000-000020030000}"/>
    <cellStyle name="Hyperlink 2 2 2 3 2 5 2 4" xfId="8425" xr:uid="{0B552D36-C5AE-48AF-8DF1-080AA1F4AA71}"/>
    <cellStyle name="Hyperlink 2 2 2 3 2 5 3" xfId="2900" xr:uid="{00000000-0005-0000-0000-000021030000}"/>
    <cellStyle name="Hyperlink 2 2 2 3 2 5 3 2" xfId="9530" xr:uid="{3AEBC80B-9CC2-497E-882A-549ACC8A8B8E}"/>
    <cellStyle name="Hyperlink 2 2 2 3 2 5 4" xfId="5110" xr:uid="{00000000-0005-0000-0000-000022030000}"/>
    <cellStyle name="Hyperlink 2 2 2 3 2 5 5" xfId="7320" xr:uid="{A1ED97C7-1BFD-4CEB-8FA7-DB234D43AF21}"/>
    <cellStyle name="Hyperlink 2 2 2 3 2 6" xfId="1242" xr:uid="{00000000-0005-0000-0000-000023030000}"/>
    <cellStyle name="Hyperlink 2 2 2 3 2 6 2" xfId="3453" xr:uid="{00000000-0005-0000-0000-000024030000}"/>
    <cellStyle name="Hyperlink 2 2 2 3 2 6 2 2" xfId="10083" xr:uid="{8AA109C6-3F08-48AD-8100-3EC075EECA7B}"/>
    <cellStyle name="Hyperlink 2 2 2 3 2 6 3" xfId="5663" xr:uid="{00000000-0005-0000-0000-000025030000}"/>
    <cellStyle name="Hyperlink 2 2 2 3 2 6 4" xfId="7873" xr:uid="{339A04EE-5D0F-49B5-960F-D7E720990343}"/>
    <cellStyle name="Hyperlink 2 2 2 3 2 7" xfId="2348" xr:uid="{00000000-0005-0000-0000-000026030000}"/>
    <cellStyle name="Hyperlink 2 2 2 3 2 7 2" xfId="8978" xr:uid="{6E1120EE-D47A-4473-9AB8-EA10D4D95075}"/>
    <cellStyle name="Hyperlink 2 2 2 3 2 8" xfId="4558" xr:uid="{00000000-0005-0000-0000-000027030000}"/>
    <cellStyle name="Hyperlink 2 2 2 3 2 9" xfId="6768" xr:uid="{F58D9A34-C5A0-4638-BE62-7862C8360031}"/>
    <cellStyle name="Hyperlink 2 2 2 3 3" xfId="175" xr:uid="{00000000-0005-0000-0000-000028030000}"/>
    <cellStyle name="Hyperlink 2 2 2 3 3 2" xfId="451" xr:uid="{00000000-0005-0000-0000-000029030000}"/>
    <cellStyle name="Hyperlink 2 2 2 3 3 2 2" xfId="1003" xr:uid="{00000000-0005-0000-0000-00002A030000}"/>
    <cellStyle name="Hyperlink 2 2 2 3 3 2 2 2" xfId="2116" xr:uid="{00000000-0005-0000-0000-00002B030000}"/>
    <cellStyle name="Hyperlink 2 2 2 3 3 2 2 2 2" xfId="4327" xr:uid="{00000000-0005-0000-0000-00002C030000}"/>
    <cellStyle name="Hyperlink 2 2 2 3 3 2 2 2 2 2" xfId="10957" xr:uid="{66F95485-5621-4321-91B6-E1E659625C74}"/>
    <cellStyle name="Hyperlink 2 2 2 3 3 2 2 2 3" xfId="6537" xr:uid="{00000000-0005-0000-0000-00002D030000}"/>
    <cellStyle name="Hyperlink 2 2 2 3 3 2 2 2 4" xfId="8747" xr:uid="{98604562-CB60-42D1-8073-1A6C062E96C3}"/>
    <cellStyle name="Hyperlink 2 2 2 3 3 2 2 3" xfId="3222" xr:uid="{00000000-0005-0000-0000-00002E030000}"/>
    <cellStyle name="Hyperlink 2 2 2 3 3 2 2 3 2" xfId="9852" xr:uid="{D917732C-DAA8-4AB8-A1D4-A630C9718D04}"/>
    <cellStyle name="Hyperlink 2 2 2 3 3 2 2 4" xfId="5432" xr:uid="{00000000-0005-0000-0000-00002F030000}"/>
    <cellStyle name="Hyperlink 2 2 2 3 3 2 2 5" xfId="7642" xr:uid="{386E3CA8-1975-4940-A862-25248E247A13}"/>
    <cellStyle name="Hyperlink 2 2 2 3 3 2 3" xfId="1564" xr:uid="{00000000-0005-0000-0000-000030030000}"/>
    <cellStyle name="Hyperlink 2 2 2 3 3 2 3 2" xfId="3775" xr:uid="{00000000-0005-0000-0000-000031030000}"/>
    <cellStyle name="Hyperlink 2 2 2 3 3 2 3 2 2" xfId="10405" xr:uid="{F1A8DFF9-49B1-4FA0-9BA1-93069DC9FFAD}"/>
    <cellStyle name="Hyperlink 2 2 2 3 3 2 3 3" xfId="5985" xr:uid="{00000000-0005-0000-0000-000032030000}"/>
    <cellStyle name="Hyperlink 2 2 2 3 3 2 3 4" xfId="8195" xr:uid="{F8B3DFBB-C73B-4B7A-AB29-B42FCD8BFE2A}"/>
    <cellStyle name="Hyperlink 2 2 2 3 3 2 4" xfId="2670" xr:uid="{00000000-0005-0000-0000-000033030000}"/>
    <cellStyle name="Hyperlink 2 2 2 3 3 2 4 2" xfId="9300" xr:uid="{EB566C19-7BBD-4887-9F89-A8481CD83464}"/>
    <cellStyle name="Hyperlink 2 2 2 3 3 2 5" xfId="4880" xr:uid="{00000000-0005-0000-0000-000034030000}"/>
    <cellStyle name="Hyperlink 2 2 2 3 3 2 6" xfId="7090" xr:uid="{50FB3E45-5109-47DA-B41E-0D9C5AD3DC50}"/>
    <cellStyle name="Hyperlink 2 2 2 3 3 3" xfId="727" xr:uid="{00000000-0005-0000-0000-000035030000}"/>
    <cellStyle name="Hyperlink 2 2 2 3 3 3 2" xfId="1840" xr:uid="{00000000-0005-0000-0000-000036030000}"/>
    <cellStyle name="Hyperlink 2 2 2 3 3 3 2 2" xfId="4051" xr:uid="{00000000-0005-0000-0000-000037030000}"/>
    <cellStyle name="Hyperlink 2 2 2 3 3 3 2 2 2" xfId="10681" xr:uid="{6E79F595-298B-4E62-A35D-5ACBEC104244}"/>
    <cellStyle name="Hyperlink 2 2 2 3 3 3 2 3" xfId="6261" xr:uid="{00000000-0005-0000-0000-000038030000}"/>
    <cellStyle name="Hyperlink 2 2 2 3 3 3 2 4" xfId="8471" xr:uid="{535F57FC-7755-4412-8A9A-7309F88E38F0}"/>
    <cellStyle name="Hyperlink 2 2 2 3 3 3 3" xfId="2946" xr:uid="{00000000-0005-0000-0000-000039030000}"/>
    <cellStyle name="Hyperlink 2 2 2 3 3 3 3 2" xfId="9576" xr:uid="{BC999CA2-86F5-4CF6-8FE6-BFEAC641D366}"/>
    <cellStyle name="Hyperlink 2 2 2 3 3 3 4" xfId="5156" xr:uid="{00000000-0005-0000-0000-00003A030000}"/>
    <cellStyle name="Hyperlink 2 2 2 3 3 3 5" xfId="7366" xr:uid="{4A1E8160-1793-476F-A012-12D88CB786AC}"/>
    <cellStyle name="Hyperlink 2 2 2 3 3 4" xfId="1288" xr:uid="{00000000-0005-0000-0000-00003B030000}"/>
    <cellStyle name="Hyperlink 2 2 2 3 3 4 2" xfId="3499" xr:uid="{00000000-0005-0000-0000-00003C030000}"/>
    <cellStyle name="Hyperlink 2 2 2 3 3 4 2 2" xfId="10129" xr:uid="{EB612A7C-02AA-45D0-AA9C-85105DFC2B0C}"/>
    <cellStyle name="Hyperlink 2 2 2 3 3 4 3" xfId="5709" xr:uid="{00000000-0005-0000-0000-00003D030000}"/>
    <cellStyle name="Hyperlink 2 2 2 3 3 4 4" xfId="7919" xr:uid="{D3AF672E-5B28-445F-B181-E77A7E48F6D8}"/>
    <cellStyle name="Hyperlink 2 2 2 3 3 5" xfId="2394" xr:uid="{00000000-0005-0000-0000-00003E030000}"/>
    <cellStyle name="Hyperlink 2 2 2 3 3 5 2" xfId="9024" xr:uid="{81D70117-D556-4AB7-BBE3-F9963230ECF9}"/>
    <cellStyle name="Hyperlink 2 2 2 3 3 6" xfId="4604" xr:uid="{00000000-0005-0000-0000-00003F030000}"/>
    <cellStyle name="Hyperlink 2 2 2 3 3 7" xfId="6814" xr:uid="{75117749-23DA-49BE-B4D6-A92420053595}"/>
    <cellStyle name="Hyperlink 2 2 2 3 4" xfId="267" xr:uid="{00000000-0005-0000-0000-000040030000}"/>
    <cellStyle name="Hyperlink 2 2 2 3 4 2" xfId="543" xr:uid="{00000000-0005-0000-0000-000041030000}"/>
    <cellStyle name="Hyperlink 2 2 2 3 4 2 2" xfId="1095" xr:uid="{00000000-0005-0000-0000-000042030000}"/>
    <cellStyle name="Hyperlink 2 2 2 3 4 2 2 2" xfId="2208" xr:uid="{00000000-0005-0000-0000-000043030000}"/>
    <cellStyle name="Hyperlink 2 2 2 3 4 2 2 2 2" xfId="4419" xr:uid="{00000000-0005-0000-0000-000044030000}"/>
    <cellStyle name="Hyperlink 2 2 2 3 4 2 2 2 2 2" xfId="11049" xr:uid="{E5DC526A-2186-4145-9BF5-88F16C4CAD41}"/>
    <cellStyle name="Hyperlink 2 2 2 3 4 2 2 2 3" xfId="6629" xr:uid="{00000000-0005-0000-0000-000045030000}"/>
    <cellStyle name="Hyperlink 2 2 2 3 4 2 2 2 4" xfId="8839" xr:uid="{D91E6400-A392-4CA8-8916-08625681620F}"/>
    <cellStyle name="Hyperlink 2 2 2 3 4 2 2 3" xfId="3314" xr:uid="{00000000-0005-0000-0000-000046030000}"/>
    <cellStyle name="Hyperlink 2 2 2 3 4 2 2 3 2" xfId="9944" xr:uid="{6E624CBE-0A5F-4994-9BFB-38D067CA1A76}"/>
    <cellStyle name="Hyperlink 2 2 2 3 4 2 2 4" xfId="5524" xr:uid="{00000000-0005-0000-0000-000047030000}"/>
    <cellStyle name="Hyperlink 2 2 2 3 4 2 2 5" xfId="7734" xr:uid="{A0C1B49B-04EE-4B22-87B1-07B8C16A8165}"/>
    <cellStyle name="Hyperlink 2 2 2 3 4 2 3" xfId="1656" xr:uid="{00000000-0005-0000-0000-000048030000}"/>
    <cellStyle name="Hyperlink 2 2 2 3 4 2 3 2" xfId="3867" xr:uid="{00000000-0005-0000-0000-000049030000}"/>
    <cellStyle name="Hyperlink 2 2 2 3 4 2 3 2 2" xfId="10497" xr:uid="{ED8D43BE-3CD3-4C20-A382-FBDFED35FAD5}"/>
    <cellStyle name="Hyperlink 2 2 2 3 4 2 3 3" xfId="6077" xr:uid="{00000000-0005-0000-0000-00004A030000}"/>
    <cellStyle name="Hyperlink 2 2 2 3 4 2 3 4" xfId="8287" xr:uid="{B60E44DD-EE99-4D10-8821-C34C7A96E521}"/>
    <cellStyle name="Hyperlink 2 2 2 3 4 2 4" xfId="2762" xr:uid="{00000000-0005-0000-0000-00004B030000}"/>
    <cellStyle name="Hyperlink 2 2 2 3 4 2 4 2" xfId="9392" xr:uid="{77EAFDDB-4FED-4EDA-A7A1-E1FD331CDF81}"/>
    <cellStyle name="Hyperlink 2 2 2 3 4 2 5" xfId="4972" xr:uid="{00000000-0005-0000-0000-00004C030000}"/>
    <cellStyle name="Hyperlink 2 2 2 3 4 2 6" xfId="7182" xr:uid="{50BBDC4A-B7E9-485B-8B63-B4A745539975}"/>
    <cellStyle name="Hyperlink 2 2 2 3 4 3" xfId="819" xr:uid="{00000000-0005-0000-0000-00004D030000}"/>
    <cellStyle name="Hyperlink 2 2 2 3 4 3 2" xfId="1932" xr:uid="{00000000-0005-0000-0000-00004E030000}"/>
    <cellStyle name="Hyperlink 2 2 2 3 4 3 2 2" xfId="4143" xr:uid="{00000000-0005-0000-0000-00004F030000}"/>
    <cellStyle name="Hyperlink 2 2 2 3 4 3 2 2 2" xfId="10773" xr:uid="{2ABE4B13-653F-4D7A-8C2F-225CF2BC0653}"/>
    <cellStyle name="Hyperlink 2 2 2 3 4 3 2 3" xfId="6353" xr:uid="{00000000-0005-0000-0000-000050030000}"/>
    <cellStyle name="Hyperlink 2 2 2 3 4 3 2 4" xfId="8563" xr:uid="{5E1077DB-AB91-4EDB-963C-B24F6CD3C96A}"/>
    <cellStyle name="Hyperlink 2 2 2 3 4 3 3" xfId="3038" xr:uid="{00000000-0005-0000-0000-000051030000}"/>
    <cellStyle name="Hyperlink 2 2 2 3 4 3 3 2" xfId="9668" xr:uid="{43490CEE-77AC-4CDD-BBAD-5282DADFDF94}"/>
    <cellStyle name="Hyperlink 2 2 2 3 4 3 4" xfId="5248" xr:uid="{00000000-0005-0000-0000-000052030000}"/>
    <cellStyle name="Hyperlink 2 2 2 3 4 3 5" xfId="7458" xr:uid="{4E3E46EB-BEB1-41AC-BD58-982B739E5BE5}"/>
    <cellStyle name="Hyperlink 2 2 2 3 4 4" xfId="1380" xr:uid="{00000000-0005-0000-0000-000053030000}"/>
    <cellStyle name="Hyperlink 2 2 2 3 4 4 2" xfId="3591" xr:uid="{00000000-0005-0000-0000-000054030000}"/>
    <cellStyle name="Hyperlink 2 2 2 3 4 4 2 2" xfId="10221" xr:uid="{41C07670-58DB-44D0-A890-CE8C57945B50}"/>
    <cellStyle name="Hyperlink 2 2 2 3 4 4 3" xfId="5801" xr:uid="{00000000-0005-0000-0000-000055030000}"/>
    <cellStyle name="Hyperlink 2 2 2 3 4 4 4" xfId="8011" xr:uid="{B06FF3D5-FEFC-4A58-B3A4-67AD57C3F9FA}"/>
    <cellStyle name="Hyperlink 2 2 2 3 4 5" xfId="2486" xr:uid="{00000000-0005-0000-0000-000056030000}"/>
    <cellStyle name="Hyperlink 2 2 2 3 4 5 2" xfId="9116" xr:uid="{D499464E-8EB9-43F9-92DC-94483742BAB9}"/>
    <cellStyle name="Hyperlink 2 2 2 3 4 6" xfId="4696" xr:uid="{00000000-0005-0000-0000-000057030000}"/>
    <cellStyle name="Hyperlink 2 2 2 3 4 7" xfId="6906" xr:uid="{E61BB0EA-0578-4D0F-A17B-F4A3DE7BC223}"/>
    <cellStyle name="Hyperlink 2 2 2 3 5" xfId="359" xr:uid="{00000000-0005-0000-0000-000058030000}"/>
    <cellStyle name="Hyperlink 2 2 2 3 5 2" xfId="911" xr:uid="{00000000-0005-0000-0000-000059030000}"/>
    <cellStyle name="Hyperlink 2 2 2 3 5 2 2" xfId="2024" xr:uid="{00000000-0005-0000-0000-00005A030000}"/>
    <cellStyle name="Hyperlink 2 2 2 3 5 2 2 2" xfId="4235" xr:uid="{00000000-0005-0000-0000-00005B030000}"/>
    <cellStyle name="Hyperlink 2 2 2 3 5 2 2 2 2" xfId="10865" xr:uid="{464EF67B-D15C-4A38-9C50-5EFA1AF95A6C}"/>
    <cellStyle name="Hyperlink 2 2 2 3 5 2 2 3" xfId="6445" xr:uid="{00000000-0005-0000-0000-00005C030000}"/>
    <cellStyle name="Hyperlink 2 2 2 3 5 2 2 4" xfId="8655" xr:uid="{4A9B9F12-F1B6-4CCB-8205-437C49B41B19}"/>
    <cellStyle name="Hyperlink 2 2 2 3 5 2 3" xfId="3130" xr:uid="{00000000-0005-0000-0000-00005D030000}"/>
    <cellStyle name="Hyperlink 2 2 2 3 5 2 3 2" xfId="9760" xr:uid="{C481CD81-1D48-46CE-9609-7CEAE201CC6E}"/>
    <cellStyle name="Hyperlink 2 2 2 3 5 2 4" xfId="5340" xr:uid="{00000000-0005-0000-0000-00005E030000}"/>
    <cellStyle name="Hyperlink 2 2 2 3 5 2 5" xfId="7550" xr:uid="{602ED2E8-1333-44EF-84A8-0E62E15C5A23}"/>
    <cellStyle name="Hyperlink 2 2 2 3 5 3" xfId="1472" xr:uid="{00000000-0005-0000-0000-00005F030000}"/>
    <cellStyle name="Hyperlink 2 2 2 3 5 3 2" xfId="3683" xr:uid="{00000000-0005-0000-0000-000060030000}"/>
    <cellStyle name="Hyperlink 2 2 2 3 5 3 2 2" xfId="10313" xr:uid="{B2C630CD-C0A2-41A6-95FE-3EBBEF5FD619}"/>
    <cellStyle name="Hyperlink 2 2 2 3 5 3 3" xfId="5893" xr:uid="{00000000-0005-0000-0000-000061030000}"/>
    <cellStyle name="Hyperlink 2 2 2 3 5 3 4" xfId="8103" xr:uid="{3C8E7187-8F54-4EFD-A15F-2ECFAFE43A56}"/>
    <cellStyle name="Hyperlink 2 2 2 3 5 4" xfId="2578" xr:uid="{00000000-0005-0000-0000-000062030000}"/>
    <cellStyle name="Hyperlink 2 2 2 3 5 4 2" xfId="9208" xr:uid="{AADA4D78-61B4-46A4-BEF0-5152BD0AE0BA}"/>
    <cellStyle name="Hyperlink 2 2 2 3 5 5" xfId="4788" xr:uid="{00000000-0005-0000-0000-000063030000}"/>
    <cellStyle name="Hyperlink 2 2 2 3 5 6" xfId="6998" xr:uid="{FAFA9471-1D46-4AEE-9F15-C692BEC8469F}"/>
    <cellStyle name="Hyperlink 2 2 2 3 6" xfId="635" xr:uid="{00000000-0005-0000-0000-000064030000}"/>
    <cellStyle name="Hyperlink 2 2 2 3 6 2" xfId="1748" xr:uid="{00000000-0005-0000-0000-000065030000}"/>
    <cellStyle name="Hyperlink 2 2 2 3 6 2 2" xfId="3959" xr:uid="{00000000-0005-0000-0000-000066030000}"/>
    <cellStyle name="Hyperlink 2 2 2 3 6 2 2 2" xfId="10589" xr:uid="{1F6D283D-8B4D-45E4-9042-D7C163E28551}"/>
    <cellStyle name="Hyperlink 2 2 2 3 6 2 3" xfId="6169" xr:uid="{00000000-0005-0000-0000-000067030000}"/>
    <cellStyle name="Hyperlink 2 2 2 3 6 2 4" xfId="8379" xr:uid="{F702F069-4641-49EF-BA3C-5F8B26F9620A}"/>
    <cellStyle name="Hyperlink 2 2 2 3 6 3" xfId="2854" xr:uid="{00000000-0005-0000-0000-000068030000}"/>
    <cellStyle name="Hyperlink 2 2 2 3 6 3 2" xfId="9484" xr:uid="{FF99CA2A-1E37-4374-8D2C-581B9F97B2CF}"/>
    <cellStyle name="Hyperlink 2 2 2 3 6 4" xfId="5064" xr:uid="{00000000-0005-0000-0000-000069030000}"/>
    <cellStyle name="Hyperlink 2 2 2 3 6 5" xfId="7274" xr:uid="{D180F1F2-C6E4-4CD0-B6D8-B895DC8B8CFF}"/>
    <cellStyle name="Hyperlink 2 2 2 3 7" xfId="1196" xr:uid="{00000000-0005-0000-0000-00006A030000}"/>
    <cellStyle name="Hyperlink 2 2 2 3 7 2" xfId="3407" xr:uid="{00000000-0005-0000-0000-00006B030000}"/>
    <cellStyle name="Hyperlink 2 2 2 3 7 2 2" xfId="10037" xr:uid="{9E711A59-9782-4752-A560-F6B3EC4C619D}"/>
    <cellStyle name="Hyperlink 2 2 2 3 7 3" xfId="5617" xr:uid="{00000000-0005-0000-0000-00006C030000}"/>
    <cellStyle name="Hyperlink 2 2 2 3 7 4" xfId="7827" xr:uid="{01564E68-3DE2-40C4-8C22-39B2E4523713}"/>
    <cellStyle name="Hyperlink 2 2 2 3 8" xfId="2302" xr:uid="{00000000-0005-0000-0000-00006D030000}"/>
    <cellStyle name="Hyperlink 2 2 2 3 8 2" xfId="8932" xr:uid="{0C63C082-098C-40B2-B1FD-EBC3E08EE05B}"/>
    <cellStyle name="Hyperlink 2 2 2 3 9" xfId="4512" xr:uid="{00000000-0005-0000-0000-00006E030000}"/>
    <cellStyle name="Hyperlink 2 2 2 4" xfId="109" xr:uid="{00000000-0005-0000-0000-00006F030000}"/>
    <cellStyle name="Hyperlink 2 2 2 4 2" xfId="201" xr:uid="{00000000-0005-0000-0000-000070030000}"/>
    <cellStyle name="Hyperlink 2 2 2 4 2 2" xfId="477" xr:uid="{00000000-0005-0000-0000-000071030000}"/>
    <cellStyle name="Hyperlink 2 2 2 4 2 2 2" xfId="1029" xr:uid="{00000000-0005-0000-0000-000072030000}"/>
    <cellStyle name="Hyperlink 2 2 2 4 2 2 2 2" xfId="2142" xr:uid="{00000000-0005-0000-0000-000073030000}"/>
    <cellStyle name="Hyperlink 2 2 2 4 2 2 2 2 2" xfId="4353" xr:uid="{00000000-0005-0000-0000-000074030000}"/>
    <cellStyle name="Hyperlink 2 2 2 4 2 2 2 2 2 2" xfId="10983" xr:uid="{885DC0A0-94A4-4B3A-A04F-33C8F4C61D3C}"/>
    <cellStyle name="Hyperlink 2 2 2 4 2 2 2 2 3" xfId="6563" xr:uid="{00000000-0005-0000-0000-000075030000}"/>
    <cellStyle name="Hyperlink 2 2 2 4 2 2 2 2 4" xfId="8773" xr:uid="{62C36DA4-A912-43E5-8C71-CD4FE49A5A72}"/>
    <cellStyle name="Hyperlink 2 2 2 4 2 2 2 3" xfId="3248" xr:uid="{00000000-0005-0000-0000-000076030000}"/>
    <cellStyle name="Hyperlink 2 2 2 4 2 2 2 3 2" xfId="9878" xr:uid="{A3052794-FEA0-4A6A-9B66-A405ED3549B3}"/>
    <cellStyle name="Hyperlink 2 2 2 4 2 2 2 4" xfId="5458" xr:uid="{00000000-0005-0000-0000-000077030000}"/>
    <cellStyle name="Hyperlink 2 2 2 4 2 2 2 5" xfId="7668" xr:uid="{E2A8A2B6-4F2E-47DC-967E-FAC248E0A6D2}"/>
    <cellStyle name="Hyperlink 2 2 2 4 2 2 3" xfId="1590" xr:uid="{00000000-0005-0000-0000-000078030000}"/>
    <cellStyle name="Hyperlink 2 2 2 4 2 2 3 2" xfId="3801" xr:uid="{00000000-0005-0000-0000-000079030000}"/>
    <cellStyle name="Hyperlink 2 2 2 4 2 2 3 2 2" xfId="10431" xr:uid="{B550467C-C8FD-4EE0-B998-BE6F7F9DBA2D}"/>
    <cellStyle name="Hyperlink 2 2 2 4 2 2 3 3" xfId="6011" xr:uid="{00000000-0005-0000-0000-00007A030000}"/>
    <cellStyle name="Hyperlink 2 2 2 4 2 2 3 4" xfId="8221" xr:uid="{ACD06392-88D7-41C3-AD49-0E986F7A4F31}"/>
    <cellStyle name="Hyperlink 2 2 2 4 2 2 4" xfId="2696" xr:uid="{00000000-0005-0000-0000-00007B030000}"/>
    <cellStyle name="Hyperlink 2 2 2 4 2 2 4 2" xfId="9326" xr:uid="{126A13E9-503C-4E9E-A51B-40FAE7E422A0}"/>
    <cellStyle name="Hyperlink 2 2 2 4 2 2 5" xfId="4906" xr:uid="{00000000-0005-0000-0000-00007C030000}"/>
    <cellStyle name="Hyperlink 2 2 2 4 2 2 6" xfId="7116" xr:uid="{FDD8A04B-C324-49C2-99EA-CD3F4FA90FF2}"/>
    <cellStyle name="Hyperlink 2 2 2 4 2 3" xfId="753" xr:uid="{00000000-0005-0000-0000-00007D030000}"/>
    <cellStyle name="Hyperlink 2 2 2 4 2 3 2" xfId="1866" xr:uid="{00000000-0005-0000-0000-00007E030000}"/>
    <cellStyle name="Hyperlink 2 2 2 4 2 3 2 2" xfId="4077" xr:uid="{00000000-0005-0000-0000-00007F030000}"/>
    <cellStyle name="Hyperlink 2 2 2 4 2 3 2 2 2" xfId="10707" xr:uid="{836FA0DC-2981-4F8A-B9E4-CFACABEB36F0}"/>
    <cellStyle name="Hyperlink 2 2 2 4 2 3 2 3" xfId="6287" xr:uid="{00000000-0005-0000-0000-000080030000}"/>
    <cellStyle name="Hyperlink 2 2 2 4 2 3 2 4" xfId="8497" xr:uid="{881CD82A-A2DB-405C-BF16-4477D6E68D72}"/>
    <cellStyle name="Hyperlink 2 2 2 4 2 3 3" xfId="2972" xr:uid="{00000000-0005-0000-0000-000081030000}"/>
    <cellStyle name="Hyperlink 2 2 2 4 2 3 3 2" xfId="9602" xr:uid="{B4CA153B-D101-4CB5-8406-08DFDC89976B}"/>
    <cellStyle name="Hyperlink 2 2 2 4 2 3 4" xfId="5182" xr:uid="{00000000-0005-0000-0000-000082030000}"/>
    <cellStyle name="Hyperlink 2 2 2 4 2 3 5" xfId="7392" xr:uid="{EDE67C16-9FC1-42AA-840C-0BC78E2D7AA8}"/>
    <cellStyle name="Hyperlink 2 2 2 4 2 4" xfId="1314" xr:uid="{00000000-0005-0000-0000-000083030000}"/>
    <cellStyle name="Hyperlink 2 2 2 4 2 4 2" xfId="3525" xr:uid="{00000000-0005-0000-0000-000084030000}"/>
    <cellStyle name="Hyperlink 2 2 2 4 2 4 2 2" xfId="10155" xr:uid="{09DF0C82-95B4-479D-95CA-CC38C0456CCD}"/>
    <cellStyle name="Hyperlink 2 2 2 4 2 4 3" xfId="5735" xr:uid="{00000000-0005-0000-0000-000085030000}"/>
    <cellStyle name="Hyperlink 2 2 2 4 2 4 4" xfId="7945" xr:uid="{EDC8CE35-52D1-4420-A426-1CA99F6BF987}"/>
    <cellStyle name="Hyperlink 2 2 2 4 2 5" xfId="2420" xr:uid="{00000000-0005-0000-0000-000086030000}"/>
    <cellStyle name="Hyperlink 2 2 2 4 2 5 2" xfId="9050" xr:uid="{99708833-B6BE-478E-8264-999E4D49E445}"/>
    <cellStyle name="Hyperlink 2 2 2 4 2 6" xfId="4630" xr:uid="{00000000-0005-0000-0000-000087030000}"/>
    <cellStyle name="Hyperlink 2 2 2 4 2 7" xfId="6840" xr:uid="{31640330-3320-410B-A997-CADE3DD7EA91}"/>
    <cellStyle name="Hyperlink 2 2 2 4 3" xfId="293" xr:uid="{00000000-0005-0000-0000-000088030000}"/>
    <cellStyle name="Hyperlink 2 2 2 4 3 2" xfId="569" xr:uid="{00000000-0005-0000-0000-000089030000}"/>
    <cellStyle name="Hyperlink 2 2 2 4 3 2 2" xfId="1121" xr:uid="{00000000-0005-0000-0000-00008A030000}"/>
    <cellStyle name="Hyperlink 2 2 2 4 3 2 2 2" xfId="2234" xr:uid="{00000000-0005-0000-0000-00008B030000}"/>
    <cellStyle name="Hyperlink 2 2 2 4 3 2 2 2 2" xfId="4445" xr:uid="{00000000-0005-0000-0000-00008C030000}"/>
    <cellStyle name="Hyperlink 2 2 2 4 3 2 2 2 2 2" xfId="11075" xr:uid="{67486D46-E150-4FDE-BD33-1DFD4B6AF0FD}"/>
    <cellStyle name="Hyperlink 2 2 2 4 3 2 2 2 3" xfId="6655" xr:uid="{00000000-0005-0000-0000-00008D030000}"/>
    <cellStyle name="Hyperlink 2 2 2 4 3 2 2 2 4" xfId="8865" xr:uid="{DA08EADE-A759-4D68-BCF0-6267261FAFA2}"/>
    <cellStyle name="Hyperlink 2 2 2 4 3 2 2 3" xfId="3340" xr:uid="{00000000-0005-0000-0000-00008E030000}"/>
    <cellStyle name="Hyperlink 2 2 2 4 3 2 2 3 2" xfId="9970" xr:uid="{60B7933C-4962-4B95-8EB6-DB6B2EFA41D6}"/>
    <cellStyle name="Hyperlink 2 2 2 4 3 2 2 4" xfId="5550" xr:uid="{00000000-0005-0000-0000-00008F030000}"/>
    <cellStyle name="Hyperlink 2 2 2 4 3 2 2 5" xfId="7760" xr:uid="{A5946456-89BF-432E-83E0-272D65728BD5}"/>
    <cellStyle name="Hyperlink 2 2 2 4 3 2 3" xfId="1682" xr:uid="{00000000-0005-0000-0000-000090030000}"/>
    <cellStyle name="Hyperlink 2 2 2 4 3 2 3 2" xfId="3893" xr:uid="{00000000-0005-0000-0000-000091030000}"/>
    <cellStyle name="Hyperlink 2 2 2 4 3 2 3 2 2" xfId="10523" xr:uid="{437DE235-202D-4D88-BD55-91125971F50B}"/>
    <cellStyle name="Hyperlink 2 2 2 4 3 2 3 3" xfId="6103" xr:uid="{00000000-0005-0000-0000-000092030000}"/>
    <cellStyle name="Hyperlink 2 2 2 4 3 2 3 4" xfId="8313" xr:uid="{865955D3-F885-4869-9937-006CFD8A23B8}"/>
    <cellStyle name="Hyperlink 2 2 2 4 3 2 4" xfId="2788" xr:uid="{00000000-0005-0000-0000-000093030000}"/>
    <cellStyle name="Hyperlink 2 2 2 4 3 2 4 2" xfId="9418" xr:uid="{71DFD6EC-0033-4CD0-B113-9675AF0AC643}"/>
    <cellStyle name="Hyperlink 2 2 2 4 3 2 5" xfId="4998" xr:uid="{00000000-0005-0000-0000-000094030000}"/>
    <cellStyle name="Hyperlink 2 2 2 4 3 2 6" xfId="7208" xr:uid="{0147FDD1-9B36-4E3A-84D3-C65075DF6A78}"/>
    <cellStyle name="Hyperlink 2 2 2 4 3 3" xfId="845" xr:uid="{00000000-0005-0000-0000-000095030000}"/>
    <cellStyle name="Hyperlink 2 2 2 4 3 3 2" xfId="1958" xr:uid="{00000000-0005-0000-0000-000096030000}"/>
    <cellStyle name="Hyperlink 2 2 2 4 3 3 2 2" xfId="4169" xr:uid="{00000000-0005-0000-0000-000097030000}"/>
    <cellStyle name="Hyperlink 2 2 2 4 3 3 2 2 2" xfId="10799" xr:uid="{A5D11C07-9081-4FD0-A59F-52832A01E0AE}"/>
    <cellStyle name="Hyperlink 2 2 2 4 3 3 2 3" xfId="6379" xr:uid="{00000000-0005-0000-0000-000098030000}"/>
    <cellStyle name="Hyperlink 2 2 2 4 3 3 2 4" xfId="8589" xr:uid="{414A5853-C3F8-4B64-9B8C-464AA339F033}"/>
    <cellStyle name="Hyperlink 2 2 2 4 3 3 3" xfId="3064" xr:uid="{00000000-0005-0000-0000-000099030000}"/>
    <cellStyle name="Hyperlink 2 2 2 4 3 3 3 2" xfId="9694" xr:uid="{87CE9F91-E908-4343-82F1-B4FB925AD6E6}"/>
    <cellStyle name="Hyperlink 2 2 2 4 3 3 4" xfId="5274" xr:uid="{00000000-0005-0000-0000-00009A030000}"/>
    <cellStyle name="Hyperlink 2 2 2 4 3 3 5" xfId="7484" xr:uid="{139C165F-F7BE-468B-9AC5-21DDB00C5E02}"/>
    <cellStyle name="Hyperlink 2 2 2 4 3 4" xfId="1406" xr:uid="{00000000-0005-0000-0000-00009B030000}"/>
    <cellStyle name="Hyperlink 2 2 2 4 3 4 2" xfId="3617" xr:uid="{00000000-0005-0000-0000-00009C030000}"/>
    <cellStyle name="Hyperlink 2 2 2 4 3 4 2 2" xfId="10247" xr:uid="{921241BA-EDE6-456C-B900-A5FCCDB2BDA6}"/>
    <cellStyle name="Hyperlink 2 2 2 4 3 4 3" xfId="5827" xr:uid="{00000000-0005-0000-0000-00009D030000}"/>
    <cellStyle name="Hyperlink 2 2 2 4 3 4 4" xfId="8037" xr:uid="{EE32FA9A-DFB4-4032-9BB8-C88AB60A17B2}"/>
    <cellStyle name="Hyperlink 2 2 2 4 3 5" xfId="2512" xr:uid="{00000000-0005-0000-0000-00009E030000}"/>
    <cellStyle name="Hyperlink 2 2 2 4 3 5 2" xfId="9142" xr:uid="{9153E024-A00A-4F9E-8F5E-73A3B172FB41}"/>
    <cellStyle name="Hyperlink 2 2 2 4 3 6" xfId="4722" xr:uid="{00000000-0005-0000-0000-00009F030000}"/>
    <cellStyle name="Hyperlink 2 2 2 4 3 7" xfId="6932" xr:uid="{A9CC3113-C347-42A9-A391-93EE134D2F2F}"/>
    <cellStyle name="Hyperlink 2 2 2 4 4" xfId="385" xr:uid="{00000000-0005-0000-0000-0000A0030000}"/>
    <cellStyle name="Hyperlink 2 2 2 4 4 2" xfId="937" xr:uid="{00000000-0005-0000-0000-0000A1030000}"/>
    <cellStyle name="Hyperlink 2 2 2 4 4 2 2" xfId="2050" xr:uid="{00000000-0005-0000-0000-0000A2030000}"/>
    <cellStyle name="Hyperlink 2 2 2 4 4 2 2 2" xfId="4261" xr:uid="{00000000-0005-0000-0000-0000A3030000}"/>
    <cellStyle name="Hyperlink 2 2 2 4 4 2 2 2 2" xfId="10891" xr:uid="{412CEA98-6B54-4E32-B962-066E4AD11E8B}"/>
    <cellStyle name="Hyperlink 2 2 2 4 4 2 2 3" xfId="6471" xr:uid="{00000000-0005-0000-0000-0000A4030000}"/>
    <cellStyle name="Hyperlink 2 2 2 4 4 2 2 4" xfId="8681" xr:uid="{BF26DD23-6118-47D2-9F4E-8927D8DD312F}"/>
    <cellStyle name="Hyperlink 2 2 2 4 4 2 3" xfId="3156" xr:uid="{00000000-0005-0000-0000-0000A5030000}"/>
    <cellStyle name="Hyperlink 2 2 2 4 4 2 3 2" xfId="9786" xr:uid="{25C7A707-E217-420B-B47D-743A309BE8F3}"/>
    <cellStyle name="Hyperlink 2 2 2 4 4 2 4" xfId="5366" xr:uid="{00000000-0005-0000-0000-0000A6030000}"/>
    <cellStyle name="Hyperlink 2 2 2 4 4 2 5" xfId="7576" xr:uid="{79C90E03-4ACB-4560-98C8-47A0EBE5277D}"/>
    <cellStyle name="Hyperlink 2 2 2 4 4 3" xfId="1498" xr:uid="{00000000-0005-0000-0000-0000A7030000}"/>
    <cellStyle name="Hyperlink 2 2 2 4 4 3 2" xfId="3709" xr:uid="{00000000-0005-0000-0000-0000A8030000}"/>
    <cellStyle name="Hyperlink 2 2 2 4 4 3 2 2" xfId="10339" xr:uid="{858CCCB7-4463-47CD-9783-DA19EA3C0B08}"/>
    <cellStyle name="Hyperlink 2 2 2 4 4 3 3" xfId="5919" xr:uid="{00000000-0005-0000-0000-0000A9030000}"/>
    <cellStyle name="Hyperlink 2 2 2 4 4 3 4" xfId="8129" xr:uid="{9BDE5E7D-617D-4E0B-B456-0F625D38D2E6}"/>
    <cellStyle name="Hyperlink 2 2 2 4 4 4" xfId="2604" xr:uid="{00000000-0005-0000-0000-0000AA030000}"/>
    <cellStyle name="Hyperlink 2 2 2 4 4 4 2" xfId="9234" xr:uid="{8F41D354-5038-4324-9E3D-59A3224B6A62}"/>
    <cellStyle name="Hyperlink 2 2 2 4 4 5" xfId="4814" xr:uid="{00000000-0005-0000-0000-0000AB030000}"/>
    <cellStyle name="Hyperlink 2 2 2 4 4 6" xfId="7024" xr:uid="{7E4EEB01-8653-440A-903F-E115BC7253A1}"/>
    <cellStyle name="Hyperlink 2 2 2 4 5" xfId="661" xr:uid="{00000000-0005-0000-0000-0000AC030000}"/>
    <cellStyle name="Hyperlink 2 2 2 4 5 2" xfId="1774" xr:uid="{00000000-0005-0000-0000-0000AD030000}"/>
    <cellStyle name="Hyperlink 2 2 2 4 5 2 2" xfId="3985" xr:uid="{00000000-0005-0000-0000-0000AE030000}"/>
    <cellStyle name="Hyperlink 2 2 2 4 5 2 2 2" xfId="10615" xr:uid="{A12901B2-0F19-4A0B-8D1A-C634C01D4C09}"/>
    <cellStyle name="Hyperlink 2 2 2 4 5 2 3" xfId="6195" xr:uid="{00000000-0005-0000-0000-0000AF030000}"/>
    <cellStyle name="Hyperlink 2 2 2 4 5 2 4" xfId="8405" xr:uid="{39BA0B8B-3030-425C-A699-CFB7F0E98D6E}"/>
    <cellStyle name="Hyperlink 2 2 2 4 5 3" xfId="2880" xr:uid="{00000000-0005-0000-0000-0000B0030000}"/>
    <cellStyle name="Hyperlink 2 2 2 4 5 3 2" xfId="9510" xr:uid="{78F38FB0-8E7C-44DD-8D41-780F6592BB61}"/>
    <cellStyle name="Hyperlink 2 2 2 4 5 4" xfId="5090" xr:uid="{00000000-0005-0000-0000-0000B1030000}"/>
    <cellStyle name="Hyperlink 2 2 2 4 5 5" xfId="7300" xr:uid="{6105F8AD-A433-4781-BE0A-8BB72918BAF5}"/>
    <cellStyle name="Hyperlink 2 2 2 4 6" xfId="1222" xr:uid="{00000000-0005-0000-0000-0000B2030000}"/>
    <cellStyle name="Hyperlink 2 2 2 4 6 2" xfId="3433" xr:uid="{00000000-0005-0000-0000-0000B3030000}"/>
    <cellStyle name="Hyperlink 2 2 2 4 6 2 2" xfId="10063" xr:uid="{6E54C5A3-B592-4D6C-9EAE-C58C0443E183}"/>
    <cellStyle name="Hyperlink 2 2 2 4 6 3" xfId="5643" xr:uid="{00000000-0005-0000-0000-0000B4030000}"/>
    <cellStyle name="Hyperlink 2 2 2 4 6 4" xfId="7853" xr:uid="{3C0D94CD-B49E-465F-9F2A-59408C8FC5F2}"/>
    <cellStyle name="Hyperlink 2 2 2 4 7" xfId="2328" xr:uid="{00000000-0005-0000-0000-0000B5030000}"/>
    <cellStyle name="Hyperlink 2 2 2 4 7 2" xfId="8958" xr:uid="{675ED8F3-2B97-4EB9-869F-7E0E2CD363AD}"/>
    <cellStyle name="Hyperlink 2 2 2 4 8" xfId="4538" xr:uid="{00000000-0005-0000-0000-0000B6030000}"/>
    <cellStyle name="Hyperlink 2 2 2 4 9" xfId="6748" xr:uid="{9C497C5A-8A99-4B22-8460-DB59B2A95E42}"/>
    <cellStyle name="Hyperlink 2 2 2 5" xfId="155" xr:uid="{00000000-0005-0000-0000-0000B7030000}"/>
    <cellStyle name="Hyperlink 2 2 2 5 2" xfId="431" xr:uid="{00000000-0005-0000-0000-0000B8030000}"/>
    <cellStyle name="Hyperlink 2 2 2 5 2 2" xfId="983" xr:uid="{00000000-0005-0000-0000-0000B9030000}"/>
    <cellStyle name="Hyperlink 2 2 2 5 2 2 2" xfId="2096" xr:uid="{00000000-0005-0000-0000-0000BA030000}"/>
    <cellStyle name="Hyperlink 2 2 2 5 2 2 2 2" xfId="4307" xr:uid="{00000000-0005-0000-0000-0000BB030000}"/>
    <cellStyle name="Hyperlink 2 2 2 5 2 2 2 2 2" xfId="10937" xr:uid="{86FA1CAA-32C1-4B53-BD78-342EB48C3733}"/>
    <cellStyle name="Hyperlink 2 2 2 5 2 2 2 3" xfId="6517" xr:uid="{00000000-0005-0000-0000-0000BC030000}"/>
    <cellStyle name="Hyperlink 2 2 2 5 2 2 2 4" xfId="8727" xr:uid="{C9447938-97D6-414F-9119-050220221983}"/>
    <cellStyle name="Hyperlink 2 2 2 5 2 2 3" xfId="3202" xr:uid="{00000000-0005-0000-0000-0000BD030000}"/>
    <cellStyle name="Hyperlink 2 2 2 5 2 2 3 2" xfId="9832" xr:uid="{823D19E4-79A4-4EB9-A513-3D4FF4B2FF1A}"/>
    <cellStyle name="Hyperlink 2 2 2 5 2 2 4" xfId="5412" xr:uid="{00000000-0005-0000-0000-0000BE030000}"/>
    <cellStyle name="Hyperlink 2 2 2 5 2 2 5" xfId="7622" xr:uid="{A49F18FE-EC55-4E1C-BB52-F6C6D0E10FC3}"/>
    <cellStyle name="Hyperlink 2 2 2 5 2 3" xfId="1544" xr:uid="{00000000-0005-0000-0000-0000BF030000}"/>
    <cellStyle name="Hyperlink 2 2 2 5 2 3 2" xfId="3755" xr:uid="{00000000-0005-0000-0000-0000C0030000}"/>
    <cellStyle name="Hyperlink 2 2 2 5 2 3 2 2" xfId="10385" xr:uid="{013F99DF-B036-4987-8CE3-350DF39625FB}"/>
    <cellStyle name="Hyperlink 2 2 2 5 2 3 3" xfId="5965" xr:uid="{00000000-0005-0000-0000-0000C1030000}"/>
    <cellStyle name="Hyperlink 2 2 2 5 2 3 4" xfId="8175" xr:uid="{228DDFB8-0E1A-4807-AEEE-27B46C8EC723}"/>
    <cellStyle name="Hyperlink 2 2 2 5 2 4" xfId="2650" xr:uid="{00000000-0005-0000-0000-0000C2030000}"/>
    <cellStyle name="Hyperlink 2 2 2 5 2 4 2" xfId="9280" xr:uid="{67D1C5ED-2CBE-446B-885F-CFF29126D473}"/>
    <cellStyle name="Hyperlink 2 2 2 5 2 5" xfId="4860" xr:uid="{00000000-0005-0000-0000-0000C3030000}"/>
    <cellStyle name="Hyperlink 2 2 2 5 2 6" xfId="7070" xr:uid="{81A80FC9-4509-4CC6-9CB8-9EEADB75420B}"/>
    <cellStyle name="Hyperlink 2 2 2 5 3" xfId="707" xr:uid="{00000000-0005-0000-0000-0000C4030000}"/>
    <cellStyle name="Hyperlink 2 2 2 5 3 2" xfId="1820" xr:uid="{00000000-0005-0000-0000-0000C5030000}"/>
    <cellStyle name="Hyperlink 2 2 2 5 3 2 2" xfId="4031" xr:uid="{00000000-0005-0000-0000-0000C6030000}"/>
    <cellStyle name="Hyperlink 2 2 2 5 3 2 2 2" xfId="10661" xr:uid="{1B0C0497-E26E-4EBD-B388-CC34C708F275}"/>
    <cellStyle name="Hyperlink 2 2 2 5 3 2 3" xfId="6241" xr:uid="{00000000-0005-0000-0000-0000C7030000}"/>
    <cellStyle name="Hyperlink 2 2 2 5 3 2 4" xfId="8451" xr:uid="{844CE643-AB51-42B8-9541-DD2E6646278D}"/>
    <cellStyle name="Hyperlink 2 2 2 5 3 3" xfId="2926" xr:uid="{00000000-0005-0000-0000-0000C8030000}"/>
    <cellStyle name="Hyperlink 2 2 2 5 3 3 2" xfId="9556" xr:uid="{81723E1C-8081-4938-B9BE-C45A7F522B10}"/>
    <cellStyle name="Hyperlink 2 2 2 5 3 4" xfId="5136" xr:uid="{00000000-0005-0000-0000-0000C9030000}"/>
    <cellStyle name="Hyperlink 2 2 2 5 3 5" xfId="7346" xr:uid="{88431BBA-9C45-4534-AF83-607AF1F0C965}"/>
    <cellStyle name="Hyperlink 2 2 2 5 4" xfId="1268" xr:uid="{00000000-0005-0000-0000-0000CA030000}"/>
    <cellStyle name="Hyperlink 2 2 2 5 4 2" xfId="3479" xr:uid="{00000000-0005-0000-0000-0000CB030000}"/>
    <cellStyle name="Hyperlink 2 2 2 5 4 2 2" xfId="10109" xr:uid="{11C4BE8B-CC79-4A0E-8DF5-2FCC45A15BA0}"/>
    <cellStyle name="Hyperlink 2 2 2 5 4 3" xfId="5689" xr:uid="{00000000-0005-0000-0000-0000CC030000}"/>
    <cellStyle name="Hyperlink 2 2 2 5 4 4" xfId="7899" xr:uid="{AF768630-A19D-430D-9296-5E24D95D1553}"/>
    <cellStyle name="Hyperlink 2 2 2 5 5" xfId="2374" xr:uid="{00000000-0005-0000-0000-0000CD030000}"/>
    <cellStyle name="Hyperlink 2 2 2 5 5 2" xfId="9004" xr:uid="{70814C0C-3E8D-45C3-9BC2-66EA49818CD8}"/>
    <cellStyle name="Hyperlink 2 2 2 5 6" xfId="4584" xr:uid="{00000000-0005-0000-0000-0000CE030000}"/>
    <cellStyle name="Hyperlink 2 2 2 5 7" xfId="6794" xr:uid="{76CF5935-C969-429B-8EE1-8D0E221365C0}"/>
    <cellStyle name="Hyperlink 2 2 2 6" xfId="247" xr:uid="{00000000-0005-0000-0000-0000CF030000}"/>
    <cellStyle name="Hyperlink 2 2 2 6 2" xfId="523" xr:uid="{00000000-0005-0000-0000-0000D0030000}"/>
    <cellStyle name="Hyperlink 2 2 2 6 2 2" xfId="1075" xr:uid="{00000000-0005-0000-0000-0000D1030000}"/>
    <cellStyle name="Hyperlink 2 2 2 6 2 2 2" xfId="2188" xr:uid="{00000000-0005-0000-0000-0000D2030000}"/>
    <cellStyle name="Hyperlink 2 2 2 6 2 2 2 2" xfId="4399" xr:uid="{00000000-0005-0000-0000-0000D3030000}"/>
    <cellStyle name="Hyperlink 2 2 2 6 2 2 2 2 2" xfId="11029" xr:uid="{5D9018D2-31C8-4F90-92C2-A6C6A2629056}"/>
    <cellStyle name="Hyperlink 2 2 2 6 2 2 2 3" xfId="6609" xr:uid="{00000000-0005-0000-0000-0000D4030000}"/>
    <cellStyle name="Hyperlink 2 2 2 6 2 2 2 4" xfId="8819" xr:uid="{29AA4A02-A5C4-4FE9-AF94-25A91B628264}"/>
    <cellStyle name="Hyperlink 2 2 2 6 2 2 3" xfId="3294" xr:uid="{00000000-0005-0000-0000-0000D5030000}"/>
    <cellStyle name="Hyperlink 2 2 2 6 2 2 3 2" xfId="9924" xr:uid="{B75C6956-800C-45A7-9412-6790F0865DCC}"/>
    <cellStyle name="Hyperlink 2 2 2 6 2 2 4" xfId="5504" xr:uid="{00000000-0005-0000-0000-0000D6030000}"/>
    <cellStyle name="Hyperlink 2 2 2 6 2 2 5" xfId="7714" xr:uid="{B9ADAB1F-55EE-4A8F-8724-690D61699DE2}"/>
    <cellStyle name="Hyperlink 2 2 2 6 2 3" xfId="1636" xr:uid="{00000000-0005-0000-0000-0000D7030000}"/>
    <cellStyle name="Hyperlink 2 2 2 6 2 3 2" xfId="3847" xr:uid="{00000000-0005-0000-0000-0000D8030000}"/>
    <cellStyle name="Hyperlink 2 2 2 6 2 3 2 2" xfId="10477" xr:uid="{AF5051F9-C66B-4814-BF2C-B51D404F47E8}"/>
    <cellStyle name="Hyperlink 2 2 2 6 2 3 3" xfId="6057" xr:uid="{00000000-0005-0000-0000-0000D9030000}"/>
    <cellStyle name="Hyperlink 2 2 2 6 2 3 4" xfId="8267" xr:uid="{8F1803B6-7666-4ECE-858E-2A9B8339C096}"/>
    <cellStyle name="Hyperlink 2 2 2 6 2 4" xfId="2742" xr:uid="{00000000-0005-0000-0000-0000DA030000}"/>
    <cellStyle name="Hyperlink 2 2 2 6 2 4 2" xfId="9372" xr:uid="{858792D0-9F17-42C2-AF88-9556F73D3F65}"/>
    <cellStyle name="Hyperlink 2 2 2 6 2 5" xfId="4952" xr:uid="{00000000-0005-0000-0000-0000DB030000}"/>
    <cellStyle name="Hyperlink 2 2 2 6 2 6" xfId="7162" xr:uid="{DBB3C80A-8479-4459-8657-E18A9D04E81B}"/>
    <cellStyle name="Hyperlink 2 2 2 6 3" xfId="799" xr:uid="{00000000-0005-0000-0000-0000DC030000}"/>
    <cellStyle name="Hyperlink 2 2 2 6 3 2" xfId="1912" xr:uid="{00000000-0005-0000-0000-0000DD030000}"/>
    <cellStyle name="Hyperlink 2 2 2 6 3 2 2" xfId="4123" xr:uid="{00000000-0005-0000-0000-0000DE030000}"/>
    <cellStyle name="Hyperlink 2 2 2 6 3 2 2 2" xfId="10753" xr:uid="{2D969C41-0AF7-4583-BFAA-C07A27EC9FBC}"/>
    <cellStyle name="Hyperlink 2 2 2 6 3 2 3" xfId="6333" xr:uid="{00000000-0005-0000-0000-0000DF030000}"/>
    <cellStyle name="Hyperlink 2 2 2 6 3 2 4" xfId="8543" xr:uid="{EF7113EC-9C0B-4629-A8B3-47C2B29590B0}"/>
    <cellStyle name="Hyperlink 2 2 2 6 3 3" xfId="3018" xr:uid="{00000000-0005-0000-0000-0000E0030000}"/>
    <cellStyle name="Hyperlink 2 2 2 6 3 3 2" xfId="9648" xr:uid="{E8A063CE-B343-4659-92C1-2D73832F35AF}"/>
    <cellStyle name="Hyperlink 2 2 2 6 3 4" xfId="5228" xr:uid="{00000000-0005-0000-0000-0000E1030000}"/>
    <cellStyle name="Hyperlink 2 2 2 6 3 5" xfId="7438" xr:uid="{5A1BBF8D-C110-4767-BE89-486AAC2543BB}"/>
    <cellStyle name="Hyperlink 2 2 2 6 4" xfId="1360" xr:uid="{00000000-0005-0000-0000-0000E2030000}"/>
    <cellStyle name="Hyperlink 2 2 2 6 4 2" xfId="3571" xr:uid="{00000000-0005-0000-0000-0000E3030000}"/>
    <cellStyle name="Hyperlink 2 2 2 6 4 2 2" xfId="10201" xr:uid="{A05C658A-70C7-41BB-86C8-A945309AC680}"/>
    <cellStyle name="Hyperlink 2 2 2 6 4 3" xfId="5781" xr:uid="{00000000-0005-0000-0000-0000E4030000}"/>
    <cellStyle name="Hyperlink 2 2 2 6 4 4" xfId="7991" xr:uid="{7844E8ED-4F21-46FC-ACA1-FBEAA5CC6681}"/>
    <cellStyle name="Hyperlink 2 2 2 6 5" xfId="2466" xr:uid="{00000000-0005-0000-0000-0000E5030000}"/>
    <cellStyle name="Hyperlink 2 2 2 6 5 2" xfId="9096" xr:uid="{F0042AC8-45CA-47D5-91B5-B72F448D222E}"/>
    <cellStyle name="Hyperlink 2 2 2 6 6" xfId="4676" xr:uid="{00000000-0005-0000-0000-0000E6030000}"/>
    <cellStyle name="Hyperlink 2 2 2 6 7" xfId="6886" xr:uid="{A6EE0FA3-9025-4EA7-9A18-95A20CCB68B6}"/>
    <cellStyle name="Hyperlink 2 2 2 7" xfId="339" xr:uid="{00000000-0005-0000-0000-0000E7030000}"/>
    <cellStyle name="Hyperlink 2 2 2 7 2" xfId="891" xr:uid="{00000000-0005-0000-0000-0000E8030000}"/>
    <cellStyle name="Hyperlink 2 2 2 7 2 2" xfId="2004" xr:uid="{00000000-0005-0000-0000-0000E9030000}"/>
    <cellStyle name="Hyperlink 2 2 2 7 2 2 2" xfId="4215" xr:uid="{00000000-0005-0000-0000-0000EA030000}"/>
    <cellStyle name="Hyperlink 2 2 2 7 2 2 2 2" xfId="10845" xr:uid="{A24BD7ED-B39C-41AD-BF3F-B59269433794}"/>
    <cellStyle name="Hyperlink 2 2 2 7 2 2 3" xfId="6425" xr:uid="{00000000-0005-0000-0000-0000EB030000}"/>
    <cellStyle name="Hyperlink 2 2 2 7 2 2 4" xfId="8635" xr:uid="{8FD3414C-339F-4858-8E21-89A84C558730}"/>
    <cellStyle name="Hyperlink 2 2 2 7 2 3" xfId="3110" xr:uid="{00000000-0005-0000-0000-0000EC030000}"/>
    <cellStyle name="Hyperlink 2 2 2 7 2 3 2" xfId="9740" xr:uid="{266446C2-063E-4F8C-8483-29F223F7DDFF}"/>
    <cellStyle name="Hyperlink 2 2 2 7 2 4" xfId="5320" xr:uid="{00000000-0005-0000-0000-0000ED030000}"/>
    <cellStyle name="Hyperlink 2 2 2 7 2 5" xfId="7530" xr:uid="{5DF5F81D-321C-4B9B-9944-F708C15419CE}"/>
    <cellStyle name="Hyperlink 2 2 2 7 3" xfId="1452" xr:uid="{00000000-0005-0000-0000-0000EE030000}"/>
    <cellStyle name="Hyperlink 2 2 2 7 3 2" xfId="3663" xr:uid="{00000000-0005-0000-0000-0000EF030000}"/>
    <cellStyle name="Hyperlink 2 2 2 7 3 2 2" xfId="10293" xr:uid="{F25407A3-3439-434F-B248-AD4A04BC70B8}"/>
    <cellStyle name="Hyperlink 2 2 2 7 3 3" xfId="5873" xr:uid="{00000000-0005-0000-0000-0000F0030000}"/>
    <cellStyle name="Hyperlink 2 2 2 7 3 4" xfId="8083" xr:uid="{0D2ECE1B-93EC-40E9-95F8-ADBF7AED8FE7}"/>
    <cellStyle name="Hyperlink 2 2 2 7 4" xfId="2558" xr:uid="{00000000-0005-0000-0000-0000F1030000}"/>
    <cellStyle name="Hyperlink 2 2 2 7 4 2" xfId="9188" xr:uid="{EBAE6FE1-A58B-4875-9D6E-9640D9C82065}"/>
    <cellStyle name="Hyperlink 2 2 2 7 5" xfId="4768" xr:uid="{00000000-0005-0000-0000-0000F2030000}"/>
    <cellStyle name="Hyperlink 2 2 2 7 6" xfId="6978" xr:uid="{69381F5A-4964-45A1-932E-927865808FF8}"/>
    <cellStyle name="Hyperlink 2 2 2 8" xfId="615" xr:uid="{00000000-0005-0000-0000-0000F3030000}"/>
    <cellStyle name="Hyperlink 2 2 2 8 2" xfId="1728" xr:uid="{00000000-0005-0000-0000-0000F4030000}"/>
    <cellStyle name="Hyperlink 2 2 2 8 2 2" xfId="3939" xr:uid="{00000000-0005-0000-0000-0000F5030000}"/>
    <cellStyle name="Hyperlink 2 2 2 8 2 2 2" xfId="10569" xr:uid="{F271DD2B-5DEC-455A-A770-9FC89517D226}"/>
    <cellStyle name="Hyperlink 2 2 2 8 2 3" xfId="6149" xr:uid="{00000000-0005-0000-0000-0000F6030000}"/>
    <cellStyle name="Hyperlink 2 2 2 8 2 4" xfId="8359" xr:uid="{26C4F295-3B38-482C-B88D-6F046B9C31DD}"/>
    <cellStyle name="Hyperlink 2 2 2 8 3" xfId="2834" xr:uid="{00000000-0005-0000-0000-0000F7030000}"/>
    <cellStyle name="Hyperlink 2 2 2 8 3 2" xfId="9464" xr:uid="{954FC165-3D73-4C1C-9C29-0233687B606D}"/>
    <cellStyle name="Hyperlink 2 2 2 8 4" xfId="5044" xr:uid="{00000000-0005-0000-0000-0000F8030000}"/>
    <cellStyle name="Hyperlink 2 2 2 8 5" xfId="7254" xr:uid="{40CBB83C-3CCA-411A-9D42-CD796FA41F15}"/>
    <cellStyle name="Hyperlink 2 2 2 9" xfId="1176" xr:uid="{00000000-0005-0000-0000-0000F9030000}"/>
    <cellStyle name="Hyperlink 2 2 2 9 2" xfId="3387" xr:uid="{00000000-0005-0000-0000-0000FA030000}"/>
    <cellStyle name="Hyperlink 2 2 2 9 2 2" xfId="10017" xr:uid="{9453C8AA-937D-4F81-9245-F24B4AF79BC5}"/>
    <cellStyle name="Hyperlink 2 2 2 9 3" xfId="5597" xr:uid="{00000000-0005-0000-0000-0000FB030000}"/>
    <cellStyle name="Hyperlink 2 2 2 9 4" xfId="7807" xr:uid="{E3AD2B94-4089-4596-8F3C-879F750DFFDA}"/>
    <cellStyle name="Hyperlink 2 2 3" xfId="68" xr:uid="{00000000-0005-0000-0000-0000FC030000}"/>
    <cellStyle name="Hyperlink 2 2 3 10" xfId="4497" xr:uid="{00000000-0005-0000-0000-0000FD030000}"/>
    <cellStyle name="Hyperlink 2 2 3 11" xfId="6707" xr:uid="{52C3112B-EF0A-4EB7-A736-5927B9E73A06}"/>
    <cellStyle name="Hyperlink 2 2 3 2" xfId="88" xr:uid="{00000000-0005-0000-0000-0000FE030000}"/>
    <cellStyle name="Hyperlink 2 2 3 2 10" xfId="6727" xr:uid="{D2C0C675-F27F-4B1A-8B75-4A7E5B250BD4}"/>
    <cellStyle name="Hyperlink 2 2 3 2 2" xfId="134" xr:uid="{00000000-0005-0000-0000-0000FF030000}"/>
    <cellStyle name="Hyperlink 2 2 3 2 2 2" xfId="226" xr:uid="{00000000-0005-0000-0000-000000040000}"/>
    <cellStyle name="Hyperlink 2 2 3 2 2 2 2" xfId="502" xr:uid="{00000000-0005-0000-0000-000001040000}"/>
    <cellStyle name="Hyperlink 2 2 3 2 2 2 2 2" xfId="1054" xr:uid="{00000000-0005-0000-0000-000002040000}"/>
    <cellStyle name="Hyperlink 2 2 3 2 2 2 2 2 2" xfId="2167" xr:uid="{00000000-0005-0000-0000-000003040000}"/>
    <cellStyle name="Hyperlink 2 2 3 2 2 2 2 2 2 2" xfId="4378" xr:uid="{00000000-0005-0000-0000-000004040000}"/>
    <cellStyle name="Hyperlink 2 2 3 2 2 2 2 2 2 2 2" xfId="11008" xr:uid="{E2BD2ECE-494E-4B9B-A95F-BB3AA1835071}"/>
    <cellStyle name="Hyperlink 2 2 3 2 2 2 2 2 2 3" xfId="6588" xr:uid="{00000000-0005-0000-0000-000005040000}"/>
    <cellStyle name="Hyperlink 2 2 3 2 2 2 2 2 2 4" xfId="8798" xr:uid="{538B843D-E9A1-4D5C-A2BB-5E1459360CB4}"/>
    <cellStyle name="Hyperlink 2 2 3 2 2 2 2 2 3" xfId="3273" xr:uid="{00000000-0005-0000-0000-000006040000}"/>
    <cellStyle name="Hyperlink 2 2 3 2 2 2 2 2 3 2" xfId="9903" xr:uid="{1F7400B3-E45E-40CF-80BE-9EBE541E2AAA}"/>
    <cellStyle name="Hyperlink 2 2 3 2 2 2 2 2 4" xfId="5483" xr:uid="{00000000-0005-0000-0000-000007040000}"/>
    <cellStyle name="Hyperlink 2 2 3 2 2 2 2 2 5" xfId="7693" xr:uid="{D8F44221-CC12-4800-BFA7-C5881BAF87B4}"/>
    <cellStyle name="Hyperlink 2 2 3 2 2 2 2 3" xfId="1615" xr:uid="{00000000-0005-0000-0000-000008040000}"/>
    <cellStyle name="Hyperlink 2 2 3 2 2 2 2 3 2" xfId="3826" xr:uid="{00000000-0005-0000-0000-000009040000}"/>
    <cellStyle name="Hyperlink 2 2 3 2 2 2 2 3 2 2" xfId="10456" xr:uid="{D7C4A220-A69D-4FF0-B613-C9CD8C9D978B}"/>
    <cellStyle name="Hyperlink 2 2 3 2 2 2 2 3 3" xfId="6036" xr:uid="{00000000-0005-0000-0000-00000A040000}"/>
    <cellStyle name="Hyperlink 2 2 3 2 2 2 2 3 4" xfId="8246" xr:uid="{42432F77-E55C-4FE0-87D8-4A63342A3DD1}"/>
    <cellStyle name="Hyperlink 2 2 3 2 2 2 2 4" xfId="2721" xr:uid="{00000000-0005-0000-0000-00000B040000}"/>
    <cellStyle name="Hyperlink 2 2 3 2 2 2 2 4 2" xfId="9351" xr:uid="{5DE3EC91-C67D-4111-BB1A-D7997F64ACBE}"/>
    <cellStyle name="Hyperlink 2 2 3 2 2 2 2 5" xfId="4931" xr:uid="{00000000-0005-0000-0000-00000C040000}"/>
    <cellStyle name="Hyperlink 2 2 3 2 2 2 2 6" xfId="7141" xr:uid="{ECEB2A37-6AC1-4F4A-9A91-F2FCC61441BF}"/>
    <cellStyle name="Hyperlink 2 2 3 2 2 2 3" xfId="778" xr:uid="{00000000-0005-0000-0000-00000D040000}"/>
    <cellStyle name="Hyperlink 2 2 3 2 2 2 3 2" xfId="1891" xr:uid="{00000000-0005-0000-0000-00000E040000}"/>
    <cellStyle name="Hyperlink 2 2 3 2 2 2 3 2 2" xfId="4102" xr:uid="{00000000-0005-0000-0000-00000F040000}"/>
    <cellStyle name="Hyperlink 2 2 3 2 2 2 3 2 2 2" xfId="10732" xr:uid="{90A64B45-38F1-417D-BD10-0A09A5E2D853}"/>
    <cellStyle name="Hyperlink 2 2 3 2 2 2 3 2 3" xfId="6312" xr:uid="{00000000-0005-0000-0000-000010040000}"/>
    <cellStyle name="Hyperlink 2 2 3 2 2 2 3 2 4" xfId="8522" xr:uid="{443921A3-62E5-4C07-94B2-A6A3A7423832}"/>
    <cellStyle name="Hyperlink 2 2 3 2 2 2 3 3" xfId="2997" xr:uid="{00000000-0005-0000-0000-000011040000}"/>
    <cellStyle name="Hyperlink 2 2 3 2 2 2 3 3 2" xfId="9627" xr:uid="{AEB9BDB1-F554-4277-972F-3AA7CD652842}"/>
    <cellStyle name="Hyperlink 2 2 3 2 2 2 3 4" xfId="5207" xr:uid="{00000000-0005-0000-0000-000012040000}"/>
    <cellStyle name="Hyperlink 2 2 3 2 2 2 3 5" xfId="7417" xr:uid="{B61C5036-25E6-482D-9381-188B1629507F}"/>
    <cellStyle name="Hyperlink 2 2 3 2 2 2 4" xfId="1339" xr:uid="{00000000-0005-0000-0000-000013040000}"/>
    <cellStyle name="Hyperlink 2 2 3 2 2 2 4 2" xfId="3550" xr:uid="{00000000-0005-0000-0000-000014040000}"/>
    <cellStyle name="Hyperlink 2 2 3 2 2 2 4 2 2" xfId="10180" xr:uid="{15F47DE4-1F27-450D-B33F-8BBFE6C43E23}"/>
    <cellStyle name="Hyperlink 2 2 3 2 2 2 4 3" xfId="5760" xr:uid="{00000000-0005-0000-0000-000015040000}"/>
    <cellStyle name="Hyperlink 2 2 3 2 2 2 4 4" xfId="7970" xr:uid="{E3FBF6AA-60CC-48EA-AE1B-A08FD4CBE23E}"/>
    <cellStyle name="Hyperlink 2 2 3 2 2 2 5" xfId="2445" xr:uid="{00000000-0005-0000-0000-000016040000}"/>
    <cellStyle name="Hyperlink 2 2 3 2 2 2 5 2" xfId="9075" xr:uid="{D1BE129F-7618-4F65-9D13-FCB214B63F80}"/>
    <cellStyle name="Hyperlink 2 2 3 2 2 2 6" xfId="4655" xr:uid="{00000000-0005-0000-0000-000017040000}"/>
    <cellStyle name="Hyperlink 2 2 3 2 2 2 7" xfId="6865" xr:uid="{7FA4F0B6-4F59-4D3A-8D53-074A18609204}"/>
    <cellStyle name="Hyperlink 2 2 3 2 2 3" xfId="318" xr:uid="{00000000-0005-0000-0000-000018040000}"/>
    <cellStyle name="Hyperlink 2 2 3 2 2 3 2" xfId="594" xr:uid="{00000000-0005-0000-0000-000019040000}"/>
    <cellStyle name="Hyperlink 2 2 3 2 2 3 2 2" xfId="1146" xr:uid="{00000000-0005-0000-0000-00001A040000}"/>
    <cellStyle name="Hyperlink 2 2 3 2 2 3 2 2 2" xfId="2259" xr:uid="{00000000-0005-0000-0000-00001B040000}"/>
    <cellStyle name="Hyperlink 2 2 3 2 2 3 2 2 2 2" xfId="4470" xr:uid="{00000000-0005-0000-0000-00001C040000}"/>
    <cellStyle name="Hyperlink 2 2 3 2 2 3 2 2 2 2 2" xfId="11100" xr:uid="{782FFA5B-D741-434F-8592-208EAD39A7AA}"/>
    <cellStyle name="Hyperlink 2 2 3 2 2 3 2 2 2 3" xfId="6680" xr:uid="{00000000-0005-0000-0000-00001D040000}"/>
    <cellStyle name="Hyperlink 2 2 3 2 2 3 2 2 2 4" xfId="8890" xr:uid="{E0545F7E-62CA-40E1-938A-4F9B5A048795}"/>
    <cellStyle name="Hyperlink 2 2 3 2 2 3 2 2 3" xfId="3365" xr:uid="{00000000-0005-0000-0000-00001E040000}"/>
    <cellStyle name="Hyperlink 2 2 3 2 2 3 2 2 3 2" xfId="9995" xr:uid="{60DA8BB9-D1EE-41F7-A435-DBFBEBEB2F1C}"/>
    <cellStyle name="Hyperlink 2 2 3 2 2 3 2 2 4" xfId="5575" xr:uid="{00000000-0005-0000-0000-00001F040000}"/>
    <cellStyle name="Hyperlink 2 2 3 2 2 3 2 2 5" xfId="7785" xr:uid="{37860494-17D5-4042-9B9D-EFB9092D046C}"/>
    <cellStyle name="Hyperlink 2 2 3 2 2 3 2 3" xfId="1707" xr:uid="{00000000-0005-0000-0000-000020040000}"/>
    <cellStyle name="Hyperlink 2 2 3 2 2 3 2 3 2" xfId="3918" xr:uid="{00000000-0005-0000-0000-000021040000}"/>
    <cellStyle name="Hyperlink 2 2 3 2 2 3 2 3 2 2" xfId="10548" xr:uid="{4A13BE49-F176-49B4-9268-2D081CDBA6F9}"/>
    <cellStyle name="Hyperlink 2 2 3 2 2 3 2 3 3" xfId="6128" xr:uid="{00000000-0005-0000-0000-000022040000}"/>
    <cellStyle name="Hyperlink 2 2 3 2 2 3 2 3 4" xfId="8338" xr:uid="{5AC28A00-3F3A-49FF-835B-5242271957A3}"/>
    <cellStyle name="Hyperlink 2 2 3 2 2 3 2 4" xfId="2813" xr:uid="{00000000-0005-0000-0000-000023040000}"/>
    <cellStyle name="Hyperlink 2 2 3 2 2 3 2 4 2" xfId="9443" xr:uid="{EE83A2AE-43FD-4252-8C51-E0BC99E5AC42}"/>
    <cellStyle name="Hyperlink 2 2 3 2 2 3 2 5" xfId="5023" xr:uid="{00000000-0005-0000-0000-000024040000}"/>
    <cellStyle name="Hyperlink 2 2 3 2 2 3 2 6" xfId="7233" xr:uid="{5A7FAEFC-5939-4327-9094-EEFF5624C7A8}"/>
    <cellStyle name="Hyperlink 2 2 3 2 2 3 3" xfId="870" xr:uid="{00000000-0005-0000-0000-000025040000}"/>
    <cellStyle name="Hyperlink 2 2 3 2 2 3 3 2" xfId="1983" xr:uid="{00000000-0005-0000-0000-000026040000}"/>
    <cellStyle name="Hyperlink 2 2 3 2 2 3 3 2 2" xfId="4194" xr:uid="{00000000-0005-0000-0000-000027040000}"/>
    <cellStyle name="Hyperlink 2 2 3 2 2 3 3 2 2 2" xfId="10824" xr:uid="{29AE46F1-98EC-4D14-A1E2-72374AD2F2C4}"/>
    <cellStyle name="Hyperlink 2 2 3 2 2 3 3 2 3" xfId="6404" xr:uid="{00000000-0005-0000-0000-000028040000}"/>
    <cellStyle name="Hyperlink 2 2 3 2 2 3 3 2 4" xfId="8614" xr:uid="{615C0172-E13C-431A-80FC-70F7506EA282}"/>
    <cellStyle name="Hyperlink 2 2 3 2 2 3 3 3" xfId="3089" xr:uid="{00000000-0005-0000-0000-000029040000}"/>
    <cellStyle name="Hyperlink 2 2 3 2 2 3 3 3 2" xfId="9719" xr:uid="{7E090C40-2410-4D9E-9DDF-EC87F44487D4}"/>
    <cellStyle name="Hyperlink 2 2 3 2 2 3 3 4" xfId="5299" xr:uid="{00000000-0005-0000-0000-00002A040000}"/>
    <cellStyle name="Hyperlink 2 2 3 2 2 3 3 5" xfId="7509" xr:uid="{76BD1573-E574-46AE-B801-9F2B48918EC0}"/>
    <cellStyle name="Hyperlink 2 2 3 2 2 3 4" xfId="1431" xr:uid="{00000000-0005-0000-0000-00002B040000}"/>
    <cellStyle name="Hyperlink 2 2 3 2 2 3 4 2" xfId="3642" xr:uid="{00000000-0005-0000-0000-00002C040000}"/>
    <cellStyle name="Hyperlink 2 2 3 2 2 3 4 2 2" xfId="10272" xr:uid="{578D4498-E140-4664-828B-1E94429B6E10}"/>
    <cellStyle name="Hyperlink 2 2 3 2 2 3 4 3" xfId="5852" xr:uid="{00000000-0005-0000-0000-00002D040000}"/>
    <cellStyle name="Hyperlink 2 2 3 2 2 3 4 4" xfId="8062" xr:uid="{B7C2B23A-C5CF-4F16-93EC-B854BDFABE7A}"/>
    <cellStyle name="Hyperlink 2 2 3 2 2 3 5" xfId="2537" xr:uid="{00000000-0005-0000-0000-00002E040000}"/>
    <cellStyle name="Hyperlink 2 2 3 2 2 3 5 2" xfId="9167" xr:uid="{ECB333E2-321C-4080-A070-80F561D585F5}"/>
    <cellStyle name="Hyperlink 2 2 3 2 2 3 6" xfId="4747" xr:uid="{00000000-0005-0000-0000-00002F040000}"/>
    <cellStyle name="Hyperlink 2 2 3 2 2 3 7" xfId="6957" xr:uid="{CB410DBB-E93A-418A-ACBF-0D8AA3B473B9}"/>
    <cellStyle name="Hyperlink 2 2 3 2 2 4" xfId="410" xr:uid="{00000000-0005-0000-0000-000030040000}"/>
    <cellStyle name="Hyperlink 2 2 3 2 2 4 2" xfId="962" xr:uid="{00000000-0005-0000-0000-000031040000}"/>
    <cellStyle name="Hyperlink 2 2 3 2 2 4 2 2" xfId="2075" xr:uid="{00000000-0005-0000-0000-000032040000}"/>
    <cellStyle name="Hyperlink 2 2 3 2 2 4 2 2 2" xfId="4286" xr:uid="{00000000-0005-0000-0000-000033040000}"/>
    <cellStyle name="Hyperlink 2 2 3 2 2 4 2 2 2 2" xfId="10916" xr:uid="{0AB5CF4D-1D31-4EEF-AD42-02091C9543DE}"/>
    <cellStyle name="Hyperlink 2 2 3 2 2 4 2 2 3" xfId="6496" xr:uid="{00000000-0005-0000-0000-000034040000}"/>
    <cellStyle name="Hyperlink 2 2 3 2 2 4 2 2 4" xfId="8706" xr:uid="{19A91C2F-B527-4BDF-9F36-35EE73968E21}"/>
    <cellStyle name="Hyperlink 2 2 3 2 2 4 2 3" xfId="3181" xr:uid="{00000000-0005-0000-0000-000035040000}"/>
    <cellStyle name="Hyperlink 2 2 3 2 2 4 2 3 2" xfId="9811" xr:uid="{36CDA56D-17A5-4911-BAC7-D461A07FBC58}"/>
    <cellStyle name="Hyperlink 2 2 3 2 2 4 2 4" xfId="5391" xr:uid="{00000000-0005-0000-0000-000036040000}"/>
    <cellStyle name="Hyperlink 2 2 3 2 2 4 2 5" xfId="7601" xr:uid="{9DBB7D29-CE39-4785-8A1A-848DAEDD876C}"/>
    <cellStyle name="Hyperlink 2 2 3 2 2 4 3" xfId="1523" xr:uid="{00000000-0005-0000-0000-000037040000}"/>
    <cellStyle name="Hyperlink 2 2 3 2 2 4 3 2" xfId="3734" xr:uid="{00000000-0005-0000-0000-000038040000}"/>
    <cellStyle name="Hyperlink 2 2 3 2 2 4 3 2 2" xfId="10364" xr:uid="{4F8AE220-2DA7-4B0D-AE5E-B8B26D71CFA9}"/>
    <cellStyle name="Hyperlink 2 2 3 2 2 4 3 3" xfId="5944" xr:uid="{00000000-0005-0000-0000-000039040000}"/>
    <cellStyle name="Hyperlink 2 2 3 2 2 4 3 4" xfId="8154" xr:uid="{31BC1B69-B23A-4646-8919-0D21F56578C8}"/>
    <cellStyle name="Hyperlink 2 2 3 2 2 4 4" xfId="2629" xr:uid="{00000000-0005-0000-0000-00003A040000}"/>
    <cellStyle name="Hyperlink 2 2 3 2 2 4 4 2" xfId="9259" xr:uid="{9646E483-0BA3-4991-9B2E-871C143847CC}"/>
    <cellStyle name="Hyperlink 2 2 3 2 2 4 5" xfId="4839" xr:uid="{00000000-0005-0000-0000-00003B040000}"/>
    <cellStyle name="Hyperlink 2 2 3 2 2 4 6" xfId="7049" xr:uid="{43103C8D-EBED-4832-98EC-785650682760}"/>
    <cellStyle name="Hyperlink 2 2 3 2 2 5" xfId="686" xr:uid="{00000000-0005-0000-0000-00003C040000}"/>
    <cellStyle name="Hyperlink 2 2 3 2 2 5 2" xfId="1799" xr:uid="{00000000-0005-0000-0000-00003D040000}"/>
    <cellStyle name="Hyperlink 2 2 3 2 2 5 2 2" xfId="4010" xr:uid="{00000000-0005-0000-0000-00003E040000}"/>
    <cellStyle name="Hyperlink 2 2 3 2 2 5 2 2 2" xfId="10640" xr:uid="{2E45A15D-1A80-4031-A4A0-C8BF949491BC}"/>
    <cellStyle name="Hyperlink 2 2 3 2 2 5 2 3" xfId="6220" xr:uid="{00000000-0005-0000-0000-00003F040000}"/>
    <cellStyle name="Hyperlink 2 2 3 2 2 5 2 4" xfId="8430" xr:uid="{B94D674E-CCEF-4FED-959B-5CB8995C2B12}"/>
    <cellStyle name="Hyperlink 2 2 3 2 2 5 3" xfId="2905" xr:uid="{00000000-0005-0000-0000-000040040000}"/>
    <cellStyle name="Hyperlink 2 2 3 2 2 5 3 2" xfId="9535" xr:uid="{81622C7E-77B4-496A-A328-3CD0D9E4543B}"/>
    <cellStyle name="Hyperlink 2 2 3 2 2 5 4" xfId="5115" xr:uid="{00000000-0005-0000-0000-000041040000}"/>
    <cellStyle name="Hyperlink 2 2 3 2 2 5 5" xfId="7325" xr:uid="{0EF701AF-D452-4A02-9BF9-125E20898245}"/>
    <cellStyle name="Hyperlink 2 2 3 2 2 6" xfId="1247" xr:uid="{00000000-0005-0000-0000-000042040000}"/>
    <cellStyle name="Hyperlink 2 2 3 2 2 6 2" xfId="3458" xr:uid="{00000000-0005-0000-0000-000043040000}"/>
    <cellStyle name="Hyperlink 2 2 3 2 2 6 2 2" xfId="10088" xr:uid="{23999238-ADBD-427A-85F0-2E95E8A45ED5}"/>
    <cellStyle name="Hyperlink 2 2 3 2 2 6 3" xfId="5668" xr:uid="{00000000-0005-0000-0000-000044040000}"/>
    <cellStyle name="Hyperlink 2 2 3 2 2 6 4" xfId="7878" xr:uid="{A4D26018-394F-48ED-A3A8-3D0757018698}"/>
    <cellStyle name="Hyperlink 2 2 3 2 2 7" xfId="2353" xr:uid="{00000000-0005-0000-0000-000045040000}"/>
    <cellStyle name="Hyperlink 2 2 3 2 2 7 2" xfId="8983" xr:uid="{0CA9F433-8790-4B7E-A5DB-7E7E0D2F2BBC}"/>
    <cellStyle name="Hyperlink 2 2 3 2 2 8" xfId="4563" xr:uid="{00000000-0005-0000-0000-000046040000}"/>
    <cellStyle name="Hyperlink 2 2 3 2 2 9" xfId="6773" xr:uid="{535D576C-3064-4DF9-940B-1592BDBC78AC}"/>
    <cellStyle name="Hyperlink 2 2 3 2 3" xfId="180" xr:uid="{00000000-0005-0000-0000-000047040000}"/>
    <cellStyle name="Hyperlink 2 2 3 2 3 2" xfId="456" xr:uid="{00000000-0005-0000-0000-000048040000}"/>
    <cellStyle name="Hyperlink 2 2 3 2 3 2 2" xfId="1008" xr:uid="{00000000-0005-0000-0000-000049040000}"/>
    <cellStyle name="Hyperlink 2 2 3 2 3 2 2 2" xfId="2121" xr:uid="{00000000-0005-0000-0000-00004A040000}"/>
    <cellStyle name="Hyperlink 2 2 3 2 3 2 2 2 2" xfId="4332" xr:uid="{00000000-0005-0000-0000-00004B040000}"/>
    <cellStyle name="Hyperlink 2 2 3 2 3 2 2 2 2 2" xfId="10962" xr:uid="{3505E78A-164F-4ED8-A8EF-D9C2248A7058}"/>
    <cellStyle name="Hyperlink 2 2 3 2 3 2 2 2 3" xfId="6542" xr:uid="{00000000-0005-0000-0000-00004C040000}"/>
    <cellStyle name="Hyperlink 2 2 3 2 3 2 2 2 4" xfId="8752" xr:uid="{6092EDE9-B583-4AFB-8FEC-7875E9F2ABED}"/>
    <cellStyle name="Hyperlink 2 2 3 2 3 2 2 3" xfId="3227" xr:uid="{00000000-0005-0000-0000-00004D040000}"/>
    <cellStyle name="Hyperlink 2 2 3 2 3 2 2 3 2" xfId="9857" xr:uid="{4626F66C-24F0-4A48-80EB-9786F91B697A}"/>
    <cellStyle name="Hyperlink 2 2 3 2 3 2 2 4" xfId="5437" xr:uid="{00000000-0005-0000-0000-00004E040000}"/>
    <cellStyle name="Hyperlink 2 2 3 2 3 2 2 5" xfId="7647" xr:uid="{3E9E3C39-C11F-4789-B20F-17D83D84CB44}"/>
    <cellStyle name="Hyperlink 2 2 3 2 3 2 3" xfId="1569" xr:uid="{00000000-0005-0000-0000-00004F040000}"/>
    <cellStyle name="Hyperlink 2 2 3 2 3 2 3 2" xfId="3780" xr:uid="{00000000-0005-0000-0000-000050040000}"/>
    <cellStyle name="Hyperlink 2 2 3 2 3 2 3 2 2" xfId="10410" xr:uid="{9E72C265-5DE3-4346-ADB9-C448800396FE}"/>
    <cellStyle name="Hyperlink 2 2 3 2 3 2 3 3" xfId="5990" xr:uid="{00000000-0005-0000-0000-000051040000}"/>
    <cellStyle name="Hyperlink 2 2 3 2 3 2 3 4" xfId="8200" xr:uid="{2E5A199C-E200-48E1-A647-C5B67F7FCF1C}"/>
    <cellStyle name="Hyperlink 2 2 3 2 3 2 4" xfId="2675" xr:uid="{00000000-0005-0000-0000-000052040000}"/>
    <cellStyle name="Hyperlink 2 2 3 2 3 2 4 2" xfId="9305" xr:uid="{1D5609D4-F740-431C-8746-9E88A5F0A113}"/>
    <cellStyle name="Hyperlink 2 2 3 2 3 2 5" xfId="4885" xr:uid="{00000000-0005-0000-0000-000053040000}"/>
    <cellStyle name="Hyperlink 2 2 3 2 3 2 6" xfId="7095" xr:uid="{93B7452E-41A1-4D1D-995F-55921F11B814}"/>
    <cellStyle name="Hyperlink 2 2 3 2 3 3" xfId="732" xr:uid="{00000000-0005-0000-0000-000054040000}"/>
    <cellStyle name="Hyperlink 2 2 3 2 3 3 2" xfId="1845" xr:uid="{00000000-0005-0000-0000-000055040000}"/>
    <cellStyle name="Hyperlink 2 2 3 2 3 3 2 2" xfId="4056" xr:uid="{00000000-0005-0000-0000-000056040000}"/>
    <cellStyle name="Hyperlink 2 2 3 2 3 3 2 2 2" xfId="10686" xr:uid="{19B0F9A5-0D2D-4D62-8E4D-9CCE1E8FE4CA}"/>
    <cellStyle name="Hyperlink 2 2 3 2 3 3 2 3" xfId="6266" xr:uid="{00000000-0005-0000-0000-000057040000}"/>
    <cellStyle name="Hyperlink 2 2 3 2 3 3 2 4" xfId="8476" xr:uid="{BEC4341E-9F4C-4901-B39F-5A0D75F4C47D}"/>
    <cellStyle name="Hyperlink 2 2 3 2 3 3 3" xfId="2951" xr:uid="{00000000-0005-0000-0000-000058040000}"/>
    <cellStyle name="Hyperlink 2 2 3 2 3 3 3 2" xfId="9581" xr:uid="{EF7456A5-4464-4F89-A7DA-C040724BE9CC}"/>
    <cellStyle name="Hyperlink 2 2 3 2 3 3 4" xfId="5161" xr:uid="{00000000-0005-0000-0000-000059040000}"/>
    <cellStyle name="Hyperlink 2 2 3 2 3 3 5" xfId="7371" xr:uid="{2762CB9E-7626-41AB-B44C-E964287C51C5}"/>
    <cellStyle name="Hyperlink 2 2 3 2 3 4" xfId="1293" xr:uid="{00000000-0005-0000-0000-00005A040000}"/>
    <cellStyle name="Hyperlink 2 2 3 2 3 4 2" xfId="3504" xr:uid="{00000000-0005-0000-0000-00005B040000}"/>
    <cellStyle name="Hyperlink 2 2 3 2 3 4 2 2" xfId="10134" xr:uid="{5D2B611B-5389-4877-9962-8877F817B007}"/>
    <cellStyle name="Hyperlink 2 2 3 2 3 4 3" xfId="5714" xr:uid="{00000000-0005-0000-0000-00005C040000}"/>
    <cellStyle name="Hyperlink 2 2 3 2 3 4 4" xfId="7924" xr:uid="{E7A62C19-DBF8-488B-867D-08FD346F6F69}"/>
    <cellStyle name="Hyperlink 2 2 3 2 3 5" xfId="2399" xr:uid="{00000000-0005-0000-0000-00005D040000}"/>
    <cellStyle name="Hyperlink 2 2 3 2 3 5 2" xfId="9029" xr:uid="{D1D50ECD-A0B1-41FC-9639-2069A032C749}"/>
    <cellStyle name="Hyperlink 2 2 3 2 3 6" xfId="4609" xr:uid="{00000000-0005-0000-0000-00005E040000}"/>
    <cellStyle name="Hyperlink 2 2 3 2 3 7" xfId="6819" xr:uid="{18ACE493-7942-4467-9264-09F4A2583AEB}"/>
    <cellStyle name="Hyperlink 2 2 3 2 4" xfId="272" xr:uid="{00000000-0005-0000-0000-00005F040000}"/>
    <cellStyle name="Hyperlink 2 2 3 2 4 2" xfId="548" xr:uid="{00000000-0005-0000-0000-000060040000}"/>
    <cellStyle name="Hyperlink 2 2 3 2 4 2 2" xfId="1100" xr:uid="{00000000-0005-0000-0000-000061040000}"/>
    <cellStyle name="Hyperlink 2 2 3 2 4 2 2 2" xfId="2213" xr:uid="{00000000-0005-0000-0000-000062040000}"/>
    <cellStyle name="Hyperlink 2 2 3 2 4 2 2 2 2" xfId="4424" xr:uid="{00000000-0005-0000-0000-000063040000}"/>
    <cellStyle name="Hyperlink 2 2 3 2 4 2 2 2 2 2" xfId="11054" xr:uid="{E6F0E9F8-953E-4DA2-9EAF-04EE005C9ABF}"/>
    <cellStyle name="Hyperlink 2 2 3 2 4 2 2 2 3" xfId="6634" xr:uid="{00000000-0005-0000-0000-000064040000}"/>
    <cellStyle name="Hyperlink 2 2 3 2 4 2 2 2 4" xfId="8844" xr:uid="{39E0C1E5-475C-435D-8484-955709184BD1}"/>
    <cellStyle name="Hyperlink 2 2 3 2 4 2 2 3" xfId="3319" xr:uid="{00000000-0005-0000-0000-000065040000}"/>
    <cellStyle name="Hyperlink 2 2 3 2 4 2 2 3 2" xfId="9949" xr:uid="{A0179CE0-3745-4005-B18F-94F2E63905BB}"/>
    <cellStyle name="Hyperlink 2 2 3 2 4 2 2 4" xfId="5529" xr:uid="{00000000-0005-0000-0000-000066040000}"/>
    <cellStyle name="Hyperlink 2 2 3 2 4 2 2 5" xfId="7739" xr:uid="{BFBB6AAC-1689-40D2-951E-977D36E9A7C4}"/>
    <cellStyle name="Hyperlink 2 2 3 2 4 2 3" xfId="1661" xr:uid="{00000000-0005-0000-0000-000067040000}"/>
    <cellStyle name="Hyperlink 2 2 3 2 4 2 3 2" xfId="3872" xr:uid="{00000000-0005-0000-0000-000068040000}"/>
    <cellStyle name="Hyperlink 2 2 3 2 4 2 3 2 2" xfId="10502" xr:uid="{A2A8F005-8DC3-40F2-9C37-AC2CBCEA38FD}"/>
    <cellStyle name="Hyperlink 2 2 3 2 4 2 3 3" xfId="6082" xr:uid="{00000000-0005-0000-0000-000069040000}"/>
    <cellStyle name="Hyperlink 2 2 3 2 4 2 3 4" xfId="8292" xr:uid="{895B2AB0-7400-4B5D-B154-515EAED2F19E}"/>
    <cellStyle name="Hyperlink 2 2 3 2 4 2 4" xfId="2767" xr:uid="{00000000-0005-0000-0000-00006A040000}"/>
    <cellStyle name="Hyperlink 2 2 3 2 4 2 4 2" xfId="9397" xr:uid="{0DB10F88-8865-4649-B05F-E928769F9E9E}"/>
    <cellStyle name="Hyperlink 2 2 3 2 4 2 5" xfId="4977" xr:uid="{00000000-0005-0000-0000-00006B040000}"/>
    <cellStyle name="Hyperlink 2 2 3 2 4 2 6" xfId="7187" xr:uid="{8E76D133-40C7-4A9E-B4EB-566932C5D316}"/>
    <cellStyle name="Hyperlink 2 2 3 2 4 3" xfId="824" xr:uid="{00000000-0005-0000-0000-00006C040000}"/>
    <cellStyle name="Hyperlink 2 2 3 2 4 3 2" xfId="1937" xr:uid="{00000000-0005-0000-0000-00006D040000}"/>
    <cellStyle name="Hyperlink 2 2 3 2 4 3 2 2" xfId="4148" xr:uid="{00000000-0005-0000-0000-00006E040000}"/>
    <cellStyle name="Hyperlink 2 2 3 2 4 3 2 2 2" xfId="10778" xr:uid="{1FE402E5-ACCD-448F-8C58-EC8EBF169DDF}"/>
    <cellStyle name="Hyperlink 2 2 3 2 4 3 2 3" xfId="6358" xr:uid="{00000000-0005-0000-0000-00006F040000}"/>
    <cellStyle name="Hyperlink 2 2 3 2 4 3 2 4" xfId="8568" xr:uid="{2F92B568-1216-4B37-8030-D013EAC0101B}"/>
    <cellStyle name="Hyperlink 2 2 3 2 4 3 3" xfId="3043" xr:uid="{00000000-0005-0000-0000-000070040000}"/>
    <cellStyle name="Hyperlink 2 2 3 2 4 3 3 2" xfId="9673" xr:uid="{79AF3C8B-CC8F-4F37-AC19-0E0CC92136A0}"/>
    <cellStyle name="Hyperlink 2 2 3 2 4 3 4" xfId="5253" xr:uid="{00000000-0005-0000-0000-000071040000}"/>
    <cellStyle name="Hyperlink 2 2 3 2 4 3 5" xfId="7463" xr:uid="{64E331FE-A0F0-403F-B0E8-F5BAF8ACF80F}"/>
    <cellStyle name="Hyperlink 2 2 3 2 4 4" xfId="1385" xr:uid="{00000000-0005-0000-0000-000072040000}"/>
    <cellStyle name="Hyperlink 2 2 3 2 4 4 2" xfId="3596" xr:uid="{00000000-0005-0000-0000-000073040000}"/>
    <cellStyle name="Hyperlink 2 2 3 2 4 4 2 2" xfId="10226" xr:uid="{4D443C41-6479-4D24-AAA0-33A4FBD86667}"/>
    <cellStyle name="Hyperlink 2 2 3 2 4 4 3" xfId="5806" xr:uid="{00000000-0005-0000-0000-000074040000}"/>
    <cellStyle name="Hyperlink 2 2 3 2 4 4 4" xfId="8016" xr:uid="{87E42B30-1734-485E-BFAF-1A047077CA4C}"/>
    <cellStyle name="Hyperlink 2 2 3 2 4 5" xfId="2491" xr:uid="{00000000-0005-0000-0000-000075040000}"/>
    <cellStyle name="Hyperlink 2 2 3 2 4 5 2" xfId="9121" xr:uid="{CBD531D7-8664-4A49-BE9C-777B272B67F5}"/>
    <cellStyle name="Hyperlink 2 2 3 2 4 6" xfId="4701" xr:uid="{00000000-0005-0000-0000-000076040000}"/>
    <cellStyle name="Hyperlink 2 2 3 2 4 7" xfId="6911" xr:uid="{9FF2CE04-E285-49C6-856C-C0FCDBF9D69C}"/>
    <cellStyle name="Hyperlink 2 2 3 2 5" xfId="364" xr:uid="{00000000-0005-0000-0000-000077040000}"/>
    <cellStyle name="Hyperlink 2 2 3 2 5 2" xfId="916" xr:uid="{00000000-0005-0000-0000-000078040000}"/>
    <cellStyle name="Hyperlink 2 2 3 2 5 2 2" xfId="2029" xr:uid="{00000000-0005-0000-0000-000079040000}"/>
    <cellStyle name="Hyperlink 2 2 3 2 5 2 2 2" xfId="4240" xr:uid="{00000000-0005-0000-0000-00007A040000}"/>
    <cellStyle name="Hyperlink 2 2 3 2 5 2 2 2 2" xfId="10870" xr:uid="{BE7168A4-ECF8-4B14-986D-082E8136CE1B}"/>
    <cellStyle name="Hyperlink 2 2 3 2 5 2 2 3" xfId="6450" xr:uid="{00000000-0005-0000-0000-00007B040000}"/>
    <cellStyle name="Hyperlink 2 2 3 2 5 2 2 4" xfId="8660" xr:uid="{680E6CC1-35A6-48E8-BFA2-0119DB988B7C}"/>
    <cellStyle name="Hyperlink 2 2 3 2 5 2 3" xfId="3135" xr:uid="{00000000-0005-0000-0000-00007C040000}"/>
    <cellStyle name="Hyperlink 2 2 3 2 5 2 3 2" xfId="9765" xr:uid="{2CFE09E8-FE09-4E44-86B1-55848130A470}"/>
    <cellStyle name="Hyperlink 2 2 3 2 5 2 4" xfId="5345" xr:uid="{00000000-0005-0000-0000-00007D040000}"/>
    <cellStyle name="Hyperlink 2 2 3 2 5 2 5" xfId="7555" xr:uid="{2AA1A921-38FA-4C30-B17E-E2A9E3026745}"/>
    <cellStyle name="Hyperlink 2 2 3 2 5 3" xfId="1477" xr:uid="{00000000-0005-0000-0000-00007E040000}"/>
    <cellStyle name="Hyperlink 2 2 3 2 5 3 2" xfId="3688" xr:uid="{00000000-0005-0000-0000-00007F040000}"/>
    <cellStyle name="Hyperlink 2 2 3 2 5 3 2 2" xfId="10318" xr:uid="{ABFBF759-7535-4E66-9B10-F61E19E61E4A}"/>
    <cellStyle name="Hyperlink 2 2 3 2 5 3 3" xfId="5898" xr:uid="{00000000-0005-0000-0000-000080040000}"/>
    <cellStyle name="Hyperlink 2 2 3 2 5 3 4" xfId="8108" xr:uid="{4E9EF5D2-D3EA-46D2-8037-04D5E4D1966A}"/>
    <cellStyle name="Hyperlink 2 2 3 2 5 4" xfId="2583" xr:uid="{00000000-0005-0000-0000-000081040000}"/>
    <cellStyle name="Hyperlink 2 2 3 2 5 4 2" xfId="9213" xr:uid="{AA602DB5-EEF3-4DAC-A227-0CEA806E2430}"/>
    <cellStyle name="Hyperlink 2 2 3 2 5 5" xfId="4793" xr:uid="{00000000-0005-0000-0000-000082040000}"/>
    <cellStyle name="Hyperlink 2 2 3 2 5 6" xfId="7003" xr:uid="{B28576D7-DE93-4AE3-8338-50050BB708C6}"/>
    <cellStyle name="Hyperlink 2 2 3 2 6" xfId="640" xr:uid="{00000000-0005-0000-0000-000083040000}"/>
    <cellStyle name="Hyperlink 2 2 3 2 6 2" xfId="1753" xr:uid="{00000000-0005-0000-0000-000084040000}"/>
    <cellStyle name="Hyperlink 2 2 3 2 6 2 2" xfId="3964" xr:uid="{00000000-0005-0000-0000-000085040000}"/>
    <cellStyle name="Hyperlink 2 2 3 2 6 2 2 2" xfId="10594" xr:uid="{3C2AA165-9CAB-42BC-B625-11AC89FFE7AD}"/>
    <cellStyle name="Hyperlink 2 2 3 2 6 2 3" xfId="6174" xr:uid="{00000000-0005-0000-0000-000086040000}"/>
    <cellStyle name="Hyperlink 2 2 3 2 6 2 4" xfId="8384" xr:uid="{C62CCD58-E32C-43F7-965F-428BC1FD479B}"/>
    <cellStyle name="Hyperlink 2 2 3 2 6 3" xfId="2859" xr:uid="{00000000-0005-0000-0000-000087040000}"/>
    <cellStyle name="Hyperlink 2 2 3 2 6 3 2" xfId="9489" xr:uid="{D4EE5C25-1810-48DF-854D-1FFBB59F475B}"/>
    <cellStyle name="Hyperlink 2 2 3 2 6 4" xfId="5069" xr:uid="{00000000-0005-0000-0000-000088040000}"/>
    <cellStyle name="Hyperlink 2 2 3 2 6 5" xfId="7279" xr:uid="{2045FD35-E4FA-452F-A422-24DA6F21D233}"/>
    <cellStyle name="Hyperlink 2 2 3 2 7" xfId="1201" xr:uid="{00000000-0005-0000-0000-000089040000}"/>
    <cellStyle name="Hyperlink 2 2 3 2 7 2" xfId="3412" xr:uid="{00000000-0005-0000-0000-00008A040000}"/>
    <cellStyle name="Hyperlink 2 2 3 2 7 2 2" xfId="10042" xr:uid="{60BD4E7B-3E90-4EE8-BA10-653AA9324E7A}"/>
    <cellStyle name="Hyperlink 2 2 3 2 7 3" xfId="5622" xr:uid="{00000000-0005-0000-0000-00008B040000}"/>
    <cellStyle name="Hyperlink 2 2 3 2 7 4" xfId="7832" xr:uid="{6AE9809D-BFC8-44F0-B113-F9AC95D3B3E1}"/>
    <cellStyle name="Hyperlink 2 2 3 2 8" xfId="2307" xr:uid="{00000000-0005-0000-0000-00008C040000}"/>
    <cellStyle name="Hyperlink 2 2 3 2 8 2" xfId="8937" xr:uid="{D7C0CEB6-A3C8-404B-B44D-1B129D42F6A5}"/>
    <cellStyle name="Hyperlink 2 2 3 2 9" xfId="4517" xr:uid="{00000000-0005-0000-0000-00008D040000}"/>
    <cellStyle name="Hyperlink 2 2 3 3" xfId="114" xr:uid="{00000000-0005-0000-0000-00008E040000}"/>
    <cellStyle name="Hyperlink 2 2 3 3 2" xfId="206" xr:uid="{00000000-0005-0000-0000-00008F040000}"/>
    <cellStyle name="Hyperlink 2 2 3 3 2 2" xfId="482" xr:uid="{00000000-0005-0000-0000-000090040000}"/>
    <cellStyle name="Hyperlink 2 2 3 3 2 2 2" xfId="1034" xr:uid="{00000000-0005-0000-0000-000091040000}"/>
    <cellStyle name="Hyperlink 2 2 3 3 2 2 2 2" xfId="2147" xr:uid="{00000000-0005-0000-0000-000092040000}"/>
    <cellStyle name="Hyperlink 2 2 3 3 2 2 2 2 2" xfId="4358" xr:uid="{00000000-0005-0000-0000-000093040000}"/>
    <cellStyle name="Hyperlink 2 2 3 3 2 2 2 2 2 2" xfId="10988" xr:uid="{0A5C35ED-4E93-4A85-9EF0-410424A04330}"/>
    <cellStyle name="Hyperlink 2 2 3 3 2 2 2 2 3" xfId="6568" xr:uid="{00000000-0005-0000-0000-000094040000}"/>
    <cellStyle name="Hyperlink 2 2 3 3 2 2 2 2 4" xfId="8778" xr:uid="{3A793A15-1C75-4B4E-83C2-269EB2048FD4}"/>
    <cellStyle name="Hyperlink 2 2 3 3 2 2 2 3" xfId="3253" xr:uid="{00000000-0005-0000-0000-000095040000}"/>
    <cellStyle name="Hyperlink 2 2 3 3 2 2 2 3 2" xfId="9883" xr:uid="{E1367DB8-CA5E-4460-B7F6-5A27268583BE}"/>
    <cellStyle name="Hyperlink 2 2 3 3 2 2 2 4" xfId="5463" xr:uid="{00000000-0005-0000-0000-000096040000}"/>
    <cellStyle name="Hyperlink 2 2 3 3 2 2 2 5" xfId="7673" xr:uid="{813FBE7C-49E7-4767-988C-5AB7AFBDEDD1}"/>
    <cellStyle name="Hyperlink 2 2 3 3 2 2 3" xfId="1595" xr:uid="{00000000-0005-0000-0000-000097040000}"/>
    <cellStyle name="Hyperlink 2 2 3 3 2 2 3 2" xfId="3806" xr:uid="{00000000-0005-0000-0000-000098040000}"/>
    <cellStyle name="Hyperlink 2 2 3 3 2 2 3 2 2" xfId="10436" xr:uid="{F9F1619E-F524-4A35-A8C2-DEEB41DF0A9D}"/>
    <cellStyle name="Hyperlink 2 2 3 3 2 2 3 3" xfId="6016" xr:uid="{00000000-0005-0000-0000-000099040000}"/>
    <cellStyle name="Hyperlink 2 2 3 3 2 2 3 4" xfId="8226" xr:uid="{E04D331D-97A3-422E-BACA-0CCF71521410}"/>
    <cellStyle name="Hyperlink 2 2 3 3 2 2 4" xfId="2701" xr:uid="{00000000-0005-0000-0000-00009A040000}"/>
    <cellStyle name="Hyperlink 2 2 3 3 2 2 4 2" xfId="9331" xr:uid="{ACE9C30C-B0CE-48D3-A798-8CC501F8EBD1}"/>
    <cellStyle name="Hyperlink 2 2 3 3 2 2 5" xfId="4911" xr:uid="{00000000-0005-0000-0000-00009B040000}"/>
    <cellStyle name="Hyperlink 2 2 3 3 2 2 6" xfId="7121" xr:uid="{C858287E-9946-44D0-92C9-DA37B3946AA8}"/>
    <cellStyle name="Hyperlink 2 2 3 3 2 3" xfId="758" xr:uid="{00000000-0005-0000-0000-00009C040000}"/>
    <cellStyle name="Hyperlink 2 2 3 3 2 3 2" xfId="1871" xr:uid="{00000000-0005-0000-0000-00009D040000}"/>
    <cellStyle name="Hyperlink 2 2 3 3 2 3 2 2" xfId="4082" xr:uid="{00000000-0005-0000-0000-00009E040000}"/>
    <cellStyle name="Hyperlink 2 2 3 3 2 3 2 2 2" xfId="10712" xr:uid="{915C1B1F-515B-4805-AFBC-853136223562}"/>
    <cellStyle name="Hyperlink 2 2 3 3 2 3 2 3" xfId="6292" xr:uid="{00000000-0005-0000-0000-00009F040000}"/>
    <cellStyle name="Hyperlink 2 2 3 3 2 3 2 4" xfId="8502" xr:uid="{50DCB188-B872-448F-BB75-E8B21555CD8F}"/>
    <cellStyle name="Hyperlink 2 2 3 3 2 3 3" xfId="2977" xr:uid="{00000000-0005-0000-0000-0000A0040000}"/>
    <cellStyle name="Hyperlink 2 2 3 3 2 3 3 2" xfId="9607" xr:uid="{B81E584D-17CB-4343-A92D-27E97D2B6BA4}"/>
    <cellStyle name="Hyperlink 2 2 3 3 2 3 4" xfId="5187" xr:uid="{00000000-0005-0000-0000-0000A1040000}"/>
    <cellStyle name="Hyperlink 2 2 3 3 2 3 5" xfId="7397" xr:uid="{6361D19C-0867-4137-8E97-BF03CD99B709}"/>
    <cellStyle name="Hyperlink 2 2 3 3 2 4" xfId="1319" xr:uid="{00000000-0005-0000-0000-0000A2040000}"/>
    <cellStyle name="Hyperlink 2 2 3 3 2 4 2" xfId="3530" xr:uid="{00000000-0005-0000-0000-0000A3040000}"/>
    <cellStyle name="Hyperlink 2 2 3 3 2 4 2 2" xfId="10160" xr:uid="{2B527A1B-5DCD-48DE-8943-51C5E15B2C00}"/>
    <cellStyle name="Hyperlink 2 2 3 3 2 4 3" xfId="5740" xr:uid="{00000000-0005-0000-0000-0000A4040000}"/>
    <cellStyle name="Hyperlink 2 2 3 3 2 4 4" xfId="7950" xr:uid="{0C23B849-F707-45FC-A691-9721DD142E2F}"/>
    <cellStyle name="Hyperlink 2 2 3 3 2 5" xfId="2425" xr:uid="{00000000-0005-0000-0000-0000A5040000}"/>
    <cellStyle name="Hyperlink 2 2 3 3 2 5 2" xfId="9055" xr:uid="{236167D4-0CB3-4FAA-873B-60954DAD43BE}"/>
    <cellStyle name="Hyperlink 2 2 3 3 2 6" xfId="4635" xr:uid="{00000000-0005-0000-0000-0000A6040000}"/>
    <cellStyle name="Hyperlink 2 2 3 3 2 7" xfId="6845" xr:uid="{2DBA4D3A-266B-4269-8838-020FBA5E83E9}"/>
    <cellStyle name="Hyperlink 2 2 3 3 3" xfId="298" xr:uid="{00000000-0005-0000-0000-0000A7040000}"/>
    <cellStyle name="Hyperlink 2 2 3 3 3 2" xfId="574" xr:uid="{00000000-0005-0000-0000-0000A8040000}"/>
    <cellStyle name="Hyperlink 2 2 3 3 3 2 2" xfId="1126" xr:uid="{00000000-0005-0000-0000-0000A9040000}"/>
    <cellStyle name="Hyperlink 2 2 3 3 3 2 2 2" xfId="2239" xr:uid="{00000000-0005-0000-0000-0000AA040000}"/>
    <cellStyle name="Hyperlink 2 2 3 3 3 2 2 2 2" xfId="4450" xr:uid="{00000000-0005-0000-0000-0000AB040000}"/>
    <cellStyle name="Hyperlink 2 2 3 3 3 2 2 2 2 2" xfId="11080" xr:uid="{9BBCCFE8-1082-46BA-BF9F-3D8F7DF3A79C}"/>
    <cellStyle name="Hyperlink 2 2 3 3 3 2 2 2 3" xfId="6660" xr:uid="{00000000-0005-0000-0000-0000AC040000}"/>
    <cellStyle name="Hyperlink 2 2 3 3 3 2 2 2 4" xfId="8870" xr:uid="{114912EC-D139-4CFE-9D59-555A168F210B}"/>
    <cellStyle name="Hyperlink 2 2 3 3 3 2 2 3" xfId="3345" xr:uid="{00000000-0005-0000-0000-0000AD040000}"/>
    <cellStyle name="Hyperlink 2 2 3 3 3 2 2 3 2" xfId="9975" xr:uid="{6DC774D0-C3F7-4F37-A627-F1B3A68C75E4}"/>
    <cellStyle name="Hyperlink 2 2 3 3 3 2 2 4" xfId="5555" xr:uid="{00000000-0005-0000-0000-0000AE040000}"/>
    <cellStyle name="Hyperlink 2 2 3 3 3 2 2 5" xfId="7765" xr:uid="{DEF35F8D-B65A-48A9-97A0-DF10D2C3764E}"/>
    <cellStyle name="Hyperlink 2 2 3 3 3 2 3" xfId="1687" xr:uid="{00000000-0005-0000-0000-0000AF040000}"/>
    <cellStyle name="Hyperlink 2 2 3 3 3 2 3 2" xfId="3898" xr:uid="{00000000-0005-0000-0000-0000B0040000}"/>
    <cellStyle name="Hyperlink 2 2 3 3 3 2 3 2 2" xfId="10528" xr:uid="{79D4045E-3145-4551-AB1D-55652FC0DD4B}"/>
    <cellStyle name="Hyperlink 2 2 3 3 3 2 3 3" xfId="6108" xr:uid="{00000000-0005-0000-0000-0000B1040000}"/>
    <cellStyle name="Hyperlink 2 2 3 3 3 2 3 4" xfId="8318" xr:uid="{7FD4B186-A4AC-4CB1-A980-9FEE6AEBED18}"/>
    <cellStyle name="Hyperlink 2 2 3 3 3 2 4" xfId="2793" xr:uid="{00000000-0005-0000-0000-0000B2040000}"/>
    <cellStyle name="Hyperlink 2 2 3 3 3 2 4 2" xfId="9423" xr:uid="{B8491191-9B71-4A8F-8826-DA121EFBD25E}"/>
    <cellStyle name="Hyperlink 2 2 3 3 3 2 5" xfId="5003" xr:uid="{00000000-0005-0000-0000-0000B3040000}"/>
    <cellStyle name="Hyperlink 2 2 3 3 3 2 6" xfId="7213" xr:uid="{E0BB2CF0-9D95-4073-A9BE-446C5EA9CF48}"/>
    <cellStyle name="Hyperlink 2 2 3 3 3 3" xfId="850" xr:uid="{00000000-0005-0000-0000-0000B4040000}"/>
    <cellStyle name="Hyperlink 2 2 3 3 3 3 2" xfId="1963" xr:uid="{00000000-0005-0000-0000-0000B5040000}"/>
    <cellStyle name="Hyperlink 2 2 3 3 3 3 2 2" xfId="4174" xr:uid="{00000000-0005-0000-0000-0000B6040000}"/>
    <cellStyle name="Hyperlink 2 2 3 3 3 3 2 2 2" xfId="10804" xr:uid="{BE4521DF-4BA1-41A6-AE26-7AAA59DC1647}"/>
    <cellStyle name="Hyperlink 2 2 3 3 3 3 2 3" xfId="6384" xr:uid="{00000000-0005-0000-0000-0000B7040000}"/>
    <cellStyle name="Hyperlink 2 2 3 3 3 3 2 4" xfId="8594" xr:uid="{CB5C7059-BC2D-41D2-853D-29AE111203C2}"/>
    <cellStyle name="Hyperlink 2 2 3 3 3 3 3" xfId="3069" xr:uid="{00000000-0005-0000-0000-0000B8040000}"/>
    <cellStyle name="Hyperlink 2 2 3 3 3 3 3 2" xfId="9699" xr:uid="{C63300AA-DEB7-4FE6-81FD-A89CC46C8380}"/>
    <cellStyle name="Hyperlink 2 2 3 3 3 3 4" xfId="5279" xr:uid="{00000000-0005-0000-0000-0000B9040000}"/>
    <cellStyle name="Hyperlink 2 2 3 3 3 3 5" xfId="7489" xr:uid="{F71B3E9C-B9F1-4759-90C4-7AF47E512A26}"/>
    <cellStyle name="Hyperlink 2 2 3 3 3 4" xfId="1411" xr:uid="{00000000-0005-0000-0000-0000BA040000}"/>
    <cellStyle name="Hyperlink 2 2 3 3 3 4 2" xfId="3622" xr:uid="{00000000-0005-0000-0000-0000BB040000}"/>
    <cellStyle name="Hyperlink 2 2 3 3 3 4 2 2" xfId="10252" xr:uid="{6C25576F-5DA6-4B44-BF10-58CDBF1B72E4}"/>
    <cellStyle name="Hyperlink 2 2 3 3 3 4 3" xfId="5832" xr:uid="{00000000-0005-0000-0000-0000BC040000}"/>
    <cellStyle name="Hyperlink 2 2 3 3 3 4 4" xfId="8042" xr:uid="{4BA45691-C0FB-443B-98A2-A16A66BCC068}"/>
    <cellStyle name="Hyperlink 2 2 3 3 3 5" xfId="2517" xr:uid="{00000000-0005-0000-0000-0000BD040000}"/>
    <cellStyle name="Hyperlink 2 2 3 3 3 5 2" xfId="9147" xr:uid="{77849946-9480-4295-9A7C-E89DD1105ED0}"/>
    <cellStyle name="Hyperlink 2 2 3 3 3 6" xfId="4727" xr:uid="{00000000-0005-0000-0000-0000BE040000}"/>
    <cellStyle name="Hyperlink 2 2 3 3 3 7" xfId="6937" xr:uid="{3DF04E93-3171-4C2E-93C0-02F232BADEAC}"/>
    <cellStyle name="Hyperlink 2 2 3 3 4" xfId="390" xr:uid="{00000000-0005-0000-0000-0000BF040000}"/>
    <cellStyle name="Hyperlink 2 2 3 3 4 2" xfId="942" xr:uid="{00000000-0005-0000-0000-0000C0040000}"/>
    <cellStyle name="Hyperlink 2 2 3 3 4 2 2" xfId="2055" xr:uid="{00000000-0005-0000-0000-0000C1040000}"/>
    <cellStyle name="Hyperlink 2 2 3 3 4 2 2 2" xfId="4266" xr:uid="{00000000-0005-0000-0000-0000C2040000}"/>
    <cellStyle name="Hyperlink 2 2 3 3 4 2 2 2 2" xfId="10896" xr:uid="{09354D9A-EE01-4DC0-B494-DF77B2C5B6F9}"/>
    <cellStyle name="Hyperlink 2 2 3 3 4 2 2 3" xfId="6476" xr:uid="{00000000-0005-0000-0000-0000C3040000}"/>
    <cellStyle name="Hyperlink 2 2 3 3 4 2 2 4" xfId="8686" xr:uid="{4EE39CCB-22C0-40BC-9F18-BCBC3203447B}"/>
    <cellStyle name="Hyperlink 2 2 3 3 4 2 3" xfId="3161" xr:uid="{00000000-0005-0000-0000-0000C4040000}"/>
    <cellStyle name="Hyperlink 2 2 3 3 4 2 3 2" xfId="9791" xr:uid="{2E45A7A2-9498-4812-A424-B5BA27347393}"/>
    <cellStyle name="Hyperlink 2 2 3 3 4 2 4" xfId="5371" xr:uid="{00000000-0005-0000-0000-0000C5040000}"/>
    <cellStyle name="Hyperlink 2 2 3 3 4 2 5" xfId="7581" xr:uid="{82FB16F5-3F7E-452F-BF4E-53C7598B39F4}"/>
    <cellStyle name="Hyperlink 2 2 3 3 4 3" xfId="1503" xr:uid="{00000000-0005-0000-0000-0000C6040000}"/>
    <cellStyle name="Hyperlink 2 2 3 3 4 3 2" xfId="3714" xr:uid="{00000000-0005-0000-0000-0000C7040000}"/>
    <cellStyle name="Hyperlink 2 2 3 3 4 3 2 2" xfId="10344" xr:uid="{475AB2E1-5E6B-4321-A335-AD20AFBD5B0F}"/>
    <cellStyle name="Hyperlink 2 2 3 3 4 3 3" xfId="5924" xr:uid="{00000000-0005-0000-0000-0000C8040000}"/>
    <cellStyle name="Hyperlink 2 2 3 3 4 3 4" xfId="8134" xr:uid="{00BF2AC4-8E2D-44AB-8E6E-38E4AD15B018}"/>
    <cellStyle name="Hyperlink 2 2 3 3 4 4" xfId="2609" xr:uid="{00000000-0005-0000-0000-0000C9040000}"/>
    <cellStyle name="Hyperlink 2 2 3 3 4 4 2" xfId="9239" xr:uid="{0EA432F4-9755-49D3-861C-86C33D7F4F52}"/>
    <cellStyle name="Hyperlink 2 2 3 3 4 5" xfId="4819" xr:uid="{00000000-0005-0000-0000-0000CA040000}"/>
    <cellStyle name="Hyperlink 2 2 3 3 4 6" xfId="7029" xr:uid="{6CF5CF53-A76B-4683-8990-84B945065A17}"/>
    <cellStyle name="Hyperlink 2 2 3 3 5" xfId="666" xr:uid="{00000000-0005-0000-0000-0000CB040000}"/>
    <cellStyle name="Hyperlink 2 2 3 3 5 2" xfId="1779" xr:uid="{00000000-0005-0000-0000-0000CC040000}"/>
    <cellStyle name="Hyperlink 2 2 3 3 5 2 2" xfId="3990" xr:uid="{00000000-0005-0000-0000-0000CD040000}"/>
    <cellStyle name="Hyperlink 2 2 3 3 5 2 2 2" xfId="10620" xr:uid="{E5159840-A792-4CCE-9005-90383972E0E2}"/>
    <cellStyle name="Hyperlink 2 2 3 3 5 2 3" xfId="6200" xr:uid="{00000000-0005-0000-0000-0000CE040000}"/>
    <cellStyle name="Hyperlink 2 2 3 3 5 2 4" xfId="8410" xr:uid="{2D779347-5DB6-4BBF-9264-84E540DE174B}"/>
    <cellStyle name="Hyperlink 2 2 3 3 5 3" xfId="2885" xr:uid="{00000000-0005-0000-0000-0000CF040000}"/>
    <cellStyle name="Hyperlink 2 2 3 3 5 3 2" xfId="9515" xr:uid="{0C679920-CD90-4760-A3C0-9AD083258CE2}"/>
    <cellStyle name="Hyperlink 2 2 3 3 5 4" xfId="5095" xr:uid="{00000000-0005-0000-0000-0000D0040000}"/>
    <cellStyle name="Hyperlink 2 2 3 3 5 5" xfId="7305" xr:uid="{3B147869-7C17-4C6F-9D32-EC882C236473}"/>
    <cellStyle name="Hyperlink 2 2 3 3 6" xfId="1227" xr:uid="{00000000-0005-0000-0000-0000D1040000}"/>
    <cellStyle name="Hyperlink 2 2 3 3 6 2" xfId="3438" xr:uid="{00000000-0005-0000-0000-0000D2040000}"/>
    <cellStyle name="Hyperlink 2 2 3 3 6 2 2" xfId="10068" xr:uid="{ABF9B563-632F-435A-90D2-3BE293BBCABA}"/>
    <cellStyle name="Hyperlink 2 2 3 3 6 3" xfId="5648" xr:uid="{00000000-0005-0000-0000-0000D3040000}"/>
    <cellStyle name="Hyperlink 2 2 3 3 6 4" xfId="7858" xr:uid="{6879A8D6-F83A-43E0-85D0-A283E2645D1A}"/>
    <cellStyle name="Hyperlink 2 2 3 3 7" xfId="2333" xr:uid="{00000000-0005-0000-0000-0000D4040000}"/>
    <cellStyle name="Hyperlink 2 2 3 3 7 2" xfId="8963" xr:uid="{507FA71E-7720-499F-9C91-5889E799C272}"/>
    <cellStyle name="Hyperlink 2 2 3 3 8" xfId="4543" xr:uid="{00000000-0005-0000-0000-0000D5040000}"/>
    <cellStyle name="Hyperlink 2 2 3 3 9" xfId="6753" xr:uid="{D28E3AAF-9C72-437E-83FA-654FF1965580}"/>
    <cellStyle name="Hyperlink 2 2 3 4" xfId="160" xr:uid="{00000000-0005-0000-0000-0000D6040000}"/>
    <cellStyle name="Hyperlink 2 2 3 4 2" xfId="436" xr:uid="{00000000-0005-0000-0000-0000D7040000}"/>
    <cellStyle name="Hyperlink 2 2 3 4 2 2" xfId="988" xr:uid="{00000000-0005-0000-0000-0000D8040000}"/>
    <cellStyle name="Hyperlink 2 2 3 4 2 2 2" xfId="2101" xr:uid="{00000000-0005-0000-0000-0000D9040000}"/>
    <cellStyle name="Hyperlink 2 2 3 4 2 2 2 2" xfId="4312" xr:uid="{00000000-0005-0000-0000-0000DA040000}"/>
    <cellStyle name="Hyperlink 2 2 3 4 2 2 2 2 2" xfId="10942" xr:uid="{DBD46178-7364-4340-9E14-9ABCC7C655BB}"/>
    <cellStyle name="Hyperlink 2 2 3 4 2 2 2 3" xfId="6522" xr:uid="{00000000-0005-0000-0000-0000DB040000}"/>
    <cellStyle name="Hyperlink 2 2 3 4 2 2 2 4" xfId="8732" xr:uid="{60D181A9-AA46-418B-A4BA-EB5A9F429E3D}"/>
    <cellStyle name="Hyperlink 2 2 3 4 2 2 3" xfId="3207" xr:uid="{00000000-0005-0000-0000-0000DC040000}"/>
    <cellStyle name="Hyperlink 2 2 3 4 2 2 3 2" xfId="9837" xr:uid="{4B36301C-6F86-48AB-BEE0-E7238F2B705F}"/>
    <cellStyle name="Hyperlink 2 2 3 4 2 2 4" xfId="5417" xr:uid="{00000000-0005-0000-0000-0000DD040000}"/>
    <cellStyle name="Hyperlink 2 2 3 4 2 2 5" xfId="7627" xr:uid="{F0DE600D-8153-44AC-8BE1-41D352E95E8C}"/>
    <cellStyle name="Hyperlink 2 2 3 4 2 3" xfId="1549" xr:uid="{00000000-0005-0000-0000-0000DE040000}"/>
    <cellStyle name="Hyperlink 2 2 3 4 2 3 2" xfId="3760" xr:uid="{00000000-0005-0000-0000-0000DF040000}"/>
    <cellStyle name="Hyperlink 2 2 3 4 2 3 2 2" xfId="10390" xr:uid="{36970A63-6D0D-4A4F-ABC6-EC7DB6583AD1}"/>
    <cellStyle name="Hyperlink 2 2 3 4 2 3 3" xfId="5970" xr:uid="{00000000-0005-0000-0000-0000E0040000}"/>
    <cellStyle name="Hyperlink 2 2 3 4 2 3 4" xfId="8180" xr:uid="{550416CF-A653-427D-B15A-BAD6011173B3}"/>
    <cellStyle name="Hyperlink 2 2 3 4 2 4" xfId="2655" xr:uid="{00000000-0005-0000-0000-0000E1040000}"/>
    <cellStyle name="Hyperlink 2 2 3 4 2 4 2" xfId="9285" xr:uid="{81EDE423-8A3E-47AF-8E3D-FAB9A3FDAF32}"/>
    <cellStyle name="Hyperlink 2 2 3 4 2 5" xfId="4865" xr:uid="{00000000-0005-0000-0000-0000E2040000}"/>
    <cellStyle name="Hyperlink 2 2 3 4 2 6" xfId="7075" xr:uid="{2AE8EABB-FD7A-4AA1-9E8F-20E70D848F40}"/>
    <cellStyle name="Hyperlink 2 2 3 4 3" xfId="712" xr:uid="{00000000-0005-0000-0000-0000E3040000}"/>
    <cellStyle name="Hyperlink 2 2 3 4 3 2" xfId="1825" xr:uid="{00000000-0005-0000-0000-0000E4040000}"/>
    <cellStyle name="Hyperlink 2 2 3 4 3 2 2" xfId="4036" xr:uid="{00000000-0005-0000-0000-0000E5040000}"/>
    <cellStyle name="Hyperlink 2 2 3 4 3 2 2 2" xfId="10666" xr:uid="{73128FEC-B152-4345-BC32-C346430BE87E}"/>
    <cellStyle name="Hyperlink 2 2 3 4 3 2 3" xfId="6246" xr:uid="{00000000-0005-0000-0000-0000E6040000}"/>
    <cellStyle name="Hyperlink 2 2 3 4 3 2 4" xfId="8456" xr:uid="{3C38975B-4DBB-472A-B52B-B93391C42608}"/>
    <cellStyle name="Hyperlink 2 2 3 4 3 3" xfId="2931" xr:uid="{00000000-0005-0000-0000-0000E7040000}"/>
    <cellStyle name="Hyperlink 2 2 3 4 3 3 2" xfId="9561" xr:uid="{13A587B6-0B39-48C6-AFCE-36A50A5482E0}"/>
    <cellStyle name="Hyperlink 2 2 3 4 3 4" xfId="5141" xr:uid="{00000000-0005-0000-0000-0000E8040000}"/>
    <cellStyle name="Hyperlink 2 2 3 4 3 5" xfId="7351" xr:uid="{EDDEDD23-B5CA-4905-A78D-A95528666432}"/>
    <cellStyle name="Hyperlink 2 2 3 4 4" xfId="1273" xr:uid="{00000000-0005-0000-0000-0000E9040000}"/>
    <cellStyle name="Hyperlink 2 2 3 4 4 2" xfId="3484" xr:uid="{00000000-0005-0000-0000-0000EA040000}"/>
    <cellStyle name="Hyperlink 2 2 3 4 4 2 2" xfId="10114" xr:uid="{150FF78E-A1D2-474E-9E0B-F509047D89F2}"/>
    <cellStyle name="Hyperlink 2 2 3 4 4 3" xfId="5694" xr:uid="{00000000-0005-0000-0000-0000EB040000}"/>
    <cellStyle name="Hyperlink 2 2 3 4 4 4" xfId="7904" xr:uid="{F3A067E2-F14E-44ED-B564-FB3182E9593F}"/>
    <cellStyle name="Hyperlink 2 2 3 4 5" xfId="2379" xr:uid="{00000000-0005-0000-0000-0000EC040000}"/>
    <cellStyle name="Hyperlink 2 2 3 4 5 2" xfId="9009" xr:uid="{F3670EA8-A278-4A3B-9B45-4FD839A08090}"/>
    <cellStyle name="Hyperlink 2 2 3 4 6" xfId="4589" xr:uid="{00000000-0005-0000-0000-0000ED040000}"/>
    <cellStyle name="Hyperlink 2 2 3 4 7" xfId="6799" xr:uid="{E6212D01-3F3E-48B9-8C48-1F657C3735E9}"/>
    <cellStyle name="Hyperlink 2 2 3 5" xfId="252" xr:uid="{00000000-0005-0000-0000-0000EE040000}"/>
    <cellStyle name="Hyperlink 2 2 3 5 2" xfId="528" xr:uid="{00000000-0005-0000-0000-0000EF040000}"/>
    <cellStyle name="Hyperlink 2 2 3 5 2 2" xfId="1080" xr:uid="{00000000-0005-0000-0000-0000F0040000}"/>
    <cellStyle name="Hyperlink 2 2 3 5 2 2 2" xfId="2193" xr:uid="{00000000-0005-0000-0000-0000F1040000}"/>
    <cellStyle name="Hyperlink 2 2 3 5 2 2 2 2" xfId="4404" xr:uid="{00000000-0005-0000-0000-0000F2040000}"/>
    <cellStyle name="Hyperlink 2 2 3 5 2 2 2 2 2" xfId="11034" xr:uid="{D3BC1991-9A22-4B73-A62D-5F54F0AEF4A6}"/>
    <cellStyle name="Hyperlink 2 2 3 5 2 2 2 3" xfId="6614" xr:uid="{00000000-0005-0000-0000-0000F3040000}"/>
    <cellStyle name="Hyperlink 2 2 3 5 2 2 2 4" xfId="8824" xr:uid="{55FCEC36-0A38-4BEF-A81E-B6EA19B7CD6A}"/>
    <cellStyle name="Hyperlink 2 2 3 5 2 2 3" xfId="3299" xr:uid="{00000000-0005-0000-0000-0000F4040000}"/>
    <cellStyle name="Hyperlink 2 2 3 5 2 2 3 2" xfId="9929" xr:uid="{C63308C5-D6AC-447A-B924-5D66442C8665}"/>
    <cellStyle name="Hyperlink 2 2 3 5 2 2 4" xfId="5509" xr:uid="{00000000-0005-0000-0000-0000F5040000}"/>
    <cellStyle name="Hyperlink 2 2 3 5 2 2 5" xfId="7719" xr:uid="{0D8B5B32-E173-46BE-83D1-E235F9E652C8}"/>
    <cellStyle name="Hyperlink 2 2 3 5 2 3" xfId="1641" xr:uid="{00000000-0005-0000-0000-0000F6040000}"/>
    <cellStyle name="Hyperlink 2 2 3 5 2 3 2" xfId="3852" xr:uid="{00000000-0005-0000-0000-0000F7040000}"/>
    <cellStyle name="Hyperlink 2 2 3 5 2 3 2 2" xfId="10482" xr:uid="{6C596DA0-8977-4C25-85FE-C97B3941DD58}"/>
    <cellStyle name="Hyperlink 2 2 3 5 2 3 3" xfId="6062" xr:uid="{00000000-0005-0000-0000-0000F8040000}"/>
    <cellStyle name="Hyperlink 2 2 3 5 2 3 4" xfId="8272" xr:uid="{E055A478-BA31-43BA-8DB3-842C294AC6BD}"/>
    <cellStyle name="Hyperlink 2 2 3 5 2 4" xfId="2747" xr:uid="{00000000-0005-0000-0000-0000F9040000}"/>
    <cellStyle name="Hyperlink 2 2 3 5 2 4 2" xfId="9377" xr:uid="{F3CEB0E1-3C95-405E-A89B-C1F2EE235B6F}"/>
    <cellStyle name="Hyperlink 2 2 3 5 2 5" xfId="4957" xr:uid="{00000000-0005-0000-0000-0000FA040000}"/>
    <cellStyle name="Hyperlink 2 2 3 5 2 6" xfId="7167" xr:uid="{362C76FD-148F-481B-A093-85B920E4D906}"/>
    <cellStyle name="Hyperlink 2 2 3 5 3" xfId="804" xr:uid="{00000000-0005-0000-0000-0000FB040000}"/>
    <cellStyle name="Hyperlink 2 2 3 5 3 2" xfId="1917" xr:uid="{00000000-0005-0000-0000-0000FC040000}"/>
    <cellStyle name="Hyperlink 2 2 3 5 3 2 2" xfId="4128" xr:uid="{00000000-0005-0000-0000-0000FD040000}"/>
    <cellStyle name="Hyperlink 2 2 3 5 3 2 2 2" xfId="10758" xr:uid="{C0621A3E-42D2-4684-9BEA-B826093C2167}"/>
    <cellStyle name="Hyperlink 2 2 3 5 3 2 3" xfId="6338" xr:uid="{00000000-0005-0000-0000-0000FE040000}"/>
    <cellStyle name="Hyperlink 2 2 3 5 3 2 4" xfId="8548" xr:uid="{6DB77C59-08A2-4C13-84D4-76DD162F4742}"/>
    <cellStyle name="Hyperlink 2 2 3 5 3 3" xfId="3023" xr:uid="{00000000-0005-0000-0000-0000FF040000}"/>
    <cellStyle name="Hyperlink 2 2 3 5 3 3 2" xfId="9653" xr:uid="{11134EDD-ADD9-4274-86DF-76C33E458F0E}"/>
    <cellStyle name="Hyperlink 2 2 3 5 3 4" xfId="5233" xr:uid="{00000000-0005-0000-0000-000000050000}"/>
    <cellStyle name="Hyperlink 2 2 3 5 3 5" xfId="7443" xr:uid="{38582BAC-C85A-40DD-8FA6-9F7EDB5C3C2F}"/>
    <cellStyle name="Hyperlink 2 2 3 5 4" xfId="1365" xr:uid="{00000000-0005-0000-0000-000001050000}"/>
    <cellStyle name="Hyperlink 2 2 3 5 4 2" xfId="3576" xr:uid="{00000000-0005-0000-0000-000002050000}"/>
    <cellStyle name="Hyperlink 2 2 3 5 4 2 2" xfId="10206" xr:uid="{F3C1051E-C032-410F-A92D-7FA3F3956E37}"/>
    <cellStyle name="Hyperlink 2 2 3 5 4 3" xfId="5786" xr:uid="{00000000-0005-0000-0000-000003050000}"/>
    <cellStyle name="Hyperlink 2 2 3 5 4 4" xfId="7996" xr:uid="{32C48302-5B4F-4B73-818A-4F3367D27297}"/>
    <cellStyle name="Hyperlink 2 2 3 5 5" xfId="2471" xr:uid="{00000000-0005-0000-0000-000004050000}"/>
    <cellStyle name="Hyperlink 2 2 3 5 5 2" xfId="9101" xr:uid="{4C27CFCA-E953-4CD7-A4A9-EEE0F2BF9C76}"/>
    <cellStyle name="Hyperlink 2 2 3 5 6" xfId="4681" xr:uid="{00000000-0005-0000-0000-000005050000}"/>
    <cellStyle name="Hyperlink 2 2 3 5 7" xfId="6891" xr:uid="{980EE951-5C50-4783-B34D-2736DB4C8B98}"/>
    <cellStyle name="Hyperlink 2 2 3 6" xfId="344" xr:uid="{00000000-0005-0000-0000-000006050000}"/>
    <cellStyle name="Hyperlink 2 2 3 6 2" xfId="896" xr:uid="{00000000-0005-0000-0000-000007050000}"/>
    <cellStyle name="Hyperlink 2 2 3 6 2 2" xfId="2009" xr:uid="{00000000-0005-0000-0000-000008050000}"/>
    <cellStyle name="Hyperlink 2 2 3 6 2 2 2" xfId="4220" xr:uid="{00000000-0005-0000-0000-000009050000}"/>
    <cellStyle name="Hyperlink 2 2 3 6 2 2 2 2" xfId="10850" xr:uid="{15EF752E-D47C-4346-AE70-F1DFAF43A2F2}"/>
    <cellStyle name="Hyperlink 2 2 3 6 2 2 3" xfId="6430" xr:uid="{00000000-0005-0000-0000-00000A050000}"/>
    <cellStyle name="Hyperlink 2 2 3 6 2 2 4" xfId="8640" xr:uid="{54CBF7EB-3459-4F73-B843-FBDA15052FC9}"/>
    <cellStyle name="Hyperlink 2 2 3 6 2 3" xfId="3115" xr:uid="{00000000-0005-0000-0000-00000B050000}"/>
    <cellStyle name="Hyperlink 2 2 3 6 2 3 2" xfId="9745" xr:uid="{67406F3C-D7D6-4FBE-9A60-E4FFC8A206D2}"/>
    <cellStyle name="Hyperlink 2 2 3 6 2 4" xfId="5325" xr:uid="{00000000-0005-0000-0000-00000C050000}"/>
    <cellStyle name="Hyperlink 2 2 3 6 2 5" xfId="7535" xr:uid="{D0C9AA79-46A9-498B-9509-2A9FFD3848B2}"/>
    <cellStyle name="Hyperlink 2 2 3 6 3" xfId="1457" xr:uid="{00000000-0005-0000-0000-00000D050000}"/>
    <cellStyle name="Hyperlink 2 2 3 6 3 2" xfId="3668" xr:uid="{00000000-0005-0000-0000-00000E050000}"/>
    <cellStyle name="Hyperlink 2 2 3 6 3 2 2" xfId="10298" xr:uid="{F85A6D2E-D072-4DF9-9419-11D24FF0EC47}"/>
    <cellStyle name="Hyperlink 2 2 3 6 3 3" xfId="5878" xr:uid="{00000000-0005-0000-0000-00000F050000}"/>
    <cellStyle name="Hyperlink 2 2 3 6 3 4" xfId="8088" xr:uid="{3D6AFE17-DCD9-4B83-8A97-70F11EC874F0}"/>
    <cellStyle name="Hyperlink 2 2 3 6 4" xfId="2563" xr:uid="{00000000-0005-0000-0000-000010050000}"/>
    <cellStyle name="Hyperlink 2 2 3 6 4 2" xfId="9193" xr:uid="{82215660-0061-46FA-8B82-CF7B977D9439}"/>
    <cellStyle name="Hyperlink 2 2 3 6 5" xfId="4773" xr:uid="{00000000-0005-0000-0000-000011050000}"/>
    <cellStyle name="Hyperlink 2 2 3 6 6" xfId="6983" xr:uid="{1CDC44E7-9742-4787-A56A-1DEB2859A569}"/>
    <cellStyle name="Hyperlink 2 2 3 7" xfId="620" xr:uid="{00000000-0005-0000-0000-000012050000}"/>
    <cellStyle name="Hyperlink 2 2 3 7 2" xfId="1733" xr:uid="{00000000-0005-0000-0000-000013050000}"/>
    <cellStyle name="Hyperlink 2 2 3 7 2 2" xfId="3944" xr:uid="{00000000-0005-0000-0000-000014050000}"/>
    <cellStyle name="Hyperlink 2 2 3 7 2 2 2" xfId="10574" xr:uid="{6C44C522-B127-4877-BFB4-5563E4B9BB30}"/>
    <cellStyle name="Hyperlink 2 2 3 7 2 3" xfId="6154" xr:uid="{00000000-0005-0000-0000-000015050000}"/>
    <cellStyle name="Hyperlink 2 2 3 7 2 4" xfId="8364" xr:uid="{6CAA77A7-E5C5-48FC-B041-49F0822E9C40}"/>
    <cellStyle name="Hyperlink 2 2 3 7 3" xfId="2839" xr:uid="{00000000-0005-0000-0000-000016050000}"/>
    <cellStyle name="Hyperlink 2 2 3 7 3 2" xfId="9469" xr:uid="{B4ABA312-3C2A-40E5-83D8-EAEB6B63DE17}"/>
    <cellStyle name="Hyperlink 2 2 3 7 4" xfId="5049" xr:uid="{00000000-0005-0000-0000-000017050000}"/>
    <cellStyle name="Hyperlink 2 2 3 7 5" xfId="7259" xr:uid="{9E3ED26D-BAB1-4CFA-855C-129AA87D37B9}"/>
    <cellStyle name="Hyperlink 2 2 3 8" xfId="1181" xr:uid="{00000000-0005-0000-0000-000018050000}"/>
    <cellStyle name="Hyperlink 2 2 3 8 2" xfId="3392" xr:uid="{00000000-0005-0000-0000-000019050000}"/>
    <cellStyle name="Hyperlink 2 2 3 8 2 2" xfId="10022" xr:uid="{EC16CA90-19BB-48B1-9780-2983037256C6}"/>
    <cellStyle name="Hyperlink 2 2 3 8 3" xfId="5602" xr:uid="{00000000-0005-0000-0000-00001A050000}"/>
    <cellStyle name="Hyperlink 2 2 3 8 4" xfId="7812" xr:uid="{52F8F242-6EE7-40F3-958C-6EEDC98509AA}"/>
    <cellStyle name="Hyperlink 2 2 3 9" xfId="2287" xr:uid="{00000000-0005-0000-0000-00001B050000}"/>
    <cellStyle name="Hyperlink 2 2 3 9 2" xfId="8917" xr:uid="{64D39CF4-F2E3-447C-972E-FDACEA8421CD}"/>
    <cellStyle name="Hyperlink 2 2 4" xfId="78" xr:uid="{00000000-0005-0000-0000-00001C050000}"/>
    <cellStyle name="Hyperlink 2 2 4 10" xfId="6717" xr:uid="{46397DD2-E4E9-474A-A693-ABBBEA371518}"/>
    <cellStyle name="Hyperlink 2 2 4 2" xfId="124" xr:uid="{00000000-0005-0000-0000-00001D050000}"/>
    <cellStyle name="Hyperlink 2 2 4 2 2" xfId="216" xr:uid="{00000000-0005-0000-0000-00001E050000}"/>
    <cellStyle name="Hyperlink 2 2 4 2 2 2" xfId="492" xr:uid="{00000000-0005-0000-0000-00001F050000}"/>
    <cellStyle name="Hyperlink 2 2 4 2 2 2 2" xfId="1044" xr:uid="{00000000-0005-0000-0000-000020050000}"/>
    <cellStyle name="Hyperlink 2 2 4 2 2 2 2 2" xfId="2157" xr:uid="{00000000-0005-0000-0000-000021050000}"/>
    <cellStyle name="Hyperlink 2 2 4 2 2 2 2 2 2" xfId="4368" xr:uid="{00000000-0005-0000-0000-000022050000}"/>
    <cellStyle name="Hyperlink 2 2 4 2 2 2 2 2 2 2" xfId="10998" xr:uid="{65722DEE-ECE8-4685-8ED5-38E02036CE17}"/>
    <cellStyle name="Hyperlink 2 2 4 2 2 2 2 2 3" xfId="6578" xr:uid="{00000000-0005-0000-0000-000023050000}"/>
    <cellStyle name="Hyperlink 2 2 4 2 2 2 2 2 4" xfId="8788" xr:uid="{49FF800F-4ED4-431C-AE99-50B0CC5D1BEB}"/>
    <cellStyle name="Hyperlink 2 2 4 2 2 2 2 3" xfId="3263" xr:uid="{00000000-0005-0000-0000-000024050000}"/>
    <cellStyle name="Hyperlink 2 2 4 2 2 2 2 3 2" xfId="9893" xr:uid="{CDCCEADE-671F-4CAF-85B9-4481EBC6445E}"/>
    <cellStyle name="Hyperlink 2 2 4 2 2 2 2 4" xfId="5473" xr:uid="{00000000-0005-0000-0000-000025050000}"/>
    <cellStyle name="Hyperlink 2 2 4 2 2 2 2 5" xfId="7683" xr:uid="{B8717ED5-A19F-414C-9071-D353D87E5766}"/>
    <cellStyle name="Hyperlink 2 2 4 2 2 2 3" xfId="1605" xr:uid="{00000000-0005-0000-0000-000026050000}"/>
    <cellStyle name="Hyperlink 2 2 4 2 2 2 3 2" xfId="3816" xr:uid="{00000000-0005-0000-0000-000027050000}"/>
    <cellStyle name="Hyperlink 2 2 4 2 2 2 3 2 2" xfId="10446" xr:uid="{C677ACEB-87FD-4D3A-843A-8D345F198EC8}"/>
    <cellStyle name="Hyperlink 2 2 4 2 2 2 3 3" xfId="6026" xr:uid="{00000000-0005-0000-0000-000028050000}"/>
    <cellStyle name="Hyperlink 2 2 4 2 2 2 3 4" xfId="8236" xr:uid="{E33F4E98-3418-42AE-99AD-4954D979F12A}"/>
    <cellStyle name="Hyperlink 2 2 4 2 2 2 4" xfId="2711" xr:uid="{00000000-0005-0000-0000-000029050000}"/>
    <cellStyle name="Hyperlink 2 2 4 2 2 2 4 2" xfId="9341" xr:uid="{D1CFCEB0-6959-4F44-93A4-EE65400CD4D8}"/>
    <cellStyle name="Hyperlink 2 2 4 2 2 2 5" xfId="4921" xr:uid="{00000000-0005-0000-0000-00002A050000}"/>
    <cellStyle name="Hyperlink 2 2 4 2 2 2 6" xfId="7131" xr:uid="{87381FB0-EA60-4C4F-AB96-60DDB5BD44FB}"/>
    <cellStyle name="Hyperlink 2 2 4 2 2 3" xfId="768" xr:uid="{00000000-0005-0000-0000-00002B050000}"/>
    <cellStyle name="Hyperlink 2 2 4 2 2 3 2" xfId="1881" xr:uid="{00000000-0005-0000-0000-00002C050000}"/>
    <cellStyle name="Hyperlink 2 2 4 2 2 3 2 2" xfId="4092" xr:uid="{00000000-0005-0000-0000-00002D050000}"/>
    <cellStyle name="Hyperlink 2 2 4 2 2 3 2 2 2" xfId="10722" xr:uid="{5127C6A3-170C-422A-92F3-06B4C4DBF14E}"/>
    <cellStyle name="Hyperlink 2 2 4 2 2 3 2 3" xfId="6302" xr:uid="{00000000-0005-0000-0000-00002E050000}"/>
    <cellStyle name="Hyperlink 2 2 4 2 2 3 2 4" xfId="8512" xr:uid="{D8B5997C-570D-44FF-B17F-4B9B78FFDC03}"/>
    <cellStyle name="Hyperlink 2 2 4 2 2 3 3" xfId="2987" xr:uid="{00000000-0005-0000-0000-00002F050000}"/>
    <cellStyle name="Hyperlink 2 2 4 2 2 3 3 2" xfId="9617" xr:uid="{2CA137CF-4F99-4EEA-857B-E7B22616D476}"/>
    <cellStyle name="Hyperlink 2 2 4 2 2 3 4" xfId="5197" xr:uid="{00000000-0005-0000-0000-000030050000}"/>
    <cellStyle name="Hyperlink 2 2 4 2 2 3 5" xfId="7407" xr:uid="{4A0F88F4-CBC5-429C-A3D4-0A793E3BAFC6}"/>
    <cellStyle name="Hyperlink 2 2 4 2 2 4" xfId="1329" xr:uid="{00000000-0005-0000-0000-000031050000}"/>
    <cellStyle name="Hyperlink 2 2 4 2 2 4 2" xfId="3540" xr:uid="{00000000-0005-0000-0000-000032050000}"/>
    <cellStyle name="Hyperlink 2 2 4 2 2 4 2 2" xfId="10170" xr:uid="{866E915D-72CE-403D-93CB-E796EB6C65FD}"/>
    <cellStyle name="Hyperlink 2 2 4 2 2 4 3" xfId="5750" xr:uid="{00000000-0005-0000-0000-000033050000}"/>
    <cellStyle name="Hyperlink 2 2 4 2 2 4 4" xfId="7960" xr:uid="{70E15147-3CE9-475C-BBA5-1FB3C68694E6}"/>
    <cellStyle name="Hyperlink 2 2 4 2 2 5" xfId="2435" xr:uid="{00000000-0005-0000-0000-000034050000}"/>
    <cellStyle name="Hyperlink 2 2 4 2 2 5 2" xfId="9065" xr:uid="{1DB80675-E5EA-41DA-B63B-D9DF3D1C5952}"/>
    <cellStyle name="Hyperlink 2 2 4 2 2 6" xfId="4645" xr:uid="{00000000-0005-0000-0000-000035050000}"/>
    <cellStyle name="Hyperlink 2 2 4 2 2 7" xfId="6855" xr:uid="{8069A7BE-7B49-4389-8358-A34468D889F7}"/>
    <cellStyle name="Hyperlink 2 2 4 2 3" xfId="308" xr:uid="{00000000-0005-0000-0000-000036050000}"/>
    <cellStyle name="Hyperlink 2 2 4 2 3 2" xfId="584" xr:uid="{00000000-0005-0000-0000-000037050000}"/>
    <cellStyle name="Hyperlink 2 2 4 2 3 2 2" xfId="1136" xr:uid="{00000000-0005-0000-0000-000038050000}"/>
    <cellStyle name="Hyperlink 2 2 4 2 3 2 2 2" xfId="2249" xr:uid="{00000000-0005-0000-0000-000039050000}"/>
    <cellStyle name="Hyperlink 2 2 4 2 3 2 2 2 2" xfId="4460" xr:uid="{00000000-0005-0000-0000-00003A050000}"/>
    <cellStyle name="Hyperlink 2 2 4 2 3 2 2 2 2 2" xfId="11090" xr:uid="{9BA82763-00FD-4F42-A32C-8332D8471E3F}"/>
    <cellStyle name="Hyperlink 2 2 4 2 3 2 2 2 3" xfId="6670" xr:uid="{00000000-0005-0000-0000-00003B050000}"/>
    <cellStyle name="Hyperlink 2 2 4 2 3 2 2 2 4" xfId="8880" xr:uid="{737162C6-6D02-4D6A-BD69-9CA8D83104B9}"/>
    <cellStyle name="Hyperlink 2 2 4 2 3 2 2 3" xfId="3355" xr:uid="{00000000-0005-0000-0000-00003C050000}"/>
    <cellStyle name="Hyperlink 2 2 4 2 3 2 2 3 2" xfId="9985" xr:uid="{7981E270-5850-44BF-A708-C40536AEB6A9}"/>
    <cellStyle name="Hyperlink 2 2 4 2 3 2 2 4" xfId="5565" xr:uid="{00000000-0005-0000-0000-00003D050000}"/>
    <cellStyle name="Hyperlink 2 2 4 2 3 2 2 5" xfId="7775" xr:uid="{01CEFCBC-2DC2-490D-AE3C-CB0B59E3C550}"/>
    <cellStyle name="Hyperlink 2 2 4 2 3 2 3" xfId="1697" xr:uid="{00000000-0005-0000-0000-00003E050000}"/>
    <cellStyle name="Hyperlink 2 2 4 2 3 2 3 2" xfId="3908" xr:uid="{00000000-0005-0000-0000-00003F050000}"/>
    <cellStyle name="Hyperlink 2 2 4 2 3 2 3 2 2" xfId="10538" xr:uid="{926009F9-9C49-40D5-A6B0-AA57837AAFA6}"/>
    <cellStyle name="Hyperlink 2 2 4 2 3 2 3 3" xfId="6118" xr:uid="{00000000-0005-0000-0000-000040050000}"/>
    <cellStyle name="Hyperlink 2 2 4 2 3 2 3 4" xfId="8328" xr:uid="{B64F3766-2C38-4E4B-BD1A-5A0E3A23EDD7}"/>
    <cellStyle name="Hyperlink 2 2 4 2 3 2 4" xfId="2803" xr:uid="{00000000-0005-0000-0000-000041050000}"/>
    <cellStyle name="Hyperlink 2 2 4 2 3 2 4 2" xfId="9433" xr:uid="{719D9D7C-33DB-40C0-B1FB-CD8C1B1E6C6E}"/>
    <cellStyle name="Hyperlink 2 2 4 2 3 2 5" xfId="5013" xr:uid="{00000000-0005-0000-0000-000042050000}"/>
    <cellStyle name="Hyperlink 2 2 4 2 3 2 6" xfId="7223" xr:uid="{41C73247-820F-4676-A5B4-AAE0EF396C52}"/>
    <cellStyle name="Hyperlink 2 2 4 2 3 3" xfId="860" xr:uid="{00000000-0005-0000-0000-000043050000}"/>
    <cellStyle name="Hyperlink 2 2 4 2 3 3 2" xfId="1973" xr:uid="{00000000-0005-0000-0000-000044050000}"/>
    <cellStyle name="Hyperlink 2 2 4 2 3 3 2 2" xfId="4184" xr:uid="{00000000-0005-0000-0000-000045050000}"/>
    <cellStyle name="Hyperlink 2 2 4 2 3 3 2 2 2" xfId="10814" xr:uid="{5AEC50BC-FDDA-41FF-8069-95A58A98987E}"/>
    <cellStyle name="Hyperlink 2 2 4 2 3 3 2 3" xfId="6394" xr:uid="{00000000-0005-0000-0000-000046050000}"/>
    <cellStyle name="Hyperlink 2 2 4 2 3 3 2 4" xfId="8604" xr:uid="{751A815D-7C26-4A36-B6B9-5D4ACCDBD49B}"/>
    <cellStyle name="Hyperlink 2 2 4 2 3 3 3" xfId="3079" xr:uid="{00000000-0005-0000-0000-000047050000}"/>
    <cellStyle name="Hyperlink 2 2 4 2 3 3 3 2" xfId="9709" xr:uid="{DBDF5290-0328-4E06-AF0E-47E910A6614A}"/>
    <cellStyle name="Hyperlink 2 2 4 2 3 3 4" xfId="5289" xr:uid="{00000000-0005-0000-0000-000048050000}"/>
    <cellStyle name="Hyperlink 2 2 4 2 3 3 5" xfId="7499" xr:uid="{153EE0BE-E00B-45BA-B807-A42EFDCFBA56}"/>
    <cellStyle name="Hyperlink 2 2 4 2 3 4" xfId="1421" xr:uid="{00000000-0005-0000-0000-000049050000}"/>
    <cellStyle name="Hyperlink 2 2 4 2 3 4 2" xfId="3632" xr:uid="{00000000-0005-0000-0000-00004A050000}"/>
    <cellStyle name="Hyperlink 2 2 4 2 3 4 2 2" xfId="10262" xr:uid="{52075943-51A1-4C58-84F8-211F611EF08A}"/>
    <cellStyle name="Hyperlink 2 2 4 2 3 4 3" xfId="5842" xr:uid="{00000000-0005-0000-0000-00004B050000}"/>
    <cellStyle name="Hyperlink 2 2 4 2 3 4 4" xfId="8052" xr:uid="{02BB5342-83E9-43EC-87DF-897553CDE2A0}"/>
    <cellStyle name="Hyperlink 2 2 4 2 3 5" xfId="2527" xr:uid="{00000000-0005-0000-0000-00004C050000}"/>
    <cellStyle name="Hyperlink 2 2 4 2 3 5 2" xfId="9157" xr:uid="{1F37F42A-C5AD-4A6A-9DB7-376C2475F246}"/>
    <cellStyle name="Hyperlink 2 2 4 2 3 6" xfId="4737" xr:uid="{00000000-0005-0000-0000-00004D050000}"/>
    <cellStyle name="Hyperlink 2 2 4 2 3 7" xfId="6947" xr:uid="{5A22D01F-ACA7-4468-AD56-E8B8578F7599}"/>
    <cellStyle name="Hyperlink 2 2 4 2 4" xfId="400" xr:uid="{00000000-0005-0000-0000-00004E050000}"/>
    <cellStyle name="Hyperlink 2 2 4 2 4 2" xfId="952" xr:uid="{00000000-0005-0000-0000-00004F050000}"/>
    <cellStyle name="Hyperlink 2 2 4 2 4 2 2" xfId="2065" xr:uid="{00000000-0005-0000-0000-000050050000}"/>
    <cellStyle name="Hyperlink 2 2 4 2 4 2 2 2" xfId="4276" xr:uid="{00000000-0005-0000-0000-000051050000}"/>
    <cellStyle name="Hyperlink 2 2 4 2 4 2 2 2 2" xfId="10906" xr:uid="{DE0F3AE2-A902-4B5C-959C-4914D39B6D59}"/>
    <cellStyle name="Hyperlink 2 2 4 2 4 2 2 3" xfId="6486" xr:uid="{00000000-0005-0000-0000-000052050000}"/>
    <cellStyle name="Hyperlink 2 2 4 2 4 2 2 4" xfId="8696" xr:uid="{E0E8E5E1-04F9-489D-B2EF-BD9D2D27A401}"/>
    <cellStyle name="Hyperlink 2 2 4 2 4 2 3" xfId="3171" xr:uid="{00000000-0005-0000-0000-000053050000}"/>
    <cellStyle name="Hyperlink 2 2 4 2 4 2 3 2" xfId="9801" xr:uid="{1D3D1FB4-483D-4F9B-A437-29052CBCF824}"/>
    <cellStyle name="Hyperlink 2 2 4 2 4 2 4" xfId="5381" xr:uid="{00000000-0005-0000-0000-000054050000}"/>
    <cellStyle name="Hyperlink 2 2 4 2 4 2 5" xfId="7591" xr:uid="{3A4EE28A-5ACC-489F-A721-B5ACCCBEC3CE}"/>
    <cellStyle name="Hyperlink 2 2 4 2 4 3" xfId="1513" xr:uid="{00000000-0005-0000-0000-000055050000}"/>
    <cellStyle name="Hyperlink 2 2 4 2 4 3 2" xfId="3724" xr:uid="{00000000-0005-0000-0000-000056050000}"/>
    <cellStyle name="Hyperlink 2 2 4 2 4 3 2 2" xfId="10354" xr:uid="{AD3544C9-51E2-4D81-AFDD-E582482343A0}"/>
    <cellStyle name="Hyperlink 2 2 4 2 4 3 3" xfId="5934" xr:uid="{00000000-0005-0000-0000-000057050000}"/>
    <cellStyle name="Hyperlink 2 2 4 2 4 3 4" xfId="8144" xr:uid="{CADC2375-C110-4A61-A251-1CC73FA33FBC}"/>
    <cellStyle name="Hyperlink 2 2 4 2 4 4" xfId="2619" xr:uid="{00000000-0005-0000-0000-000058050000}"/>
    <cellStyle name="Hyperlink 2 2 4 2 4 4 2" xfId="9249" xr:uid="{875D8D52-8939-4D92-B1B3-EEBE3E54E72D}"/>
    <cellStyle name="Hyperlink 2 2 4 2 4 5" xfId="4829" xr:uid="{00000000-0005-0000-0000-000059050000}"/>
    <cellStyle name="Hyperlink 2 2 4 2 4 6" xfId="7039" xr:uid="{8DC087BB-1294-4DB9-AB8B-1C1B4C7CFE95}"/>
    <cellStyle name="Hyperlink 2 2 4 2 5" xfId="676" xr:uid="{00000000-0005-0000-0000-00005A050000}"/>
    <cellStyle name="Hyperlink 2 2 4 2 5 2" xfId="1789" xr:uid="{00000000-0005-0000-0000-00005B050000}"/>
    <cellStyle name="Hyperlink 2 2 4 2 5 2 2" xfId="4000" xr:uid="{00000000-0005-0000-0000-00005C050000}"/>
    <cellStyle name="Hyperlink 2 2 4 2 5 2 2 2" xfId="10630" xr:uid="{84B3620B-B022-45F9-9CAC-A5CACC9560FF}"/>
    <cellStyle name="Hyperlink 2 2 4 2 5 2 3" xfId="6210" xr:uid="{00000000-0005-0000-0000-00005D050000}"/>
    <cellStyle name="Hyperlink 2 2 4 2 5 2 4" xfId="8420" xr:uid="{D68B1C31-43BE-4517-9B94-E6FCF009CD54}"/>
    <cellStyle name="Hyperlink 2 2 4 2 5 3" xfId="2895" xr:uid="{00000000-0005-0000-0000-00005E050000}"/>
    <cellStyle name="Hyperlink 2 2 4 2 5 3 2" xfId="9525" xr:uid="{D9BA2187-9451-4C9E-91F6-8B5FC4B0436F}"/>
    <cellStyle name="Hyperlink 2 2 4 2 5 4" xfId="5105" xr:uid="{00000000-0005-0000-0000-00005F050000}"/>
    <cellStyle name="Hyperlink 2 2 4 2 5 5" xfId="7315" xr:uid="{CEA421A8-6D24-48A4-B9B8-39B83F6D0905}"/>
    <cellStyle name="Hyperlink 2 2 4 2 6" xfId="1237" xr:uid="{00000000-0005-0000-0000-000060050000}"/>
    <cellStyle name="Hyperlink 2 2 4 2 6 2" xfId="3448" xr:uid="{00000000-0005-0000-0000-000061050000}"/>
    <cellStyle name="Hyperlink 2 2 4 2 6 2 2" xfId="10078" xr:uid="{4E9B8908-BCA1-4102-BC70-6CD0931A5B09}"/>
    <cellStyle name="Hyperlink 2 2 4 2 6 3" xfId="5658" xr:uid="{00000000-0005-0000-0000-000062050000}"/>
    <cellStyle name="Hyperlink 2 2 4 2 6 4" xfId="7868" xr:uid="{92B7452F-5C79-4130-8D11-B5FEAC9D45FE}"/>
    <cellStyle name="Hyperlink 2 2 4 2 7" xfId="2343" xr:uid="{00000000-0005-0000-0000-000063050000}"/>
    <cellStyle name="Hyperlink 2 2 4 2 7 2" xfId="8973" xr:uid="{B84D8813-2BB0-40B0-A269-4F40F039A7FA}"/>
    <cellStyle name="Hyperlink 2 2 4 2 8" xfId="4553" xr:uid="{00000000-0005-0000-0000-000064050000}"/>
    <cellStyle name="Hyperlink 2 2 4 2 9" xfId="6763" xr:uid="{FDD89570-8B46-4CAA-9E69-5115A47DCFD6}"/>
    <cellStyle name="Hyperlink 2 2 4 3" xfId="170" xr:uid="{00000000-0005-0000-0000-000065050000}"/>
    <cellStyle name="Hyperlink 2 2 4 3 2" xfId="446" xr:uid="{00000000-0005-0000-0000-000066050000}"/>
    <cellStyle name="Hyperlink 2 2 4 3 2 2" xfId="998" xr:uid="{00000000-0005-0000-0000-000067050000}"/>
    <cellStyle name="Hyperlink 2 2 4 3 2 2 2" xfId="2111" xr:uid="{00000000-0005-0000-0000-000068050000}"/>
    <cellStyle name="Hyperlink 2 2 4 3 2 2 2 2" xfId="4322" xr:uid="{00000000-0005-0000-0000-000069050000}"/>
    <cellStyle name="Hyperlink 2 2 4 3 2 2 2 2 2" xfId="10952" xr:uid="{A2B16B5D-126D-4824-858D-25696AF332EF}"/>
    <cellStyle name="Hyperlink 2 2 4 3 2 2 2 3" xfId="6532" xr:uid="{00000000-0005-0000-0000-00006A050000}"/>
    <cellStyle name="Hyperlink 2 2 4 3 2 2 2 4" xfId="8742" xr:uid="{E235A7A1-2EE5-4F4B-A1E7-96C9A4741AFD}"/>
    <cellStyle name="Hyperlink 2 2 4 3 2 2 3" xfId="3217" xr:uid="{00000000-0005-0000-0000-00006B050000}"/>
    <cellStyle name="Hyperlink 2 2 4 3 2 2 3 2" xfId="9847" xr:uid="{98E9854B-C63C-40EE-95FB-D58D6284F0E0}"/>
    <cellStyle name="Hyperlink 2 2 4 3 2 2 4" xfId="5427" xr:uid="{00000000-0005-0000-0000-00006C050000}"/>
    <cellStyle name="Hyperlink 2 2 4 3 2 2 5" xfId="7637" xr:uid="{0A6544FE-C985-4175-874C-CE00712ED32F}"/>
    <cellStyle name="Hyperlink 2 2 4 3 2 3" xfId="1559" xr:uid="{00000000-0005-0000-0000-00006D050000}"/>
    <cellStyle name="Hyperlink 2 2 4 3 2 3 2" xfId="3770" xr:uid="{00000000-0005-0000-0000-00006E050000}"/>
    <cellStyle name="Hyperlink 2 2 4 3 2 3 2 2" xfId="10400" xr:uid="{024D24C8-BF84-4649-88AD-DC10F865937C}"/>
    <cellStyle name="Hyperlink 2 2 4 3 2 3 3" xfId="5980" xr:uid="{00000000-0005-0000-0000-00006F050000}"/>
    <cellStyle name="Hyperlink 2 2 4 3 2 3 4" xfId="8190" xr:uid="{75EC59ED-EB3A-46F5-8980-2AE5D3857879}"/>
    <cellStyle name="Hyperlink 2 2 4 3 2 4" xfId="2665" xr:uid="{00000000-0005-0000-0000-000070050000}"/>
    <cellStyle name="Hyperlink 2 2 4 3 2 4 2" xfId="9295" xr:uid="{BC36929D-1CF8-4DB0-ACD3-A6B95D93D8BB}"/>
    <cellStyle name="Hyperlink 2 2 4 3 2 5" xfId="4875" xr:uid="{00000000-0005-0000-0000-000071050000}"/>
    <cellStyle name="Hyperlink 2 2 4 3 2 6" xfId="7085" xr:uid="{2DC3CD34-5878-433F-A8D4-8B4268B826AB}"/>
    <cellStyle name="Hyperlink 2 2 4 3 3" xfId="722" xr:uid="{00000000-0005-0000-0000-000072050000}"/>
    <cellStyle name="Hyperlink 2 2 4 3 3 2" xfId="1835" xr:uid="{00000000-0005-0000-0000-000073050000}"/>
    <cellStyle name="Hyperlink 2 2 4 3 3 2 2" xfId="4046" xr:uid="{00000000-0005-0000-0000-000074050000}"/>
    <cellStyle name="Hyperlink 2 2 4 3 3 2 2 2" xfId="10676" xr:uid="{FA5619D3-6A5B-49BE-A543-603145ACA7E0}"/>
    <cellStyle name="Hyperlink 2 2 4 3 3 2 3" xfId="6256" xr:uid="{00000000-0005-0000-0000-000075050000}"/>
    <cellStyle name="Hyperlink 2 2 4 3 3 2 4" xfId="8466" xr:uid="{B3D43401-506C-4E0F-96BD-30B173BD2DFD}"/>
    <cellStyle name="Hyperlink 2 2 4 3 3 3" xfId="2941" xr:uid="{00000000-0005-0000-0000-000076050000}"/>
    <cellStyle name="Hyperlink 2 2 4 3 3 3 2" xfId="9571" xr:uid="{E5DDD6E1-17DB-4CB5-BB22-06EDA8E1DFE4}"/>
    <cellStyle name="Hyperlink 2 2 4 3 3 4" xfId="5151" xr:uid="{00000000-0005-0000-0000-000077050000}"/>
    <cellStyle name="Hyperlink 2 2 4 3 3 5" xfId="7361" xr:uid="{9D8607C4-5BCC-465E-9A63-5453760D0D8B}"/>
    <cellStyle name="Hyperlink 2 2 4 3 4" xfId="1283" xr:uid="{00000000-0005-0000-0000-000078050000}"/>
    <cellStyle name="Hyperlink 2 2 4 3 4 2" xfId="3494" xr:uid="{00000000-0005-0000-0000-000079050000}"/>
    <cellStyle name="Hyperlink 2 2 4 3 4 2 2" xfId="10124" xr:uid="{EAFAA396-A3BD-4AB9-B959-3BB12ADE41BC}"/>
    <cellStyle name="Hyperlink 2 2 4 3 4 3" xfId="5704" xr:uid="{00000000-0005-0000-0000-00007A050000}"/>
    <cellStyle name="Hyperlink 2 2 4 3 4 4" xfId="7914" xr:uid="{18111475-75A4-48D3-9DA0-0CA1EDDCFECA}"/>
    <cellStyle name="Hyperlink 2 2 4 3 5" xfId="2389" xr:uid="{00000000-0005-0000-0000-00007B050000}"/>
    <cellStyle name="Hyperlink 2 2 4 3 5 2" xfId="9019" xr:uid="{76A7EA6C-60AC-4603-8B35-30E3BEB718EF}"/>
    <cellStyle name="Hyperlink 2 2 4 3 6" xfId="4599" xr:uid="{00000000-0005-0000-0000-00007C050000}"/>
    <cellStyle name="Hyperlink 2 2 4 3 7" xfId="6809" xr:uid="{079F2C09-9C16-44FC-A8BA-57B58EC1C2F0}"/>
    <cellStyle name="Hyperlink 2 2 4 4" xfId="262" xr:uid="{00000000-0005-0000-0000-00007D050000}"/>
    <cellStyle name="Hyperlink 2 2 4 4 2" xfId="538" xr:uid="{00000000-0005-0000-0000-00007E050000}"/>
    <cellStyle name="Hyperlink 2 2 4 4 2 2" xfId="1090" xr:uid="{00000000-0005-0000-0000-00007F050000}"/>
    <cellStyle name="Hyperlink 2 2 4 4 2 2 2" xfId="2203" xr:uid="{00000000-0005-0000-0000-000080050000}"/>
    <cellStyle name="Hyperlink 2 2 4 4 2 2 2 2" xfId="4414" xr:uid="{00000000-0005-0000-0000-000081050000}"/>
    <cellStyle name="Hyperlink 2 2 4 4 2 2 2 2 2" xfId="11044" xr:uid="{66D98A6E-3AEA-4897-B6E4-29F00D429EC1}"/>
    <cellStyle name="Hyperlink 2 2 4 4 2 2 2 3" xfId="6624" xr:uid="{00000000-0005-0000-0000-000082050000}"/>
    <cellStyle name="Hyperlink 2 2 4 4 2 2 2 4" xfId="8834" xr:uid="{5355AFD3-9717-4696-8342-53FD51603282}"/>
    <cellStyle name="Hyperlink 2 2 4 4 2 2 3" xfId="3309" xr:uid="{00000000-0005-0000-0000-000083050000}"/>
    <cellStyle name="Hyperlink 2 2 4 4 2 2 3 2" xfId="9939" xr:uid="{63E4EC9B-B1D3-496C-964F-53402AD7F293}"/>
    <cellStyle name="Hyperlink 2 2 4 4 2 2 4" xfId="5519" xr:uid="{00000000-0005-0000-0000-000084050000}"/>
    <cellStyle name="Hyperlink 2 2 4 4 2 2 5" xfId="7729" xr:uid="{2515F2F4-B86A-4C12-BF06-5F70B8EB3FA1}"/>
    <cellStyle name="Hyperlink 2 2 4 4 2 3" xfId="1651" xr:uid="{00000000-0005-0000-0000-000085050000}"/>
    <cellStyle name="Hyperlink 2 2 4 4 2 3 2" xfId="3862" xr:uid="{00000000-0005-0000-0000-000086050000}"/>
    <cellStyle name="Hyperlink 2 2 4 4 2 3 2 2" xfId="10492" xr:uid="{44879637-D1AC-4BA7-8342-0D178E045DC3}"/>
    <cellStyle name="Hyperlink 2 2 4 4 2 3 3" xfId="6072" xr:uid="{00000000-0005-0000-0000-000087050000}"/>
    <cellStyle name="Hyperlink 2 2 4 4 2 3 4" xfId="8282" xr:uid="{ACA9D23E-8161-47BB-8228-CB7FCD49543B}"/>
    <cellStyle name="Hyperlink 2 2 4 4 2 4" xfId="2757" xr:uid="{00000000-0005-0000-0000-000088050000}"/>
    <cellStyle name="Hyperlink 2 2 4 4 2 4 2" xfId="9387" xr:uid="{16FEAF46-51F6-44C4-B70A-DF1324B6B4D4}"/>
    <cellStyle name="Hyperlink 2 2 4 4 2 5" xfId="4967" xr:uid="{00000000-0005-0000-0000-000089050000}"/>
    <cellStyle name="Hyperlink 2 2 4 4 2 6" xfId="7177" xr:uid="{4A7548BA-6DEE-4F2E-963F-FEA9684B3AB8}"/>
    <cellStyle name="Hyperlink 2 2 4 4 3" xfId="814" xr:uid="{00000000-0005-0000-0000-00008A050000}"/>
    <cellStyle name="Hyperlink 2 2 4 4 3 2" xfId="1927" xr:uid="{00000000-0005-0000-0000-00008B050000}"/>
    <cellStyle name="Hyperlink 2 2 4 4 3 2 2" xfId="4138" xr:uid="{00000000-0005-0000-0000-00008C050000}"/>
    <cellStyle name="Hyperlink 2 2 4 4 3 2 2 2" xfId="10768" xr:uid="{8BFF0EF2-2226-4389-BECC-59B28F9FDB20}"/>
    <cellStyle name="Hyperlink 2 2 4 4 3 2 3" xfId="6348" xr:uid="{00000000-0005-0000-0000-00008D050000}"/>
    <cellStyle name="Hyperlink 2 2 4 4 3 2 4" xfId="8558" xr:uid="{CB074ED3-311E-4D72-92F6-E6AFDF86042A}"/>
    <cellStyle name="Hyperlink 2 2 4 4 3 3" xfId="3033" xr:uid="{00000000-0005-0000-0000-00008E050000}"/>
    <cellStyle name="Hyperlink 2 2 4 4 3 3 2" xfId="9663" xr:uid="{6CC7CDF7-153F-46A0-90E2-3ED04488BA06}"/>
    <cellStyle name="Hyperlink 2 2 4 4 3 4" xfId="5243" xr:uid="{00000000-0005-0000-0000-00008F050000}"/>
    <cellStyle name="Hyperlink 2 2 4 4 3 5" xfId="7453" xr:uid="{2EB010E4-2C9C-4653-8A02-AEAA45CE1311}"/>
    <cellStyle name="Hyperlink 2 2 4 4 4" xfId="1375" xr:uid="{00000000-0005-0000-0000-000090050000}"/>
    <cellStyle name="Hyperlink 2 2 4 4 4 2" xfId="3586" xr:uid="{00000000-0005-0000-0000-000091050000}"/>
    <cellStyle name="Hyperlink 2 2 4 4 4 2 2" xfId="10216" xr:uid="{82BCE6E3-1EE2-4246-B557-55D77D0C5EE1}"/>
    <cellStyle name="Hyperlink 2 2 4 4 4 3" xfId="5796" xr:uid="{00000000-0005-0000-0000-000092050000}"/>
    <cellStyle name="Hyperlink 2 2 4 4 4 4" xfId="8006" xr:uid="{B51BBC85-75B7-40FF-B1EB-FEDB885F5A3D}"/>
    <cellStyle name="Hyperlink 2 2 4 4 5" xfId="2481" xr:uid="{00000000-0005-0000-0000-000093050000}"/>
    <cellStyle name="Hyperlink 2 2 4 4 5 2" xfId="9111" xr:uid="{13583239-68CA-45F9-81B1-0E82D39AA9FD}"/>
    <cellStyle name="Hyperlink 2 2 4 4 6" xfId="4691" xr:uid="{00000000-0005-0000-0000-000094050000}"/>
    <cellStyle name="Hyperlink 2 2 4 4 7" xfId="6901" xr:uid="{5ED1CCF6-68B0-47C8-B19B-5CAFAA8D9BFE}"/>
    <cellStyle name="Hyperlink 2 2 4 5" xfId="354" xr:uid="{00000000-0005-0000-0000-000095050000}"/>
    <cellStyle name="Hyperlink 2 2 4 5 2" xfId="906" xr:uid="{00000000-0005-0000-0000-000096050000}"/>
    <cellStyle name="Hyperlink 2 2 4 5 2 2" xfId="2019" xr:uid="{00000000-0005-0000-0000-000097050000}"/>
    <cellStyle name="Hyperlink 2 2 4 5 2 2 2" xfId="4230" xr:uid="{00000000-0005-0000-0000-000098050000}"/>
    <cellStyle name="Hyperlink 2 2 4 5 2 2 2 2" xfId="10860" xr:uid="{26F2DA0A-1CEA-45D6-8F52-B4A9D7723C54}"/>
    <cellStyle name="Hyperlink 2 2 4 5 2 2 3" xfId="6440" xr:uid="{00000000-0005-0000-0000-000099050000}"/>
    <cellStyle name="Hyperlink 2 2 4 5 2 2 4" xfId="8650" xr:uid="{479CAE6E-B132-444B-94A6-0039E8A79351}"/>
    <cellStyle name="Hyperlink 2 2 4 5 2 3" xfId="3125" xr:uid="{00000000-0005-0000-0000-00009A050000}"/>
    <cellStyle name="Hyperlink 2 2 4 5 2 3 2" xfId="9755" xr:uid="{0361D711-EED6-4681-9995-5B6FE990FCCA}"/>
    <cellStyle name="Hyperlink 2 2 4 5 2 4" xfId="5335" xr:uid="{00000000-0005-0000-0000-00009B050000}"/>
    <cellStyle name="Hyperlink 2 2 4 5 2 5" xfId="7545" xr:uid="{FA963D61-AD69-4AE6-9796-3028BD4DD1B5}"/>
    <cellStyle name="Hyperlink 2 2 4 5 3" xfId="1467" xr:uid="{00000000-0005-0000-0000-00009C050000}"/>
    <cellStyle name="Hyperlink 2 2 4 5 3 2" xfId="3678" xr:uid="{00000000-0005-0000-0000-00009D050000}"/>
    <cellStyle name="Hyperlink 2 2 4 5 3 2 2" xfId="10308" xr:uid="{0F3A7925-A3F8-455B-8FE5-2E4997A80053}"/>
    <cellStyle name="Hyperlink 2 2 4 5 3 3" xfId="5888" xr:uid="{00000000-0005-0000-0000-00009E050000}"/>
    <cellStyle name="Hyperlink 2 2 4 5 3 4" xfId="8098" xr:uid="{B0E9C0F9-F062-4652-89ED-337B18E97AC1}"/>
    <cellStyle name="Hyperlink 2 2 4 5 4" xfId="2573" xr:uid="{00000000-0005-0000-0000-00009F050000}"/>
    <cellStyle name="Hyperlink 2 2 4 5 4 2" xfId="9203" xr:uid="{B8ACD0B0-840B-4C0B-B933-30B58C275E41}"/>
    <cellStyle name="Hyperlink 2 2 4 5 5" xfId="4783" xr:uid="{00000000-0005-0000-0000-0000A0050000}"/>
    <cellStyle name="Hyperlink 2 2 4 5 6" xfId="6993" xr:uid="{11364D45-8D72-4FD7-848B-2271A122639F}"/>
    <cellStyle name="Hyperlink 2 2 4 6" xfId="630" xr:uid="{00000000-0005-0000-0000-0000A1050000}"/>
    <cellStyle name="Hyperlink 2 2 4 6 2" xfId="1743" xr:uid="{00000000-0005-0000-0000-0000A2050000}"/>
    <cellStyle name="Hyperlink 2 2 4 6 2 2" xfId="3954" xr:uid="{00000000-0005-0000-0000-0000A3050000}"/>
    <cellStyle name="Hyperlink 2 2 4 6 2 2 2" xfId="10584" xr:uid="{D509FCB2-08EE-47B2-AD14-1DAFF24264F2}"/>
    <cellStyle name="Hyperlink 2 2 4 6 2 3" xfId="6164" xr:uid="{00000000-0005-0000-0000-0000A4050000}"/>
    <cellStyle name="Hyperlink 2 2 4 6 2 4" xfId="8374" xr:uid="{866EC5E2-A121-4F4E-95B8-84D24E9ADE14}"/>
    <cellStyle name="Hyperlink 2 2 4 6 3" xfId="2849" xr:uid="{00000000-0005-0000-0000-0000A5050000}"/>
    <cellStyle name="Hyperlink 2 2 4 6 3 2" xfId="9479" xr:uid="{101B2AAB-24AC-4BC2-A48A-70A171547E11}"/>
    <cellStyle name="Hyperlink 2 2 4 6 4" xfId="5059" xr:uid="{00000000-0005-0000-0000-0000A6050000}"/>
    <cellStyle name="Hyperlink 2 2 4 6 5" xfId="7269" xr:uid="{776A3923-5F2A-42D7-AB5C-B4688A8DE186}"/>
    <cellStyle name="Hyperlink 2 2 4 7" xfId="1191" xr:uid="{00000000-0005-0000-0000-0000A7050000}"/>
    <cellStyle name="Hyperlink 2 2 4 7 2" xfId="3402" xr:uid="{00000000-0005-0000-0000-0000A8050000}"/>
    <cellStyle name="Hyperlink 2 2 4 7 2 2" xfId="10032" xr:uid="{2E43D80A-2848-4C06-950E-0DF1711D14B0}"/>
    <cellStyle name="Hyperlink 2 2 4 7 3" xfId="5612" xr:uid="{00000000-0005-0000-0000-0000A9050000}"/>
    <cellStyle name="Hyperlink 2 2 4 7 4" xfId="7822" xr:uid="{D7E38C67-8378-4D89-ADCE-3EA5D2CE6D3F}"/>
    <cellStyle name="Hyperlink 2 2 4 8" xfId="2297" xr:uid="{00000000-0005-0000-0000-0000AA050000}"/>
    <cellStyle name="Hyperlink 2 2 4 8 2" xfId="8927" xr:uid="{2F259FD1-0BC5-4466-8FFD-8977CBEE6140}"/>
    <cellStyle name="Hyperlink 2 2 4 9" xfId="4507" xr:uid="{00000000-0005-0000-0000-0000AB050000}"/>
    <cellStyle name="Hyperlink 2 2 5" xfId="99" xr:uid="{00000000-0005-0000-0000-0000AC050000}"/>
    <cellStyle name="Hyperlink 2 2 5 10" xfId="6738" xr:uid="{A177DDC9-D513-455F-99E4-F15AFAABF0C1}"/>
    <cellStyle name="Hyperlink 2 2 5 2" xfId="145" xr:uid="{00000000-0005-0000-0000-0000AD050000}"/>
    <cellStyle name="Hyperlink 2 2 5 2 2" xfId="237" xr:uid="{00000000-0005-0000-0000-0000AE050000}"/>
    <cellStyle name="Hyperlink 2 2 5 2 2 2" xfId="513" xr:uid="{00000000-0005-0000-0000-0000AF050000}"/>
    <cellStyle name="Hyperlink 2 2 5 2 2 2 2" xfId="1065" xr:uid="{00000000-0005-0000-0000-0000B0050000}"/>
    <cellStyle name="Hyperlink 2 2 5 2 2 2 2 2" xfId="2178" xr:uid="{00000000-0005-0000-0000-0000B1050000}"/>
    <cellStyle name="Hyperlink 2 2 5 2 2 2 2 2 2" xfId="4389" xr:uid="{00000000-0005-0000-0000-0000B2050000}"/>
    <cellStyle name="Hyperlink 2 2 5 2 2 2 2 2 2 2" xfId="11019" xr:uid="{663C729B-2F49-430F-B412-16671A551FB7}"/>
    <cellStyle name="Hyperlink 2 2 5 2 2 2 2 2 3" xfId="6599" xr:uid="{00000000-0005-0000-0000-0000B3050000}"/>
    <cellStyle name="Hyperlink 2 2 5 2 2 2 2 2 4" xfId="8809" xr:uid="{362D5087-C4C2-4E89-A5F9-E37FD355883D}"/>
    <cellStyle name="Hyperlink 2 2 5 2 2 2 2 3" xfId="3284" xr:uid="{00000000-0005-0000-0000-0000B4050000}"/>
    <cellStyle name="Hyperlink 2 2 5 2 2 2 2 3 2" xfId="9914" xr:uid="{1E469362-9CBB-4720-BB5E-F4361FEFF375}"/>
    <cellStyle name="Hyperlink 2 2 5 2 2 2 2 4" xfId="5494" xr:uid="{00000000-0005-0000-0000-0000B5050000}"/>
    <cellStyle name="Hyperlink 2 2 5 2 2 2 2 5" xfId="7704" xr:uid="{D31C182E-DC86-45BD-BEE5-849082B9F3F8}"/>
    <cellStyle name="Hyperlink 2 2 5 2 2 2 3" xfId="1626" xr:uid="{00000000-0005-0000-0000-0000B6050000}"/>
    <cellStyle name="Hyperlink 2 2 5 2 2 2 3 2" xfId="3837" xr:uid="{00000000-0005-0000-0000-0000B7050000}"/>
    <cellStyle name="Hyperlink 2 2 5 2 2 2 3 2 2" xfId="10467" xr:uid="{540E61E9-84D2-45CE-99A5-38997748D2C4}"/>
    <cellStyle name="Hyperlink 2 2 5 2 2 2 3 3" xfId="6047" xr:uid="{00000000-0005-0000-0000-0000B8050000}"/>
    <cellStyle name="Hyperlink 2 2 5 2 2 2 3 4" xfId="8257" xr:uid="{4346103D-AD40-43B7-9DFD-E3455814E363}"/>
    <cellStyle name="Hyperlink 2 2 5 2 2 2 4" xfId="2732" xr:uid="{00000000-0005-0000-0000-0000B9050000}"/>
    <cellStyle name="Hyperlink 2 2 5 2 2 2 4 2" xfId="9362" xr:uid="{1D89BA91-E840-4ACF-B278-AF57A36710C4}"/>
    <cellStyle name="Hyperlink 2 2 5 2 2 2 5" xfId="4942" xr:uid="{00000000-0005-0000-0000-0000BA050000}"/>
    <cellStyle name="Hyperlink 2 2 5 2 2 2 6" xfId="7152" xr:uid="{C3483B1C-33A7-4883-94EE-77D23AAECD3E}"/>
    <cellStyle name="Hyperlink 2 2 5 2 2 3" xfId="789" xr:uid="{00000000-0005-0000-0000-0000BB050000}"/>
    <cellStyle name="Hyperlink 2 2 5 2 2 3 2" xfId="1902" xr:uid="{00000000-0005-0000-0000-0000BC050000}"/>
    <cellStyle name="Hyperlink 2 2 5 2 2 3 2 2" xfId="4113" xr:uid="{00000000-0005-0000-0000-0000BD050000}"/>
    <cellStyle name="Hyperlink 2 2 5 2 2 3 2 2 2" xfId="10743" xr:uid="{7A57CD0D-25E7-4E28-ACBC-C8CD9EF6EE30}"/>
    <cellStyle name="Hyperlink 2 2 5 2 2 3 2 3" xfId="6323" xr:uid="{00000000-0005-0000-0000-0000BE050000}"/>
    <cellStyle name="Hyperlink 2 2 5 2 2 3 2 4" xfId="8533" xr:uid="{084FBB1F-241A-44DC-BFF6-F606E942C1CA}"/>
    <cellStyle name="Hyperlink 2 2 5 2 2 3 3" xfId="3008" xr:uid="{00000000-0005-0000-0000-0000BF050000}"/>
    <cellStyle name="Hyperlink 2 2 5 2 2 3 3 2" xfId="9638" xr:uid="{E93CC30B-91CB-474C-A6BE-DA05CB615523}"/>
    <cellStyle name="Hyperlink 2 2 5 2 2 3 4" xfId="5218" xr:uid="{00000000-0005-0000-0000-0000C0050000}"/>
    <cellStyle name="Hyperlink 2 2 5 2 2 3 5" xfId="7428" xr:uid="{3A6A01BE-9268-4828-984A-EFC6740CBCE8}"/>
    <cellStyle name="Hyperlink 2 2 5 2 2 4" xfId="1350" xr:uid="{00000000-0005-0000-0000-0000C1050000}"/>
    <cellStyle name="Hyperlink 2 2 5 2 2 4 2" xfId="3561" xr:uid="{00000000-0005-0000-0000-0000C2050000}"/>
    <cellStyle name="Hyperlink 2 2 5 2 2 4 2 2" xfId="10191" xr:uid="{17B563D8-059B-4D7C-9C61-AC4F6E3B4123}"/>
    <cellStyle name="Hyperlink 2 2 5 2 2 4 3" xfId="5771" xr:uid="{00000000-0005-0000-0000-0000C3050000}"/>
    <cellStyle name="Hyperlink 2 2 5 2 2 4 4" xfId="7981" xr:uid="{39527FEB-328D-4232-9E38-6CFABDA5D7FE}"/>
    <cellStyle name="Hyperlink 2 2 5 2 2 5" xfId="2456" xr:uid="{00000000-0005-0000-0000-0000C4050000}"/>
    <cellStyle name="Hyperlink 2 2 5 2 2 5 2" xfId="9086" xr:uid="{55087680-A6E9-48BB-B6E6-3DDA37C6DF22}"/>
    <cellStyle name="Hyperlink 2 2 5 2 2 6" xfId="4666" xr:uid="{00000000-0005-0000-0000-0000C5050000}"/>
    <cellStyle name="Hyperlink 2 2 5 2 2 7" xfId="6876" xr:uid="{FA289AC2-86ED-4067-8A20-6B11B74EBAC3}"/>
    <cellStyle name="Hyperlink 2 2 5 2 3" xfId="329" xr:uid="{00000000-0005-0000-0000-0000C6050000}"/>
    <cellStyle name="Hyperlink 2 2 5 2 3 2" xfId="605" xr:uid="{00000000-0005-0000-0000-0000C7050000}"/>
    <cellStyle name="Hyperlink 2 2 5 2 3 2 2" xfId="1157" xr:uid="{00000000-0005-0000-0000-0000C8050000}"/>
    <cellStyle name="Hyperlink 2 2 5 2 3 2 2 2" xfId="2270" xr:uid="{00000000-0005-0000-0000-0000C9050000}"/>
    <cellStyle name="Hyperlink 2 2 5 2 3 2 2 2 2" xfId="4481" xr:uid="{00000000-0005-0000-0000-0000CA050000}"/>
    <cellStyle name="Hyperlink 2 2 5 2 3 2 2 2 2 2" xfId="11111" xr:uid="{8F68B45D-F480-47F4-81BD-883509EF064B}"/>
    <cellStyle name="Hyperlink 2 2 5 2 3 2 2 2 3" xfId="6691" xr:uid="{00000000-0005-0000-0000-0000CB050000}"/>
    <cellStyle name="Hyperlink 2 2 5 2 3 2 2 2 4" xfId="8901" xr:uid="{3068E3F9-CC8E-4ECD-8EDA-ADC1225E018B}"/>
    <cellStyle name="Hyperlink 2 2 5 2 3 2 2 3" xfId="3376" xr:uid="{00000000-0005-0000-0000-0000CC050000}"/>
    <cellStyle name="Hyperlink 2 2 5 2 3 2 2 3 2" xfId="10006" xr:uid="{25A61366-579E-470F-A51E-150DE3CBD37D}"/>
    <cellStyle name="Hyperlink 2 2 5 2 3 2 2 4" xfId="5586" xr:uid="{00000000-0005-0000-0000-0000CD050000}"/>
    <cellStyle name="Hyperlink 2 2 5 2 3 2 2 5" xfId="7796" xr:uid="{BBD8B42E-27BD-4EB3-BF84-84298C1CB1B7}"/>
    <cellStyle name="Hyperlink 2 2 5 2 3 2 3" xfId="1718" xr:uid="{00000000-0005-0000-0000-0000CE050000}"/>
    <cellStyle name="Hyperlink 2 2 5 2 3 2 3 2" xfId="3929" xr:uid="{00000000-0005-0000-0000-0000CF050000}"/>
    <cellStyle name="Hyperlink 2 2 5 2 3 2 3 2 2" xfId="10559" xr:uid="{1E9B60C6-1870-4508-886B-9A7B780C3EA4}"/>
    <cellStyle name="Hyperlink 2 2 5 2 3 2 3 3" xfId="6139" xr:uid="{00000000-0005-0000-0000-0000D0050000}"/>
    <cellStyle name="Hyperlink 2 2 5 2 3 2 3 4" xfId="8349" xr:uid="{1380656F-DDBD-4154-88F0-9E18A73E02BA}"/>
    <cellStyle name="Hyperlink 2 2 5 2 3 2 4" xfId="2824" xr:uid="{00000000-0005-0000-0000-0000D1050000}"/>
    <cellStyle name="Hyperlink 2 2 5 2 3 2 4 2" xfId="9454" xr:uid="{00CF322D-6F84-4910-9B06-B234EEC82526}"/>
    <cellStyle name="Hyperlink 2 2 5 2 3 2 5" xfId="5034" xr:uid="{00000000-0005-0000-0000-0000D2050000}"/>
    <cellStyle name="Hyperlink 2 2 5 2 3 2 6" xfId="7244" xr:uid="{7031CB9C-4BA8-47EF-B629-E37368A869BA}"/>
    <cellStyle name="Hyperlink 2 2 5 2 3 3" xfId="881" xr:uid="{00000000-0005-0000-0000-0000D3050000}"/>
    <cellStyle name="Hyperlink 2 2 5 2 3 3 2" xfId="1994" xr:uid="{00000000-0005-0000-0000-0000D4050000}"/>
    <cellStyle name="Hyperlink 2 2 5 2 3 3 2 2" xfId="4205" xr:uid="{00000000-0005-0000-0000-0000D5050000}"/>
    <cellStyle name="Hyperlink 2 2 5 2 3 3 2 2 2" xfId="10835" xr:uid="{145B2602-1385-4C17-BF8D-89AB7077A68F}"/>
    <cellStyle name="Hyperlink 2 2 5 2 3 3 2 3" xfId="6415" xr:uid="{00000000-0005-0000-0000-0000D6050000}"/>
    <cellStyle name="Hyperlink 2 2 5 2 3 3 2 4" xfId="8625" xr:uid="{5A9C5F64-15AE-4798-97E4-71B99B85DCEE}"/>
    <cellStyle name="Hyperlink 2 2 5 2 3 3 3" xfId="3100" xr:uid="{00000000-0005-0000-0000-0000D7050000}"/>
    <cellStyle name="Hyperlink 2 2 5 2 3 3 3 2" xfId="9730" xr:uid="{996A1E3D-A028-4DB8-97A5-5C9BC71927BB}"/>
    <cellStyle name="Hyperlink 2 2 5 2 3 3 4" xfId="5310" xr:uid="{00000000-0005-0000-0000-0000D8050000}"/>
    <cellStyle name="Hyperlink 2 2 5 2 3 3 5" xfId="7520" xr:uid="{A9795FBB-AB7D-4568-A8E4-D58378B17707}"/>
    <cellStyle name="Hyperlink 2 2 5 2 3 4" xfId="1442" xr:uid="{00000000-0005-0000-0000-0000D9050000}"/>
    <cellStyle name="Hyperlink 2 2 5 2 3 4 2" xfId="3653" xr:uid="{00000000-0005-0000-0000-0000DA050000}"/>
    <cellStyle name="Hyperlink 2 2 5 2 3 4 2 2" xfId="10283" xr:uid="{42B4CF3F-8542-4A77-A188-966B3038FE0E}"/>
    <cellStyle name="Hyperlink 2 2 5 2 3 4 3" xfId="5863" xr:uid="{00000000-0005-0000-0000-0000DB050000}"/>
    <cellStyle name="Hyperlink 2 2 5 2 3 4 4" xfId="8073" xr:uid="{323D1C9C-61B9-4A08-AB1B-C1AE38BC1D62}"/>
    <cellStyle name="Hyperlink 2 2 5 2 3 5" xfId="2548" xr:uid="{00000000-0005-0000-0000-0000DC050000}"/>
    <cellStyle name="Hyperlink 2 2 5 2 3 5 2" xfId="9178" xr:uid="{28B73EBF-C778-4AEE-AC28-E4B6DEFFFB9D}"/>
    <cellStyle name="Hyperlink 2 2 5 2 3 6" xfId="4758" xr:uid="{00000000-0005-0000-0000-0000DD050000}"/>
    <cellStyle name="Hyperlink 2 2 5 2 3 7" xfId="6968" xr:uid="{AD672D23-A0D1-4995-A36F-9DE084D3AE53}"/>
    <cellStyle name="Hyperlink 2 2 5 2 4" xfId="421" xr:uid="{00000000-0005-0000-0000-0000DE050000}"/>
    <cellStyle name="Hyperlink 2 2 5 2 4 2" xfId="973" xr:uid="{00000000-0005-0000-0000-0000DF050000}"/>
    <cellStyle name="Hyperlink 2 2 5 2 4 2 2" xfId="2086" xr:uid="{00000000-0005-0000-0000-0000E0050000}"/>
    <cellStyle name="Hyperlink 2 2 5 2 4 2 2 2" xfId="4297" xr:uid="{00000000-0005-0000-0000-0000E1050000}"/>
    <cellStyle name="Hyperlink 2 2 5 2 4 2 2 2 2" xfId="10927" xr:uid="{3F10C23F-370C-4124-8446-016C0ED0CA3C}"/>
    <cellStyle name="Hyperlink 2 2 5 2 4 2 2 3" xfId="6507" xr:uid="{00000000-0005-0000-0000-0000E2050000}"/>
    <cellStyle name="Hyperlink 2 2 5 2 4 2 2 4" xfId="8717" xr:uid="{B2B391EC-C5C9-4FF3-90D7-0A923EE5F3E7}"/>
    <cellStyle name="Hyperlink 2 2 5 2 4 2 3" xfId="3192" xr:uid="{00000000-0005-0000-0000-0000E3050000}"/>
    <cellStyle name="Hyperlink 2 2 5 2 4 2 3 2" xfId="9822" xr:uid="{05EBD4F7-2CEF-491F-8363-B1BC2C2B0977}"/>
    <cellStyle name="Hyperlink 2 2 5 2 4 2 4" xfId="5402" xr:uid="{00000000-0005-0000-0000-0000E4050000}"/>
    <cellStyle name="Hyperlink 2 2 5 2 4 2 5" xfId="7612" xr:uid="{AC288617-3791-41ED-B2F0-5EF579379D4A}"/>
    <cellStyle name="Hyperlink 2 2 5 2 4 3" xfId="1534" xr:uid="{00000000-0005-0000-0000-0000E5050000}"/>
    <cellStyle name="Hyperlink 2 2 5 2 4 3 2" xfId="3745" xr:uid="{00000000-0005-0000-0000-0000E6050000}"/>
    <cellStyle name="Hyperlink 2 2 5 2 4 3 2 2" xfId="10375" xr:uid="{34981C9D-14A9-47FB-BE80-FA122F0CC237}"/>
    <cellStyle name="Hyperlink 2 2 5 2 4 3 3" xfId="5955" xr:uid="{00000000-0005-0000-0000-0000E7050000}"/>
    <cellStyle name="Hyperlink 2 2 5 2 4 3 4" xfId="8165" xr:uid="{4C167B33-7240-4D3E-8525-7B0232B5400B}"/>
    <cellStyle name="Hyperlink 2 2 5 2 4 4" xfId="2640" xr:uid="{00000000-0005-0000-0000-0000E8050000}"/>
    <cellStyle name="Hyperlink 2 2 5 2 4 4 2" xfId="9270" xr:uid="{0BC8CC9B-6F25-4761-AE43-A8E92AF50509}"/>
    <cellStyle name="Hyperlink 2 2 5 2 4 5" xfId="4850" xr:uid="{00000000-0005-0000-0000-0000E9050000}"/>
    <cellStyle name="Hyperlink 2 2 5 2 4 6" xfId="7060" xr:uid="{A91FB7CB-0F27-4A4A-B9E9-1AB98BAFFB55}"/>
    <cellStyle name="Hyperlink 2 2 5 2 5" xfId="697" xr:uid="{00000000-0005-0000-0000-0000EA050000}"/>
    <cellStyle name="Hyperlink 2 2 5 2 5 2" xfId="1810" xr:uid="{00000000-0005-0000-0000-0000EB050000}"/>
    <cellStyle name="Hyperlink 2 2 5 2 5 2 2" xfId="4021" xr:uid="{00000000-0005-0000-0000-0000EC050000}"/>
    <cellStyle name="Hyperlink 2 2 5 2 5 2 2 2" xfId="10651" xr:uid="{98172F08-8809-4A39-8D9F-3D14E09FE078}"/>
    <cellStyle name="Hyperlink 2 2 5 2 5 2 3" xfId="6231" xr:uid="{00000000-0005-0000-0000-0000ED050000}"/>
    <cellStyle name="Hyperlink 2 2 5 2 5 2 4" xfId="8441" xr:uid="{A30250AA-7709-4F40-AB42-DF0E7E875496}"/>
    <cellStyle name="Hyperlink 2 2 5 2 5 3" xfId="2916" xr:uid="{00000000-0005-0000-0000-0000EE050000}"/>
    <cellStyle name="Hyperlink 2 2 5 2 5 3 2" xfId="9546" xr:uid="{E8E6DFAA-C99E-4199-A099-F91B394DAD7F}"/>
    <cellStyle name="Hyperlink 2 2 5 2 5 4" xfId="5126" xr:uid="{00000000-0005-0000-0000-0000EF050000}"/>
    <cellStyle name="Hyperlink 2 2 5 2 5 5" xfId="7336" xr:uid="{263A04C4-E343-44F1-B46A-DF277A5C9E88}"/>
    <cellStyle name="Hyperlink 2 2 5 2 6" xfId="1258" xr:uid="{00000000-0005-0000-0000-0000F0050000}"/>
    <cellStyle name="Hyperlink 2 2 5 2 6 2" xfId="3469" xr:uid="{00000000-0005-0000-0000-0000F1050000}"/>
    <cellStyle name="Hyperlink 2 2 5 2 6 2 2" xfId="10099" xr:uid="{82C16FE3-4A4F-4DC7-BD40-0E9DB8C22A8C}"/>
    <cellStyle name="Hyperlink 2 2 5 2 6 3" xfId="5679" xr:uid="{00000000-0005-0000-0000-0000F2050000}"/>
    <cellStyle name="Hyperlink 2 2 5 2 6 4" xfId="7889" xr:uid="{FC1B1BE8-BE60-489B-8641-E96930D18951}"/>
    <cellStyle name="Hyperlink 2 2 5 2 7" xfId="2364" xr:uid="{00000000-0005-0000-0000-0000F3050000}"/>
    <cellStyle name="Hyperlink 2 2 5 2 7 2" xfId="8994" xr:uid="{832CC3DE-1683-4C93-954E-7FB9A67E4CB8}"/>
    <cellStyle name="Hyperlink 2 2 5 2 8" xfId="4574" xr:uid="{00000000-0005-0000-0000-0000F4050000}"/>
    <cellStyle name="Hyperlink 2 2 5 2 9" xfId="6784" xr:uid="{B6EC9E5D-BFD5-4513-AB69-D865D718339B}"/>
    <cellStyle name="Hyperlink 2 2 5 3" xfId="191" xr:uid="{00000000-0005-0000-0000-0000F5050000}"/>
    <cellStyle name="Hyperlink 2 2 5 3 2" xfId="467" xr:uid="{00000000-0005-0000-0000-0000F6050000}"/>
    <cellStyle name="Hyperlink 2 2 5 3 2 2" xfId="1019" xr:uid="{00000000-0005-0000-0000-0000F7050000}"/>
    <cellStyle name="Hyperlink 2 2 5 3 2 2 2" xfId="2132" xr:uid="{00000000-0005-0000-0000-0000F8050000}"/>
    <cellStyle name="Hyperlink 2 2 5 3 2 2 2 2" xfId="4343" xr:uid="{00000000-0005-0000-0000-0000F9050000}"/>
    <cellStyle name="Hyperlink 2 2 5 3 2 2 2 2 2" xfId="10973" xr:uid="{C511D06C-44F2-4CBE-AB38-94AE4D3B1C6F}"/>
    <cellStyle name="Hyperlink 2 2 5 3 2 2 2 3" xfId="6553" xr:uid="{00000000-0005-0000-0000-0000FA050000}"/>
    <cellStyle name="Hyperlink 2 2 5 3 2 2 2 4" xfId="8763" xr:uid="{64D67B2C-BA71-485C-8DF2-A25170D8F09B}"/>
    <cellStyle name="Hyperlink 2 2 5 3 2 2 3" xfId="3238" xr:uid="{00000000-0005-0000-0000-0000FB050000}"/>
    <cellStyle name="Hyperlink 2 2 5 3 2 2 3 2" xfId="9868" xr:uid="{00AC54A8-1E3C-477A-9EE1-AB153FADABBA}"/>
    <cellStyle name="Hyperlink 2 2 5 3 2 2 4" xfId="5448" xr:uid="{00000000-0005-0000-0000-0000FC050000}"/>
    <cellStyle name="Hyperlink 2 2 5 3 2 2 5" xfId="7658" xr:uid="{8291902D-8527-483F-AD6D-5DEB84CAEE46}"/>
    <cellStyle name="Hyperlink 2 2 5 3 2 3" xfId="1580" xr:uid="{00000000-0005-0000-0000-0000FD050000}"/>
    <cellStyle name="Hyperlink 2 2 5 3 2 3 2" xfId="3791" xr:uid="{00000000-0005-0000-0000-0000FE050000}"/>
    <cellStyle name="Hyperlink 2 2 5 3 2 3 2 2" xfId="10421" xr:uid="{B7CB3992-33E0-45E8-82FB-1204DB137027}"/>
    <cellStyle name="Hyperlink 2 2 5 3 2 3 3" xfId="6001" xr:uid="{00000000-0005-0000-0000-0000FF050000}"/>
    <cellStyle name="Hyperlink 2 2 5 3 2 3 4" xfId="8211" xr:uid="{99F8DBE0-60E1-4221-925E-A4D7C4FD94A5}"/>
    <cellStyle name="Hyperlink 2 2 5 3 2 4" xfId="2686" xr:uid="{00000000-0005-0000-0000-000000060000}"/>
    <cellStyle name="Hyperlink 2 2 5 3 2 4 2" xfId="9316" xr:uid="{1970F042-DE37-4AA2-B665-A7A887A5A736}"/>
    <cellStyle name="Hyperlink 2 2 5 3 2 5" xfId="4896" xr:uid="{00000000-0005-0000-0000-000001060000}"/>
    <cellStyle name="Hyperlink 2 2 5 3 2 6" xfId="7106" xr:uid="{86E90D76-541A-4FEA-89F9-E996CC44ABB8}"/>
    <cellStyle name="Hyperlink 2 2 5 3 3" xfId="743" xr:uid="{00000000-0005-0000-0000-000002060000}"/>
    <cellStyle name="Hyperlink 2 2 5 3 3 2" xfId="1856" xr:uid="{00000000-0005-0000-0000-000003060000}"/>
    <cellStyle name="Hyperlink 2 2 5 3 3 2 2" xfId="4067" xr:uid="{00000000-0005-0000-0000-000004060000}"/>
    <cellStyle name="Hyperlink 2 2 5 3 3 2 2 2" xfId="10697" xr:uid="{6E64A8A1-5522-41DC-9BAC-DEF76D2D4BDD}"/>
    <cellStyle name="Hyperlink 2 2 5 3 3 2 3" xfId="6277" xr:uid="{00000000-0005-0000-0000-000005060000}"/>
    <cellStyle name="Hyperlink 2 2 5 3 3 2 4" xfId="8487" xr:uid="{F3EAA8F2-0ACB-43F0-A98E-4B451659C22B}"/>
    <cellStyle name="Hyperlink 2 2 5 3 3 3" xfId="2962" xr:uid="{00000000-0005-0000-0000-000006060000}"/>
    <cellStyle name="Hyperlink 2 2 5 3 3 3 2" xfId="9592" xr:uid="{97C3D344-E32F-43BD-B358-D5C6E54A2C51}"/>
    <cellStyle name="Hyperlink 2 2 5 3 3 4" xfId="5172" xr:uid="{00000000-0005-0000-0000-000007060000}"/>
    <cellStyle name="Hyperlink 2 2 5 3 3 5" xfId="7382" xr:uid="{90B2F03F-680B-4198-807F-4744EDBB18F2}"/>
    <cellStyle name="Hyperlink 2 2 5 3 4" xfId="1304" xr:uid="{00000000-0005-0000-0000-000008060000}"/>
    <cellStyle name="Hyperlink 2 2 5 3 4 2" xfId="3515" xr:uid="{00000000-0005-0000-0000-000009060000}"/>
    <cellStyle name="Hyperlink 2 2 5 3 4 2 2" xfId="10145" xr:uid="{E7FA33E0-D736-42A8-ABAF-3BF4362CCAE4}"/>
    <cellStyle name="Hyperlink 2 2 5 3 4 3" xfId="5725" xr:uid="{00000000-0005-0000-0000-00000A060000}"/>
    <cellStyle name="Hyperlink 2 2 5 3 4 4" xfId="7935" xr:uid="{88A94480-D01D-4B5B-96B7-9B55A54AE61F}"/>
    <cellStyle name="Hyperlink 2 2 5 3 5" xfId="2410" xr:uid="{00000000-0005-0000-0000-00000B060000}"/>
    <cellStyle name="Hyperlink 2 2 5 3 5 2" xfId="9040" xr:uid="{9F3C2999-7FDD-4BE3-A8CE-96B4EC6141A1}"/>
    <cellStyle name="Hyperlink 2 2 5 3 6" xfId="4620" xr:uid="{00000000-0005-0000-0000-00000C060000}"/>
    <cellStyle name="Hyperlink 2 2 5 3 7" xfId="6830" xr:uid="{DBD04291-EAEC-43AE-826E-23F0BD64FCD5}"/>
    <cellStyle name="Hyperlink 2 2 5 4" xfId="283" xr:uid="{00000000-0005-0000-0000-00000D060000}"/>
    <cellStyle name="Hyperlink 2 2 5 4 2" xfId="559" xr:uid="{00000000-0005-0000-0000-00000E060000}"/>
    <cellStyle name="Hyperlink 2 2 5 4 2 2" xfId="1111" xr:uid="{00000000-0005-0000-0000-00000F060000}"/>
    <cellStyle name="Hyperlink 2 2 5 4 2 2 2" xfId="2224" xr:uid="{00000000-0005-0000-0000-000010060000}"/>
    <cellStyle name="Hyperlink 2 2 5 4 2 2 2 2" xfId="4435" xr:uid="{00000000-0005-0000-0000-000011060000}"/>
    <cellStyle name="Hyperlink 2 2 5 4 2 2 2 2 2" xfId="11065" xr:uid="{B1D04AF2-C38B-480A-83B7-AC787AA16B29}"/>
    <cellStyle name="Hyperlink 2 2 5 4 2 2 2 3" xfId="6645" xr:uid="{00000000-0005-0000-0000-000012060000}"/>
    <cellStyle name="Hyperlink 2 2 5 4 2 2 2 4" xfId="8855" xr:uid="{6187F4B8-2BFB-41A9-934D-A0637889872F}"/>
    <cellStyle name="Hyperlink 2 2 5 4 2 2 3" xfId="3330" xr:uid="{00000000-0005-0000-0000-000013060000}"/>
    <cellStyle name="Hyperlink 2 2 5 4 2 2 3 2" xfId="9960" xr:uid="{3A2B2647-402B-4A0D-9052-5F4BE38608A8}"/>
    <cellStyle name="Hyperlink 2 2 5 4 2 2 4" xfId="5540" xr:uid="{00000000-0005-0000-0000-000014060000}"/>
    <cellStyle name="Hyperlink 2 2 5 4 2 2 5" xfId="7750" xr:uid="{5B8C1549-9057-4F90-A92C-1C6AE7F480CA}"/>
    <cellStyle name="Hyperlink 2 2 5 4 2 3" xfId="1672" xr:uid="{00000000-0005-0000-0000-000015060000}"/>
    <cellStyle name="Hyperlink 2 2 5 4 2 3 2" xfId="3883" xr:uid="{00000000-0005-0000-0000-000016060000}"/>
    <cellStyle name="Hyperlink 2 2 5 4 2 3 2 2" xfId="10513" xr:uid="{2DFA41CF-34E0-4F48-BEA1-896DD944DC63}"/>
    <cellStyle name="Hyperlink 2 2 5 4 2 3 3" xfId="6093" xr:uid="{00000000-0005-0000-0000-000017060000}"/>
    <cellStyle name="Hyperlink 2 2 5 4 2 3 4" xfId="8303" xr:uid="{62A6AC52-5377-4129-8AFE-001925F2E79B}"/>
    <cellStyle name="Hyperlink 2 2 5 4 2 4" xfId="2778" xr:uid="{00000000-0005-0000-0000-000018060000}"/>
    <cellStyle name="Hyperlink 2 2 5 4 2 4 2" xfId="9408" xr:uid="{B1E152C1-6CCC-43B1-B75C-874FA7E7A518}"/>
    <cellStyle name="Hyperlink 2 2 5 4 2 5" xfId="4988" xr:uid="{00000000-0005-0000-0000-000019060000}"/>
    <cellStyle name="Hyperlink 2 2 5 4 2 6" xfId="7198" xr:uid="{7364724E-C28A-4553-B198-829EB6D06369}"/>
    <cellStyle name="Hyperlink 2 2 5 4 3" xfId="835" xr:uid="{00000000-0005-0000-0000-00001A060000}"/>
    <cellStyle name="Hyperlink 2 2 5 4 3 2" xfId="1948" xr:uid="{00000000-0005-0000-0000-00001B060000}"/>
    <cellStyle name="Hyperlink 2 2 5 4 3 2 2" xfId="4159" xr:uid="{00000000-0005-0000-0000-00001C060000}"/>
    <cellStyle name="Hyperlink 2 2 5 4 3 2 2 2" xfId="10789" xr:uid="{B6E8E030-E848-41BF-B45C-7D0DE61BBC89}"/>
    <cellStyle name="Hyperlink 2 2 5 4 3 2 3" xfId="6369" xr:uid="{00000000-0005-0000-0000-00001D060000}"/>
    <cellStyle name="Hyperlink 2 2 5 4 3 2 4" xfId="8579" xr:uid="{B4C46FD8-C2F6-4BBA-BF3D-E6F679FDF520}"/>
    <cellStyle name="Hyperlink 2 2 5 4 3 3" xfId="3054" xr:uid="{00000000-0005-0000-0000-00001E060000}"/>
    <cellStyle name="Hyperlink 2 2 5 4 3 3 2" xfId="9684" xr:uid="{E99740C8-F787-4C59-BF9B-4CCD20F210E5}"/>
    <cellStyle name="Hyperlink 2 2 5 4 3 4" xfId="5264" xr:uid="{00000000-0005-0000-0000-00001F060000}"/>
    <cellStyle name="Hyperlink 2 2 5 4 3 5" xfId="7474" xr:uid="{C8737DCC-D807-494E-9218-E5E0F9937157}"/>
    <cellStyle name="Hyperlink 2 2 5 4 4" xfId="1396" xr:uid="{00000000-0005-0000-0000-000020060000}"/>
    <cellStyle name="Hyperlink 2 2 5 4 4 2" xfId="3607" xr:uid="{00000000-0005-0000-0000-000021060000}"/>
    <cellStyle name="Hyperlink 2 2 5 4 4 2 2" xfId="10237" xr:uid="{68DDC6B3-195B-4FDD-B0FD-5C437ABCCA53}"/>
    <cellStyle name="Hyperlink 2 2 5 4 4 3" xfId="5817" xr:uid="{00000000-0005-0000-0000-000022060000}"/>
    <cellStyle name="Hyperlink 2 2 5 4 4 4" xfId="8027" xr:uid="{D5670893-5B12-482C-A760-BC951D99EB8D}"/>
    <cellStyle name="Hyperlink 2 2 5 4 5" xfId="2502" xr:uid="{00000000-0005-0000-0000-000023060000}"/>
    <cellStyle name="Hyperlink 2 2 5 4 5 2" xfId="9132" xr:uid="{B0E24D82-F6B8-43CD-9F94-6D544758C6CE}"/>
    <cellStyle name="Hyperlink 2 2 5 4 6" xfId="4712" xr:uid="{00000000-0005-0000-0000-000024060000}"/>
    <cellStyle name="Hyperlink 2 2 5 4 7" xfId="6922" xr:uid="{A37F38E8-6EBE-44BF-A1DF-D8AB03D27B79}"/>
    <cellStyle name="Hyperlink 2 2 5 5" xfId="375" xr:uid="{00000000-0005-0000-0000-000025060000}"/>
    <cellStyle name="Hyperlink 2 2 5 5 2" xfId="927" xr:uid="{00000000-0005-0000-0000-000026060000}"/>
    <cellStyle name="Hyperlink 2 2 5 5 2 2" xfId="2040" xr:uid="{00000000-0005-0000-0000-000027060000}"/>
    <cellStyle name="Hyperlink 2 2 5 5 2 2 2" xfId="4251" xr:uid="{00000000-0005-0000-0000-000028060000}"/>
    <cellStyle name="Hyperlink 2 2 5 5 2 2 2 2" xfId="10881" xr:uid="{F7B15F8E-3F13-4105-965A-7A3DC0D5FE83}"/>
    <cellStyle name="Hyperlink 2 2 5 5 2 2 3" xfId="6461" xr:uid="{00000000-0005-0000-0000-000029060000}"/>
    <cellStyle name="Hyperlink 2 2 5 5 2 2 4" xfId="8671" xr:uid="{D8B3BA79-4C79-4876-AE9A-5D9FDC7DBA92}"/>
    <cellStyle name="Hyperlink 2 2 5 5 2 3" xfId="3146" xr:uid="{00000000-0005-0000-0000-00002A060000}"/>
    <cellStyle name="Hyperlink 2 2 5 5 2 3 2" xfId="9776" xr:uid="{47D2CD30-265F-4F95-A6D2-F6433B166614}"/>
    <cellStyle name="Hyperlink 2 2 5 5 2 4" xfId="5356" xr:uid="{00000000-0005-0000-0000-00002B060000}"/>
    <cellStyle name="Hyperlink 2 2 5 5 2 5" xfId="7566" xr:uid="{7E5F12D0-7369-4E5C-BE8F-A1536AF21193}"/>
    <cellStyle name="Hyperlink 2 2 5 5 3" xfId="1488" xr:uid="{00000000-0005-0000-0000-00002C060000}"/>
    <cellStyle name="Hyperlink 2 2 5 5 3 2" xfId="3699" xr:uid="{00000000-0005-0000-0000-00002D060000}"/>
    <cellStyle name="Hyperlink 2 2 5 5 3 2 2" xfId="10329" xr:uid="{07F20AAB-837E-4E5A-807F-988FEB8F9004}"/>
    <cellStyle name="Hyperlink 2 2 5 5 3 3" xfId="5909" xr:uid="{00000000-0005-0000-0000-00002E060000}"/>
    <cellStyle name="Hyperlink 2 2 5 5 3 4" xfId="8119" xr:uid="{97251DED-6B69-4CFB-8222-BF80DF2CB9C7}"/>
    <cellStyle name="Hyperlink 2 2 5 5 4" xfId="2594" xr:uid="{00000000-0005-0000-0000-00002F060000}"/>
    <cellStyle name="Hyperlink 2 2 5 5 4 2" xfId="9224" xr:uid="{4EB83AE7-4BB3-4431-8E2F-78A30CBF363B}"/>
    <cellStyle name="Hyperlink 2 2 5 5 5" xfId="4804" xr:uid="{00000000-0005-0000-0000-000030060000}"/>
    <cellStyle name="Hyperlink 2 2 5 5 6" xfId="7014" xr:uid="{E18FEA71-A313-40EF-8FB3-826478D7C01E}"/>
    <cellStyle name="Hyperlink 2 2 5 6" xfId="651" xr:uid="{00000000-0005-0000-0000-000031060000}"/>
    <cellStyle name="Hyperlink 2 2 5 6 2" xfId="1764" xr:uid="{00000000-0005-0000-0000-000032060000}"/>
    <cellStyle name="Hyperlink 2 2 5 6 2 2" xfId="3975" xr:uid="{00000000-0005-0000-0000-000033060000}"/>
    <cellStyle name="Hyperlink 2 2 5 6 2 2 2" xfId="10605" xr:uid="{BC8E06E9-9325-4979-A80B-77219BD402C7}"/>
    <cellStyle name="Hyperlink 2 2 5 6 2 3" xfId="6185" xr:uid="{00000000-0005-0000-0000-000034060000}"/>
    <cellStyle name="Hyperlink 2 2 5 6 2 4" xfId="8395" xr:uid="{734B67A0-6E99-4203-BECF-9F824BDBB775}"/>
    <cellStyle name="Hyperlink 2 2 5 6 3" xfId="2870" xr:uid="{00000000-0005-0000-0000-000035060000}"/>
    <cellStyle name="Hyperlink 2 2 5 6 3 2" xfId="9500" xr:uid="{2618663D-B3E2-43CC-8656-92E1F8003FE6}"/>
    <cellStyle name="Hyperlink 2 2 5 6 4" xfId="5080" xr:uid="{00000000-0005-0000-0000-000036060000}"/>
    <cellStyle name="Hyperlink 2 2 5 6 5" xfId="7290" xr:uid="{C638010A-EFA9-44C7-AB2E-BCDAFC2BF237}"/>
    <cellStyle name="Hyperlink 2 2 5 7" xfId="1212" xr:uid="{00000000-0005-0000-0000-000037060000}"/>
    <cellStyle name="Hyperlink 2 2 5 7 2" xfId="3423" xr:uid="{00000000-0005-0000-0000-000038060000}"/>
    <cellStyle name="Hyperlink 2 2 5 7 2 2" xfId="10053" xr:uid="{63A71028-B128-429A-AEB8-DAEACD210103}"/>
    <cellStyle name="Hyperlink 2 2 5 7 3" xfId="5633" xr:uid="{00000000-0005-0000-0000-000039060000}"/>
    <cellStyle name="Hyperlink 2 2 5 7 4" xfId="7843" xr:uid="{34643457-CBC5-4D09-80B8-3C16121F93E1}"/>
    <cellStyle name="Hyperlink 2 2 5 8" xfId="2318" xr:uid="{00000000-0005-0000-0000-00003A060000}"/>
    <cellStyle name="Hyperlink 2 2 5 8 2" xfId="8948" xr:uid="{EEC2A2C2-4418-4128-8A18-72B7B92F8907}"/>
    <cellStyle name="Hyperlink 2 2 5 9" xfId="4528" xr:uid="{00000000-0005-0000-0000-00003B060000}"/>
    <cellStyle name="Hyperlink 2 2 6" xfId="104" xr:uid="{00000000-0005-0000-0000-00003C060000}"/>
    <cellStyle name="Hyperlink 2 2 6 2" xfId="196" xr:uid="{00000000-0005-0000-0000-00003D060000}"/>
    <cellStyle name="Hyperlink 2 2 6 2 2" xfId="472" xr:uid="{00000000-0005-0000-0000-00003E060000}"/>
    <cellStyle name="Hyperlink 2 2 6 2 2 2" xfId="1024" xr:uid="{00000000-0005-0000-0000-00003F060000}"/>
    <cellStyle name="Hyperlink 2 2 6 2 2 2 2" xfId="2137" xr:uid="{00000000-0005-0000-0000-000040060000}"/>
    <cellStyle name="Hyperlink 2 2 6 2 2 2 2 2" xfId="4348" xr:uid="{00000000-0005-0000-0000-000041060000}"/>
    <cellStyle name="Hyperlink 2 2 6 2 2 2 2 2 2" xfId="10978" xr:uid="{7DBFCE98-6CB1-4C78-98E5-745DA0667CFB}"/>
    <cellStyle name="Hyperlink 2 2 6 2 2 2 2 3" xfId="6558" xr:uid="{00000000-0005-0000-0000-000042060000}"/>
    <cellStyle name="Hyperlink 2 2 6 2 2 2 2 4" xfId="8768" xr:uid="{A50A90B8-8C5D-409F-83E2-5C82EAFF7786}"/>
    <cellStyle name="Hyperlink 2 2 6 2 2 2 3" xfId="3243" xr:uid="{00000000-0005-0000-0000-000043060000}"/>
    <cellStyle name="Hyperlink 2 2 6 2 2 2 3 2" xfId="9873" xr:uid="{079C76C2-2AC8-477D-B413-7A5D57F2D570}"/>
    <cellStyle name="Hyperlink 2 2 6 2 2 2 4" xfId="5453" xr:uid="{00000000-0005-0000-0000-000044060000}"/>
    <cellStyle name="Hyperlink 2 2 6 2 2 2 5" xfId="7663" xr:uid="{D2632639-4251-4A47-889C-BD3F9A66E950}"/>
    <cellStyle name="Hyperlink 2 2 6 2 2 3" xfId="1585" xr:uid="{00000000-0005-0000-0000-000045060000}"/>
    <cellStyle name="Hyperlink 2 2 6 2 2 3 2" xfId="3796" xr:uid="{00000000-0005-0000-0000-000046060000}"/>
    <cellStyle name="Hyperlink 2 2 6 2 2 3 2 2" xfId="10426" xr:uid="{FC3DD48F-283D-4406-922C-2C2DD964D3C1}"/>
    <cellStyle name="Hyperlink 2 2 6 2 2 3 3" xfId="6006" xr:uid="{00000000-0005-0000-0000-000047060000}"/>
    <cellStyle name="Hyperlink 2 2 6 2 2 3 4" xfId="8216" xr:uid="{E550A358-6879-41D1-8677-6FF16C64E902}"/>
    <cellStyle name="Hyperlink 2 2 6 2 2 4" xfId="2691" xr:uid="{00000000-0005-0000-0000-000048060000}"/>
    <cellStyle name="Hyperlink 2 2 6 2 2 4 2" xfId="9321" xr:uid="{492B7D2F-B028-43AE-A7A0-54DD489CD381}"/>
    <cellStyle name="Hyperlink 2 2 6 2 2 5" xfId="4901" xr:uid="{00000000-0005-0000-0000-000049060000}"/>
    <cellStyle name="Hyperlink 2 2 6 2 2 6" xfId="7111" xr:uid="{A80509A1-352A-46AD-B8F8-3E7DEA3176E8}"/>
    <cellStyle name="Hyperlink 2 2 6 2 3" xfId="748" xr:uid="{00000000-0005-0000-0000-00004A060000}"/>
    <cellStyle name="Hyperlink 2 2 6 2 3 2" xfId="1861" xr:uid="{00000000-0005-0000-0000-00004B060000}"/>
    <cellStyle name="Hyperlink 2 2 6 2 3 2 2" xfId="4072" xr:uid="{00000000-0005-0000-0000-00004C060000}"/>
    <cellStyle name="Hyperlink 2 2 6 2 3 2 2 2" xfId="10702" xr:uid="{39B5AE49-D86D-4B3F-BB61-AD53A4DC1375}"/>
    <cellStyle name="Hyperlink 2 2 6 2 3 2 3" xfId="6282" xr:uid="{00000000-0005-0000-0000-00004D060000}"/>
    <cellStyle name="Hyperlink 2 2 6 2 3 2 4" xfId="8492" xr:uid="{ED9F3E85-AD9F-4F3A-97B3-BCEFAAE11015}"/>
    <cellStyle name="Hyperlink 2 2 6 2 3 3" xfId="2967" xr:uid="{00000000-0005-0000-0000-00004E060000}"/>
    <cellStyle name="Hyperlink 2 2 6 2 3 3 2" xfId="9597" xr:uid="{54888C5D-04FA-4C43-AF50-90C5C34EB27A}"/>
    <cellStyle name="Hyperlink 2 2 6 2 3 4" xfId="5177" xr:uid="{00000000-0005-0000-0000-00004F060000}"/>
    <cellStyle name="Hyperlink 2 2 6 2 3 5" xfId="7387" xr:uid="{98FB54E2-7836-4F3B-9A89-CC5B8AE1C195}"/>
    <cellStyle name="Hyperlink 2 2 6 2 4" xfId="1309" xr:uid="{00000000-0005-0000-0000-000050060000}"/>
    <cellStyle name="Hyperlink 2 2 6 2 4 2" xfId="3520" xr:uid="{00000000-0005-0000-0000-000051060000}"/>
    <cellStyle name="Hyperlink 2 2 6 2 4 2 2" xfId="10150" xr:uid="{62FD150A-0474-48EE-9892-E196D7AE46BB}"/>
    <cellStyle name="Hyperlink 2 2 6 2 4 3" xfId="5730" xr:uid="{00000000-0005-0000-0000-000052060000}"/>
    <cellStyle name="Hyperlink 2 2 6 2 4 4" xfId="7940" xr:uid="{E7E70E16-FDF7-4F89-BAEE-316563C23159}"/>
    <cellStyle name="Hyperlink 2 2 6 2 5" xfId="2415" xr:uid="{00000000-0005-0000-0000-000053060000}"/>
    <cellStyle name="Hyperlink 2 2 6 2 5 2" xfId="9045" xr:uid="{119EB796-10B2-4B0A-A2CB-9688953EE297}"/>
    <cellStyle name="Hyperlink 2 2 6 2 6" xfId="4625" xr:uid="{00000000-0005-0000-0000-000054060000}"/>
    <cellStyle name="Hyperlink 2 2 6 2 7" xfId="6835" xr:uid="{0492FC04-17AB-42F5-8489-962A813764FB}"/>
    <cellStyle name="Hyperlink 2 2 6 3" xfId="288" xr:uid="{00000000-0005-0000-0000-000055060000}"/>
    <cellStyle name="Hyperlink 2 2 6 3 2" xfId="564" xr:uid="{00000000-0005-0000-0000-000056060000}"/>
    <cellStyle name="Hyperlink 2 2 6 3 2 2" xfId="1116" xr:uid="{00000000-0005-0000-0000-000057060000}"/>
    <cellStyle name="Hyperlink 2 2 6 3 2 2 2" xfId="2229" xr:uid="{00000000-0005-0000-0000-000058060000}"/>
    <cellStyle name="Hyperlink 2 2 6 3 2 2 2 2" xfId="4440" xr:uid="{00000000-0005-0000-0000-000059060000}"/>
    <cellStyle name="Hyperlink 2 2 6 3 2 2 2 2 2" xfId="11070" xr:uid="{38181607-5E11-4B04-B0F9-72406C98723A}"/>
    <cellStyle name="Hyperlink 2 2 6 3 2 2 2 3" xfId="6650" xr:uid="{00000000-0005-0000-0000-00005A060000}"/>
    <cellStyle name="Hyperlink 2 2 6 3 2 2 2 4" xfId="8860" xr:uid="{2EF4BBB3-D2ED-4E4A-9A53-C3CBED2DDD28}"/>
    <cellStyle name="Hyperlink 2 2 6 3 2 2 3" xfId="3335" xr:uid="{00000000-0005-0000-0000-00005B060000}"/>
    <cellStyle name="Hyperlink 2 2 6 3 2 2 3 2" xfId="9965" xr:uid="{0D96843C-D07C-4515-AE45-C1CB7049AE4C}"/>
    <cellStyle name="Hyperlink 2 2 6 3 2 2 4" xfId="5545" xr:uid="{00000000-0005-0000-0000-00005C060000}"/>
    <cellStyle name="Hyperlink 2 2 6 3 2 2 5" xfId="7755" xr:uid="{0158291F-4EF0-4261-A446-601F3B691638}"/>
    <cellStyle name="Hyperlink 2 2 6 3 2 3" xfId="1677" xr:uid="{00000000-0005-0000-0000-00005D060000}"/>
    <cellStyle name="Hyperlink 2 2 6 3 2 3 2" xfId="3888" xr:uid="{00000000-0005-0000-0000-00005E060000}"/>
    <cellStyle name="Hyperlink 2 2 6 3 2 3 2 2" xfId="10518" xr:uid="{FFF561FD-BDD3-42B0-A3A5-899124B14BB4}"/>
    <cellStyle name="Hyperlink 2 2 6 3 2 3 3" xfId="6098" xr:uid="{00000000-0005-0000-0000-00005F060000}"/>
    <cellStyle name="Hyperlink 2 2 6 3 2 3 4" xfId="8308" xr:uid="{3E2FF750-45BA-45D9-88C2-A3EA6572018F}"/>
    <cellStyle name="Hyperlink 2 2 6 3 2 4" xfId="2783" xr:uid="{00000000-0005-0000-0000-000060060000}"/>
    <cellStyle name="Hyperlink 2 2 6 3 2 4 2" xfId="9413" xr:uid="{B6192815-A3D5-4F88-BC5C-77E759FA2CE7}"/>
    <cellStyle name="Hyperlink 2 2 6 3 2 5" xfId="4993" xr:uid="{00000000-0005-0000-0000-000061060000}"/>
    <cellStyle name="Hyperlink 2 2 6 3 2 6" xfId="7203" xr:uid="{D64EA693-BF07-4D81-95FD-6240AE84B1B8}"/>
    <cellStyle name="Hyperlink 2 2 6 3 3" xfId="840" xr:uid="{00000000-0005-0000-0000-000062060000}"/>
    <cellStyle name="Hyperlink 2 2 6 3 3 2" xfId="1953" xr:uid="{00000000-0005-0000-0000-000063060000}"/>
    <cellStyle name="Hyperlink 2 2 6 3 3 2 2" xfId="4164" xr:uid="{00000000-0005-0000-0000-000064060000}"/>
    <cellStyle name="Hyperlink 2 2 6 3 3 2 2 2" xfId="10794" xr:uid="{0B2E0048-8D10-487C-9453-A02BBBDD0BD9}"/>
    <cellStyle name="Hyperlink 2 2 6 3 3 2 3" xfId="6374" xr:uid="{00000000-0005-0000-0000-000065060000}"/>
    <cellStyle name="Hyperlink 2 2 6 3 3 2 4" xfId="8584" xr:uid="{FE1AEA88-1887-4BF4-831F-C3F4CA34F1E6}"/>
    <cellStyle name="Hyperlink 2 2 6 3 3 3" xfId="3059" xr:uid="{00000000-0005-0000-0000-000066060000}"/>
    <cellStyle name="Hyperlink 2 2 6 3 3 3 2" xfId="9689" xr:uid="{6ED8C338-DF8D-4512-873E-FE4B60C986AA}"/>
    <cellStyle name="Hyperlink 2 2 6 3 3 4" xfId="5269" xr:uid="{00000000-0005-0000-0000-000067060000}"/>
    <cellStyle name="Hyperlink 2 2 6 3 3 5" xfId="7479" xr:uid="{B43607E9-55B0-4EBC-8C6A-9F5A419DB673}"/>
    <cellStyle name="Hyperlink 2 2 6 3 4" xfId="1401" xr:uid="{00000000-0005-0000-0000-000068060000}"/>
    <cellStyle name="Hyperlink 2 2 6 3 4 2" xfId="3612" xr:uid="{00000000-0005-0000-0000-000069060000}"/>
    <cellStyle name="Hyperlink 2 2 6 3 4 2 2" xfId="10242" xr:uid="{258AA0E9-B845-4BBA-9369-FC40AFC3BD96}"/>
    <cellStyle name="Hyperlink 2 2 6 3 4 3" xfId="5822" xr:uid="{00000000-0005-0000-0000-00006A060000}"/>
    <cellStyle name="Hyperlink 2 2 6 3 4 4" xfId="8032" xr:uid="{3916B259-5929-4557-8FF4-5EA66E9C0C0F}"/>
    <cellStyle name="Hyperlink 2 2 6 3 5" xfId="2507" xr:uid="{00000000-0005-0000-0000-00006B060000}"/>
    <cellStyle name="Hyperlink 2 2 6 3 5 2" xfId="9137" xr:uid="{CFBEE34B-F617-4621-ACEB-B2DE91F2F254}"/>
    <cellStyle name="Hyperlink 2 2 6 3 6" xfId="4717" xr:uid="{00000000-0005-0000-0000-00006C060000}"/>
    <cellStyle name="Hyperlink 2 2 6 3 7" xfId="6927" xr:uid="{2397FAF6-5090-44CA-94AF-410BCF195DA2}"/>
    <cellStyle name="Hyperlink 2 2 6 4" xfId="380" xr:uid="{00000000-0005-0000-0000-00006D060000}"/>
    <cellStyle name="Hyperlink 2 2 6 4 2" xfId="932" xr:uid="{00000000-0005-0000-0000-00006E060000}"/>
    <cellStyle name="Hyperlink 2 2 6 4 2 2" xfId="2045" xr:uid="{00000000-0005-0000-0000-00006F060000}"/>
    <cellStyle name="Hyperlink 2 2 6 4 2 2 2" xfId="4256" xr:uid="{00000000-0005-0000-0000-000070060000}"/>
    <cellStyle name="Hyperlink 2 2 6 4 2 2 2 2" xfId="10886" xr:uid="{20761788-5DA7-4AF9-B30B-1EEEA5C1CE13}"/>
    <cellStyle name="Hyperlink 2 2 6 4 2 2 3" xfId="6466" xr:uid="{00000000-0005-0000-0000-000071060000}"/>
    <cellStyle name="Hyperlink 2 2 6 4 2 2 4" xfId="8676" xr:uid="{78E2F21D-0D15-4474-B5C1-74DFBB7952CE}"/>
    <cellStyle name="Hyperlink 2 2 6 4 2 3" xfId="3151" xr:uid="{00000000-0005-0000-0000-000072060000}"/>
    <cellStyle name="Hyperlink 2 2 6 4 2 3 2" xfId="9781" xr:uid="{DA8A0DE6-B9BB-431B-8A94-14C620EFF9C1}"/>
    <cellStyle name="Hyperlink 2 2 6 4 2 4" xfId="5361" xr:uid="{00000000-0005-0000-0000-000073060000}"/>
    <cellStyle name="Hyperlink 2 2 6 4 2 5" xfId="7571" xr:uid="{37B41053-2AE2-4C83-B92D-5EC6E460A718}"/>
    <cellStyle name="Hyperlink 2 2 6 4 3" xfId="1493" xr:uid="{00000000-0005-0000-0000-000074060000}"/>
    <cellStyle name="Hyperlink 2 2 6 4 3 2" xfId="3704" xr:uid="{00000000-0005-0000-0000-000075060000}"/>
    <cellStyle name="Hyperlink 2 2 6 4 3 2 2" xfId="10334" xr:uid="{6235F7D3-58A3-4D20-A7F2-9A837B9491C6}"/>
    <cellStyle name="Hyperlink 2 2 6 4 3 3" xfId="5914" xr:uid="{00000000-0005-0000-0000-000076060000}"/>
    <cellStyle name="Hyperlink 2 2 6 4 3 4" xfId="8124" xr:uid="{1C511F4D-4363-44BF-AD6B-2CAFF8549F55}"/>
    <cellStyle name="Hyperlink 2 2 6 4 4" xfId="2599" xr:uid="{00000000-0005-0000-0000-000077060000}"/>
    <cellStyle name="Hyperlink 2 2 6 4 4 2" xfId="9229" xr:uid="{6EEA0B7D-ADAA-4059-8B43-653605504340}"/>
    <cellStyle name="Hyperlink 2 2 6 4 5" xfId="4809" xr:uid="{00000000-0005-0000-0000-000078060000}"/>
    <cellStyle name="Hyperlink 2 2 6 4 6" xfId="7019" xr:uid="{11C386C8-9397-464C-A865-F0A3BC17F1FF}"/>
    <cellStyle name="Hyperlink 2 2 6 5" xfId="656" xr:uid="{00000000-0005-0000-0000-000079060000}"/>
    <cellStyle name="Hyperlink 2 2 6 5 2" xfId="1769" xr:uid="{00000000-0005-0000-0000-00007A060000}"/>
    <cellStyle name="Hyperlink 2 2 6 5 2 2" xfId="3980" xr:uid="{00000000-0005-0000-0000-00007B060000}"/>
    <cellStyle name="Hyperlink 2 2 6 5 2 2 2" xfId="10610" xr:uid="{B1B0B73C-A743-4C96-B6A0-685C21947F0B}"/>
    <cellStyle name="Hyperlink 2 2 6 5 2 3" xfId="6190" xr:uid="{00000000-0005-0000-0000-00007C060000}"/>
    <cellStyle name="Hyperlink 2 2 6 5 2 4" xfId="8400" xr:uid="{08813CC5-60E5-4083-9698-89DC5562F4D4}"/>
    <cellStyle name="Hyperlink 2 2 6 5 3" xfId="2875" xr:uid="{00000000-0005-0000-0000-00007D060000}"/>
    <cellStyle name="Hyperlink 2 2 6 5 3 2" xfId="9505" xr:uid="{4FD7AAE5-5F8D-4F8B-B0EC-9F02CF7FA209}"/>
    <cellStyle name="Hyperlink 2 2 6 5 4" xfId="5085" xr:uid="{00000000-0005-0000-0000-00007E060000}"/>
    <cellStyle name="Hyperlink 2 2 6 5 5" xfId="7295" xr:uid="{96E9F9D3-45A4-4632-8441-7E8A98380518}"/>
    <cellStyle name="Hyperlink 2 2 6 6" xfId="1217" xr:uid="{00000000-0005-0000-0000-00007F060000}"/>
    <cellStyle name="Hyperlink 2 2 6 6 2" xfId="3428" xr:uid="{00000000-0005-0000-0000-000080060000}"/>
    <cellStyle name="Hyperlink 2 2 6 6 2 2" xfId="10058" xr:uid="{BCAD772D-2A16-4D98-86D6-71AD76C16AD1}"/>
    <cellStyle name="Hyperlink 2 2 6 6 3" xfId="5638" xr:uid="{00000000-0005-0000-0000-000081060000}"/>
    <cellStyle name="Hyperlink 2 2 6 6 4" xfId="7848" xr:uid="{D9F053D7-50B9-4C61-A8C5-D9A5CA191650}"/>
    <cellStyle name="Hyperlink 2 2 6 7" xfId="2323" xr:uid="{00000000-0005-0000-0000-000082060000}"/>
    <cellStyle name="Hyperlink 2 2 6 7 2" xfId="8953" xr:uid="{3AB455D2-C712-4B43-B59E-C4AB19E267D1}"/>
    <cellStyle name="Hyperlink 2 2 6 8" xfId="4533" xr:uid="{00000000-0005-0000-0000-000083060000}"/>
    <cellStyle name="Hyperlink 2 2 6 9" xfId="6743" xr:uid="{92FC155B-130A-46FF-9451-DFDE02101E44}"/>
    <cellStyle name="Hyperlink 2 2 7" xfId="150" xr:uid="{00000000-0005-0000-0000-000084060000}"/>
    <cellStyle name="Hyperlink 2 2 7 2" xfId="426" xr:uid="{00000000-0005-0000-0000-000085060000}"/>
    <cellStyle name="Hyperlink 2 2 7 2 2" xfId="978" xr:uid="{00000000-0005-0000-0000-000086060000}"/>
    <cellStyle name="Hyperlink 2 2 7 2 2 2" xfId="2091" xr:uid="{00000000-0005-0000-0000-000087060000}"/>
    <cellStyle name="Hyperlink 2 2 7 2 2 2 2" xfId="4302" xr:uid="{00000000-0005-0000-0000-000088060000}"/>
    <cellStyle name="Hyperlink 2 2 7 2 2 2 2 2" xfId="10932" xr:uid="{C44313E1-5080-4F32-A3CC-E35C51278E02}"/>
    <cellStyle name="Hyperlink 2 2 7 2 2 2 3" xfId="6512" xr:uid="{00000000-0005-0000-0000-000089060000}"/>
    <cellStyle name="Hyperlink 2 2 7 2 2 2 4" xfId="8722" xr:uid="{3301B1BF-7E42-435E-BD1F-D8CE6F5E2CD8}"/>
    <cellStyle name="Hyperlink 2 2 7 2 2 3" xfId="3197" xr:uid="{00000000-0005-0000-0000-00008A060000}"/>
    <cellStyle name="Hyperlink 2 2 7 2 2 3 2" xfId="9827" xr:uid="{19AB01D6-C9C4-45BA-AAC5-91BB66C9489A}"/>
    <cellStyle name="Hyperlink 2 2 7 2 2 4" xfId="5407" xr:uid="{00000000-0005-0000-0000-00008B060000}"/>
    <cellStyle name="Hyperlink 2 2 7 2 2 5" xfId="7617" xr:uid="{E1FBCA49-020F-491B-B71A-ED09E5F7CDEE}"/>
    <cellStyle name="Hyperlink 2 2 7 2 3" xfId="1539" xr:uid="{00000000-0005-0000-0000-00008C060000}"/>
    <cellStyle name="Hyperlink 2 2 7 2 3 2" xfId="3750" xr:uid="{00000000-0005-0000-0000-00008D060000}"/>
    <cellStyle name="Hyperlink 2 2 7 2 3 2 2" xfId="10380" xr:uid="{73C89F59-2735-4EAD-A11D-54F91B1B9C40}"/>
    <cellStyle name="Hyperlink 2 2 7 2 3 3" xfId="5960" xr:uid="{00000000-0005-0000-0000-00008E060000}"/>
    <cellStyle name="Hyperlink 2 2 7 2 3 4" xfId="8170" xr:uid="{DCE12FF1-1270-466E-B351-829B93A9AD9E}"/>
    <cellStyle name="Hyperlink 2 2 7 2 4" xfId="2645" xr:uid="{00000000-0005-0000-0000-00008F060000}"/>
    <cellStyle name="Hyperlink 2 2 7 2 4 2" xfId="9275" xr:uid="{F278EA6E-47F8-40D8-999E-73D657D70F51}"/>
    <cellStyle name="Hyperlink 2 2 7 2 5" xfId="4855" xr:uid="{00000000-0005-0000-0000-000090060000}"/>
    <cellStyle name="Hyperlink 2 2 7 2 6" xfId="7065" xr:uid="{2ED2E7FD-FE60-4FED-A39B-54FF8234BEDE}"/>
    <cellStyle name="Hyperlink 2 2 7 3" xfId="702" xr:uid="{00000000-0005-0000-0000-000091060000}"/>
    <cellStyle name="Hyperlink 2 2 7 3 2" xfId="1815" xr:uid="{00000000-0005-0000-0000-000092060000}"/>
    <cellStyle name="Hyperlink 2 2 7 3 2 2" xfId="4026" xr:uid="{00000000-0005-0000-0000-000093060000}"/>
    <cellStyle name="Hyperlink 2 2 7 3 2 2 2" xfId="10656" xr:uid="{082B8F97-85E8-4B2E-BCB7-A628DA8D863C}"/>
    <cellStyle name="Hyperlink 2 2 7 3 2 3" xfId="6236" xr:uid="{00000000-0005-0000-0000-000094060000}"/>
    <cellStyle name="Hyperlink 2 2 7 3 2 4" xfId="8446" xr:uid="{2FC10E38-9D23-4D4B-8422-1AEE52A72690}"/>
    <cellStyle name="Hyperlink 2 2 7 3 3" xfId="2921" xr:uid="{00000000-0005-0000-0000-000095060000}"/>
    <cellStyle name="Hyperlink 2 2 7 3 3 2" xfId="9551" xr:uid="{2D44C08C-57D5-4139-8F2A-9474765C31A0}"/>
    <cellStyle name="Hyperlink 2 2 7 3 4" xfId="5131" xr:uid="{00000000-0005-0000-0000-000096060000}"/>
    <cellStyle name="Hyperlink 2 2 7 3 5" xfId="7341" xr:uid="{9EB3E429-222E-4FB9-83A9-30E538A7879E}"/>
    <cellStyle name="Hyperlink 2 2 7 4" xfId="1263" xr:uid="{00000000-0005-0000-0000-000097060000}"/>
    <cellStyle name="Hyperlink 2 2 7 4 2" xfId="3474" xr:uid="{00000000-0005-0000-0000-000098060000}"/>
    <cellStyle name="Hyperlink 2 2 7 4 2 2" xfId="10104" xr:uid="{784FFBC3-BFE6-47D3-883E-A4B28E72169C}"/>
    <cellStyle name="Hyperlink 2 2 7 4 3" xfId="5684" xr:uid="{00000000-0005-0000-0000-000099060000}"/>
    <cellStyle name="Hyperlink 2 2 7 4 4" xfId="7894" xr:uid="{721C0A74-CF21-4BD6-A7B3-3358F4EEDD57}"/>
    <cellStyle name="Hyperlink 2 2 7 5" xfId="2369" xr:uid="{00000000-0005-0000-0000-00009A060000}"/>
    <cellStyle name="Hyperlink 2 2 7 5 2" xfId="8999" xr:uid="{A2BFD761-D7D5-4AAD-B04F-E1E21DFC4224}"/>
    <cellStyle name="Hyperlink 2 2 7 6" xfId="4579" xr:uid="{00000000-0005-0000-0000-00009B060000}"/>
    <cellStyle name="Hyperlink 2 2 7 7" xfId="6789" xr:uid="{50EE1119-65C3-4543-B8EA-A8D33A0EDD65}"/>
    <cellStyle name="Hyperlink 2 2 8" xfId="242" xr:uid="{00000000-0005-0000-0000-00009C060000}"/>
    <cellStyle name="Hyperlink 2 2 8 2" xfId="518" xr:uid="{00000000-0005-0000-0000-00009D060000}"/>
    <cellStyle name="Hyperlink 2 2 8 2 2" xfId="1070" xr:uid="{00000000-0005-0000-0000-00009E060000}"/>
    <cellStyle name="Hyperlink 2 2 8 2 2 2" xfId="2183" xr:uid="{00000000-0005-0000-0000-00009F060000}"/>
    <cellStyle name="Hyperlink 2 2 8 2 2 2 2" xfId="4394" xr:uid="{00000000-0005-0000-0000-0000A0060000}"/>
    <cellStyle name="Hyperlink 2 2 8 2 2 2 2 2" xfId="11024" xr:uid="{DB124738-A7F5-40CE-AC4B-83A3958127C3}"/>
    <cellStyle name="Hyperlink 2 2 8 2 2 2 3" xfId="6604" xr:uid="{00000000-0005-0000-0000-0000A1060000}"/>
    <cellStyle name="Hyperlink 2 2 8 2 2 2 4" xfId="8814" xr:uid="{5C4B5E06-D88F-48E7-A034-31E192BF7B57}"/>
    <cellStyle name="Hyperlink 2 2 8 2 2 3" xfId="3289" xr:uid="{00000000-0005-0000-0000-0000A2060000}"/>
    <cellStyle name="Hyperlink 2 2 8 2 2 3 2" xfId="9919" xr:uid="{87BB607B-23EC-4E72-8C69-B810361962A9}"/>
    <cellStyle name="Hyperlink 2 2 8 2 2 4" xfId="5499" xr:uid="{00000000-0005-0000-0000-0000A3060000}"/>
    <cellStyle name="Hyperlink 2 2 8 2 2 5" xfId="7709" xr:uid="{AF0732A7-8828-4017-B4F1-B361248CB937}"/>
    <cellStyle name="Hyperlink 2 2 8 2 3" xfId="1631" xr:uid="{00000000-0005-0000-0000-0000A4060000}"/>
    <cellStyle name="Hyperlink 2 2 8 2 3 2" xfId="3842" xr:uid="{00000000-0005-0000-0000-0000A5060000}"/>
    <cellStyle name="Hyperlink 2 2 8 2 3 2 2" xfId="10472" xr:uid="{32483F9F-76F5-4BE6-8407-91A327AEE3B3}"/>
    <cellStyle name="Hyperlink 2 2 8 2 3 3" xfId="6052" xr:uid="{00000000-0005-0000-0000-0000A6060000}"/>
    <cellStyle name="Hyperlink 2 2 8 2 3 4" xfId="8262" xr:uid="{D5000695-0609-4040-ABD8-01A34B88FF9F}"/>
    <cellStyle name="Hyperlink 2 2 8 2 4" xfId="2737" xr:uid="{00000000-0005-0000-0000-0000A7060000}"/>
    <cellStyle name="Hyperlink 2 2 8 2 4 2" xfId="9367" xr:uid="{DFC51099-CCF9-4628-B511-458F5A927EE0}"/>
    <cellStyle name="Hyperlink 2 2 8 2 5" xfId="4947" xr:uid="{00000000-0005-0000-0000-0000A8060000}"/>
    <cellStyle name="Hyperlink 2 2 8 2 6" xfId="7157" xr:uid="{E2239203-7F70-434C-8B30-A8C671456986}"/>
    <cellStyle name="Hyperlink 2 2 8 3" xfId="794" xr:uid="{00000000-0005-0000-0000-0000A9060000}"/>
    <cellStyle name="Hyperlink 2 2 8 3 2" xfId="1907" xr:uid="{00000000-0005-0000-0000-0000AA060000}"/>
    <cellStyle name="Hyperlink 2 2 8 3 2 2" xfId="4118" xr:uid="{00000000-0005-0000-0000-0000AB060000}"/>
    <cellStyle name="Hyperlink 2 2 8 3 2 2 2" xfId="10748" xr:uid="{A622D77B-B4B4-4F65-9DAF-F31D60EA6435}"/>
    <cellStyle name="Hyperlink 2 2 8 3 2 3" xfId="6328" xr:uid="{00000000-0005-0000-0000-0000AC060000}"/>
    <cellStyle name="Hyperlink 2 2 8 3 2 4" xfId="8538" xr:uid="{193CBADB-FCF6-4721-9F1D-28C846309945}"/>
    <cellStyle name="Hyperlink 2 2 8 3 3" xfId="3013" xr:uid="{00000000-0005-0000-0000-0000AD060000}"/>
    <cellStyle name="Hyperlink 2 2 8 3 3 2" xfId="9643" xr:uid="{42B08DF2-4E5C-4663-B4F2-4F86285A7103}"/>
    <cellStyle name="Hyperlink 2 2 8 3 4" xfId="5223" xr:uid="{00000000-0005-0000-0000-0000AE060000}"/>
    <cellStyle name="Hyperlink 2 2 8 3 5" xfId="7433" xr:uid="{6A62C9BB-B63C-4851-B65C-33DA503A7C1A}"/>
    <cellStyle name="Hyperlink 2 2 8 4" xfId="1355" xr:uid="{00000000-0005-0000-0000-0000AF060000}"/>
    <cellStyle name="Hyperlink 2 2 8 4 2" xfId="3566" xr:uid="{00000000-0005-0000-0000-0000B0060000}"/>
    <cellStyle name="Hyperlink 2 2 8 4 2 2" xfId="10196" xr:uid="{707B9D08-5492-4E12-9A8E-460B66DDE410}"/>
    <cellStyle name="Hyperlink 2 2 8 4 3" xfId="5776" xr:uid="{00000000-0005-0000-0000-0000B1060000}"/>
    <cellStyle name="Hyperlink 2 2 8 4 4" xfId="7986" xr:uid="{6DB6F7B6-68B0-434D-900B-1BC81D093C3A}"/>
    <cellStyle name="Hyperlink 2 2 8 5" xfId="2461" xr:uid="{00000000-0005-0000-0000-0000B2060000}"/>
    <cellStyle name="Hyperlink 2 2 8 5 2" xfId="9091" xr:uid="{D043CB77-60A8-48E2-B3C3-38F20C546143}"/>
    <cellStyle name="Hyperlink 2 2 8 6" xfId="4671" xr:uid="{00000000-0005-0000-0000-0000B3060000}"/>
    <cellStyle name="Hyperlink 2 2 8 7" xfId="6881" xr:uid="{F5DD8BE7-CF85-4666-B796-97B5F1D197FD}"/>
    <cellStyle name="Hyperlink 2 2 9" xfId="334" xr:uid="{00000000-0005-0000-0000-0000B4060000}"/>
    <cellStyle name="Hyperlink 2 2 9 2" xfId="886" xr:uid="{00000000-0005-0000-0000-0000B5060000}"/>
    <cellStyle name="Hyperlink 2 2 9 2 2" xfId="1999" xr:uid="{00000000-0005-0000-0000-0000B6060000}"/>
    <cellStyle name="Hyperlink 2 2 9 2 2 2" xfId="4210" xr:uid="{00000000-0005-0000-0000-0000B7060000}"/>
    <cellStyle name="Hyperlink 2 2 9 2 2 2 2" xfId="10840" xr:uid="{EFB5BCA5-2F7D-4F36-B2B5-24ADDDDE66DF}"/>
    <cellStyle name="Hyperlink 2 2 9 2 2 3" xfId="6420" xr:uid="{00000000-0005-0000-0000-0000B8060000}"/>
    <cellStyle name="Hyperlink 2 2 9 2 2 4" xfId="8630" xr:uid="{8935A765-5FF0-48E4-854C-7D8675A40573}"/>
    <cellStyle name="Hyperlink 2 2 9 2 3" xfId="3105" xr:uid="{00000000-0005-0000-0000-0000B9060000}"/>
    <cellStyle name="Hyperlink 2 2 9 2 3 2" xfId="9735" xr:uid="{E2692103-2C8A-4B4C-9DE1-110260513F92}"/>
    <cellStyle name="Hyperlink 2 2 9 2 4" xfId="5315" xr:uid="{00000000-0005-0000-0000-0000BA060000}"/>
    <cellStyle name="Hyperlink 2 2 9 2 5" xfId="7525" xr:uid="{A56923A3-647E-4ABE-9A1C-E98D2B080860}"/>
    <cellStyle name="Hyperlink 2 2 9 3" xfId="1447" xr:uid="{00000000-0005-0000-0000-0000BB060000}"/>
    <cellStyle name="Hyperlink 2 2 9 3 2" xfId="3658" xr:uid="{00000000-0005-0000-0000-0000BC060000}"/>
    <cellStyle name="Hyperlink 2 2 9 3 2 2" xfId="10288" xr:uid="{12B4D48F-6303-4E9A-9AAA-D18961E2CDAF}"/>
    <cellStyle name="Hyperlink 2 2 9 3 3" xfId="5868" xr:uid="{00000000-0005-0000-0000-0000BD060000}"/>
    <cellStyle name="Hyperlink 2 2 9 3 4" xfId="8078" xr:uid="{F937E9C6-C8BD-4636-ABCA-16CE4AB242E2}"/>
    <cellStyle name="Hyperlink 2 2 9 4" xfId="2553" xr:uid="{00000000-0005-0000-0000-0000BE060000}"/>
    <cellStyle name="Hyperlink 2 2 9 4 2" xfId="9183" xr:uid="{7A6B73EB-7CFD-4667-AE59-460442C4D402}"/>
    <cellStyle name="Hyperlink 2 2 9 5" xfId="4763" xr:uid="{00000000-0005-0000-0000-0000BF060000}"/>
    <cellStyle name="Hyperlink 2 2 9 6" xfId="6973" xr:uid="{5EA60585-99F3-43BC-911F-FCA2A1D87245}"/>
    <cellStyle name="Hyperlink 2 3" xfId="60" xr:uid="{00000000-0005-0000-0000-0000C0060000}"/>
    <cellStyle name="Hyperlink 2 3 10" xfId="2280" xr:uid="{00000000-0005-0000-0000-0000C1060000}"/>
    <cellStyle name="Hyperlink 2 3 10 2" xfId="8910" xr:uid="{D9E6FD3F-59CC-44CD-BEB5-68E199911EB1}"/>
    <cellStyle name="Hyperlink 2 3 11" xfId="4490" xr:uid="{00000000-0005-0000-0000-0000C2060000}"/>
    <cellStyle name="Hyperlink 2 3 12" xfId="6700" xr:uid="{56230827-743B-4B49-9EF8-3B8EA20FD1BF}"/>
    <cellStyle name="Hyperlink 2 3 2" xfId="71" xr:uid="{00000000-0005-0000-0000-0000C3060000}"/>
    <cellStyle name="Hyperlink 2 3 2 10" xfId="4500" xr:uid="{00000000-0005-0000-0000-0000C4060000}"/>
    <cellStyle name="Hyperlink 2 3 2 11" xfId="6710" xr:uid="{80F1D2F3-2EFD-4BF2-91F6-8CA03378DDB5}"/>
    <cellStyle name="Hyperlink 2 3 2 2" xfId="91" xr:uid="{00000000-0005-0000-0000-0000C5060000}"/>
    <cellStyle name="Hyperlink 2 3 2 2 10" xfId="6730" xr:uid="{1A7CDF95-7D44-494F-B785-6057C294C251}"/>
    <cellStyle name="Hyperlink 2 3 2 2 2" xfId="137" xr:uid="{00000000-0005-0000-0000-0000C6060000}"/>
    <cellStyle name="Hyperlink 2 3 2 2 2 2" xfId="229" xr:uid="{00000000-0005-0000-0000-0000C7060000}"/>
    <cellStyle name="Hyperlink 2 3 2 2 2 2 2" xfId="505" xr:uid="{00000000-0005-0000-0000-0000C8060000}"/>
    <cellStyle name="Hyperlink 2 3 2 2 2 2 2 2" xfId="1057" xr:uid="{00000000-0005-0000-0000-0000C9060000}"/>
    <cellStyle name="Hyperlink 2 3 2 2 2 2 2 2 2" xfId="2170" xr:uid="{00000000-0005-0000-0000-0000CA060000}"/>
    <cellStyle name="Hyperlink 2 3 2 2 2 2 2 2 2 2" xfId="4381" xr:uid="{00000000-0005-0000-0000-0000CB060000}"/>
    <cellStyle name="Hyperlink 2 3 2 2 2 2 2 2 2 2 2" xfId="11011" xr:uid="{92238064-0A44-4C27-9F19-9F5FEBEB712D}"/>
    <cellStyle name="Hyperlink 2 3 2 2 2 2 2 2 2 3" xfId="6591" xr:uid="{00000000-0005-0000-0000-0000CC060000}"/>
    <cellStyle name="Hyperlink 2 3 2 2 2 2 2 2 2 4" xfId="8801" xr:uid="{25E792AF-7027-4974-9410-DA7353F7901E}"/>
    <cellStyle name="Hyperlink 2 3 2 2 2 2 2 2 3" xfId="3276" xr:uid="{00000000-0005-0000-0000-0000CD060000}"/>
    <cellStyle name="Hyperlink 2 3 2 2 2 2 2 2 3 2" xfId="9906" xr:uid="{FF960B74-651A-4D10-A19D-1639241A2D40}"/>
    <cellStyle name="Hyperlink 2 3 2 2 2 2 2 2 4" xfId="5486" xr:uid="{00000000-0005-0000-0000-0000CE060000}"/>
    <cellStyle name="Hyperlink 2 3 2 2 2 2 2 2 5" xfId="7696" xr:uid="{3FB4E371-3B10-4ACE-BE14-827B6F83865D}"/>
    <cellStyle name="Hyperlink 2 3 2 2 2 2 2 3" xfId="1618" xr:uid="{00000000-0005-0000-0000-0000CF060000}"/>
    <cellStyle name="Hyperlink 2 3 2 2 2 2 2 3 2" xfId="3829" xr:uid="{00000000-0005-0000-0000-0000D0060000}"/>
    <cellStyle name="Hyperlink 2 3 2 2 2 2 2 3 2 2" xfId="10459" xr:uid="{ABF1B048-1686-4C8E-B415-F8F8B034F60B}"/>
    <cellStyle name="Hyperlink 2 3 2 2 2 2 2 3 3" xfId="6039" xr:uid="{00000000-0005-0000-0000-0000D1060000}"/>
    <cellStyle name="Hyperlink 2 3 2 2 2 2 2 3 4" xfId="8249" xr:uid="{78A088FB-90B7-4E40-97A5-E86A467095BD}"/>
    <cellStyle name="Hyperlink 2 3 2 2 2 2 2 4" xfId="2724" xr:uid="{00000000-0005-0000-0000-0000D2060000}"/>
    <cellStyle name="Hyperlink 2 3 2 2 2 2 2 4 2" xfId="9354" xr:uid="{0BB10EC5-1A52-467F-8C10-E5B3E3461EF7}"/>
    <cellStyle name="Hyperlink 2 3 2 2 2 2 2 5" xfId="4934" xr:uid="{00000000-0005-0000-0000-0000D3060000}"/>
    <cellStyle name="Hyperlink 2 3 2 2 2 2 2 6" xfId="7144" xr:uid="{494EEC07-89D9-4430-B8DA-47E56E760392}"/>
    <cellStyle name="Hyperlink 2 3 2 2 2 2 3" xfId="781" xr:uid="{00000000-0005-0000-0000-0000D4060000}"/>
    <cellStyle name="Hyperlink 2 3 2 2 2 2 3 2" xfId="1894" xr:uid="{00000000-0005-0000-0000-0000D5060000}"/>
    <cellStyle name="Hyperlink 2 3 2 2 2 2 3 2 2" xfId="4105" xr:uid="{00000000-0005-0000-0000-0000D6060000}"/>
    <cellStyle name="Hyperlink 2 3 2 2 2 2 3 2 2 2" xfId="10735" xr:uid="{15FD9875-25F3-4660-AE5C-A091FD3B2D35}"/>
    <cellStyle name="Hyperlink 2 3 2 2 2 2 3 2 3" xfId="6315" xr:uid="{00000000-0005-0000-0000-0000D7060000}"/>
    <cellStyle name="Hyperlink 2 3 2 2 2 2 3 2 4" xfId="8525" xr:uid="{A902AE37-CEDD-43FC-81B2-C28605AAE6A3}"/>
    <cellStyle name="Hyperlink 2 3 2 2 2 2 3 3" xfId="3000" xr:uid="{00000000-0005-0000-0000-0000D8060000}"/>
    <cellStyle name="Hyperlink 2 3 2 2 2 2 3 3 2" xfId="9630" xr:uid="{4186EC55-25AB-4C2D-963B-82B8D453D91E}"/>
    <cellStyle name="Hyperlink 2 3 2 2 2 2 3 4" xfId="5210" xr:uid="{00000000-0005-0000-0000-0000D9060000}"/>
    <cellStyle name="Hyperlink 2 3 2 2 2 2 3 5" xfId="7420" xr:uid="{BBAD0D54-249C-4CA4-B0B0-D50BA22F325B}"/>
    <cellStyle name="Hyperlink 2 3 2 2 2 2 4" xfId="1342" xr:uid="{00000000-0005-0000-0000-0000DA060000}"/>
    <cellStyle name="Hyperlink 2 3 2 2 2 2 4 2" xfId="3553" xr:uid="{00000000-0005-0000-0000-0000DB060000}"/>
    <cellStyle name="Hyperlink 2 3 2 2 2 2 4 2 2" xfId="10183" xr:uid="{B8028A04-CBF5-4614-8EBC-4430ECB91D6D}"/>
    <cellStyle name="Hyperlink 2 3 2 2 2 2 4 3" xfId="5763" xr:uid="{00000000-0005-0000-0000-0000DC060000}"/>
    <cellStyle name="Hyperlink 2 3 2 2 2 2 4 4" xfId="7973" xr:uid="{0A8CECFC-FCD2-43D9-9E2E-70B03930655D}"/>
    <cellStyle name="Hyperlink 2 3 2 2 2 2 5" xfId="2448" xr:uid="{00000000-0005-0000-0000-0000DD060000}"/>
    <cellStyle name="Hyperlink 2 3 2 2 2 2 5 2" xfId="9078" xr:uid="{287D86E2-AF75-46DC-9610-F7F72967A9F7}"/>
    <cellStyle name="Hyperlink 2 3 2 2 2 2 6" xfId="4658" xr:uid="{00000000-0005-0000-0000-0000DE060000}"/>
    <cellStyle name="Hyperlink 2 3 2 2 2 2 7" xfId="6868" xr:uid="{12D74737-634B-4BFC-9DC3-1AF3E4DCB7A9}"/>
    <cellStyle name="Hyperlink 2 3 2 2 2 3" xfId="321" xr:uid="{00000000-0005-0000-0000-0000DF060000}"/>
    <cellStyle name="Hyperlink 2 3 2 2 2 3 2" xfId="597" xr:uid="{00000000-0005-0000-0000-0000E0060000}"/>
    <cellStyle name="Hyperlink 2 3 2 2 2 3 2 2" xfId="1149" xr:uid="{00000000-0005-0000-0000-0000E1060000}"/>
    <cellStyle name="Hyperlink 2 3 2 2 2 3 2 2 2" xfId="2262" xr:uid="{00000000-0005-0000-0000-0000E2060000}"/>
    <cellStyle name="Hyperlink 2 3 2 2 2 3 2 2 2 2" xfId="4473" xr:uid="{00000000-0005-0000-0000-0000E3060000}"/>
    <cellStyle name="Hyperlink 2 3 2 2 2 3 2 2 2 2 2" xfId="11103" xr:uid="{3D679191-5CBC-47AE-BA3F-9BBAE34A3BD5}"/>
    <cellStyle name="Hyperlink 2 3 2 2 2 3 2 2 2 3" xfId="6683" xr:uid="{00000000-0005-0000-0000-0000E4060000}"/>
    <cellStyle name="Hyperlink 2 3 2 2 2 3 2 2 2 4" xfId="8893" xr:uid="{CE8442B6-9D44-4B79-B12A-99A49B1BC97E}"/>
    <cellStyle name="Hyperlink 2 3 2 2 2 3 2 2 3" xfId="3368" xr:uid="{00000000-0005-0000-0000-0000E5060000}"/>
    <cellStyle name="Hyperlink 2 3 2 2 2 3 2 2 3 2" xfId="9998" xr:uid="{46831D25-169F-49E2-830D-FBA2C88AFDB0}"/>
    <cellStyle name="Hyperlink 2 3 2 2 2 3 2 2 4" xfId="5578" xr:uid="{00000000-0005-0000-0000-0000E6060000}"/>
    <cellStyle name="Hyperlink 2 3 2 2 2 3 2 2 5" xfId="7788" xr:uid="{D9727DAD-4795-42FD-A863-95FFD1DFD14F}"/>
    <cellStyle name="Hyperlink 2 3 2 2 2 3 2 3" xfId="1710" xr:uid="{00000000-0005-0000-0000-0000E7060000}"/>
    <cellStyle name="Hyperlink 2 3 2 2 2 3 2 3 2" xfId="3921" xr:uid="{00000000-0005-0000-0000-0000E8060000}"/>
    <cellStyle name="Hyperlink 2 3 2 2 2 3 2 3 2 2" xfId="10551" xr:uid="{E6D88BB5-9DB4-4DB3-9702-ECCE11C25B06}"/>
    <cellStyle name="Hyperlink 2 3 2 2 2 3 2 3 3" xfId="6131" xr:uid="{00000000-0005-0000-0000-0000E9060000}"/>
    <cellStyle name="Hyperlink 2 3 2 2 2 3 2 3 4" xfId="8341" xr:uid="{4C53C2E2-0D6B-47E3-907E-ADE4DCA1ED76}"/>
    <cellStyle name="Hyperlink 2 3 2 2 2 3 2 4" xfId="2816" xr:uid="{00000000-0005-0000-0000-0000EA060000}"/>
    <cellStyle name="Hyperlink 2 3 2 2 2 3 2 4 2" xfId="9446" xr:uid="{647F3158-F1DD-424C-8A15-A66589C43BBB}"/>
    <cellStyle name="Hyperlink 2 3 2 2 2 3 2 5" xfId="5026" xr:uid="{00000000-0005-0000-0000-0000EB060000}"/>
    <cellStyle name="Hyperlink 2 3 2 2 2 3 2 6" xfId="7236" xr:uid="{16D1B473-46E9-4F61-A56D-2F3E95058C11}"/>
    <cellStyle name="Hyperlink 2 3 2 2 2 3 3" xfId="873" xr:uid="{00000000-0005-0000-0000-0000EC060000}"/>
    <cellStyle name="Hyperlink 2 3 2 2 2 3 3 2" xfId="1986" xr:uid="{00000000-0005-0000-0000-0000ED060000}"/>
    <cellStyle name="Hyperlink 2 3 2 2 2 3 3 2 2" xfId="4197" xr:uid="{00000000-0005-0000-0000-0000EE060000}"/>
    <cellStyle name="Hyperlink 2 3 2 2 2 3 3 2 2 2" xfId="10827" xr:uid="{BE14FC06-B9E8-4431-A75B-184C08F18618}"/>
    <cellStyle name="Hyperlink 2 3 2 2 2 3 3 2 3" xfId="6407" xr:uid="{00000000-0005-0000-0000-0000EF060000}"/>
    <cellStyle name="Hyperlink 2 3 2 2 2 3 3 2 4" xfId="8617" xr:uid="{92DFDAB8-6195-443C-A9EC-757AF705C840}"/>
    <cellStyle name="Hyperlink 2 3 2 2 2 3 3 3" xfId="3092" xr:uid="{00000000-0005-0000-0000-0000F0060000}"/>
    <cellStyle name="Hyperlink 2 3 2 2 2 3 3 3 2" xfId="9722" xr:uid="{42CE57BE-FC9C-4A24-A871-884716FE50E3}"/>
    <cellStyle name="Hyperlink 2 3 2 2 2 3 3 4" xfId="5302" xr:uid="{00000000-0005-0000-0000-0000F1060000}"/>
    <cellStyle name="Hyperlink 2 3 2 2 2 3 3 5" xfId="7512" xr:uid="{D7BE36E8-8731-4FF7-B70D-ABB3FC4F8C51}"/>
    <cellStyle name="Hyperlink 2 3 2 2 2 3 4" xfId="1434" xr:uid="{00000000-0005-0000-0000-0000F2060000}"/>
    <cellStyle name="Hyperlink 2 3 2 2 2 3 4 2" xfId="3645" xr:uid="{00000000-0005-0000-0000-0000F3060000}"/>
    <cellStyle name="Hyperlink 2 3 2 2 2 3 4 2 2" xfId="10275" xr:uid="{02B676B9-2789-467A-8093-B10B359DCD61}"/>
    <cellStyle name="Hyperlink 2 3 2 2 2 3 4 3" xfId="5855" xr:uid="{00000000-0005-0000-0000-0000F4060000}"/>
    <cellStyle name="Hyperlink 2 3 2 2 2 3 4 4" xfId="8065" xr:uid="{07A1EF4C-27CB-40F6-96E9-045C05327676}"/>
    <cellStyle name="Hyperlink 2 3 2 2 2 3 5" xfId="2540" xr:uid="{00000000-0005-0000-0000-0000F5060000}"/>
    <cellStyle name="Hyperlink 2 3 2 2 2 3 5 2" xfId="9170" xr:uid="{B2DF10F6-CED2-45F5-ADA6-5B108DB40599}"/>
    <cellStyle name="Hyperlink 2 3 2 2 2 3 6" xfId="4750" xr:uid="{00000000-0005-0000-0000-0000F6060000}"/>
    <cellStyle name="Hyperlink 2 3 2 2 2 3 7" xfId="6960" xr:uid="{03C29DAA-E431-45CC-ABAB-70197FF49627}"/>
    <cellStyle name="Hyperlink 2 3 2 2 2 4" xfId="413" xr:uid="{00000000-0005-0000-0000-0000F7060000}"/>
    <cellStyle name="Hyperlink 2 3 2 2 2 4 2" xfId="965" xr:uid="{00000000-0005-0000-0000-0000F8060000}"/>
    <cellStyle name="Hyperlink 2 3 2 2 2 4 2 2" xfId="2078" xr:uid="{00000000-0005-0000-0000-0000F9060000}"/>
    <cellStyle name="Hyperlink 2 3 2 2 2 4 2 2 2" xfId="4289" xr:uid="{00000000-0005-0000-0000-0000FA060000}"/>
    <cellStyle name="Hyperlink 2 3 2 2 2 4 2 2 2 2" xfId="10919" xr:uid="{F8996AA0-2715-4E99-8CBE-1BC3524589ED}"/>
    <cellStyle name="Hyperlink 2 3 2 2 2 4 2 2 3" xfId="6499" xr:uid="{00000000-0005-0000-0000-0000FB060000}"/>
    <cellStyle name="Hyperlink 2 3 2 2 2 4 2 2 4" xfId="8709" xr:uid="{5B399776-27B1-48FC-AB63-BCAB79995AD5}"/>
    <cellStyle name="Hyperlink 2 3 2 2 2 4 2 3" xfId="3184" xr:uid="{00000000-0005-0000-0000-0000FC060000}"/>
    <cellStyle name="Hyperlink 2 3 2 2 2 4 2 3 2" xfId="9814" xr:uid="{5A9FA774-0E69-4EAB-BFB7-CF4A014EA34D}"/>
    <cellStyle name="Hyperlink 2 3 2 2 2 4 2 4" xfId="5394" xr:uid="{00000000-0005-0000-0000-0000FD060000}"/>
    <cellStyle name="Hyperlink 2 3 2 2 2 4 2 5" xfId="7604" xr:uid="{6CFBBD47-D196-4E39-B61B-09454A370EED}"/>
    <cellStyle name="Hyperlink 2 3 2 2 2 4 3" xfId="1526" xr:uid="{00000000-0005-0000-0000-0000FE060000}"/>
    <cellStyle name="Hyperlink 2 3 2 2 2 4 3 2" xfId="3737" xr:uid="{00000000-0005-0000-0000-0000FF060000}"/>
    <cellStyle name="Hyperlink 2 3 2 2 2 4 3 2 2" xfId="10367" xr:uid="{5DED4928-92BE-467B-BE22-FE0A29F0AC88}"/>
    <cellStyle name="Hyperlink 2 3 2 2 2 4 3 3" xfId="5947" xr:uid="{00000000-0005-0000-0000-000000070000}"/>
    <cellStyle name="Hyperlink 2 3 2 2 2 4 3 4" xfId="8157" xr:uid="{7E7F4CD3-5AD9-4AD6-87F5-F9F2840DED7B}"/>
    <cellStyle name="Hyperlink 2 3 2 2 2 4 4" xfId="2632" xr:uid="{00000000-0005-0000-0000-000001070000}"/>
    <cellStyle name="Hyperlink 2 3 2 2 2 4 4 2" xfId="9262" xr:uid="{515B3447-9EA7-418E-AFA5-A8A3F0EF77A1}"/>
    <cellStyle name="Hyperlink 2 3 2 2 2 4 5" xfId="4842" xr:uid="{00000000-0005-0000-0000-000002070000}"/>
    <cellStyle name="Hyperlink 2 3 2 2 2 4 6" xfId="7052" xr:uid="{FFE853AB-337C-4B7A-850E-240039F029F7}"/>
    <cellStyle name="Hyperlink 2 3 2 2 2 5" xfId="689" xr:uid="{00000000-0005-0000-0000-000003070000}"/>
    <cellStyle name="Hyperlink 2 3 2 2 2 5 2" xfId="1802" xr:uid="{00000000-0005-0000-0000-000004070000}"/>
    <cellStyle name="Hyperlink 2 3 2 2 2 5 2 2" xfId="4013" xr:uid="{00000000-0005-0000-0000-000005070000}"/>
    <cellStyle name="Hyperlink 2 3 2 2 2 5 2 2 2" xfId="10643" xr:uid="{9D474CE3-6A60-466D-8EDB-B62D5EBFA5E6}"/>
    <cellStyle name="Hyperlink 2 3 2 2 2 5 2 3" xfId="6223" xr:uid="{00000000-0005-0000-0000-000006070000}"/>
    <cellStyle name="Hyperlink 2 3 2 2 2 5 2 4" xfId="8433" xr:uid="{1DE82CA8-5F7A-4F2A-AC8B-2814FF235A0B}"/>
    <cellStyle name="Hyperlink 2 3 2 2 2 5 3" xfId="2908" xr:uid="{00000000-0005-0000-0000-000007070000}"/>
    <cellStyle name="Hyperlink 2 3 2 2 2 5 3 2" xfId="9538" xr:uid="{387F6D8A-D6E0-4D4E-971F-7499F7B3CBC7}"/>
    <cellStyle name="Hyperlink 2 3 2 2 2 5 4" xfId="5118" xr:uid="{00000000-0005-0000-0000-000008070000}"/>
    <cellStyle name="Hyperlink 2 3 2 2 2 5 5" xfId="7328" xr:uid="{D038EFD9-29AD-4ECF-837A-F783106559E0}"/>
    <cellStyle name="Hyperlink 2 3 2 2 2 6" xfId="1250" xr:uid="{00000000-0005-0000-0000-000009070000}"/>
    <cellStyle name="Hyperlink 2 3 2 2 2 6 2" xfId="3461" xr:uid="{00000000-0005-0000-0000-00000A070000}"/>
    <cellStyle name="Hyperlink 2 3 2 2 2 6 2 2" xfId="10091" xr:uid="{B69B870C-A92B-437E-8459-934568EDC226}"/>
    <cellStyle name="Hyperlink 2 3 2 2 2 6 3" xfId="5671" xr:uid="{00000000-0005-0000-0000-00000B070000}"/>
    <cellStyle name="Hyperlink 2 3 2 2 2 6 4" xfId="7881" xr:uid="{144E0137-375D-4BDE-9982-4A51D0A5B839}"/>
    <cellStyle name="Hyperlink 2 3 2 2 2 7" xfId="2356" xr:uid="{00000000-0005-0000-0000-00000C070000}"/>
    <cellStyle name="Hyperlink 2 3 2 2 2 7 2" xfId="8986" xr:uid="{98520B06-4D77-4E7D-99D2-08C1693E9317}"/>
    <cellStyle name="Hyperlink 2 3 2 2 2 8" xfId="4566" xr:uid="{00000000-0005-0000-0000-00000D070000}"/>
    <cellStyle name="Hyperlink 2 3 2 2 2 9" xfId="6776" xr:uid="{3AED9544-8FF0-4936-BA29-537CBD8475BD}"/>
    <cellStyle name="Hyperlink 2 3 2 2 3" xfId="183" xr:uid="{00000000-0005-0000-0000-00000E070000}"/>
    <cellStyle name="Hyperlink 2 3 2 2 3 2" xfId="459" xr:uid="{00000000-0005-0000-0000-00000F070000}"/>
    <cellStyle name="Hyperlink 2 3 2 2 3 2 2" xfId="1011" xr:uid="{00000000-0005-0000-0000-000010070000}"/>
    <cellStyle name="Hyperlink 2 3 2 2 3 2 2 2" xfId="2124" xr:uid="{00000000-0005-0000-0000-000011070000}"/>
    <cellStyle name="Hyperlink 2 3 2 2 3 2 2 2 2" xfId="4335" xr:uid="{00000000-0005-0000-0000-000012070000}"/>
    <cellStyle name="Hyperlink 2 3 2 2 3 2 2 2 2 2" xfId="10965" xr:uid="{220B959F-017E-4DD4-91C6-047934E7B470}"/>
    <cellStyle name="Hyperlink 2 3 2 2 3 2 2 2 3" xfId="6545" xr:uid="{00000000-0005-0000-0000-000013070000}"/>
    <cellStyle name="Hyperlink 2 3 2 2 3 2 2 2 4" xfId="8755" xr:uid="{A74E79EF-11E4-4C8B-B124-3D8F644D57F4}"/>
    <cellStyle name="Hyperlink 2 3 2 2 3 2 2 3" xfId="3230" xr:uid="{00000000-0005-0000-0000-000014070000}"/>
    <cellStyle name="Hyperlink 2 3 2 2 3 2 2 3 2" xfId="9860" xr:uid="{4DC12DD8-5F68-4DE9-B5D6-371A54A1B79D}"/>
    <cellStyle name="Hyperlink 2 3 2 2 3 2 2 4" xfId="5440" xr:uid="{00000000-0005-0000-0000-000015070000}"/>
    <cellStyle name="Hyperlink 2 3 2 2 3 2 2 5" xfId="7650" xr:uid="{21E9C642-9F2B-48CC-A7BE-CFC6284C92F7}"/>
    <cellStyle name="Hyperlink 2 3 2 2 3 2 3" xfId="1572" xr:uid="{00000000-0005-0000-0000-000016070000}"/>
    <cellStyle name="Hyperlink 2 3 2 2 3 2 3 2" xfId="3783" xr:uid="{00000000-0005-0000-0000-000017070000}"/>
    <cellStyle name="Hyperlink 2 3 2 2 3 2 3 2 2" xfId="10413" xr:uid="{196CE4B4-DB4A-4C9E-ABA4-90D95E635BFB}"/>
    <cellStyle name="Hyperlink 2 3 2 2 3 2 3 3" xfId="5993" xr:uid="{00000000-0005-0000-0000-000018070000}"/>
    <cellStyle name="Hyperlink 2 3 2 2 3 2 3 4" xfId="8203" xr:uid="{9A6AA6AF-5766-4226-B090-5DBFCB2F1232}"/>
    <cellStyle name="Hyperlink 2 3 2 2 3 2 4" xfId="2678" xr:uid="{00000000-0005-0000-0000-000019070000}"/>
    <cellStyle name="Hyperlink 2 3 2 2 3 2 4 2" xfId="9308" xr:uid="{D224A517-EF51-4A8A-82F4-2351BD3E80C5}"/>
    <cellStyle name="Hyperlink 2 3 2 2 3 2 5" xfId="4888" xr:uid="{00000000-0005-0000-0000-00001A070000}"/>
    <cellStyle name="Hyperlink 2 3 2 2 3 2 6" xfId="7098" xr:uid="{7E5E9CFD-02E8-41D3-8020-08B3C83933CE}"/>
    <cellStyle name="Hyperlink 2 3 2 2 3 3" xfId="735" xr:uid="{00000000-0005-0000-0000-00001B070000}"/>
    <cellStyle name="Hyperlink 2 3 2 2 3 3 2" xfId="1848" xr:uid="{00000000-0005-0000-0000-00001C070000}"/>
    <cellStyle name="Hyperlink 2 3 2 2 3 3 2 2" xfId="4059" xr:uid="{00000000-0005-0000-0000-00001D070000}"/>
    <cellStyle name="Hyperlink 2 3 2 2 3 3 2 2 2" xfId="10689" xr:uid="{D4BE2483-070E-48E0-91AF-5E581CC18DDA}"/>
    <cellStyle name="Hyperlink 2 3 2 2 3 3 2 3" xfId="6269" xr:uid="{00000000-0005-0000-0000-00001E070000}"/>
    <cellStyle name="Hyperlink 2 3 2 2 3 3 2 4" xfId="8479" xr:uid="{9843B4FD-35C3-4663-B7DB-7F15E6C3A302}"/>
    <cellStyle name="Hyperlink 2 3 2 2 3 3 3" xfId="2954" xr:uid="{00000000-0005-0000-0000-00001F070000}"/>
    <cellStyle name="Hyperlink 2 3 2 2 3 3 3 2" xfId="9584" xr:uid="{6B9A5320-C64E-4069-BD95-6D7B9CE82C81}"/>
    <cellStyle name="Hyperlink 2 3 2 2 3 3 4" xfId="5164" xr:uid="{00000000-0005-0000-0000-000020070000}"/>
    <cellStyle name="Hyperlink 2 3 2 2 3 3 5" xfId="7374" xr:uid="{52B65C06-47BD-4AE5-9357-41B96705B2AA}"/>
    <cellStyle name="Hyperlink 2 3 2 2 3 4" xfId="1296" xr:uid="{00000000-0005-0000-0000-000021070000}"/>
    <cellStyle name="Hyperlink 2 3 2 2 3 4 2" xfId="3507" xr:uid="{00000000-0005-0000-0000-000022070000}"/>
    <cellStyle name="Hyperlink 2 3 2 2 3 4 2 2" xfId="10137" xr:uid="{D365BCBA-A808-4B7C-8CFC-BA26653F3E88}"/>
    <cellStyle name="Hyperlink 2 3 2 2 3 4 3" xfId="5717" xr:uid="{00000000-0005-0000-0000-000023070000}"/>
    <cellStyle name="Hyperlink 2 3 2 2 3 4 4" xfId="7927" xr:uid="{19271CC3-3E1C-4CC6-A4D9-D20403E5CA08}"/>
    <cellStyle name="Hyperlink 2 3 2 2 3 5" xfId="2402" xr:uid="{00000000-0005-0000-0000-000024070000}"/>
    <cellStyle name="Hyperlink 2 3 2 2 3 5 2" xfId="9032" xr:uid="{4F83A9FB-1D2F-4DD8-8F04-30F8C1CA7D24}"/>
    <cellStyle name="Hyperlink 2 3 2 2 3 6" xfId="4612" xr:uid="{00000000-0005-0000-0000-000025070000}"/>
    <cellStyle name="Hyperlink 2 3 2 2 3 7" xfId="6822" xr:uid="{6B5F2F98-3621-45FD-A8F9-C7D918BBBB24}"/>
    <cellStyle name="Hyperlink 2 3 2 2 4" xfId="275" xr:uid="{00000000-0005-0000-0000-000026070000}"/>
    <cellStyle name="Hyperlink 2 3 2 2 4 2" xfId="551" xr:uid="{00000000-0005-0000-0000-000027070000}"/>
    <cellStyle name="Hyperlink 2 3 2 2 4 2 2" xfId="1103" xr:uid="{00000000-0005-0000-0000-000028070000}"/>
    <cellStyle name="Hyperlink 2 3 2 2 4 2 2 2" xfId="2216" xr:uid="{00000000-0005-0000-0000-000029070000}"/>
    <cellStyle name="Hyperlink 2 3 2 2 4 2 2 2 2" xfId="4427" xr:uid="{00000000-0005-0000-0000-00002A070000}"/>
    <cellStyle name="Hyperlink 2 3 2 2 4 2 2 2 2 2" xfId="11057" xr:uid="{F535E4B8-322A-4ED9-863F-0994E975398E}"/>
    <cellStyle name="Hyperlink 2 3 2 2 4 2 2 2 3" xfId="6637" xr:uid="{00000000-0005-0000-0000-00002B070000}"/>
    <cellStyle name="Hyperlink 2 3 2 2 4 2 2 2 4" xfId="8847" xr:uid="{A546A96C-1D62-4D66-9155-902DD4E075D4}"/>
    <cellStyle name="Hyperlink 2 3 2 2 4 2 2 3" xfId="3322" xr:uid="{00000000-0005-0000-0000-00002C070000}"/>
    <cellStyle name="Hyperlink 2 3 2 2 4 2 2 3 2" xfId="9952" xr:uid="{7D2F053C-D173-40F1-9CC2-21B5B969703E}"/>
    <cellStyle name="Hyperlink 2 3 2 2 4 2 2 4" xfId="5532" xr:uid="{00000000-0005-0000-0000-00002D070000}"/>
    <cellStyle name="Hyperlink 2 3 2 2 4 2 2 5" xfId="7742" xr:uid="{8BBEAA7B-F250-492D-BB62-6E6AE7AF4D9C}"/>
    <cellStyle name="Hyperlink 2 3 2 2 4 2 3" xfId="1664" xr:uid="{00000000-0005-0000-0000-00002E070000}"/>
    <cellStyle name="Hyperlink 2 3 2 2 4 2 3 2" xfId="3875" xr:uid="{00000000-0005-0000-0000-00002F070000}"/>
    <cellStyle name="Hyperlink 2 3 2 2 4 2 3 2 2" xfId="10505" xr:uid="{D5F56937-3B09-40E6-BB41-3930F0B485BE}"/>
    <cellStyle name="Hyperlink 2 3 2 2 4 2 3 3" xfId="6085" xr:uid="{00000000-0005-0000-0000-000030070000}"/>
    <cellStyle name="Hyperlink 2 3 2 2 4 2 3 4" xfId="8295" xr:uid="{FDE7E979-D89C-4939-A12C-4EE04F5707BA}"/>
    <cellStyle name="Hyperlink 2 3 2 2 4 2 4" xfId="2770" xr:uid="{00000000-0005-0000-0000-000031070000}"/>
    <cellStyle name="Hyperlink 2 3 2 2 4 2 4 2" xfId="9400" xr:uid="{782D8A68-1486-47C6-BC75-1768FA92D62C}"/>
    <cellStyle name="Hyperlink 2 3 2 2 4 2 5" xfId="4980" xr:uid="{00000000-0005-0000-0000-000032070000}"/>
    <cellStyle name="Hyperlink 2 3 2 2 4 2 6" xfId="7190" xr:uid="{1A2D327F-DBC5-48AC-A11C-C1A8104C5484}"/>
    <cellStyle name="Hyperlink 2 3 2 2 4 3" xfId="827" xr:uid="{00000000-0005-0000-0000-000033070000}"/>
    <cellStyle name="Hyperlink 2 3 2 2 4 3 2" xfId="1940" xr:uid="{00000000-0005-0000-0000-000034070000}"/>
    <cellStyle name="Hyperlink 2 3 2 2 4 3 2 2" xfId="4151" xr:uid="{00000000-0005-0000-0000-000035070000}"/>
    <cellStyle name="Hyperlink 2 3 2 2 4 3 2 2 2" xfId="10781" xr:uid="{7DBFBD91-D683-4808-9A27-C1387C27D3CB}"/>
    <cellStyle name="Hyperlink 2 3 2 2 4 3 2 3" xfId="6361" xr:uid="{00000000-0005-0000-0000-000036070000}"/>
    <cellStyle name="Hyperlink 2 3 2 2 4 3 2 4" xfId="8571" xr:uid="{11CD4531-C847-41EB-A2B5-EAC4A5279AEE}"/>
    <cellStyle name="Hyperlink 2 3 2 2 4 3 3" xfId="3046" xr:uid="{00000000-0005-0000-0000-000037070000}"/>
    <cellStyle name="Hyperlink 2 3 2 2 4 3 3 2" xfId="9676" xr:uid="{4F64CC4A-6664-43C3-B025-C023F3B1EED9}"/>
    <cellStyle name="Hyperlink 2 3 2 2 4 3 4" xfId="5256" xr:uid="{00000000-0005-0000-0000-000038070000}"/>
    <cellStyle name="Hyperlink 2 3 2 2 4 3 5" xfId="7466" xr:uid="{F222912D-D45C-4770-A7B4-3F20F1B9AE34}"/>
    <cellStyle name="Hyperlink 2 3 2 2 4 4" xfId="1388" xr:uid="{00000000-0005-0000-0000-000039070000}"/>
    <cellStyle name="Hyperlink 2 3 2 2 4 4 2" xfId="3599" xr:uid="{00000000-0005-0000-0000-00003A070000}"/>
    <cellStyle name="Hyperlink 2 3 2 2 4 4 2 2" xfId="10229" xr:uid="{71FD684E-E730-4A3A-818E-AD332416E07D}"/>
    <cellStyle name="Hyperlink 2 3 2 2 4 4 3" xfId="5809" xr:uid="{00000000-0005-0000-0000-00003B070000}"/>
    <cellStyle name="Hyperlink 2 3 2 2 4 4 4" xfId="8019" xr:uid="{E7E645C0-6F50-47A5-BF6E-8DF7F914912A}"/>
    <cellStyle name="Hyperlink 2 3 2 2 4 5" xfId="2494" xr:uid="{00000000-0005-0000-0000-00003C070000}"/>
    <cellStyle name="Hyperlink 2 3 2 2 4 5 2" xfId="9124" xr:uid="{63B3B69F-58FF-492D-9DD8-7B12DCBF9298}"/>
    <cellStyle name="Hyperlink 2 3 2 2 4 6" xfId="4704" xr:uid="{00000000-0005-0000-0000-00003D070000}"/>
    <cellStyle name="Hyperlink 2 3 2 2 4 7" xfId="6914" xr:uid="{986AFBEA-9068-430D-9C21-967214373793}"/>
    <cellStyle name="Hyperlink 2 3 2 2 5" xfId="367" xr:uid="{00000000-0005-0000-0000-00003E070000}"/>
    <cellStyle name="Hyperlink 2 3 2 2 5 2" xfId="919" xr:uid="{00000000-0005-0000-0000-00003F070000}"/>
    <cellStyle name="Hyperlink 2 3 2 2 5 2 2" xfId="2032" xr:uid="{00000000-0005-0000-0000-000040070000}"/>
    <cellStyle name="Hyperlink 2 3 2 2 5 2 2 2" xfId="4243" xr:uid="{00000000-0005-0000-0000-000041070000}"/>
    <cellStyle name="Hyperlink 2 3 2 2 5 2 2 2 2" xfId="10873" xr:uid="{C8F2BE00-2B24-42D0-9AF7-6A2831BE68D7}"/>
    <cellStyle name="Hyperlink 2 3 2 2 5 2 2 3" xfId="6453" xr:uid="{00000000-0005-0000-0000-000042070000}"/>
    <cellStyle name="Hyperlink 2 3 2 2 5 2 2 4" xfId="8663" xr:uid="{5629AEBA-7E98-4233-975C-1AEC0FDCE66B}"/>
    <cellStyle name="Hyperlink 2 3 2 2 5 2 3" xfId="3138" xr:uid="{00000000-0005-0000-0000-000043070000}"/>
    <cellStyle name="Hyperlink 2 3 2 2 5 2 3 2" xfId="9768" xr:uid="{E4061E2B-AB5F-44C8-8DDB-574A74EBF11D}"/>
    <cellStyle name="Hyperlink 2 3 2 2 5 2 4" xfId="5348" xr:uid="{00000000-0005-0000-0000-000044070000}"/>
    <cellStyle name="Hyperlink 2 3 2 2 5 2 5" xfId="7558" xr:uid="{34171BE6-850E-49CB-85C7-04972220DE55}"/>
    <cellStyle name="Hyperlink 2 3 2 2 5 3" xfId="1480" xr:uid="{00000000-0005-0000-0000-000045070000}"/>
    <cellStyle name="Hyperlink 2 3 2 2 5 3 2" xfId="3691" xr:uid="{00000000-0005-0000-0000-000046070000}"/>
    <cellStyle name="Hyperlink 2 3 2 2 5 3 2 2" xfId="10321" xr:uid="{94AEF2D4-E30C-4603-9804-3501A97D7ED1}"/>
    <cellStyle name="Hyperlink 2 3 2 2 5 3 3" xfId="5901" xr:uid="{00000000-0005-0000-0000-000047070000}"/>
    <cellStyle name="Hyperlink 2 3 2 2 5 3 4" xfId="8111" xr:uid="{ECCB9E3D-AD1D-4E7B-BC67-DF87C7558028}"/>
    <cellStyle name="Hyperlink 2 3 2 2 5 4" xfId="2586" xr:uid="{00000000-0005-0000-0000-000048070000}"/>
    <cellStyle name="Hyperlink 2 3 2 2 5 4 2" xfId="9216" xr:uid="{AF4C857F-2A47-4115-A1A8-0EC735F9C405}"/>
    <cellStyle name="Hyperlink 2 3 2 2 5 5" xfId="4796" xr:uid="{00000000-0005-0000-0000-000049070000}"/>
    <cellStyle name="Hyperlink 2 3 2 2 5 6" xfId="7006" xr:uid="{094A3062-D9A1-47A1-BFC2-8375766F3E00}"/>
    <cellStyle name="Hyperlink 2 3 2 2 6" xfId="643" xr:uid="{00000000-0005-0000-0000-00004A070000}"/>
    <cellStyle name="Hyperlink 2 3 2 2 6 2" xfId="1756" xr:uid="{00000000-0005-0000-0000-00004B070000}"/>
    <cellStyle name="Hyperlink 2 3 2 2 6 2 2" xfId="3967" xr:uid="{00000000-0005-0000-0000-00004C070000}"/>
    <cellStyle name="Hyperlink 2 3 2 2 6 2 2 2" xfId="10597" xr:uid="{662502E3-367D-46DD-9585-BBE06022E180}"/>
    <cellStyle name="Hyperlink 2 3 2 2 6 2 3" xfId="6177" xr:uid="{00000000-0005-0000-0000-00004D070000}"/>
    <cellStyle name="Hyperlink 2 3 2 2 6 2 4" xfId="8387" xr:uid="{9DEFE2CF-DDDA-4958-99D7-3A631782BF89}"/>
    <cellStyle name="Hyperlink 2 3 2 2 6 3" xfId="2862" xr:uid="{00000000-0005-0000-0000-00004E070000}"/>
    <cellStyle name="Hyperlink 2 3 2 2 6 3 2" xfId="9492" xr:uid="{1D79EF37-B84F-443B-B61C-23D5038C9DDF}"/>
    <cellStyle name="Hyperlink 2 3 2 2 6 4" xfId="5072" xr:uid="{00000000-0005-0000-0000-00004F070000}"/>
    <cellStyle name="Hyperlink 2 3 2 2 6 5" xfId="7282" xr:uid="{8107E6AA-F1F2-4B3A-A80B-3FD1086777C7}"/>
    <cellStyle name="Hyperlink 2 3 2 2 7" xfId="1204" xr:uid="{00000000-0005-0000-0000-000050070000}"/>
    <cellStyle name="Hyperlink 2 3 2 2 7 2" xfId="3415" xr:uid="{00000000-0005-0000-0000-000051070000}"/>
    <cellStyle name="Hyperlink 2 3 2 2 7 2 2" xfId="10045" xr:uid="{19D37FF3-DBE7-433F-8A0D-71FD781F9B59}"/>
    <cellStyle name="Hyperlink 2 3 2 2 7 3" xfId="5625" xr:uid="{00000000-0005-0000-0000-000052070000}"/>
    <cellStyle name="Hyperlink 2 3 2 2 7 4" xfId="7835" xr:uid="{D6F5EC73-CCC2-4D4B-81BE-3A7BC4333574}"/>
    <cellStyle name="Hyperlink 2 3 2 2 8" xfId="2310" xr:uid="{00000000-0005-0000-0000-000053070000}"/>
    <cellStyle name="Hyperlink 2 3 2 2 8 2" xfId="8940" xr:uid="{32971BCC-6FDA-46A4-86D0-4CFE6DC44BE6}"/>
    <cellStyle name="Hyperlink 2 3 2 2 9" xfId="4520" xr:uid="{00000000-0005-0000-0000-000054070000}"/>
    <cellStyle name="Hyperlink 2 3 2 3" xfId="117" xr:uid="{00000000-0005-0000-0000-000055070000}"/>
    <cellStyle name="Hyperlink 2 3 2 3 2" xfId="209" xr:uid="{00000000-0005-0000-0000-000056070000}"/>
    <cellStyle name="Hyperlink 2 3 2 3 2 2" xfId="485" xr:uid="{00000000-0005-0000-0000-000057070000}"/>
    <cellStyle name="Hyperlink 2 3 2 3 2 2 2" xfId="1037" xr:uid="{00000000-0005-0000-0000-000058070000}"/>
    <cellStyle name="Hyperlink 2 3 2 3 2 2 2 2" xfId="2150" xr:uid="{00000000-0005-0000-0000-000059070000}"/>
    <cellStyle name="Hyperlink 2 3 2 3 2 2 2 2 2" xfId="4361" xr:uid="{00000000-0005-0000-0000-00005A070000}"/>
    <cellStyle name="Hyperlink 2 3 2 3 2 2 2 2 2 2" xfId="10991" xr:uid="{138D03B5-0F8D-4CE2-8237-E244C3A663E5}"/>
    <cellStyle name="Hyperlink 2 3 2 3 2 2 2 2 3" xfId="6571" xr:uid="{00000000-0005-0000-0000-00005B070000}"/>
    <cellStyle name="Hyperlink 2 3 2 3 2 2 2 2 4" xfId="8781" xr:uid="{F2D01C47-5BB3-4191-B3D1-58F194C0103B}"/>
    <cellStyle name="Hyperlink 2 3 2 3 2 2 2 3" xfId="3256" xr:uid="{00000000-0005-0000-0000-00005C070000}"/>
    <cellStyle name="Hyperlink 2 3 2 3 2 2 2 3 2" xfId="9886" xr:uid="{AAC6496F-F29A-4F58-BDB2-88994CCD2D08}"/>
    <cellStyle name="Hyperlink 2 3 2 3 2 2 2 4" xfId="5466" xr:uid="{00000000-0005-0000-0000-00005D070000}"/>
    <cellStyle name="Hyperlink 2 3 2 3 2 2 2 5" xfId="7676" xr:uid="{6D4EE6C9-89A6-475F-8267-4A60F181DB69}"/>
    <cellStyle name="Hyperlink 2 3 2 3 2 2 3" xfId="1598" xr:uid="{00000000-0005-0000-0000-00005E070000}"/>
    <cellStyle name="Hyperlink 2 3 2 3 2 2 3 2" xfId="3809" xr:uid="{00000000-0005-0000-0000-00005F070000}"/>
    <cellStyle name="Hyperlink 2 3 2 3 2 2 3 2 2" xfId="10439" xr:uid="{50FA47AE-999A-4444-93DB-F8D5565A3A52}"/>
    <cellStyle name="Hyperlink 2 3 2 3 2 2 3 3" xfId="6019" xr:uid="{00000000-0005-0000-0000-000060070000}"/>
    <cellStyle name="Hyperlink 2 3 2 3 2 2 3 4" xfId="8229" xr:uid="{C776586E-8BCC-497A-BC61-510D488DDA2E}"/>
    <cellStyle name="Hyperlink 2 3 2 3 2 2 4" xfId="2704" xr:uid="{00000000-0005-0000-0000-000061070000}"/>
    <cellStyle name="Hyperlink 2 3 2 3 2 2 4 2" xfId="9334" xr:uid="{654AF281-1BB9-431B-BDDE-DF5570DC2185}"/>
    <cellStyle name="Hyperlink 2 3 2 3 2 2 5" xfId="4914" xr:uid="{00000000-0005-0000-0000-000062070000}"/>
    <cellStyle name="Hyperlink 2 3 2 3 2 2 6" xfId="7124" xr:uid="{ABEB7AE0-F9FD-4989-99AF-8F94324C8029}"/>
    <cellStyle name="Hyperlink 2 3 2 3 2 3" xfId="761" xr:uid="{00000000-0005-0000-0000-000063070000}"/>
    <cellStyle name="Hyperlink 2 3 2 3 2 3 2" xfId="1874" xr:uid="{00000000-0005-0000-0000-000064070000}"/>
    <cellStyle name="Hyperlink 2 3 2 3 2 3 2 2" xfId="4085" xr:uid="{00000000-0005-0000-0000-000065070000}"/>
    <cellStyle name="Hyperlink 2 3 2 3 2 3 2 2 2" xfId="10715" xr:uid="{4AC4847C-F000-49D1-A79E-7041F23906E0}"/>
    <cellStyle name="Hyperlink 2 3 2 3 2 3 2 3" xfId="6295" xr:uid="{00000000-0005-0000-0000-000066070000}"/>
    <cellStyle name="Hyperlink 2 3 2 3 2 3 2 4" xfId="8505" xr:uid="{3456EBB2-2AE2-4D56-A504-A792E5D9FB08}"/>
    <cellStyle name="Hyperlink 2 3 2 3 2 3 3" xfId="2980" xr:uid="{00000000-0005-0000-0000-000067070000}"/>
    <cellStyle name="Hyperlink 2 3 2 3 2 3 3 2" xfId="9610" xr:uid="{A2799EDB-411A-4728-83B1-14D47490C3F1}"/>
    <cellStyle name="Hyperlink 2 3 2 3 2 3 4" xfId="5190" xr:uid="{00000000-0005-0000-0000-000068070000}"/>
    <cellStyle name="Hyperlink 2 3 2 3 2 3 5" xfId="7400" xr:uid="{6C9B75C7-ED45-4FD3-B46E-4FADBAB93184}"/>
    <cellStyle name="Hyperlink 2 3 2 3 2 4" xfId="1322" xr:uid="{00000000-0005-0000-0000-000069070000}"/>
    <cellStyle name="Hyperlink 2 3 2 3 2 4 2" xfId="3533" xr:uid="{00000000-0005-0000-0000-00006A070000}"/>
    <cellStyle name="Hyperlink 2 3 2 3 2 4 2 2" xfId="10163" xr:uid="{747C067B-A0DA-4D39-8AD2-19E7EA1BC93A}"/>
    <cellStyle name="Hyperlink 2 3 2 3 2 4 3" xfId="5743" xr:uid="{00000000-0005-0000-0000-00006B070000}"/>
    <cellStyle name="Hyperlink 2 3 2 3 2 4 4" xfId="7953" xr:uid="{F007377B-D75D-4D9F-AF5C-6A68D62E7C4E}"/>
    <cellStyle name="Hyperlink 2 3 2 3 2 5" xfId="2428" xr:uid="{00000000-0005-0000-0000-00006C070000}"/>
    <cellStyle name="Hyperlink 2 3 2 3 2 5 2" xfId="9058" xr:uid="{39EA34F2-BF99-451F-BB50-B7678538EE0C}"/>
    <cellStyle name="Hyperlink 2 3 2 3 2 6" xfId="4638" xr:uid="{00000000-0005-0000-0000-00006D070000}"/>
    <cellStyle name="Hyperlink 2 3 2 3 2 7" xfId="6848" xr:uid="{D6F5448B-7E51-4886-B27D-E743A5DAC1F1}"/>
    <cellStyle name="Hyperlink 2 3 2 3 3" xfId="301" xr:uid="{00000000-0005-0000-0000-00006E070000}"/>
    <cellStyle name="Hyperlink 2 3 2 3 3 2" xfId="577" xr:uid="{00000000-0005-0000-0000-00006F070000}"/>
    <cellStyle name="Hyperlink 2 3 2 3 3 2 2" xfId="1129" xr:uid="{00000000-0005-0000-0000-000070070000}"/>
    <cellStyle name="Hyperlink 2 3 2 3 3 2 2 2" xfId="2242" xr:uid="{00000000-0005-0000-0000-000071070000}"/>
    <cellStyle name="Hyperlink 2 3 2 3 3 2 2 2 2" xfId="4453" xr:uid="{00000000-0005-0000-0000-000072070000}"/>
    <cellStyle name="Hyperlink 2 3 2 3 3 2 2 2 2 2" xfId="11083" xr:uid="{F57E3262-0D71-494D-836E-8CDAC3FCE91D}"/>
    <cellStyle name="Hyperlink 2 3 2 3 3 2 2 2 3" xfId="6663" xr:uid="{00000000-0005-0000-0000-000073070000}"/>
    <cellStyle name="Hyperlink 2 3 2 3 3 2 2 2 4" xfId="8873" xr:uid="{434A2F5A-1658-4BC2-859A-68B4F3FC8025}"/>
    <cellStyle name="Hyperlink 2 3 2 3 3 2 2 3" xfId="3348" xr:uid="{00000000-0005-0000-0000-000074070000}"/>
    <cellStyle name="Hyperlink 2 3 2 3 3 2 2 3 2" xfId="9978" xr:uid="{28C41515-4E2A-46E5-9071-04E3F847174E}"/>
    <cellStyle name="Hyperlink 2 3 2 3 3 2 2 4" xfId="5558" xr:uid="{00000000-0005-0000-0000-000075070000}"/>
    <cellStyle name="Hyperlink 2 3 2 3 3 2 2 5" xfId="7768" xr:uid="{2859ADD6-D6DD-47E7-99A2-63E4A113C1FA}"/>
    <cellStyle name="Hyperlink 2 3 2 3 3 2 3" xfId="1690" xr:uid="{00000000-0005-0000-0000-000076070000}"/>
    <cellStyle name="Hyperlink 2 3 2 3 3 2 3 2" xfId="3901" xr:uid="{00000000-0005-0000-0000-000077070000}"/>
    <cellStyle name="Hyperlink 2 3 2 3 3 2 3 2 2" xfId="10531" xr:uid="{83988561-5C72-4C02-9D3D-C2B144E8FB1D}"/>
    <cellStyle name="Hyperlink 2 3 2 3 3 2 3 3" xfId="6111" xr:uid="{00000000-0005-0000-0000-000078070000}"/>
    <cellStyle name="Hyperlink 2 3 2 3 3 2 3 4" xfId="8321" xr:uid="{F0546D47-9CA4-4DA9-8CD4-6EDEB73F1539}"/>
    <cellStyle name="Hyperlink 2 3 2 3 3 2 4" xfId="2796" xr:uid="{00000000-0005-0000-0000-000079070000}"/>
    <cellStyle name="Hyperlink 2 3 2 3 3 2 4 2" xfId="9426" xr:uid="{379CBCDB-576D-45CF-95DF-1D7604F4D610}"/>
    <cellStyle name="Hyperlink 2 3 2 3 3 2 5" xfId="5006" xr:uid="{00000000-0005-0000-0000-00007A070000}"/>
    <cellStyle name="Hyperlink 2 3 2 3 3 2 6" xfId="7216" xr:uid="{B1DF7915-857A-459E-9F62-AE43A91CB48C}"/>
    <cellStyle name="Hyperlink 2 3 2 3 3 3" xfId="853" xr:uid="{00000000-0005-0000-0000-00007B070000}"/>
    <cellStyle name="Hyperlink 2 3 2 3 3 3 2" xfId="1966" xr:uid="{00000000-0005-0000-0000-00007C070000}"/>
    <cellStyle name="Hyperlink 2 3 2 3 3 3 2 2" xfId="4177" xr:uid="{00000000-0005-0000-0000-00007D070000}"/>
    <cellStyle name="Hyperlink 2 3 2 3 3 3 2 2 2" xfId="10807" xr:uid="{98A2393B-6E5F-40D2-A6EE-3636E170C906}"/>
    <cellStyle name="Hyperlink 2 3 2 3 3 3 2 3" xfId="6387" xr:uid="{00000000-0005-0000-0000-00007E070000}"/>
    <cellStyle name="Hyperlink 2 3 2 3 3 3 2 4" xfId="8597" xr:uid="{95B6D1D0-71F9-4981-AF50-87DE9E6C869E}"/>
    <cellStyle name="Hyperlink 2 3 2 3 3 3 3" xfId="3072" xr:uid="{00000000-0005-0000-0000-00007F070000}"/>
    <cellStyle name="Hyperlink 2 3 2 3 3 3 3 2" xfId="9702" xr:uid="{FB6E064A-6FA3-49B3-9CB2-6F85654CE448}"/>
    <cellStyle name="Hyperlink 2 3 2 3 3 3 4" xfId="5282" xr:uid="{00000000-0005-0000-0000-000080070000}"/>
    <cellStyle name="Hyperlink 2 3 2 3 3 3 5" xfId="7492" xr:uid="{31BF0D49-922D-4FB4-AFA9-B77FCF018E17}"/>
    <cellStyle name="Hyperlink 2 3 2 3 3 4" xfId="1414" xr:uid="{00000000-0005-0000-0000-000081070000}"/>
    <cellStyle name="Hyperlink 2 3 2 3 3 4 2" xfId="3625" xr:uid="{00000000-0005-0000-0000-000082070000}"/>
    <cellStyle name="Hyperlink 2 3 2 3 3 4 2 2" xfId="10255" xr:uid="{718E62E0-F52D-46B4-8484-90FD5F708A97}"/>
    <cellStyle name="Hyperlink 2 3 2 3 3 4 3" xfId="5835" xr:uid="{00000000-0005-0000-0000-000083070000}"/>
    <cellStyle name="Hyperlink 2 3 2 3 3 4 4" xfId="8045" xr:uid="{60DBB1F1-F3BD-4CA8-8C5B-54C008AEE41B}"/>
    <cellStyle name="Hyperlink 2 3 2 3 3 5" xfId="2520" xr:uid="{00000000-0005-0000-0000-000084070000}"/>
    <cellStyle name="Hyperlink 2 3 2 3 3 5 2" xfId="9150" xr:uid="{9DC6796E-DCB6-4DE8-827E-6BFF0ACC7ECB}"/>
    <cellStyle name="Hyperlink 2 3 2 3 3 6" xfId="4730" xr:uid="{00000000-0005-0000-0000-000085070000}"/>
    <cellStyle name="Hyperlink 2 3 2 3 3 7" xfId="6940" xr:uid="{489ADEAA-F9F1-4246-A7F6-92C8D364405B}"/>
    <cellStyle name="Hyperlink 2 3 2 3 4" xfId="393" xr:uid="{00000000-0005-0000-0000-000086070000}"/>
    <cellStyle name="Hyperlink 2 3 2 3 4 2" xfId="945" xr:uid="{00000000-0005-0000-0000-000087070000}"/>
    <cellStyle name="Hyperlink 2 3 2 3 4 2 2" xfId="2058" xr:uid="{00000000-0005-0000-0000-000088070000}"/>
    <cellStyle name="Hyperlink 2 3 2 3 4 2 2 2" xfId="4269" xr:uid="{00000000-0005-0000-0000-000089070000}"/>
    <cellStyle name="Hyperlink 2 3 2 3 4 2 2 2 2" xfId="10899" xr:uid="{1F324AA0-1CB5-4E2A-878F-64C7D7F36EB8}"/>
    <cellStyle name="Hyperlink 2 3 2 3 4 2 2 3" xfId="6479" xr:uid="{00000000-0005-0000-0000-00008A070000}"/>
    <cellStyle name="Hyperlink 2 3 2 3 4 2 2 4" xfId="8689" xr:uid="{AD492382-4708-4EFC-B553-652F28E35FB7}"/>
    <cellStyle name="Hyperlink 2 3 2 3 4 2 3" xfId="3164" xr:uid="{00000000-0005-0000-0000-00008B070000}"/>
    <cellStyle name="Hyperlink 2 3 2 3 4 2 3 2" xfId="9794" xr:uid="{41119B25-CF02-45D2-8926-17BB42AF3479}"/>
    <cellStyle name="Hyperlink 2 3 2 3 4 2 4" xfId="5374" xr:uid="{00000000-0005-0000-0000-00008C070000}"/>
    <cellStyle name="Hyperlink 2 3 2 3 4 2 5" xfId="7584" xr:uid="{39FEF4F3-A63F-4213-82C5-C5693773999D}"/>
    <cellStyle name="Hyperlink 2 3 2 3 4 3" xfId="1506" xr:uid="{00000000-0005-0000-0000-00008D070000}"/>
    <cellStyle name="Hyperlink 2 3 2 3 4 3 2" xfId="3717" xr:uid="{00000000-0005-0000-0000-00008E070000}"/>
    <cellStyle name="Hyperlink 2 3 2 3 4 3 2 2" xfId="10347" xr:uid="{1FE878AA-4140-4977-BE65-62787CB45C9A}"/>
    <cellStyle name="Hyperlink 2 3 2 3 4 3 3" xfId="5927" xr:uid="{00000000-0005-0000-0000-00008F070000}"/>
    <cellStyle name="Hyperlink 2 3 2 3 4 3 4" xfId="8137" xr:uid="{16E4D10D-C428-4BA2-BCC0-3CB618E435B1}"/>
    <cellStyle name="Hyperlink 2 3 2 3 4 4" xfId="2612" xr:uid="{00000000-0005-0000-0000-000090070000}"/>
    <cellStyle name="Hyperlink 2 3 2 3 4 4 2" xfId="9242" xr:uid="{D4E5E96B-7CD3-4E47-A05C-2CD6CE78CE11}"/>
    <cellStyle name="Hyperlink 2 3 2 3 4 5" xfId="4822" xr:uid="{00000000-0005-0000-0000-000091070000}"/>
    <cellStyle name="Hyperlink 2 3 2 3 4 6" xfId="7032" xr:uid="{AC73E079-1010-4845-929D-F4D873E849B3}"/>
    <cellStyle name="Hyperlink 2 3 2 3 5" xfId="669" xr:uid="{00000000-0005-0000-0000-000092070000}"/>
    <cellStyle name="Hyperlink 2 3 2 3 5 2" xfId="1782" xr:uid="{00000000-0005-0000-0000-000093070000}"/>
    <cellStyle name="Hyperlink 2 3 2 3 5 2 2" xfId="3993" xr:uid="{00000000-0005-0000-0000-000094070000}"/>
    <cellStyle name="Hyperlink 2 3 2 3 5 2 2 2" xfId="10623" xr:uid="{6BB2E19D-3BE0-4B2E-B9A0-46E4F286DD2C}"/>
    <cellStyle name="Hyperlink 2 3 2 3 5 2 3" xfId="6203" xr:uid="{00000000-0005-0000-0000-000095070000}"/>
    <cellStyle name="Hyperlink 2 3 2 3 5 2 4" xfId="8413" xr:uid="{9FC8A230-C3CE-4E62-AA3C-070117B81CE1}"/>
    <cellStyle name="Hyperlink 2 3 2 3 5 3" xfId="2888" xr:uid="{00000000-0005-0000-0000-000096070000}"/>
    <cellStyle name="Hyperlink 2 3 2 3 5 3 2" xfId="9518" xr:uid="{7C65544A-4BE7-4AD0-9797-F76ED50B23E2}"/>
    <cellStyle name="Hyperlink 2 3 2 3 5 4" xfId="5098" xr:uid="{00000000-0005-0000-0000-000097070000}"/>
    <cellStyle name="Hyperlink 2 3 2 3 5 5" xfId="7308" xr:uid="{6F530AE7-2CA6-4C5B-B4C6-59D7C2C68F37}"/>
    <cellStyle name="Hyperlink 2 3 2 3 6" xfId="1230" xr:uid="{00000000-0005-0000-0000-000098070000}"/>
    <cellStyle name="Hyperlink 2 3 2 3 6 2" xfId="3441" xr:uid="{00000000-0005-0000-0000-000099070000}"/>
    <cellStyle name="Hyperlink 2 3 2 3 6 2 2" xfId="10071" xr:uid="{27E9632D-8C82-43F0-8D5C-AF6236822DB7}"/>
    <cellStyle name="Hyperlink 2 3 2 3 6 3" xfId="5651" xr:uid="{00000000-0005-0000-0000-00009A070000}"/>
    <cellStyle name="Hyperlink 2 3 2 3 6 4" xfId="7861" xr:uid="{39D70F49-A3EC-44DE-A0A3-FE12699FE7BE}"/>
    <cellStyle name="Hyperlink 2 3 2 3 7" xfId="2336" xr:uid="{00000000-0005-0000-0000-00009B070000}"/>
    <cellStyle name="Hyperlink 2 3 2 3 7 2" xfId="8966" xr:uid="{AC933902-0843-48B1-86DF-A630CB37EC46}"/>
    <cellStyle name="Hyperlink 2 3 2 3 8" xfId="4546" xr:uid="{00000000-0005-0000-0000-00009C070000}"/>
    <cellStyle name="Hyperlink 2 3 2 3 9" xfId="6756" xr:uid="{35486A63-5ECF-4B6A-A8D2-4CDC2DDA50A1}"/>
    <cellStyle name="Hyperlink 2 3 2 4" xfId="163" xr:uid="{00000000-0005-0000-0000-00009D070000}"/>
    <cellStyle name="Hyperlink 2 3 2 4 2" xfId="439" xr:uid="{00000000-0005-0000-0000-00009E070000}"/>
    <cellStyle name="Hyperlink 2 3 2 4 2 2" xfId="991" xr:uid="{00000000-0005-0000-0000-00009F070000}"/>
    <cellStyle name="Hyperlink 2 3 2 4 2 2 2" xfId="2104" xr:uid="{00000000-0005-0000-0000-0000A0070000}"/>
    <cellStyle name="Hyperlink 2 3 2 4 2 2 2 2" xfId="4315" xr:uid="{00000000-0005-0000-0000-0000A1070000}"/>
    <cellStyle name="Hyperlink 2 3 2 4 2 2 2 2 2" xfId="10945" xr:uid="{DAF2318A-15D2-4809-BFA9-575FB6A63CF8}"/>
    <cellStyle name="Hyperlink 2 3 2 4 2 2 2 3" xfId="6525" xr:uid="{00000000-0005-0000-0000-0000A2070000}"/>
    <cellStyle name="Hyperlink 2 3 2 4 2 2 2 4" xfId="8735" xr:uid="{0C5785B6-2A85-42DD-AC18-7620CC6D4B6E}"/>
    <cellStyle name="Hyperlink 2 3 2 4 2 2 3" xfId="3210" xr:uid="{00000000-0005-0000-0000-0000A3070000}"/>
    <cellStyle name="Hyperlink 2 3 2 4 2 2 3 2" xfId="9840" xr:uid="{FA7CA13D-A6B8-4CB3-9293-213355D0E126}"/>
    <cellStyle name="Hyperlink 2 3 2 4 2 2 4" xfId="5420" xr:uid="{00000000-0005-0000-0000-0000A4070000}"/>
    <cellStyle name="Hyperlink 2 3 2 4 2 2 5" xfId="7630" xr:uid="{10D451BC-9F73-4D88-A75D-E6C3F6254FC2}"/>
    <cellStyle name="Hyperlink 2 3 2 4 2 3" xfId="1552" xr:uid="{00000000-0005-0000-0000-0000A5070000}"/>
    <cellStyle name="Hyperlink 2 3 2 4 2 3 2" xfId="3763" xr:uid="{00000000-0005-0000-0000-0000A6070000}"/>
    <cellStyle name="Hyperlink 2 3 2 4 2 3 2 2" xfId="10393" xr:uid="{2E7E0543-9A04-4518-9145-91BF961A14E7}"/>
    <cellStyle name="Hyperlink 2 3 2 4 2 3 3" xfId="5973" xr:uid="{00000000-0005-0000-0000-0000A7070000}"/>
    <cellStyle name="Hyperlink 2 3 2 4 2 3 4" xfId="8183" xr:uid="{1DEE93D6-35B5-4C3B-A3D7-4E1514FA26CE}"/>
    <cellStyle name="Hyperlink 2 3 2 4 2 4" xfId="2658" xr:uid="{00000000-0005-0000-0000-0000A8070000}"/>
    <cellStyle name="Hyperlink 2 3 2 4 2 4 2" xfId="9288" xr:uid="{5B20A4EF-29DE-4AE9-80FE-6A8BFC91A1C1}"/>
    <cellStyle name="Hyperlink 2 3 2 4 2 5" xfId="4868" xr:uid="{00000000-0005-0000-0000-0000A9070000}"/>
    <cellStyle name="Hyperlink 2 3 2 4 2 6" xfId="7078" xr:uid="{2B537B15-819B-400D-B10E-6EE274E8EB19}"/>
    <cellStyle name="Hyperlink 2 3 2 4 3" xfId="715" xr:uid="{00000000-0005-0000-0000-0000AA070000}"/>
    <cellStyle name="Hyperlink 2 3 2 4 3 2" xfId="1828" xr:uid="{00000000-0005-0000-0000-0000AB070000}"/>
    <cellStyle name="Hyperlink 2 3 2 4 3 2 2" xfId="4039" xr:uid="{00000000-0005-0000-0000-0000AC070000}"/>
    <cellStyle name="Hyperlink 2 3 2 4 3 2 2 2" xfId="10669" xr:uid="{25CD5483-CE95-4A48-8C11-042D2A0299FF}"/>
    <cellStyle name="Hyperlink 2 3 2 4 3 2 3" xfId="6249" xr:uid="{00000000-0005-0000-0000-0000AD070000}"/>
    <cellStyle name="Hyperlink 2 3 2 4 3 2 4" xfId="8459" xr:uid="{F171A3E7-9345-4275-9469-04D178166A1F}"/>
    <cellStyle name="Hyperlink 2 3 2 4 3 3" xfId="2934" xr:uid="{00000000-0005-0000-0000-0000AE070000}"/>
    <cellStyle name="Hyperlink 2 3 2 4 3 3 2" xfId="9564" xr:uid="{FD3D3A21-58A9-462C-93DD-4D911B0BA0FA}"/>
    <cellStyle name="Hyperlink 2 3 2 4 3 4" xfId="5144" xr:uid="{00000000-0005-0000-0000-0000AF070000}"/>
    <cellStyle name="Hyperlink 2 3 2 4 3 5" xfId="7354" xr:uid="{4229C699-CA78-4FEB-AC60-03068CE43D01}"/>
    <cellStyle name="Hyperlink 2 3 2 4 4" xfId="1276" xr:uid="{00000000-0005-0000-0000-0000B0070000}"/>
    <cellStyle name="Hyperlink 2 3 2 4 4 2" xfId="3487" xr:uid="{00000000-0005-0000-0000-0000B1070000}"/>
    <cellStyle name="Hyperlink 2 3 2 4 4 2 2" xfId="10117" xr:uid="{F2E1E15E-0787-419F-9C31-3F8443BE53B2}"/>
    <cellStyle name="Hyperlink 2 3 2 4 4 3" xfId="5697" xr:uid="{00000000-0005-0000-0000-0000B2070000}"/>
    <cellStyle name="Hyperlink 2 3 2 4 4 4" xfId="7907" xr:uid="{31E36A91-7F81-4841-BD7D-B7995EB003C2}"/>
    <cellStyle name="Hyperlink 2 3 2 4 5" xfId="2382" xr:uid="{00000000-0005-0000-0000-0000B3070000}"/>
    <cellStyle name="Hyperlink 2 3 2 4 5 2" xfId="9012" xr:uid="{1FFB94BF-0145-455D-88D4-8AC93A684BA6}"/>
    <cellStyle name="Hyperlink 2 3 2 4 6" xfId="4592" xr:uid="{00000000-0005-0000-0000-0000B4070000}"/>
    <cellStyle name="Hyperlink 2 3 2 4 7" xfId="6802" xr:uid="{7461FD6A-971F-4D35-84E8-7557C4ADA51E}"/>
    <cellStyle name="Hyperlink 2 3 2 5" xfId="255" xr:uid="{00000000-0005-0000-0000-0000B5070000}"/>
    <cellStyle name="Hyperlink 2 3 2 5 2" xfId="531" xr:uid="{00000000-0005-0000-0000-0000B6070000}"/>
    <cellStyle name="Hyperlink 2 3 2 5 2 2" xfId="1083" xr:uid="{00000000-0005-0000-0000-0000B7070000}"/>
    <cellStyle name="Hyperlink 2 3 2 5 2 2 2" xfId="2196" xr:uid="{00000000-0005-0000-0000-0000B8070000}"/>
    <cellStyle name="Hyperlink 2 3 2 5 2 2 2 2" xfId="4407" xr:uid="{00000000-0005-0000-0000-0000B9070000}"/>
    <cellStyle name="Hyperlink 2 3 2 5 2 2 2 2 2" xfId="11037" xr:uid="{3D64643A-9825-4AB7-9B4B-23A50CBDEA55}"/>
    <cellStyle name="Hyperlink 2 3 2 5 2 2 2 3" xfId="6617" xr:uid="{00000000-0005-0000-0000-0000BA070000}"/>
    <cellStyle name="Hyperlink 2 3 2 5 2 2 2 4" xfId="8827" xr:uid="{277656B7-F739-462E-B6D2-DF63A082EF55}"/>
    <cellStyle name="Hyperlink 2 3 2 5 2 2 3" xfId="3302" xr:uid="{00000000-0005-0000-0000-0000BB070000}"/>
    <cellStyle name="Hyperlink 2 3 2 5 2 2 3 2" xfId="9932" xr:uid="{95171941-D524-4A79-94C3-419BC47D0E83}"/>
    <cellStyle name="Hyperlink 2 3 2 5 2 2 4" xfId="5512" xr:uid="{00000000-0005-0000-0000-0000BC070000}"/>
    <cellStyle name="Hyperlink 2 3 2 5 2 2 5" xfId="7722" xr:uid="{60A3223F-87A3-41BB-83FF-E671CC5BAE12}"/>
    <cellStyle name="Hyperlink 2 3 2 5 2 3" xfId="1644" xr:uid="{00000000-0005-0000-0000-0000BD070000}"/>
    <cellStyle name="Hyperlink 2 3 2 5 2 3 2" xfId="3855" xr:uid="{00000000-0005-0000-0000-0000BE070000}"/>
    <cellStyle name="Hyperlink 2 3 2 5 2 3 2 2" xfId="10485" xr:uid="{88F222E1-2F70-48F6-8BC3-4B8530457C6E}"/>
    <cellStyle name="Hyperlink 2 3 2 5 2 3 3" xfId="6065" xr:uid="{00000000-0005-0000-0000-0000BF070000}"/>
    <cellStyle name="Hyperlink 2 3 2 5 2 3 4" xfId="8275" xr:uid="{03E23FDE-0691-40C1-8D12-9A5863DD5911}"/>
    <cellStyle name="Hyperlink 2 3 2 5 2 4" xfId="2750" xr:uid="{00000000-0005-0000-0000-0000C0070000}"/>
    <cellStyle name="Hyperlink 2 3 2 5 2 4 2" xfId="9380" xr:uid="{AB67B7D9-4660-4BAD-A0A2-0BAC1EEA901B}"/>
    <cellStyle name="Hyperlink 2 3 2 5 2 5" xfId="4960" xr:uid="{00000000-0005-0000-0000-0000C1070000}"/>
    <cellStyle name="Hyperlink 2 3 2 5 2 6" xfId="7170" xr:uid="{1FC00621-226A-488D-A6E6-DD217710700C}"/>
    <cellStyle name="Hyperlink 2 3 2 5 3" xfId="807" xr:uid="{00000000-0005-0000-0000-0000C2070000}"/>
    <cellStyle name="Hyperlink 2 3 2 5 3 2" xfId="1920" xr:uid="{00000000-0005-0000-0000-0000C3070000}"/>
    <cellStyle name="Hyperlink 2 3 2 5 3 2 2" xfId="4131" xr:uid="{00000000-0005-0000-0000-0000C4070000}"/>
    <cellStyle name="Hyperlink 2 3 2 5 3 2 2 2" xfId="10761" xr:uid="{09A0F298-96BC-46FD-B97E-92E35B9DE047}"/>
    <cellStyle name="Hyperlink 2 3 2 5 3 2 3" xfId="6341" xr:uid="{00000000-0005-0000-0000-0000C5070000}"/>
    <cellStyle name="Hyperlink 2 3 2 5 3 2 4" xfId="8551" xr:uid="{4FB2C1BE-DD7D-4A4A-9964-3FDBB520BB7B}"/>
    <cellStyle name="Hyperlink 2 3 2 5 3 3" xfId="3026" xr:uid="{00000000-0005-0000-0000-0000C6070000}"/>
    <cellStyle name="Hyperlink 2 3 2 5 3 3 2" xfId="9656" xr:uid="{C9249851-BACD-401B-8D84-2A972D2D49E0}"/>
    <cellStyle name="Hyperlink 2 3 2 5 3 4" xfId="5236" xr:uid="{00000000-0005-0000-0000-0000C7070000}"/>
    <cellStyle name="Hyperlink 2 3 2 5 3 5" xfId="7446" xr:uid="{9BB419AC-E77C-45EC-BFAE-EFDD272FBB7E}"/>
    <cellStyle name="Hyperlink 2 3 2 5 4" xfId="1368" xr:uid="{00000000-0005-0000-0000-0000C8070000}"/>
    <cellStyle name="Hyperlink 2 3 2 5 4 2" xfId="3579" xr:uid="{00000000-0005-0000-0000-0000C9070000}"/>
    <cellStyle name="Hyperlink 2 3 2 5 4 2 2" xfId="10209" xr:uid="{7099F0BA-8E3E-4E99-B120-70A2A39FBCAA}"/>
    <cellStyle name="Hyperlink 2 3 2 5 4 3" xfId="5789" xr:uid="{00000000-0005-0000-0000-0000CA070000}"/>
    <cellStyle name="Hyperlink 2 3 2 5 4 4" xfId="7999" xr:uid="{0D627096-FA57-4DB0-9DE3-F3A0F7B98021}"/>
    <cellStyle name="Hyperlink 2 3 2 5 5" xfId="2474" xr:uid="{00000000-0005-0000-0000-0000CB070000}"/>
    <cellStyle name="Hyperlink 2 3 2 5 5 2" xfId="9104" xr:uid="{5232BFF2-8102-4383-BC61-DD4F71AE8134}"/>
    <cellStyle name="Hyperlink 2 3 2 5 6" xfId="4684" xr:uid="{00000000-0005-0000-0000-0000CC070000}"/>
    <cellStyle name="Hyperlink 2 3 2 5 7" xfId="6894" xr:uid="{6A85E1AF-0A28-471A-BF74-316842762D09}"/>
    <cellStyle name="Hyperlink 2 3 2 6" xfId="347" xr:uid="{00000000-0005-0000-0000-0000CD070000}"/>
    <cellStyle name="Hyperlink 2 3 2 6 2" xfId="899" xr:uid="{00000000-0005-0000-0000-0000CE070000}"/>
    <cellStyle name="Hyperlink 2 3 2 6 2 2" xfId="2012" xr:uid="{00000000-0005-0000-0000-0000CF070000}"/>
    <cellStyle name="Hyperlink 2 3 2 6 2 2 2" xfId="4223" xr:uid="{00000000-0005-0000-0000-0000D0070000}"/>
    <cellStyle name="Hyperlink 2 3 2 6 2 2 2 2" xfId="10853" xr:uid="{8758B603-4898-4820-9AA0-04D9ECF3E406}"/>
    <cellStyle name="Hyperlink 2 3 2 6 2 2 3" xfId="6433" xr:uid="{00000000-0005-0000-0000-0000D1070000}"/>
    <cellStyle name="Hyperlink 2 3 2 6 2 2 4" xfId="8643" xr:uid="{255B45A1-7934-40DB-B8D9-C02C3757DAAE}"/>
    <cellStyle name="Hyperlink 2 3 2 6 2 3" xfId="3118" xr:uid="{00000000-0005-0000-0000-0000D2070000}"/>
    <cellStyle name="Hyperlink 2 3 2 6 2 3 2" xfId="9748" xr:uid="{1FE2CB8D-0D7C-4A94-8251-489AC3F969A8}"/>
    <cellStyle name="Hyperlink 2 3 2 6 2 4" xfId="5328" xr:uid="{00000000-0005-0000-0000-0000D3070000}"/>
    <cellStyle name="Hyperlink 2 3 2 6 2 5" xfId="7538" xr:uid="{8DC6E1B6-F7B4-4707-A118-ED4350FDDCD7}"/>
    <cellStyle name="Hyperlink 2 3 2 6 3" xfId="1460" xr:uid="{00000000-0005-0000-0000-0000D4070000}"/>
    <cellStyle name="Hyperlink 2 3 2 6 3 2" xfId="3671" xr:uid="{00000000-0005-0000-0000-0000D5070000}"/>
    <cellStyle name="Hyperlink 2 3 2 6 3 2 2" xfId="10301" xr:uid="{4F44F5B2-F3C8-4864-BD8E-695440992525}"/>
    <cellStyle name="Hyperlink 2 3 2 6 3 3" xfId="5881" xr:uid="{00000000-0005-0000-0000-0000D6070000}"/>
    <cellStyle name="Hyperlink 2 3 2 6 3 4" xfId="8091" xr:uid="{FFD0FC56-E03B-4BF3-9049-0338B91B8A20}"/>
    <cellStyle name="Hyperlink 2 3 2 6 4" xfId="2566" xr:uid="{00000000-0005-0000-0000-0000D7070000}"/>
    <cellStyle name="Hyperlink 2 3 2 6 4 2" xfId="9196" xr:uid="{3272089A-09D8-464A-8DEA-F992B8FCC0B8}"/>
    <cellStyle name="Hyperlink 2 3 2 6 5" xfId="4776" xr:uid="{00000000-0005-0000-0000-0000D8070000}"/>
    <cellStyle name="Hyperlink 2 3 2 6 6" xfId="6986" xr:uid="{89DF68C5-9AA5-41BC-9BDE-CB8221DE11DC}"/>
    <cellStyle name="Hyperlink 2 3 2 7" xfId="623" xr:uid="{00000000-0005-0000-0000-0000D9070000}"/>
    <cellStyle name="Hyperlink 2 3 2 7 2" xfId="1736" xr:uid="{00000000-0005-0000-0000-0000DA070000}"/>
    <cellStyle name="Hyperlink 2 3 2 7 2 2" xfId="3947" xr:uid="{00000000-0005-0000-0000-0000DB070000}"/>
    <cellStyle name="Hyperlink 2 3 2 7 2 2 2" xfId="10577" xr:uid="{152022A0-D146-4BDF-97CB-857044057DDF}"/>
    <cellStyle name="Hyperlink 2 3 2 7 2 3" xfId="6157" xr:uid="{00000000-0005-0000-0000-0000DC070000}"/>
    <cellStyle name="Hyperlink 2 3 2 7 2 4" xfId="8367" xr:uid="{306F0E48-0F04-410C-B070-065091CB2BE8}"/>
    <cellStyle name="Hyperlink 2 3 2 7 3" xfId="2842" xr:uid="{00000000-0005-0000-0000-0000DD070000}"/>
    <cellStyle name="Hyperlink 2 3 2 7 3 2" xfId="9472" xr:uid="{5B7A9A8C-3ECC-4DC5-9738-38B471573FFF}"/>
    <cellStyle name="Hyperlink 2 3 2 7 4" xfId="5052" xr:uid="{00000000-0005-0000-0000-0000DE070000}"/>
    <cellStyle name="Hyperlink 2 3 2 7 5" xfId="7262" xr:uid="{FD4577DB-52E5-4BD1-8D88-5711226203E0}"/>
    <cellStyle name="Hyperlink 2 3 2 8" xfId="1184" xr:uid="{00000000-0005-0000-0000-0000DF070000}"/>
    <cellStyle name="Hyperlink 2 3 2 8 2" xfId="3395" xr:uid="{00000000-0005-0000-0000-0000E0070000}"/>
    <cellStyle name="Hyperlink 2 3 2 8 2 2" xfId="10025" xr:uid="{D967D039-F802-4CE9-8397-FB6E465FC145}"/>
    <cellStyle name="Hyperlink 2 3 2 8 3" xfId="5605" xr:uid="{00000000-0005-0000-0000-0000E1070000}"/>
    <cellStyle name="Hyperlink 2 3 2 8 4" xfId="7815" xr:uid="{113C8742-B032-4A40-BF8E-54FAC8DADCEA}"/>
    <cellStyle name="Hyperlink 2 3 2 9" xfId="2290" xr:uid="{00000000-0005-0000-0000-0000E2070000}"/>
    <cellStyle name="Hyperlink 2 3 2 9 2" xfId="8920" xr:uid="{EEEEB758-F821-4AAD-ABFC-637B4358E784}"/>
    <cellStyle name="Hyperlink 2 3 3" xfId="81" xr:uid="{00000000-0005-0000-0000-0000E3070000}"/>
    <cellStyle name="Hyperlink 2 3 3 10" xfId="6720" xr:uid="{5A1AB1CF-574B-4F16-87F3-2CE1B3027FA0}"/>
    <cellStyle name="Hyperlink 2 3 3 2" xfId="127" xr:uid="{00000000-0005-0000-0000-0000E4070000}"/>
    <cellStyle name="Hyperlink 2 3 3 2 2" xfId="219" xr:uid="{00000000-0005-0000-0000-0000E5070000}"/>
    <cellStyle name="Hyperlink 2 3 3 2 2 2" xfId="495" xr:uid="{00000000-0005-0000-0000-0000E6070000}"/>
    <cellStyle name="Hyperlink 2 3 3 2 2 2 2" xfId="1047" xr:uid="{00000000-0005-0000-0000-0000E7070000}"/>
    <cellStyle name="Hyperlink 2 3 3 2 2 2 2 2" xfId="2160" xr:uid="{00000000-0005-0000-0000-0000E8070000}"/>
    <cellStyle name="Hyperlink 2 3 3 2 2 2 2 2 2" xfId="4371" xr:uid="{00000000-0005-0000-0000-0000E9070000}"/>
    <cellStyle name="Hyperlink 2 3 3 2 2 2 2 2 2 2" xfId="11001" xr:uid="{3C857D5B-06A6-410F-AD92-5625CACBA7A8}"/>
    <cellStyle name="Hyperlink 2 3 3 2 2 2 2 2 3" xfId="6581" xr:uid="{00000000-0005-0000-0000-0000EA070000}"/>
    <cellStyle name="Hyperlink 2 3 3 2 2 2 2 2 4" xfId="8791" xr:uid="{45404FFE-B9FD-41E8-9FD5-D0C75F8BE6D1}"/>
    <cellStyle name="Hyperlink 2 3 3 2 2 2 2 3" xfId="3266" xr:uid="{00000000-0005-0000-0000-0000EB070000}"/>
    <cellStyle name="Hyperlink 2 3 3 2 2 2 2 3 2" xfId="9896" xr:uid="{38E61EDD-897F-455F-8F35-554E874E730E}"/>
    <cellStyle name="Hyperlink 2 3 3 2 2 2 2 4" xfId="5476" xr:uid="{00000000-0005-0000-0000-0000EC070000}"/>
    <cellStyle name="Hyperlink 2 3 3 2 2 2 2 5" xfId="7686" xr:uid="{A61CEC18-F399-408D-B824-A0BCD1780F7F}"/>
    <cellStyle name="Hyperlink 2 3 3 2 2 2 3" xfId="1608" xr:uid="{00000000-0005-0000-0000-0000ED070000}"/>
    <cellStyle name="Hyperlink 2 3 3 2 2 2 3 2" xfId="3819" xr:uid="{00000000-0005-0000-0000-0000EE070000}"/>
    <cellStyle name="Hyperlink 2 3 3 2 2 2 3 2 2" xfId="10449" xr:uid="{0E4790D5-C789-4A1B-9358-2F52061F0EF9}"/>
    <cellStyle name="Hyperlink 2 3 3 2 2 2 3 3" xfId="6029" xr:uid="{00000000-0005-0000-0000-0000EF070000}"/>
    <cellStyle name="Hyperlink 2 3 3 2 2 2 3 4" xfId="8239" xr:uid="{966F5BC8-4521-43BA-B744-35A1A7174D62}"/>
    <cellStyle name="Hyperlink 2 3 3 2 2 2 4" xfId="2714" xr:uid="{00000000-0005-0000-0000-0000F0070000}"/>
    <cellStyle name="Hyperlink 2 3 3 2 2 2 4 2" xfId="9344" xr:uid="{3B2CE3A3-CACC-4016-AF39-F72676BCCBF7}"/>
    <cellStyle name="Hyperlink 2 3 3 2 2 2 5" xfId="4924" xr:uid="{00000000-0005-0000-0000-0000F1070000}"/>
    <cellStyle name="Hyperlink 2 3 3 2 2 2 6" xfId="7134" xr:uid="{8F2C8AD5-007A-408B-9396-C4D4B4C527B7}"/>
    <cellStyle name="Hyperlink 2 3 3 2 2 3" xfId="771" xr:uid="{00000000-0005-0000-0000-0000F2070000}"/>
    <cellStyle name="Hyperlink 2 3 3 2 2 3 2" xfId="1884" xr:uid="{00000000-0005-0000-0000-0000F3070000}"/>
    <cellStyle name="Hyperlink 2 3 3 2 2 3 2 2" xfId="4095" xr:uid="{00000000-0005-0000-0000-0000F4070000}"/>
    <cellStyle name="Hyperlink 2 3 3 2 2 3 2 2 2" xfId="10725" xr:uid="{C34BD399-F7DA-448E-AA3A-EF7EC445A3AE}"/>
    <cellStyle name="Hyperlink 2 3 3 2 2 3 2 3" xfId="6305" xr:uid="{00000000-0005-0000-0000-0000F5070000}"/>
    <cellStyle name="Hyperlink 2 3 3 2 2 3 2 4" xfId="8515" xr:uid="{55DD8426-D7FB-488A-91E8-D8638F11E388}"/>
    <cellStyle name="Hyperlink 2 3 3 2 2 3 3" xfId="2990" xr:uid="{00000000-0005-0000-0000-0000F6070000}"/>
    <cellStyle name="Hyperlink 2 3 3 2 2 3 3 2" xfId="9620" xr:uid="{4BA04A30-8658-4C6B-9909-91AD6B8EA09C}"/>
    <cellStyle name="Hyperlink 2 3 3 2 2 3 4" xfId="5200" xr:uid="{00000000-0005-0000-0000-0000F7070000}"/>
    <cellStyle name="Hyperlink 2 3 3 2 2 3 5" xfId="7410" xr:uid="{DFDAB8DF-1D9E-4A8D-BEE4-3534D5A501FA}"/>
    <cellStyle name="Hyperlink 2 3 3 2 2 4" xfId="1332" xr:uid="{00000000-0005-0000-0000-0000F8070000}"/>
    <cellStyle name="Hyperlink 2 3 3 2 2 4 2" xfId="3543" xr:uid="{00000000-0005-0000-0000-0000F9070000}"/>
    <cellStyle name="Hyperlink 2 3 3 2 2 4 2 2" xfId="10173" xr:uid="{F097F547-DFB1-4953-841F-EAF90A16BBF5}"/>
    <cellStyle name="Hyperlink 2 3 3 2 2 4 3" xfId="5753" xr:uid="{00000000-0005-0000-0000-0000FA070000}"/>
    <cellStyle name="Hyperlink 2 3 3 2 2 4 4" xfId="7963" xr:uid="{0811AA34-B5FA-450A-96E9-7AD9A36F3E9D}"/>
    <cellStyle name="Hyperlink 2 3 3 2 2 5" xfId="2438" xr:uid="{00000000-0005-0000-0000-0000FB070000}"/>
    <cellStyle name="Hyperlink 2 3 3 2 2 5 2" xfId="9068" xr:uid="{DA8EFF95-7DDF-43C2-8F74-390CFB2EC3E7}"/>
    <cellStyle name="Hyperlink 2 3 3 2 2 6" xfId="4648" xr:uid="{00000000-0005-0000-0000-0000FC070000}"/>
    <cellStyle name="Hyperlink 2 3 3 2 2 7" xfId="6858" xr:uid="{0115A2AF-D90C-414F-87CE-8622A70C9638}"/>
    <cellStyle name="Hyperlink 2 3 3 2 3" xfId="311" xr:uid="{00000000-0005-0000-0000-0000FD070000}"/>
    <cellStyle name="Hyperlink 2 3 3 2 3 2" xfId="587" xr:uid="{00000000-0005-0000-0000-0000FE070000}"/>
    <cellStyle name="Hyperlink 2 3 3 2 3 2 2" xfId="1139" xr:uid="{00000000-0005-0000-0000-0000FF070000}"/>
    <cellStyle name="Hyperlink 2 3 3 2 3 2 2 2" xfId="2252" xr:uid="{00000000-0005-0000-0000-000000080000}"/>
    <cellStyle name="Hyperlink 2 3 3 2 3 2 2 2 2" xfId="4463" xr:uid="{00000000-0005-0000-0000-000001080000}"/>
    <cellStyle name="Hyperlink 2 3 3 2 3 2 2 2 2 2" xfId="11093" xr:uid="{E6D882A8-6015-47C3-8D2F-34AEC4DA782C}"/>
    <cellStyle name="Hyperlink 2 3 3 2 3 2 2 2 3" xfId="6673" xr:uid="{00000000-0005-0000-0000-000002080000}"/>
    <cellStyle name="Hyperlink 2 3 3 2 3 2 2 2 4" xfId="8883" xr:uid="{5C704208-C4A0-4653-865D-5307F292C8EB}"/>
    <cellStyle name="Hyperlink 2 3 3 2 3 2 2 3" xfId="3358" xr:uid="{00000000-0005-0000-0000-000003080000}"/>
    <cellStyle name="Hyperlink 2 3 3 2 3 2 2 3 2" xfId="9988" xr:uid="{3AD4EC4B-EF5F-4155-B067-B2BC97FB410E}"/>
    <cellStyle name="Hyperlink 2 3 3 2 3 2 2 4" xfId="5568" xr:uid="{00000000-0005-0000-0000-000004080000}"/>
    <cellStyle name="Hyperlink 2 3 3 2 3 2 2 5" xfId="7778" xr:uid="{671C3155-7057-410A-B8C6-0DA93462151E}"/>
    <cellStyle name="Hyperlink 2 3 3 2 3 2 3" xfId="1700" xr:uid="{00000000-0005-0000-0000-000005080000}"/>
    <cellStyle name="Hyperlink 2 3 3 2 3 2 3 2" xfId="3911" xr:uid="{00000000-0005-0000-0000-000006080000}"/>
    <cellStyle name="Hyperlink 2 3 3 2 3 2 3 2 2" xfId="10541" xr:uid="{AB3C7217-5EA2-4B34-B9E2-E41758F63B6D}"/>
    <cellStyle name="Hyperlink 2 3 3 2 3 2 3 3" xfId="6121" xr:uid="{00000000-0005-0000-0000-000007080000}"/>
    <cellStyle name="Hyperlink 2 3 3 2 3 2 3 4" xfId="8331" xr:uid="{9CC66968-72FA-402B-B187-C75F68E70BD8}"/>
    <cellStyle name="Hyperlink 2 3 3 2 3 2 4" xfId="2806" xr:uid="{00000000-0005-0000-0000-000008080000}"/>
    <cellStyle name="Hyperlink 2 3 3 2 3 2 4 2" xfId="9436" xr:uid="{6CE287A8-01E4-41AD-A342-83277AD3A160}"/>
    <cellStyle name="Hyperlink 2 3 3 2 3 2 5" xfId="5016" xr:uid="{00000000-0005-0000-0000-000009080000}"/>
    <cellStyle name="Hyperlink 2 3 3 2 3 2 6" xfId="7226" xr:uid="{8FB5E2F9-4F37-40E4-AD15-0CFBE7177EF7}"/>
    <cellStyle name="Hyperlink 2 3 3 2 3 3" xfId="863" xr:uid="{00000000-0005-0000-0000-00000A080000}"/>
    <cellStyle name="Hyperlink 2 3 3 2 3 3 2" xfId="1976" xr:uid="{00000000-0005-0000-0000-00000B080000}"/>
    <cellStyle name="Hyperlink 2 3 3 2 3 3 2 2" xfId="4187" xr:uid="{00000000-0005-0000-0000-00000C080000}"/>
    <cellStyle name="Hyperlink 2 3 3 2 3 3 2 2 2" xfId="10817" xr:uid="{041ACCCF-FF6A-4C27-8837-98207C1E09A0}"/>
    <cellStyle name="Hyperlink 2 3 3 2 3 3 2 3" xfId="6397" xr:uid="{00000000-0005-0000-0000-00000D080000}"/>
    <cellStyle name="Hyperlink 2 3 3 2 3 3 2 4" xfId="8607" xr:uid="{AE241F26-5217-4845-9AD4-5C48C0AE3522}"/>
    <cellStyle name="Hyperlink 2 3 3 2 3 3 3" xfId="3082" xr:uid="{00000000-0005-0000-0000-00000E080000}"/>
    <cellStyle name="Hyperlink 2 3 3 2 3 3 3 2" xfId="9712" xr:uid="{A054F359-C17A-40C4-B7DD-8613397F7A44}"/>
    <cellStyle name="Hyperlink 2 3 3 2 3 3 4" xfId="5292" xr:uid="{00000000-0005-0000-0000-00000F080000}"/>
    <cellStyle name="Hyperlink 2 3 3 2 3 3 5" xfId="7502" xr:uid="{3B4702F7-C3BA-445F-A3EA-7232C9F3FCA2}"/>
    <cellStyle name="Hyperlink 2 3 3 2 3 4" xfId="1424" xr:uid="{00000000-0005-0000-0000-000010080000}"/>
    <cellStyle name="Hyperlink 2 3 3 2 3 4 2" xfId="3635" xr:uid="{00000000-0005-0000-0000-000011080000}"/>
    <cellStyle name="Hyperlink 2 3 3 2 3 4 2 2" xfId="10265" xr:uid="{A0C99701-54DD-49EB-BCDF-9E2690F01087}"/>
    <cellStyle name="Hyperlink 2 3 3 2 3 4 3" xfId="5845" xr:uid="{00000000-0005-0000-0000-000012080000}"/>
    <cellStyle name="Hyperlink 2 3 3 2 3 4 4" xfId="8055" xr:uid="{51704997-0162-4789-9CB0-A1F3FC5855FF}"/>
    <cellStyle name="Hyperlink 2 3 3 2 3 5" xfId="2530" xr:uid="{00000000-0005-0000-0000-000013080000}"/>
    <cellStyle name="Hyperlink 2 3 3 2 3 5 2" xfId="9160" xr:uid="{E742B578-EC66-4A34-88E5-8E49DC9596FC}"/>
    <cellStyle name="Hyperlink 2 3 3 2 3 6" xfId="4740" xr:uid="{00000000-0005-0000-0000-000014080000}"/>
    <cellStyle name="Hyperlink 2 3 3 2 3 7" xfId="6950" xr:uid="{564CC874-04CE-4626-A469-CE552A86D2A7}"/>
    <cellStyle name="Hyperlink 2 3 3 2 4" xfId="403" xr:uid="{00000000-0005-0000-0000-000015080000}"/>
    <cellStyle name="Hyperlink 2 3 3 2 4 2" xfId="955" xr:uid="{00000000-0005-0000-0000-000016080000}"/>
    <cellStyle name="Hyperlink 2 3 3 2 4 2 2" xfId="2068" xr:uid="{00000000-0005-0000-0000-000017080000}"/>
    <cellStyle name="Hyperlink 2 3 3 2 4 2 2 2" xfId="4279" xr:uid="{00000000-0005-0000-0000-000018080000}"/>
    <cellStyle name="Hyperlink 2 3 3 2 4 2 2 2 2" xfId="10909" xr:uid="{A9D22BBA-3317-48D3-936E-CAC7B1D7803A}"/>
    <cellStyle name="Hyperlink 2 3 3 2 4 2 2 3" xfId="6489" xr:uid="{00000000-0005-0000-0000-000019080000}"/>
    <cellStyle name="Hyperlink 2 3 3 2 4 2 2 4" xfId="8699" xr:uid="{F41F6413-D5A7-46B7-A801-6BB3228BCEF6}"/>
    <cellStyle name="Hyperlink 2 3 3 2 4 2 3" xfId="3174" xr:uid="{00000000-0005-0000-0000-00001A080000}"/>
    <cellStyle name="Hyperlink 2 3 3 2 4 2 3 2" xfId="9804" xr:uid="{B2C969D6-0CD2-4560-BA4D-1AB510899D6B}"/>
    <cellStyle name="Hyperlink 2 3 3 2 4 2 4" xfId="5384" xr:uid="{00000000-0005-0000-0000-00001B080000}"/>
    <cellStyle name="Hyperlink 2 3 3 2 4 2 5" xfId="7594" xr:uid="{69813602-334E-4281-9A2C-D3ACCE9B1859}"/>
    <cellStyle name="Hyperlink 2 3 3 2 4 3" xfId="1516" xr:uid="{00000000-0005-0000-0000-00001C080000}"/>
    <cellStyle name="Hyperlink 2 3 3 2 4 3 2" xfId="3727" xr:uid="{00000000-0005-0000-0000-00001D080000}"/>
    <cellStyle name="Hyperlink 2 3 3 2 4 3 2 2" xfId="10357" xr:uid="{D65C774E-A372-46C6-A726-7460F8B2A1C3}"/>
    <cellStyle name="Hyperlink 2 3 3 2 4 3 3" xfId="5937" xr:uid="{00000000-0005-0000-0000-00001E080000}"/>
    <cellStyle name="Hyperlink 2 3 3 2 4 3 4" xfId="8147" xr:uid="{C3ECA07E-5D70-448E-893B-870392268CDB}"/>
    <cellStyle name="Hyperlink 2 3 3 2 4 4" xfId="2622" xr:uid="{00000000-0005-0000-0000-00001F080000}"/>
    <cellStyle name="Hyperlink 2 3 3 2 4 4 2" xfId="9252" xr:uid="{C1AC3714-61D1-4378-8898-BE2B4A9CC877}"/>
    <cellStyle name="Hyperlink 2 3 3 2 4 5" xfId="4832" xr:uid="{00000000-0005-0000-0000-000020080000}"/>
    <cellStyle name="Hyperlink 2 3 3 2 4 6" xfId="7042" xr:uid="{FAA1C493-5B72-4BAA-8F5A-496BF81B08C9}"/>
    <cellStyle name="Hyperlink 2 3 3 2 5" xfId="679" xr:uid="{00000000-0005-0000-0000-000021080000}"/>
    <cellStyle name="Hyperlink 2 3 3 2 5 2" xfId="1792" xr:uid="{00000000-0005-0000-0000-000022080000}"/>
    <cellStyle name="Hyperlink 2 3 3 2 5 2 2" xfId="4003" xr:uid="{00000000-0005-0000-0000-000023080000}"/>
    <cellStyle name="Hyperlink 2 3 3 2 5 2 2 2" xfId="10633" xr:uid="{EDBA4484-2DBB-4684-BF60-ADC08D77A573}"/>
    <cellStyle name="Hyperlink 2 3 3 2 5 2 3" xfId="6213" xr:uid="{00000000-0005-0000-0000-000024080000}"/>
    <cellStyle name="Hyperlink 2 3 3 2 5 2 4" xfId="8423" xr:uid="{B2265998-22F7-4ECE-ACB1-33ED8ED668F4}"/>
    <cellStyle name="Hyperlink 2 3 3 2 5 3" xfId="2898" xr:uid="{00000000-0005-0000-0000-000025080000}"/>
    <cellStyle name="Hyperlink 2 3 3 2 5 3 2" xfId="9528" xr:uid="{49083AC0-9146-450C-90C8-32BD5BCEF57C}"/>
    <cellStyle name="Hyperlink 2 3 3 2 5 4" xfId="5108" xr:uid="{00000000-0005-0000-0000-000026080000}"/>
    <cellStyle name="Hyperlink 2 3 3 2 5 5" xfId="7318" xr:uid="{826999AD-6C4B-420E-A788-7633769DDA73}"/>
    <cellStyle name="Hyperlink 2 3 3 2 6" xfId="1240" xr:uid="{00000000-0005-0000-0000-000027080000}"/>
    <cellStyle name="Hyperlink 2 3 3 2 6 2" xfId="3451" xr:uid="{00000000-0005-0000-0000-000028080000}"/>
    <cellStyle name="Hyperlink 2 3 3 2 6 2 2" xfId="10081" xr:uid="{CBCB87C5-47ED-43BE-81B9-7001AD448669}"/>
    <cellStyle name="Hyperlink 2 3 3 2 6 3" xfId="5661" xr:uid="{00000000-0005-0000-0000-000029080000}"/>
    <cellStyle name="Hyperlink 2 3 3 2 6 4" xfId="7871" xr:uid="{D05E874C-E745-4E5C-A9B7-9545051AA564}"/>
    <cellStyle name="Hyperlink 2 3 3 2 7" xfId="2346" xr:uid="{00000000-0005-0000-0000-00002A080000}"/>
    <cellStyle name="Hyperlink 2 3 3 2 7 2" xfId="8976" xr:uid="{2771F7F3-F6D1-446C-8A15-9277DDBBC51A}"/>
    <cellStyle name="Hyperlink 2 3 3 2 8" xfId="4556" xr:uid="{00000000-0005-0000-0000-00002B080000}"/>
    <cellStyle name="Hyperlink 2 3 3 2 9" xfId="6766" xr:uid="{AE15D1A3-073F-47B0-85E1-6397791B3B24}"/>
    <cellStyle name="Hyperlink 2 3 3 3" xfId="173" xr:uid="{00000000-0005-0000-0000-00002C080000}"/>
    <cellStyle name="Hyperlink 2 3 3 3 2" xfId="449" xr:uid="{00000000-0005-0000-0000-00002D080000}"/>
    <cellStyle name="Hyperlink 2 3 3 3 2 2" xfId="1001" xr:uid="{00000000-0005-0000-0000-00002E080000}"/>
    <cellStyle name="Hyperlink 2 3 3 3 2 2 2" xfId="2114" xr:uid="{00000000-0005-0000-0000-00002F080000}"/>
    <cellStyle name="Hyperlink 2 3 3 3 2 2 2 2" xfId="4325" xr:uid="{00000000-0005-0000-0000-000030080000}"/>
    <cellStyle name="Hyperlink 2 3 3 3 2 2 2 2 2" xfId="10955" xr:uid="{DE65459B-6E28-4D80-A011-324926F13A5A}"/>
    <cellStyle name="Hyperlink 2 3 3 3 2 2 2 3" xfId="6535" xr:uid="{00000000-0005-0000-0000-000031080000}"/>
    <cellStyle name="Hyperlink 2 3 3 3 2 2 2 4" xfId="8745" xr:uid="{4CFB5102-7321-4AE2-A64C-0CDEAD96EC7F}"/>
    <cellStyle name="Hyperlink 2 3 3 3 2 2 3" xfId="3220" xr:uid="{00000000-0005-0000-0000-000032080000}"/>
    <cellStyle name="Hyperlink 2 3 3 3 2 2 3 2" xfId="9850" xr:uid="{B4C76A83-B5B1-4EDF-A11E-BDAF9DC348CB}"/>
    <cellStyle name="Hyperlink 2 3 3 3 2 2 4" xfId="5430" xr:uid="{00000000-0005-0000-0000-000033080000}"/>
    <cellStyle name="Hyperlink 2 3 3 3 2 2 5" xfId="7640" xr:uid="{212B359D-6C60-42D6-A9A2-D32E6DB6A032}"/>
    <cellStyle name="Hyperlink 2 3 3 3 2 3" xfId="1562" xr:uid="{00000000-0005-0000-0000-000034080000}"/>
    <cellStyle name="Hyperlink 2 3 3 3 2 3 2" xfId="3773" xr:uid="{00000000-0005-0000-0000-000035080000}"/>
    <cellStyle name="Hyperlink 2 3 3 3 2 3 2 2" xfId="10403" xr:uid="{6FE1FE6B-48C2-4615-94C6-550DB6F787C4}"/>
    <cellStyle name="Hyperlink 2 3 3 3 2 3 3" xfId="5983" xr:uid="{00000000-0005-0000-0000-000036080000}"/>
    <cellStyle name="Hyperlink 2 3 3 3 2 3 4" xfId="8193" xr:uid="{0F26B3D6-1FFD-4B78-BBDA-3798F1543573}"/>
    <cellStyle name="Hyperlink 2 3 3 3 2 4" xfId="2668" xr:uid="{00000000-0005-0000-0000-000037080000}"/>
    <cellStyle name="Hyperlink 2 3 3 3 2 4 2" xfId="9298" xr:uid="{B60544FB-2958-4C94-8769-00239D6754E4}"/>
    <cellStyle name="Hyperlink 2 3 3 3 2 5" xfId="4878" xr:uid="{00000000-0005-0000-0000-000038080000}"/>
    <cellStyle name="Hyperlink 2 3 3 3 2 6" xfId="7088" xr:uid="{1BF28B45-5BF0-40E8-886D-3B1403658185}"/>
    <cellStyle name="Hyperlink 2 3 3 3 3" xfId="725" xr:uid="{00000000-0005-0000-0000-000039080000}"/>
    <cellStyle name="Hyperlink 2 3 3 3 3 2" xfId="1838" xr:uid="{00000000-0005-0000-0000-00003A080000}"/>
    <cellStyle name="Hyperlink 2 3 3 3 3 2 2" xfId="4049" xr:uid="{00000000-0005-0000-0000-00003B080000}"/>
    <cellStyle name="Hyperlink 2 3 3 3 3 2 2 2" xfId="10679" xr:uid="{2E7802CF-159E-483A-8A6D-D760DF04B39B}"/>
    <cellStyle name="Hyperlink 2 3 3 3 3 2 3" xfId="6259" xr:uid="{00000000-0005-0000-0000-00003C080000}"/>
    <cellStyle name="Hyperlink 2 3 3 3 3 2 4" xfId="8469" xr:uid="{126D4EEB-6F85-4D4D-B8F7-AA35E1882283}"/>
    <cellStyle name="Hyperlink 2 3 3 3 3 3" xfId="2944" xr:uid="{00000000-0005-0000-0000-00003D080000}"/>
    <cellStyle name="Hyperlink 2 3 3 3 3 3 2" xfId="9574" xr:uid="{4C922DEE-DB2F-45DB-B710-0190746E029E}"/>
    <cellStyle name="Hyperlink 2 3 3 3 3 4" xfId="5154" xr:uid="{00000000-0005-0000-0000-00003E080000}"/>
    <cellStyle name="Hyperlink 2 3 3 3 3 5" xfId="7364" xr:uid="{FE29DA29-32EE-4F7D-AD3E-5CE8AB85F784}"/>
    <cellStyle name="Hyperlink 2 3 3 3 4" xfId="1286" xr:uid="{00000000-0005-0000-0000-00003F080000}"/>
    <cellStyle name="Hyperlink 2 3 3 3 4 2" xfId="3497" xr:uid="{00000000-0005-0000-0000-000040080000}"/>
    <cellStyle name="Hyperlink 2 3 3 3 4 2 2" xfId="10127" xr:uid="{62D17B19-4B29-4761-B435-3E85CC57079D}"/>
    <cellStyle name="Hyperlink 2 3 3 3 4 3" xfId="5707" xr:uid="{00000000-0005-0000-0000-000041080000}"/>
    <cellStyle name="Hyperlink 2 3 3 3 4 4" xfId="7917" xr:uid="{42294B53-72CA-4F42-B0FE-BC0586E8FD5B}"/>
    <cellStyle name="Hyperlink 2 3 3 3 5" xfId="2392" xr:uid="{00000000-0005-0000-0000-000042080000}"/>
    <cellStyle name="Hyperlink 2 3 3 3 5 2" xfId="9022" xr:uid="{7D79DE22-9AD1-47A4-B802-BB9CADC2DD31}"/>
    <cellStyle name="Hyperlink 2 3 3 3 6" xfId="4602" xr:uid="{00000000-0005-0000-0000-000043080000}"/>
    <cellStyle name="Hyperlink 2 3 3 3 7" xfId="6812" xr:uid="{DF166255-4667-4165-BA57-E4A898EA25E9}"/>
    <cellStyle name="Hyperlink 2 3 3 4" xfId="265" xr:uid="{00000000-0005-0000-0000-000044080000}"/>
    <cellStyle name="Hyperlink 2 3 3 4 2" xfId="541" xr:uid="{00000000-0005-0000-0000-000045080000}"/>
    <cellStyle name="Hyperlink 2 3 3 4 2 2" xfId="1093" xr:uid="{00000000-0005-0000-0000-000046080000}"/>
    <cellStyle name="Hyperlink 2 3 3 4 2 2 2" xfId="2206" xr:uid="{00000000-0005-0000-0000-000047080000}"/>
    <cellStyle name="Hyperlink 2 3 3 4 2 2 2 2" xfId="4417" xr:uid="{00000000-0005-0000-0000-000048080000}"/>
    <cellStyle name="Hyperlink 2 3 3 4 2 2 2 2 2" xfId="11047" xr:uid="{91B3BF69-B28D-4ACB-AB52-9FC3AE132D62}"/>
    <cellStyle name="Hyperlink 2 3 3 4 2 2 2 3" xfId="6627" xr:uid="{00000000-0005-0000-0000-000049080000}"/>
    <cellStyle name="Hyperlink 2 3 3 4 2 2 2 4" xfId="8837" xr:uid="{3D709667-28A7-4446-AC78-8E2FC1186640}"/>
    <cellStyle name="Hyperlink 2 3 3 4 2 2 3" xfId="3312" xr:uid="{00000000-0005-0000-0000-00004A080000}"/>
    <cellStyle name="Hyperlink 2 3 3 4 2 2 3 2" xfId="9942" xr:uid="{9DA77092-15CF-4D53-8110-3BAC52208D33}"/>
    <cellStyle name="Hyperlink 2 3 3 4 2 2 4" xfId="5522" xr:uid="{00000000-0005-0000-0000-00004B080000}"/>
    <cellStyle name="Hyperlink 2 3 3 4 2 2 5" xfId="7732" xr:uid="{2D48944C-203B-43B4-923B-2E57071AA08D}"/>
    <cellStyle name="Hyperlink 2 3 3 4 2 3" xfId="1654" xr:uid="{00000000-0005-0000-0000-00004C080000}"/>
    <cellStyle name="Hyperlink 2 3 3 4 2 3 2" xfId="3865" xr:uid="{00000000-0005-0000-0000-00004D080000}"/>
    <cellStyle name="Hyperlink 2 3 3 4 2 3 2 2" xfId="10495" xr:uid="{FD16EE9F-DE12-479C-B889-ECCFE57A5686}"/>
    <cellStyle name="Hyperlink 2 3 3 4 2 3 3" xfId="6075" xr:uid="{00000000-0005-0000-0000-00004E080000}"/>
    <cellStyle name="Hyperlink 2 3 3 4 2 3 4" xfId="8285" xr:uid="{53AC1A4D-B5E7-4B23-B1C4-29302E000BF3}"/>
    <cellStyle name="Hyperlink 2 3 3 4 2 4" xfId="2760" xr:uid="{00000000-0005-0000-0000-00004F080000}"/>
    <cellStyle name="Hyperlink 2 3 3 4 2 4 2" xfId="9390" xr:uid="{7B1ACB8D-D9F3-42CB-A6D1-B459ACC4E42A}"/>
    <cellStyle name="Hyperlink 2 3 3 4 2 5" xfId="4970" xr:uid="{00000000-0005-0000-0000-000050080000}"/>
    <cellStyle name="Hyperlink 2 3 3 4 2 6" xfId="7180" xr:uid="{EE62D7F5-6D75-4B96-A046-594B45075FE7}"/>
    <cellStyle name="Hyperlink 2 3 3 4 3" xfId="817" xr:uid="{00000000-0005-0000-0000-000051080000}"/>
    <cellStyle name="Hyperlink 2 3 3 4 3 2" xfId="1930" xr:uid="{00000000-0005-0000-0000-000052080000}"/>
    <cellStyle name="Hyperlink 2 3 3 4 3 2 2" xfId="4141" xr:uid="{00000000-0005-0000-0000-000053080000}"/>
    <cellStyle name="Hyperlink 2 3 3 4 3 2 2 2" xfId="10771" xr:uid="{89B49DB8-399D-4F60-A7BC-0CD936ADDC65}"/>
    <cellStyle name="Hyperlink 2 3 3 4 3 2 3" xfId="6351" xr:uid="{00000000-0005-0000-0000-000054080000}"/>
    <cellStyle name="Hyperlink 2 3 3 4 3 2 4" xfId="8561" xr:uid="{9F400070-7EA9-4652-9DDA-466627609BDC}"/>
    <cellStyle name="Hyperlink 2 3 3 4 3 3" xfId="3036" xr:uid="{00000000-0005-0000-0000-000055080000}"/>
    <cellStyle name="Hyperlink 2 3 3 4 3 3 2" xfId="9666" xr:uid="{12088449-133F-4BA1-99E9-49895A90E16A}"/>
    <cellStyle name="Hyperlink 2 3 3 4 3 4" xfId="5246" xr:uid="{00000000-0005-0000-0000-000056080000}"/>
    <cellStyle name="Hyperlink 2 3 3 4 3 5" xfId="7456" xr:uid="{3BB3EA36-3511-4311-BC24-59DC6552A9B8}"/>
    <cellStyle name="Hyperlink 2 3 3 4 4" xfId="1378" xr:uid="{00000000-0005-0000-0000-000057080000}"/>
    <cellStyle name="Hyperlink 2 3 3 4 4 2" xfId="3589" xr:uid="{00000000-0005-0000-0000-000058080000}"/>
    <cellStyle name="Hyperlink 2 3 3 4 4 2 2" xfId="10219" xr:uid="{0F299B20-FC67-429C-9FC8-478728A2CF8A}"/>
    <cellStyle name="Hyperlink 2 3 3 4 4 3" xfId="5799" xr:uid="{00000000-0005-0000-0000-000059080000}"/>
    <cellStyle name="Hyperlink 2 3 3 4 4 4" xfId="8009" xr:uid="{A442B2DC-B490-448D-9738-FAF1EDD5A6B0}"/>
    <cellStyle name="Hyperlink 2 3 3 4 5" xfId="2484" xr:uid="{00000000-0005-0000-0000-00005A080000}"/>
    <cellStyle name="Hyperlink 2 3 3 4 5 2" xfId="9114" xr:uid="{BE4A2507-280B-4844-AF69-6F016C7ACADB}"/>
    <cellStyle name="Hyperlink 2 3 3 4 6" xfId="4694" xr:uid="{00000000-0005-0000-0000-00005B080000}"/>
    <cellStyle name="Hyperlink 2 3 3 4 7" xfId="6904" xr:uid="{8E08DA16-C0FF-44F9-BCF6-EF8F9DA94969}"/>
    <cellStyle name="Hyperlink 2 3 3 5" xfId="357" xr:uid="{00000000-0005-0000-0000-00005C080000}"/>
    <cellStyle name="Hyperlink 2 3 3 5 2" xfId="909" xr:uid="{00000000-0005-0000-0000-00005D080000}"/>
    <cellStyle name="Hyperlink 2 3 3 5 2 2" xfId="2022" xr:uid="{00000000-0005-0000-0000-00005E080000}"/>
    <cellStyle name="Hyperlink 2 3 3 5 2 2 2" xfId="4233" xr:uid="{00000000-0005-0000-0000-00005F080000}"/>
    <cellStyle name="Hyperlink 2 3 3 5 2 2 2 2" xfId="10863" xr:uid="{F318E1CE-A0C1-445F-A6D5-DA4062ACE42E}"/>
    <cellStyle name="Hyperlink 2 3 3 5 2 2 3" xfId="6443" xr:uid="{00000000-0005-0000-0000-000060080000}"/>
    <cellStyle name="Hyperlink 2 3 3 5 2 2 4" xfId="8653" xr:uid="{3DDC96D7-339E-492B-B16F-F80FA900788E}"/>
    <cellStyle name="Hyperlink 2 3 3 5 2 3" xfId="3128" xr:uid="{00000000-0005-0000-0000-000061080000}"/>
    <cellStyle name="Hyperlink 2 3 3 5 2 3 2" xfId="9758" xr:uid="{254D4D28-96E4-4009-B520-068E3195C4F0}"/>
    <cellStyle name="Hyperlink 2 3 3 5 2 4" xfId="5338" xr:uid="{00000000-0005-0000-0000-000062080000}"/>
    <cellStyle name="Hyperlink 2 3 3 5 2 5" xfId="7548" xr:uid="{E74E7875-9E7D-4961-BC4A-48CD87D7921E}"/>
    <cellStyle name="Hyperlink 2 3 3 5 3" xfId="1470" xr:uid="{00000000-0005-0000-0000-000063080000}"/>
    <cellStyle name="Hyperlink 2 3 3 5 3 2" xfId="3681" xr:uid="{00000000-0005-0000-0000-000064080000}"/>
    <cellStyle name="Hyperlink 2 3 3 5 3 2 2" xfId="10311" xr:uid="{11ED1ECD-DBF9-4C94-A006-012302D5F19B}"/>
    <cellStyle name="Hyperlink 2 3 3 5 3 3" xfId="5891" xr:uid="{00000000-0005-0000-0000-000065080000}"/>
    <cellStyle name="Hyperlink 2 3 3 5 3 4" xfId="8101" xr:uid="{A4CA7AA5-2B39-46BB-9D8E-57271C796381}"/>
    <cellStyle name="Hyperlink 2 3 3 5 4" xfId="2576" xr:uid="{00000000-0005-0000-0000-000066080000}"/>
    <cellStyle name="Hyperlink 2 3 3 5 4 2" xfId="9206" xr:uid="{5713EEB3-4EF1-407C-91F5-9B3E2A0B3D1A}"/>
    <cellStyle name="Hyperlink 2 3 3 5 5" xfId="4786" xr:uid="{00000000-0005-0000-0000-000067080000}"/>
    <cellStyle name="Hyperlink 2 3 3 5 6" xfId="6996" xr:uid="{DAAEAB2C-5279-413A-A8A6-F2CA411E3D2D}"/>
    <cellStyle name="Hyperlink 2 3 3 6" xfId="633" xr:uid="{00000000-0005-0000-0000-000068080000}"/>
    <cellStyle name="Hyperlink 2 3 3 6 2" xfId="1746" xr:uid="{00000000-0005-0000-0000-000069080000}"/>
    <cellStyle name="Hyperlink 2 3 3 6 2 2" xfId="3957" xr:uid="{00000000-0005-0000-0000-00006A080000}"/>
    <cellStyle name="Hyperlink 2 3 3 6 2 2 2" xfId="10587" xr:uid="{5C91DBDE-C457-4079-BF9E-76AADD41BE92}"/>
    <cellStyle name="Hyperlink 2 3 3 6 2 3" xfId="6167" xr:uid="{00000000-0005-0000-0000-00006B080000}"/>
    <cellStyle name="Hyperlink 2 3 3 6 2 4" xfId="8377" xr:uid="{6BF8773F-085F-486B-8070-7C370EACB025}"/>
    <cellStyle name="Hyperlink 2 3 3 6 3" xfId="2852" xr:uid="{00000000-0005-0000-0000-00006C080000}"/>
    <cellStyle name="Hyperlink 2 3 3 6 3 2" xfId="9482" xr:uid="{D92F9BA8-BB8D-4CEC-AD0A-4DB6FF435653}"/>
    <cellStyle name="Hyperlink 2 3 3 6 4" xfId="5062" xr:uid="{00000000-0005-0000-0000-00006D080000}"/>
    <cellStyle name="Hyperlink 2 3 3 6 5" xfId="7272" xr:uid="{3E74980D-EB6C-495F-BE3F-90C083EBEE54}"/>
    <cellStyle name="Hyperlink 2 3 3 7" xfId="1194" xr:uid="{00000000-0005-0000-0000-00006E080000}"/>
    <cellStyle name="Hyperlink 2 3 3 7 2" xfId="3405" xr:uid="{00000000-0005-0000-0000-00006F080000}"/>
    <cellStyle name="Hyperlink 2 3 3 7 2 2" xfId="10035" xr:uid="{0C4033FB-2186-44E3-BAE5-38EBA1E19F11}"/>
    <cellStyle name="Hyperlink 2 3 3 7 3" xfId="5615" xr:uid="{00000000-0005-0000-0000-000070080000}"/>
    <cellStyle name="Hyperlink 2 3 3 7 4" xfId="7825" xr:uid="{A8E439BF-33A2-49C7-A318-EBE36D49B2FA}"/>
    <cellStyle name="Hyperlink 2 3 3 8" xfId="2300" xr:uid="{00000000-0005-0000-0000-000071080000}"/>
    <cellStyle name="Hyperlink 2 3 3 8 2" xfId="8930" xr:uid="{E1852873-8D0D-4C2F-9DB6-869FAE63F677}"/>
    <cellStyle name="Hyperlink 2 3 3 9" xfId="4510" xr:uid="{00000000-0005-0000-0000-000072080000}"/>
    <cellStyle name="Hyperlink 2 3 4" xfId="107" xr:uid="{00000000-0005-0000-0000-000073080000}"/>
    <cellStyle name="Hyperlink 2 3 4 2" xfId="199" xr:uid="{00000000-0005-0000-0000-000074080000}"/>
    <cellStyle name="Hyperlink 2 3 4 2 2" xfId="475" xr:uid="{00000000-0005-0000-0000-000075080000}"/>
    <cellStyle name="Hyperlink 2 3 4 2 2 2" xfId="1027" xr:uid="{00000000-0005-0000-0000-000076080000}"/>
    <cellStyle name="Hyperlink 2 3 4 2 2 2 2" xfId="2140" xr:uid="{00000000-0005-0000-0000-000077080000}"/>
    <cellStyle name="Hyperlink 2 3 4 2 2 2 2 2" xfId="4351" xr:uid="{00000000-0005-0000-0000-000078080000}"/>
    <cellStyle name="Hyperlink 2 3 4 2 2 2 2 2 2" xfId="10981" xr:uid="{F642E98E-1EC8-4725-8DCD-66D57EED2BC7}"/>
    <cellStyle name="Hyperlink 2 3 4 2 2 2 2 3" xfId="6561" xr:uid="{00000000-0005-0000-0000-000079080000}"/>
    <cellStyle name="Hyperlink 2 3 4 2 2 2 2 4" xfId="8771" xr:uid="{A9E13D78-047F-42EF-9B09-999351745B45}"/>
    <cellStyle name="Hyperlink 2 3 4 2 2 2 3" xfId="3246" xr:uid="{00000000-0005-0000-0000-00007A080000}"/>
    <cellStyle name="Hyperlink 2 3 4 2 2 2 3 2" xfId="9876" xr:uid="{52DE7540-ECFD-435B-B45A-7AE116D59FE1}"/>
    <cellStyle name="Hyperlink 2 3 4 2 2 2 4" xfId="5456" xr:uid="{00000000-0005-0000-0000-00007B080000}"/>
    <cellStyle name="Hyperlink 2 3 4 2 2 2 5" xfId="7666" xr:uid="{8BF52EE6-DFAD-4BB9-888E-0D18EE660D10}"/>
    <cellStyle name="Hyperlink 2 3 4 2 2 3" xfId="1588" xr:uid="{00000000-0005-0000-0000-00007C080000}"/>
    <cellStyle name="Hyperlink 2 3 4 2 2 3 2" xfId="3799" xr:uid="{00000000-0005-0000-0000-00007D080000}"/>
    <cellStyle name="Hyperlink 2 3 4 2 2 3 2 2" xfId="10429" xr:uid="{4AB2F633-1D4D-4E5E-8DE9-6516FD632EBD}"/>
    <cellStyle name="Hyperlink 2 3 4 2 2 3 3" xfId="6009" xr:uid="{00000000-0005-0000-0000-00007E080000}"/>
    <cellStyle name="Hyperlink 2 3 4 2 2 3 4" xfId="8219" xr:uid="{07D2F861-E4C5-4B57-B0EE-82113ABD7B0A}"/>
    <cellStyle name="Hyperlink 2 3 4 2 2 4" xfId="2694" xr:uid="{00000000-0005-0000-0000-00007F080000}"/>
    <cellStyle name="Hyperlink 2 3 4 2 2 4 2" xfId="9324" xr:uid="{07B2302B-9C82-453E-ADC1-11FE9830B908}"/>
    <cellStyle name="Hyperlink 2 3 4 2 2 5" xfId="4904" xr:uid="{00000000-0005-0000-0000-000080080000}"/>
    <cellStyle name="Hyperlink 2 3 4 2 2 6" xfId="7114" xr:uid="{2517BC90-14F7-44A0-BA16-9CDE42247DF0}"/>
    <cellStyle name="Hyperlink 2 3 4 2 3" xfId="751" xr:uid="{00000000-0005-0000-0000-000081080000}"/>
    <cellStyle name="Hyperlink 2 3 4 2 3 2" xfId="1864" xr:uid="{00000000-0005-0000-0000-000082080000}"/>
    <cellStyle name="Hyperlink 2 3 4 2 3 2 2" xfId="4075" xr:uid="{00000000-0005-0000-0000-000083080000}"/>
    <cellStyle name="Hyperlink 2 3 4 2 3 2 2 2" xfId="10705" xr:uid="{0E82BF11-34A2-48FE-B0E9-34B854617152}"/>
    <cellStyle name="Hyperlink 2 3 4 2 3 2 3" xfId="6285" xr:uid="{00000000-0005-0000-0000-000084080000}"/>
    <cellStyle name="Hyperlink 2 3 4 2 3 2 4" xfId="8495" xr:uid="{D65B788D-7C27-4B99-8447-3F8DF17C8E96}"/>
    <cellStyle name="Hyperlink 2 3 4 2 3 3" xfId="2970" xr:uid="{00000000-0005-0000-0000-000085080000}"/>
    <cellStyle name="Hyperlink 2 3 4 2 3 3 2" xfId="9600" xr:uid="{DB66CF2B-7E91-41F8-8F8A-437BA13C7E71}"/>
    <cellStyle name="Hyperlink 2 3 4 2 3 4" xfId="5180" xr:uid="{00000000-0005-0000-0000-000086080000}"/>
    <cellStyle name="Hyperlink 2 3 4 2 3 5" xfId="7390" xr:uid="{F9A8DCFC-2AFC-45CB-8E5A-8EE212F916BD}"/>
    <cellStyle name="Hyperlink 2 3 4 2 4" xfId="1312" xr:uid="{00000000-0005-0000-0000-000087080000}"/>
    <cellStyle name="Hyperlink 2 3 4 2 4 2" xfId="3523" xr:uid="{00000000-0005-0000-0000-000088080000}"/>
    <cellStyle name="Hyperlink 2 3 4 2 4 2 2" xfId="10153" xr:uid="{44A0B3D4-11E8-4878-8BDA-4B4C8A81AA39}"/>
    <cellStyle name="Hyperlink 2 3 4 2 4 3" xfId="5733" xr:uid="{00000000-0005-0000-0000-000089080000}"/>
    <cellStyle name="Hyperlink 2 3 4 2 4 4" xfId="7943" xr:uid="{A56DC180-578F-44B7-9C2C-2CCA31F50CFA}"/>
    <cellStyle name="Hyperlink 2 3 4 2 5" xfId="2418" xr:uid="{00000000-0005-0000-0000-00008A080000}"/>
    <cellStyle name="Hyperlink 2 3 4 2 5 2" xfId="9048" xr:uid="{8E70315A-8350-4BD3-862A-5EC742B5D43D}"/>
    <cellStyle name="Hyperlink 2 3 4 2 6" xfId="4628" xr:uid="{00000000-0005-0000-0000-00008B080000}"/>
    <cellStyle name="Hyperlink 2 3 4 2 7" xfId="6838" xr:uid="{B655B389-BAF9-49A3-A5B3-FFE8A54A1399}"/>
    <cellStyle name="Hyperlink 2 3 4 3" xfId="291" xr:uid="{00000000-0005-0000-0000-00008C080000}"/>
    <cellStyle name="Hyperlink 2 3 4 3 2" xfId="567" xr:uid="{00000000-0005-0000-0000-00008D080000}"/>
    <cellStyle name="Hyperlink 2 3 4 3 2 2" xfId="1119" xr:uid="{00000000-0005-0000-0000-00008E080000}"/>
    <cellStyle name="Hyperlink 2 3 4 3 2 2 2" xfId="2232" xr:uid="{00000000-0005-0000-0000-00008F080000}"/>
    <cellStyle name="Hyperlink 2 3 4 3 2 2 2 2" xfId="4443" xr:uid="{00000000-0005-0000-0000-000090080000}"/>
    <cellStyle name="Hyperlink 2 3 4 3 2 2 2 2 2" xfId="11073" xr:uid="{7B349E81-F019-4E99-97E7-8787DA54C088}"/>
    <cellStyle name="Hyperlink 2 3 4 3 2 2 2 3" xfId="6653" xr:uid="{00000000-0005-0000-0000-000091080000}"/>
    <cellStyle name="Hyperlink 2 3 4 3 2 2 2 4" xfId="8863" xr:uid="{F30A466C-C03F-4900-992B-20696F1909E0}"/>
    <cellStyle name="Hyperlink 2 3 4 3 2 2 3" xfId="3338" xr:uid="{00000000-0005-0000-0000-000092080000}"/>
    <cellStyle name="Hyperlink 2 3 4 3 2 2 3 2" xfId="9968" xr:uid="{CE6BD741-E0C8-483E-AB17-D48C31C8D7E5}"/>
    <cellStyle name="Hyperlink 2 3 4 3 2 2 4" xfId="5548" xr:uid="{00000000-0005-0000-0000-000093080000}"/>
    <cellStyle name="Hyperlink 2 3 4 3 2 2 5" xfId="7758" xr:uid="{3EA30CE3-9595-4060-8366-0F065B2DB5F7}"/>
    <cellStyle name="Hyperlink 2 3 4 3 2 3" xfId="1680" xr:uid="{00000000-0005-0000-0000-000094080000}"/>
    <cellStyle name="Hyperlink 2 3 4 3 2 3 2" xfId="3891" xr:uid="{00000000-0005-0000-0000-000095080000}"/>
    <cellStyle name="Hyperlink 2 3 4 3 2 3 2 2" xfId="10521" xr:uid="{9AAEEF42-2D2D-47FF-8AD1-1C640DF643D6}"/>
    <cellStyle name="Hyperlink 2 3 4 3 2 3 3" xfId="6101" xr:uid="{00000000-0005-0000-0000-000096080000}"/>
    <cellStyle name="Hyperlink 2 3 4 3 2 3 4" xfId="8311" xr:uid="{329EF6DB-68D9-469C-A71C-A62B0FED5811}"/>
    <cellStyle name="Hyperlink 2 3 4 3 2 4" xfId="2786" xr:uid="{00000000-0005-0000-0000-000097080000}"/>
    <cellStyle name="Hyperlink 2 3 4 3 2 4 2" xfId="9416" xr:uid="{F2BDA615-A537-4662-8D4E-1E4AC50FF587}"/>
    <cellStyle name="Hyperlink 2 3 4 3 2 5" xfId="4996" xr:uid="{00000000-0005-0000-0000-000098080000}"/>
    <cellStyle name="Hyperlink 2 3 4 3 2 6" xfId="7206" xr:uid="{06EB0F0E-536A-4F42-9BE0-12A54F721DF6}"/>
    <cellStyle name="Hyperlink 2 3 4 3 3" xfId="843" xr:uid="{00000000-0005-0000-0000-000099080000}"/>
    <cellStyle name="Hyperlink 2 3 4 3 3 2" xfId="1956" xr:uid="{00000000-0005-0000-0000-00009A080000}"/>
    <cellStyle name="Hyperlink 2 3 4 3 3 2 2" xfId="4167" xr:uid="{00000000-0005-0000-0000-00009B080000}"/>
    <cellStyle name="Hyperlink 2 3 4 3 3 2 2 2" xfId="10797" xr:uid="{2EE8B2B2-0E83-4D05-9030-D7857D491D4F}"/>
    <cellStyle name="Hyperlink 2 3 4 3 3 2 3" xfId="6377" xr:uid="{00000000-0005-0000-0000-00009C080000}"/>
    <cellStyle name="Hyperlink 2 3 4 3 3 2 4" xfId="8587" xr:uid="{C01A8343-CECC-445A-A38A-D5C1B02EFF42}"/>
    <cellStyle name="Hyperlink 2 3 4 3 3 3" xfId="3062" xr:uid="{00000000-0005-0000-0000-00009D080000}"/>
    <cellStyle name="Hyperlink 2 3 4 3 3 3 2" xfId="9692" xr:uid="{A2F08AAA-4741-4957-951B-26AA7C3B1266}"/>
    <cellStyle name="Hyperlink 2 3 4 3 3 4" xfId="5272" xr:uid="{00000000-0005-0000-0000-00009E080000}"/>
    <cellStyle name="Hyperlink 2 3 4 3 3 5" xfId="7482" xr:uid="{D8E6ADED-96FE-4906-8681-CA444EB2E503}"/>
    <cellStyle name="Hyperlink 2 3 4 3 4" xfId="1404" xr:uid="{00000000-0005-0000-0000-00009F080000}"/>
    <cellStyle name="Hyperlink 2 3 4 3 4 2" xfId="3615" xr:uid="{00000000-0005-0000-0000-0000A0080000}"/>
    <cellStyle name="Hyperlink 2 3 4 3 4 2 2" xfId="10245" xr:uid="{01BA8669-F714-4904-A5E5-EA486305BCB0}"/>
    <cellStyle name="Hyperlink 2 3 4 3 4 3" xfId="5825" xr:uid="{00000000-0005-0000-0000-0000A1080000}"/>
    <cellStyle name="Hyperlink 2 3 4 3 4 4" xfId="8035" xr:uid="{80710A13-6F73-4042-8BF2-D724AC9359C9}"/>
    <cellStyle name="Hyperlink 2 3 4 3 5" xfId="2510" xr:uid="{00000000-0005-0000-0000-0000A2080000}"/>
    <cellStyle name="Hyperlink 2 3 4 3 5 2" xfId="9140" xr:uid="{29F4FE95-9142-4D83-9E68-9943AB10A0C1}"/>
    <cellStyle name="Hyperlink 2 3 4 3 6" xfId="4720" xr:uid="{00000000-0005-0000-0000-0000A3080000}"/>
    <cellStyle name="Hyperlink 2 3 4 3 7" xfId="6930" xr:uid="{C27D2A68-0351-41D0-9AD7-1A15E5208925}"/>
    <cellStyle name="Hyperlink 2 3 4 4" xfId="383" xr:uid="{00000000-0005-0000-0000-0000A4080000}"/>
    <cellStyle name="Hyperlink 2 3 4 4 2" xfId="935" xr:uid="{00000000-0005-0000-0000-0000A5080000}"/>
    <cellStyle name="Hyperlink 2 3 4 4 2 2" xfId="2048" xr:uid="{00000000-0005-0000-0000-0000A6080000}"/>
    <cellStyle name="Hyperlink 2 3 4 4 2 2 2" xfId="4259" xr:uid="{00000000-0005-0000-0000-0000A7080000}"/>
    <cellStyle name="Hyperlink 2 3 4 4 2 2 2 2" xfId="10889" xr:uid="{3A4CE3CA-BDC3-4D71-A575-82AC53B1C089}"/>
    <cellStyle name="Hyperlink 2 3 4 4 2 2 3" xfId="6469" xr:uid="{00000000-0005-0000-0000-0000A8080000}"/>
    <cellStyle name="Hyperlink 2 3 4 4 2 2 4" xfId="8679" xr:uid="{A9AD39C3-0791-49D0-8C91-D1BC39E9038A}"/>
    <cellStyle name="Hyperlink 2 3 4 4 2 3" xfId="3154" xr:uid="{00000000-0005-0000-0000-0000A9080000}"/>
    <cellStyle name="Hyperlink 2 3 4 4 2 3 2" xfId="9784" xr:uid="{6D0E5A1A-BA79-43A3-B330-A77497382580}"/>
    <cellStyle name="Hyperlink 2 3 4 4 2 4" xfId="5364" xr:uid="{00000000-0005-0000-0000-0000AA080000}"/>
    <cellStyle name="Hyperlink 2 3 4 4 2 5" xfId="7574" xr:uid="{2C59446B-F646-407D-A682-E39070CE627F}"/>
    <cellStyle name="Hyperlink 2 3 4 4 3" xfId="1496" xr:uid="{00000000-0005-0000-0000-0000AB080000}"/>
    <cellStyle name="Hyperlink 2 3 4 4 3 2" xfId="3707" xr:uid="{00000000-0005-0000-0000-0000AC080000}"/>
    <cellStyle name="Hyperlink 2 3 4 4 3 2 2" xfId="10337" xr:uid="{032BF9C2-FA84-4557-8D48-6A8C88A24103}"/>
    <cellStyle name="Hyperlink 2 3 4 4 3 3" xfId="5917" xr:uid="{00000000-0005-0000-0000-0000AD080000}"/>
    <cellStyle name="Hyperlink 2 3 4 4 3 4" xfId="8127" xr:uid="{5633B78C-73B5-4C25-9FE0-377AABB97E78}"/>
    <cellStyle name="Hyperlink 2 3 4 4 4" xfId="2602" xr:uid="{00000000-0005-0000-0000-0000AE080000}"/>
    <cellStyle name="Hyperlink 2 3 4 4 4 2" xfId="9232" xr:uid="{A6B9C5F6-CED6-4916-A8FA-1AFFEEA9D5DA}"/>
    <cellStyle name="Hyperlink 2 3 4 4 5" xfId="4812" xr:uid="{00000000-0005-0000-0000-0000AF080000}"/>
    <cellStyle name="Hyperlink 2 3 4 4 6" xfId="7022" xr:uid="{504660E4-BA13-4BF7-985F-718780E9D81A}"/>
    <cellStyle name="Hyperlink 2 3 4 5" xfId="659" xr:uid="{00000000-0005-0000-0000-0000B0080000}"/>
    <cellStyle name="Hyperlink 2 3 4 5 2" xfId="1772" xr:uid="{00000000-0005-0000-0000-0000B1080000}"/>
    <cellStyle name="Hyperlink 2 3 4 5 2 2" xfId="3983" xr:uid="{00000000-0005-0000-0000-0000B2080000}"/>
    <cellStyle name="Hyperlink 2 3 4 5 2 2 2" xfId="10613" xr:uid="{703DD779-C343-41ED-8CE0-26E7D1713528}"/>
    <cellStyle name="Hyperlink 2 3 4 5 2 3" xfId="6193" xr:uid="{00000000-0005-0000-0000-0000B3080000}"/>
    <cellStyle name="Hyperlink 2 3 4 5 2 4" xfId="8403" xr:uid="{0AD31643-303D-4D56-B63E-9ACE017498B6}"/>
    <cellStyle name="Hyperlink 2 3 4 5 3" xfId="2878" xr:uid="{00000000-0005-0000-0000-0000B4080000}"/>
    <cellStyle name="Hyperlink 2 3 4 5 3 2" xfId="9508" xr:uid="{D63F7E17-A816-4F5A-9FC8-6E53AA0B2FE8}"/>
    <cellStyle name="Hyperlink 2 3 4 5 4" xfId="5088" xr:uid="{00000000-0005-0000-0000-0000B5080000}"/>
    <cellStyle name="Hyperlink 2 3 4 5 5" xfId="7298" xr:uid="{62568705-FFE7-4489-B897-BF1173C5B59E}"/>
    <cellStyle name="Hyperlink 2 3 4 6" xfId="1220" xr:uid="{00000000-0005-0000-0000-0000B6080000}"/>
    <cellStyle name="Hyperlink 2 3 4 6 2" xfId="3431" xr:uid="{00000000-0005-0000-0000-0000B7080000}"/>
    <cellStyle name="Hyperlink 2 3 4 6 2 2" xfId="10061" xr:uid="{EB0CB5FE-49CB-48C9-86F8-AAFC11356F32}"/>
    <cellStyle name="Hyperlink 2 3 4 6 3" xfId="5641" xr:uid="{00000000-0005-0000-0000-0000B8080000}"/>
    <cellStyle name="Hyperlink 2 3 4 6 4" xfId="7851" xr:uid="{F7209960-DDA6-4E93-9293-11A66D4D8F55}"/>
    <cellStyle name="Hyperlink 2 3 4 7" xfId="2326" xr:uid="{00000000-0005-0000-0000-0000B9080000}"/>
    <cellStyle name="Hyperlink 2 3 4 7 2" xfId="8956" xr:uid="{017AA434-1BD6-4107-B453-999EF30E6020}"/>
    <cellStyle name="Hyperlink 2 3 4 8" xfId="4536" xr:uid="{00000000-0005-0000-0000-0000BA080000}"/>
    <cellStyle name="Hyperlink 2 3 4 9" xfId="6746" xr:uid="{DBCA9C1E-D9B5-4D0A-9FC0-B3CF23F0E8D4}"/>
    <cellStyle name="Hyperlink 2 3 5" xfId="153" xr:uid="{00000000-0005-0000-0000-0000BB080000}"/>
    <cellStyle name="Hyperlink 2 3 5 2" xfId="429" xr:uid="{00000000-0005-0000-0000-0000BC080000}"/>
    <cellStyle name="Hyperlink 2 3 5 2 2" xfId="981" xr:uid="{00000000-0005-0000-0000-0000BD080000}"/>
    <cellStyle name="Hyperlink 2 3 5 2 2 2" xfId="2094" xr:uid="{00000000-0005-0000-0000-0000BE080000}"/>
    <cellStyle name="Hyperlink 2 3 5 2 2 2 2" xfId="4305" xr:uid="{00000000-0005-0000-0000-0000BF080000}"/>
    <cellStyle name="Hyperlink 2 3 5 2 2 2 2 2" xfId="10935" xr:uid="{99E4061A-00DA-490C-9F72-372851D13DA8}"/>
    <cellStyle name="Hyperlink 2 3 5 2 2 2 3" xfId="6515" xr:uid="{00000000-0005-0000-0000-0000C0080000}"/>
    <cellStyle name="Hyperlink 2 3 5 2 2 2 4" xfId="8725" xr:uid="{F7041632-843A-4B84-AEE8-C3E1295D6510}"/>
    <cellStyle name="Hyperlink 2 3 5 2 2 3" xfId="3200" xr:uid="{00000000-0005-0000-0000-0000C1080000}"/>
    <cellStyle name="Hyperlink 2 3 5 2 2 3 2" xfId="9830" xr:uid="{AC8672D1-0D32-4EC4-8F69-748AB19B6C09}"/>
    <cellStyle name="Hyperlink 2 3 5 2 2 4" xfId="5410" xr:uid="{00000000-0005-0000-0000-0000C2080000}"/>
    <cellStyle name="Hyperlink 2 3 5 2 2 5" xfId="7620" xr:uid="{BD5F4B55-3D52-4B1A-B4C9-FA898B1A43A8}"/>
    <cellStyle name="Hyperlink 2 3 5 2 3" xfId="1542" xr:uid="{00000000-0005-0000-0000-0000C3080000}"/>
    <cellStyle name="Hyperlink 2 3 5 2 3 2" xfId="3753" xr:uid="{00000000-0005-0000-0000-0000C4080000}"/>
    <cellStyle name="Hyperlink 2 3 5 2 3 2 2" xfId="10383" xr:uid="{6E2B40D7-1B7E-4738-9692-F555FF8C8C8F}"/>
    <cellStyle name="Hyperlink 2 3 5 2 3 3" xfId="5963" xr:uid="{00000000-0005-0000-0000-0000C5080000}"/>
    <cellStyle name="Hyperlink 2 3 5 2 3 4" xfId="8173" xr:uid="{F379EBD5-888F-4395-A20F-63CDF820A754}"/>
    <cellStyle name="Hyperlink 2 3 5 2 4" xfId="2648" xr:uid="{00000000-0005-0000-0000-0000C6080000}"/>
    <cellStyle name="Hyperlink 2 3 5 2 4 2" xfId="9278" xr:uid="{A3E51C33-189C-454B-A1AB-FB7F562E53A4}"/>
    <cellStyle name="Hyperlink 2 3 5 2 5" xfId="4858" xr:uid="{00000000-0005-0000-0000-0000C7080000}"/>
    <cellStyle name="Hyperlink 2 3 5 2 6" xfId="7068" xr:uid="{37103C96-04F6-4CC7-8844-8434C67DB3EE}"/>
    <cellStyle name="Hyperlink 2 3 5 3" xfId="705" xr:uid="{00000000-0005-0000-0000-0000C8080000}"/>
    <cellStyle name="Hyperlink 2 3 5 3 2" xfId="1818" xr:uid="{00000000-0005-0000-0000-0000C9080000}"/>
    <cellStyle name="Hyperlink 2 3 5 3 2 2" xfId="4029" xr:uid="{00000000-0005-0000-0000-0000CA080000}"/>
    <cellStyle name="Hyperlink 2 3 5 3 2 2 2" xfId="10659" xr:uid="{99D017C7-2B45-447E-BB2E-9DB901AB2D4D}"/>
    <cellStyle name="Hyperlink 2 3 5 3 2 3" xfId="6239" xr:uid="{00000000-0005-0000-0000-0000CB080000}"/>
    <cellStyle name="Hyperlink 2 3 5 3 2 4" xfId="8449" xr:uid="{343C9623-2B68-402D-A195-7FF7513C45BA}"/>
    <cellStyle name="Hyperlink 2 3 5 3 3" xfId="2924" xr:uid="{00000000-0005-0000-0000-0000CC080000}"/>
    <cellStyle name="Hyperlink 2 3 5 3 3 2" xfId="9554" xr:uid="{D0D96BD0-08EE-4758-B175-3A0702F2D170}"/>
    <cellStyle name="Hyperlink 2 3 5 3 4" xfId="5134" xr:uid="{00000000-0005-0000-0000-0000CD080000}"/>
    <cellStyle name="Hyperlink 2 3 5 3 5" xfId="7344" xr:uid="{BB1159BD-11CD-4034-A915-FE40C1F49AE7}"/>
    <cellStyle name="Hyperlink 2 3 5 4" xfId="1266" xr:uid="{00000000-0005-0000-0000-0000CE080000}"/>
    <cellStyle name="Hyperlink 2 3 5 4 2" xfId="3477" xr:uid="{00000000-0005-0000-0000-0000CF080000}"/>
    <cellStyle name="Hyperlink 2 3 5 4 2 2" xfId="10107" xr:uid="{09BDA190-FB10-4D80-A770-66BFA5265D80}"/>
    <cellStyle name="Hyperlink 2 3 5 4 3" xfId="5687" xr:uid="{00000000-0005-0000-0000-0000D0080000}"/>
    <cellStyle name="Hyperlink 2 3 5 4 4" xfId="7897" xr:uid="{5E54A8F3-6A2B-42C4-9E32-4A489B5655DE}"/>
    <cellStyle name="Hyperlink 2 3 5 5" xfId="2372" xr:uid="{00000000-0005-0000-0000-0000D1080000}"/>
    <cellStyle name="Hyperlink 2 3 5 5 2" xfId="9002" xr:uid="{1C142EE6-45F3-4390-A323-FE77F582A6E7}"/>
    <cellStyle name="Hyperlink 2 3 5 6" xfId="4582" xr:uid="{00000000-0005-0000-0000-0000D2080000}"/>
    <cellStyle name="Hyperlink 2 3 5 7" xfId="6792" xr:uid="{2FF42201-E029-4B59-A10A-1194EFDFBEE0}"/>
    <cellStyle name="Hyperlink 2 3 6" xfId="245" xr:uid="{00000000-0005-0000-0000-0000D3080000}"/>
    <cellStyle name="Hyperlink 2 3 6 2" xfId="521" xr:uid="{00000000-0005-0000-0000-0000D4080000}"/>
    <cellStyle name="Hyperlink 2 3 6 2 2" xfId="1073" xr:uid="{00000000-0005-0000-0000-0000D5080000}"/>
    <cellStyle name="Hyperlink 2 3 6 2 2 2" xfId="2186" xr:uid="{00000000-0005-0000-0000-0000D6080000}"/>
    <cellStyle name="Hyperlink 2 3 6 2 2 2 2" xfId="4397" xr:uid="{00000000-0005-0000-0000-0000D7080000}"/>
    <cellStyle name="Hyperlink 2 3 6 2 2 2 2 2" xfId="11027" xr:uid="{E7F4EE95-11EB-401B-9ABB-0F07AB73C3DD}"/>
    <cellStyle name="Hyperlink 2 3 6 2 2 2 3" xfId="6607" xr:uid="{00000000-0005-0000-0000-0000D8080000}"/>
    <cellStyle name="Hyperlink 2 3 6 2 2 2 4" xfId="8817" xr:uid="{81ACF6EA-FA37-4502-B525-358721046AA4}"/>
    <cellStyle name="Hyperlink 2 3 6 2 2 3" xfId="3292" xr:uid="{00000000-0005-0000-0000-0000D9080000}"/>
    <cellStyle name="Hyperlink 2 3 6 2 2 3 2" xfId="9922" xr:uid="{1848346F-8FFF-4A13-B8EA-4D4BEBFBC3D8}"/>
    <cellStyle name="Hyperlink 2 3 6 2 2 4" xfId="5502" xr:uid="{00000000-0005-0000-0000-0000DA080000}"/>
    <cellStyle name="Hyperlink 2 3 6 2 2 5" xfId="7712" xr:uid="{982FD6C4-CFB3-4328-B5B3-30D69924A622}"/>
    <cellStyle name="Hyperlink 2 3 6 2 3" xfId="1634" xr:uid="{00000000-0005-0000-0000-0000DB080000}"/>
    <cellStyle name="Hyperlink 2 3 6 2 3 2" xfId="3845" xr:uid="{00000000-0005-0000-0000-0000DC080000}"/>
    <cellStyle name="Hyperlink 2 3 6 2 3 2 2" xfId="10475" xr:uid="{881ECDFD-AE56-4351-AE82-7B3B0AFB06BC}"/>
    <cellStyle name="Hyperlink 2 3 6 2 3 3" xfId="6055" xr:uid="{00000000-0005-0000-0000-0000DD080000}"/>
    <cellStyle name="Hyperlink 2 3 6 2 3 4" xfId="8265" xr:uid="{F55D17B5-3935-4E62-B04F-F2E7D314687D}"/>
    <cellStyle name="Hyperlink 2 3 6 2 4" xfId="2740" xr:uid="{00000000-0005-0000-0000-0000DE080000}"/>
    <cellStyle name="Hyperlink 2 3 6 2 4 2" xfId="9370" xr:uid="{52756279-1644-4206-BD9D-72EC48D18E62}"/>
    <cellStyle name="Hyperlink 2 3 6 2 5" xfId="4950" xr:uid="{00000000-0005-0000-0000-0000DF080000}"/>
    <cellStyle name="Hyperlink 2 3 6 2 6" xfId="7160" xr:uid="{097AD6E6-B01D-49C8-899C-CA26A7D841A7}"/>
    <cellStyle name="Hyperlink 2 3 6 3" xfId="797" xr:uid="{00000000-0005-0000-0000-0000E0080000}"/>
    <cellStyle name="Hyperlink 2 3 6 3 2" xfId="1910" xr:uid="{00000000-0005-0000-0000-0000E1080000}"/>
    <cellStyle name="Hyperlink 2 3 6 3 2 2" xfId="4121" xr:uid="{00000000-0005-0000-0000-0000E2080000}"/>
    <cellStyle name="Hyperlink 2 3 6 3 2 2 2" xfId="10751" xr:uid="{3A285F7F-7817-419F-BDFA-93BA4B5A181C}"/>
    <cellStyle name="Hyperlink 2 3 6 3 2 3" xfId="6331" xr:uid="{00000000-0005-0000-0000-0000E3080000}"/>
    <cellStyle name="Hyperlink 2 3 6 3 2 4" xfId="8541" xr:uid="{03890C17-EA5F-4220-9E91-245D49F1EB91}"/>
    <cellStyle name="Hyperlink 2 3 6 3 3" xfId="3016" xr:uid="{00000000-0005-0000-0000-0000E4080000}"/>
    <cellStyle name="Hyperlink 2 3 6 3 3 2" xfId="9646" xr:uid="{A90575A7-4050-4BDA-A3B9-BF602C0DB45C}"/>
    <cellStyle name="Hyperlink 2 3 6 3 4" xfId="5226" xr:uid="{00000000-0005-0000-0000-0000E5080000}"/>
    <cellStyle name="Hyperlink 2 3 6 3 5" xfId="7436" xr:uid="{725C0FBB-C788-46FE-81B3-C0798692C89A}"/>
    <cellStyle name="Hyperlink 2 3 6 4" xfId="1358" xr:uid="{00000000-0005-0000-0000-0000E6080000}"/>
    <cellStyle name="Hyperlink 2 3 6 4 2" xfId="3569" xr:uid="{00000000-0005-0000-0000-0000E7080000}"/>
    <cellStyle name="Hyperlink 2 3 6 4 2 2" xfId="10199" xr:uid="{934D3864-7AED-4DB5-9744-ADC463C0C776}"/>
    <cellStyle name="Hyperlink 2 3 6 4 3" xfId="5779" xr:uid="{00000000-0005-0000-0000-0000E8080000}"/>
    <cellStyle name="Hyperlink 2 3 6 4 4" xfId="7989" xr:uid="{CECCFB24-8970-4192-8F66-5900EC66A665}"/>
    <cellStyle name="Hyperlink 2 3 6 5" xfId="2464" xr:uid="{00000000-0005-0000-0000-0000E9080000}"/>
    <cellStyle name="Hyperlink 2 3 6 5 2" xfId="9094" xr:uid="{1CBBB73D-311F-450F-97F6-9EC89C1E929E}"/>
    <cellStyle name="Hyperlink 2 3 6 6" xfId="4674" xr:uid="{00000000-0005-0000-0000-0000EA080000}"/>
    <cellStyle name="Hyperlink 2 3 6 7" xfId="6884" xr:uid="{A28231E7-ADB4-451B-8AB4-9E60D4E5F858}"/>
    <cellStyle name="Hyperlink 2 3 7" xfId="337" xr:uid="{00000000-0005-0000-0000-0000EB080000}"/>
    <cellStyle name="Hyperlink 2 3 7 2" xfId="889" xr:uid="{00000000-0005-0000-0000-0000EC080000}"/>
    <cellStyle name="Hyperlink 2 3 7 2 2" xfId="2002" xr:uid="{00000000-0005-0000-0000-0000ED080000}"/>
    <cellStyle name="Hyperlink 2 3 7 2 2 2" xfId="4213" xr:uid="{00000000-0005-0000-0000-0000EE080000}"/>
    <cellStyle name="Hyperlink 2 3 7 2 2 2 2" xfId="10843" xr:uid="{2AEE0C8B-8F8D-493E-831A-4672BC1AAD01}"/>
    <cellStyle name="Hyperlink 2 3 7 2 2 3" xfId="6423" xr:uid="{00000000-0005-0000-0000-0000EF080000}"/>
    <cellStyle name="Hyperlink 2 3 7 2 2 4" xfId="8633" xr:uid="{D832AC92-FF81-4C45-A4F3-D259B3E9B6FB}"/>
    <cellStyle name="Hyperlink 2 3 7 2 3" xfId="3108" xr:uid="{00000000-0005-0000-0000-0000F0080000}"/>
    <cellStyle name="Hyperlink 2 3 7 2 3 2" xfId="9738" xr:uid="{36A6714F-46A7-41FB-BA32-5625BDCC6599}"/>
    <cellStyle name="Hyperlink 2 3 7 2 4" xfId="5318" xr:uid="{00000000-0005-0000-0000-0000F1080000}"/>
    <cellStyle name="Hyperlink 2 3 7 2 5" xfId="7528" xr:uid="{66C42BAB-82F9-4DA5-8C33-FBE3BACACA83}"/>
    <cellStyle name="Hyperlink 2 3 7 3" xfId="1450" xr:uid="{00000000-0005-0000-0000-0000F2080000}"/>
    <cellStyle name="Hyperlink 2 3 7 3 2" xfId="3661" xr:uid="{00000000-0005-0000-0000-0000F3080000}"/>
    <cellStyle name="Hyperlink 2 3 7 3 2 2" xfId="10291" xr:uid="{03F2972E-166D-474F-A811-1BA84CD8ECD2}"/>
    <cellStyle name="Hyperlink 2 3 7 3 3" xfId="5871" xr:uid="{00000000-0005-0000-0000-0000F4080000}"/>
    <cellStyle name="Hyperlink 2 3 7 3 4" xfId="8081" xr:uid="{B3C4E9AD-F253-4A06-B785-A4A90626612E}"/>
    <cellStyle name="Hyperlink 2 3 7 4" xfId="2556" xr:uid="{00000000-0005-0000-0000-0000F5080000}"/>
    <cellStyle name="Hyperlink 2 3 7 4 2" xfId="9186" xr:uid="{B5727950-A9F7-4A51-B993-AFF553F133CF}"/>
    <cellStyle name="Hyperlink 2 3 7 5" xfId="4766" xr:uid="{00000000-0005-0000-0000-0000F6080000}"/>
    <cellStyle name="Hyperlink 2 3 7 6" xfId="6976" xr:uid="{35FA9B03-8FC2-41BF-A8FF-7F5BD5086D68}"/>
    <cellStyle name="Hyperlink 2 3 8" xfId="613" xr:uid="{00000000-0005-0000-0000-0000F7080000}"/>
    <cellStyle name="Hyperlink 2 3 8 2" xfId="1726" xr:uid="{00000000-0005-0000-0000-0000F8080000}"/>
    <cellStyle name="Hyperlink 2 3 8 2 2" xfId="3937" xr:uid="{00000000-0005-0000-0000-0000F9080000}"/>
    <cellStyle name="Hyperlink 2 3 8 2 2 2" xfId="10567" xr:uid="{9DD1E97A-CB5B-4AB4-B7C4-952686F75692}"/>
    <cellStyle name="Hyperlink 2 3 8 2 3" xfId="6147" xr:uid="{00000000-0005-0000-0000-0000FA080000}"/>
    <cellStyle name="Hyperlink 2 3 8 2 4" xfId="8357" xr:uid="{52FFA2D6-BB4B-42CD-9012-0098FAB576A0}"/>
    <cellStyle name="Hyperlink 2 3 8 3" xfId="2832" xr:uid="{00000000-0005-0000-0000-0000FB080000}"/>
    <cellStyle name="Hyperlink 2 3 8 3 2" xfId="9462" xr:uid="{68E92D50-D8DC-4672-8980-064B5E2A1CF5}"/>
    <cellStyle name="Hyperlink 2 3 8 4" xfId="5042" xr:uid="{00000000-0005-0000-0000-0000FC080000}"/>
    <cellStyle name="Hyperlink 2 3 8 5" xfId="7252" xr:uid="{FF521280-0285-4FE5-8F5B-5F7FB1ADBDB8}"/>
    <cellStyle name="Hyperlink 2 3 9" xfId="1174" xr:uid="{00000000-0005-0000-0000-0000FD080000}"/>
    <cellStyle name="Hyperlink 2 3 9 2" xfId="3385" xr:uid="{00000000-0005-0000-0000-0000FE080000}"/>
    <cellStyle name="Hyperlink 2 3 9 2 2" xfId="10015" xr:uid="{CA37ED71-95B4-4D1C-A152-280463EE6672}"/>
    <cellStyle name="Hyperlink 2 3 9 3" xfId="5595" xr:uid="{00000000-0005-0000-0000-0000FF080000}"/>
    <cellStyle name="Hyperlink 2 3 9 4" xfId="7805" xr:uid="{8663A0A0-FB67-4CDC-8152-73A7FEA53D51}"/>
    <cellStyle name="Hyperlink 2 4" xfId="66" xr:uid="{00000000-0005-0000-0000-000000090000}"/>
    <cellStyle name="Hyperlink 2 4 10" xfId="4495" xr:uid="{00000000-0005-0000-0000-000001090000}"/>
    <cellStyle name="Hyperlink 2 4 11" xfId="6705" xr:uid="{13678735-CE29-40E2-9E12-92237AAEA1DD}"/>
    <cellStyle name="Hyperlink 2 4 2" xfId="86" xr:uid="{00000000-0005-0000-0000-000002090000}"/>
    <cellStyle name="Hyperlink 2 4 2 10" xfId="6725" xr:uid="{04B15804-6DA7-4690-BABF-7C05D3A7F7CA}"/>
    <cellStyle name="Hyperlink 2 4 2 2" xfId="132" xr:uid="{00000000-0005-0000-0000-000003090000}"/>
    <cellStyle name="Hyperlink 2 4 2 2 2" xfId="224" xr:uid="{00000000-0005-0000-0000-000004090000}"/>
    <cellStyle name="Hyperlink 2 4 2 2 2 2" xfId="500" xr:uid="{00000000-0005-0000-0000-000005090000}"/>
    <cellStyle name="Hyperlink 2 4 2 2 2 2 2" xfId="1052" xr:uid="{00000000-0005-0000-0000-000006090000}"/>
    <cellStyle name="Hyperlink 2 4 2 2 2 2 2 2" xfId="2165" xr:uid="{00000000-0005-0000-0000-000007090000}"/>
    <cellStyle name="Hyperlink 2 4 2 2 2 2 2 2 2" xfId="4376" xr:uid="{00000000-0005-0000-0000-000008090000}"/>
    <cellStyle name="Hyperlink 2 4 2 2 2 2 2 2 2 2" xfId="11006" xr:uid="{ED902547-CD61-4B49-A0A6-8F2E98480DB5}"/>
    <cellStyle name="Hyperlink 2 4 2 2 2 2 2 2 3" xfId="6586" xr:uid="{00000000-0005-0000-0000-000009090000}"/>
    <cellStyle name="Hyperlink 2 4 2 2 2 2 2 2 4" xfId="8796" xr:uid="{46FE7207-C788-4885-AE12-5FA085747AEE}"/>
    <cellStyle name="Hyperlink 2 4 2 2 2 2 2 3" xfId="3271" xr:uid="{00000000-0005-0000-0000-00000A090000}"/>
    <cellStyle name="Hyperlink 2 4 2 2 2 2 2 3 2" xfId="9901" xr:uid="{A09C6C42-DC35-494B-96BC-9E55B27F826E}"/>
    <cellStyle name="Hyperlink 2 4 2 2 2 2 2 4" xfId="5481" xr:uid="{00000000-0005-0000-0000-00000B090000}"/>
    <cellStyle name="Hyperlink 2 4 2 2 2 2 2 5" xfId="7691" xr:uid="{8E6B1616-0284-429F-BC7F-3D2B71CE666B}"/>
    <cellStyle name="Hyperlink 2 4 2 2 2 2 3" xfId="1613" xr:uid="{00000000-0005-0000-0000-00000C090000}"/>
    <cellStyle name="Hyperlink 2 4 2 2 2 2 3 2" xfId="3824" xr:uid="{00000000-0005-0000-0000-00000D090000}"/>
    <cellStyle name="Hyperlink 2 4 2 2 2 2 3 2 2" xfId="10454" xr:uid="{28DDF138-ADF2-4E3A-AEDE-AEC8FA83FA76}"/>
    <cellStyle name="Hyperlink 2 4 2 2 2 2 3 3" xfId="6034" xr:uid="{00000000-0005-0000-0000-00000E090000}"/>
    <cellStyle name="Hyperlink 2 4 2 2 2 2 3 4" xfId="8244" xr:uid="{A52A5515-E581-4B00-8FE7-E8FE4CE8D387}"/>
    <cellStyle name="Hyperlink 2 4 2 2 2 2 4" xfId="2719" xr:uid="{00000000-0005-0000-0000-00000F090000}"/>
    <cellStyle name="Hyperlink 2 4 2 2 2 2 4 2" xfId="9349" xr:uid="{71EFED60-B92B-4EDB-A3B6-4F991A226A27}"/>
    <cellStyle name="Hyperlink 2 4 2 2 2 2 5" xfId="4929" xr:uid="{00000000-0005-0000-0000-000010090000}"/>
    <cellStyle name="Hyperlink 2 4 2 2 2 2 6" xfId="7139" xr:uid="{2BF4D5E9-F8F6-4FA2-806D-5DBC5F3AB79F}"/>
    <cellStyle name="Hyperlink 2 4 2 2 2 3" xfId="776" xr:uid="{00000000-0005-0000-0000-000011090000}"/>
    <cellStyle name="Hyperlink 2 4 2 2 2 3 2" xfId="1889" xr:uid="{00000000-0005-0000-0000-000012090000}"/>
    <cellStyle name="Hyperlink 2 4 2 2 2 3 2 2" xfId="4100" xr:uid="{00000000-0005-0000-0000-000013090000}"/>
    <cellStyle name="Hyperlink 2 4 2 2 2 3 2 2 2" xfId="10730" xr:uid="{AD82013A-687D-48B7-808B-53E688167D79}"/>
    <cellStyle name="Hyperlink 2 4 2 2 2 3 2 3" xfId="6310" xr:uid="{00000000-0005-0000-0000-000014090000}"/>
    <cellStyle name="Hyperlink 2 4 2 2 2 3 2 4" xfId="8520" xr:uid="{F568DB48-AE06-4CA3-8600-F871AF5D3EA8}"/>
    <cellStyle name="Hyperlink 2 4 2 2 2 3 3" xfId="2995" xr:uid="{00000000-0005-0000-0000-000015090000}"/>
    <cellStyle name="Hyperlink 2 4 2 2 2 3 3 2" xfId="9625" xr:uid="{74270DBE-EF88-4EDC-B54A-735DD8DC3B8F}"/>
    <cellStyle name="Hyperlink 2 4 2 2 2 3 4" xfId="5205" xr:uid="{00000000-0005-0000-0000-000016090000}"/>
    <cellStyle name="Hyperlink 2 4 2 2 2 3 5" xfId="7415" xr:uid="{610AD87E-6B6F-4378-A60B-121E0948AF63}"/>
    <cellStyle name="Hyperlink 2 4 2 2 2 4" xfId="1337" xr:uid="{00000000-0005-0000-0000-000017090000}"/>
    <cellStyle name="Hyperlink 2 4 2 2 2 4 2" xfId="3548" xr:uid="{00000000-0005-0000-0000-000018090000}"/>
    <cellStyle name="Hyperlink 2 4 2 2 2 4 2 2" xfId="10178" xr:uid="{9C5F4940-DFFC-48E9-A64E-AF3A403EF1A9}"/>
    <cellStyle name="Hyperlink 2 4 2 2 2 4 3" xfId="5758" xr:uid="{00000000-0005-0000-0000-000019090000}"/>
    <cellStyle name="Hyperlink 2 4 2 2 2 4 4" xfId="7968" xr:uid="{EC24E968-C0A9-40B9-B836-8637E93FBADF}"/>
    <cellStyle name="Hyperlink 2 4 2 2 2 5" xfId="2443" xr:uid="{00000000-0005-0000-0000-00001A090000}"/>
    <cellStyle name="Hyperlink 2 4 2 2 2 5 2" xfId="9073" xr:uid="{99BD7518-BC21-45D2-B573-A14C85E4C162}"/>
    <cellStyle name="Hyperlink 2 4 2 2 2 6" xfId="4653" xr:uid="{00000000-0005-0000-0000-00001B090000}"/>
    <cellStyle name="Hyperlink 2 4 2 2 2 7" xfId="6863" xr:uid="{5F3A5E74-23C2-4122-A1A7-B48E8AB55124}"/>
    <cellStyle name="Hyperlink 2 4 2 2 3" xfId="316" xr:uid="{00000000-0005-0000-0000-00001C090000}"/>
    <cellStyle name="Hyperlink 2 4 2 2 3 2" xfId="592" xr:uid="{00000000-0005-0000-0000-00001D090000}"/>
    <cellStyle name="Hyperlink 2 4 2 2 3 2 2" xfId="1144" xr:uid="{00000000-0005-0000-0000-00001E090000}"/>
    <cellStyle name="Hyperlink 2 4 2 2 3 2 2 2" xfId="2257" xr:uid="{00000000-0005-0000-0000-00001F090000}"/>
    <cellStyle name="Hyperlink 2 4 2 2 3 2 2 2 2" xfId="4468" xr:uid="{00000000-0005-0000-0000-000020090000}"/>
    <cellStyle name="Hyperlink 2 4 2 2 3 2 2 2 2 2" xfId="11098" xr:uid="{8F3EEEDD-AAE2-49A9-92F7-4238A9EC2607}"/>
    <cellStyle name="Hyperlink 2 4 2 2 3 2 2 2 3" xfId="6678" xr:uid="{00000000-0005-0000-0000-000021090000}"/>
    <cellStyle name="Hyperlink 2 4 2 2 3 2 2 2 4" xfId="8888" xr:uid="{02345ADA-AE46-4B22-B9F4-8BA827D9627C}"/>
    <cellStyle name="Hyperlink 2 4 2 2 3 2 2 3" xfId="3363" xr:uid="{00000000-0005-0000-0000-000022090000}"/>
    <cellStyle name="Hyperlink 2 4 2 2 3 2 2 3 2" xfId="9993" xr:uid="{2F3AC7AE-ACFA-444F-912C-055384BEEEB3}"/>
    <cellStyle name="Hyperlink 2 4 2 2 3 2 2 4" xfId="5573" xr:uid="{00000000-0005-0000-0000-000023090000}"/>
    <cellStyle name="Hyperlink 2 4 2 2 3 2 2 5" xfId="7783" xr:uid="{24B52513-7FF1-4538-9A8B-138C176AEABC}"/>
    <cellStyle name="Hyperlink 2 4 2 2 3 2 3" xfId="1705" xr:uid="{00000000-0005-0000-0000-000024090000}"/>
    <cellStyle name="Hyperlink 2 4 2 2 3 2 3 2" xfId="3916" xr:uid="{00000000-0005-0000-0000-000025090000}"/>
    <cellStyle name="Hyperlink 2 4 2 2 3 2 3 2 2" xfId="10546" xr:uid="{971CEFD9-C82C-48A3-B250-3E0D1639CAC3}"/>
    <cellStyle name="Hyperlink 2 4 2 2 3 2 3 3" xfId="6126" xr:uid="{00000000-0005-0000-0000-000026090000}"/>
    <cellStyle name="Hyperlink 2 4 2 2 3 2 3 4" xfId="8336" xr:uid="{714BB07D-EF28-4D76-92DA-55742EAED340}"/>
    <cellStyle name="Hyperlink 2 4 2 2 3 2 4" xfId="2811" xr:uid="{00000000-0005-0000-0000-000027090000}"/>
    <cellStyle name="Hyperlink 2 4 2 2 3 2 4 2" xfId="9441" xr:uid="{5265430C-B3A5-4196-A82D-5347E8F39D83}"/>
    <cellStyle name="Hyperlink 2 4 2 2 3 2 5" xfId="5021" xr:uid="{00000000-0005-0000-0000-000028090000}"/>
    <cellStyle name="Hyperlink 2 4 2 2 3 2 6" xfId="7231" xr:uid="{95EDAE9A-D599-4530-A07A-7C8D2B5B3091}"/>
    <cellStyle name="Hyperlink 2 4 2 2 3 3" xfId="868" xr:uid="{00000000-0005-0000-0000-000029090000}"/>
    <cellStyle name="Hyperlink 2 4 2 2 3 3 2" xfId="1981" xr:uid="{00000000-0005-0000-0000-00002A090000}"/>
    <cellStyle name="Hyperlink 2 4 2 2 3 3 2 2" xfId="4192" xr:uid="{00000000-0005-0000-0000-00002B090000}"/>
    <cellStyle name="Hyperlink 2 4 2 2 3 3 2 2 2" xfId="10822" xr:uid="{A177D84D-8DAB-4D8E-939D-05BD99E5A25A}"/>
    <cellStyle name="Hyperlink 2 4 2 2 3 3 2 3" xfId="6402" xr:uid="{00000000-0005-0000-0000-00002C090000}"/>
    <cellStyle name="Hyperlink 2 4 2 2 3 3 2 4" xfId="8612" xr:uid="{CCEFBFA7-A05E-4012-AFA3-A558349C0B3A}"/>
    <cellStyle name="Hyperlink 2 4 2 2 3 3 3" xfId="3087" xr:uid="{00000000-0005-0000-0000-00002D090000}"/>
    <cellStyle name="Hyperlink 2 4 2 2 3 3 3 2" xfId="9717" xr:uid="{A1059FE6-CDCA-4098-8BF2-A37C8C123F14}"/>
    <cellStyle name="Hyperlink 2 4 2 2 3 3 4" xfId="5297" xr:uid="{00000000-0005-0000-0000-00002E090000}"/>
    <cellStyle name="Hyperlink 2 4 2 2 3 3 5" xfId="7507" xr:uid="{48312F95-53C6-44F8-8193-791CF43831C6}"/>
    <cellStyle name="Hyperlink 2 4 2 2 3 4" xfId="1429" xr:uid="{00000000-0005-0000-0000-00002F090000}"/>
    <cellStyle name="Hyperlink 2 4 2 2 3 4 2" xfId="3640" xr:uid="{00000000-0005-0000-0000-000030090000}"/>
    <cellStyle name="Hyperlink 2 4 2 2 3 4 2 2" xfId="10270" xr:uid="{2D505FBE-3FC2-4BCD-BE08-D78DD693D6FD}"/>
    <cellStyle name="Hyperlink 2 4 2 2 3 4 3" xfId="5850" xr:uid="{00000000-0005-0000-0000-000031090000}"/>
    <cellStyle name="Hyperlink 2 4 2 2 3 4 4" xfId="8060" xr:uid="{97DFCB9F-DE55-4961-B819-310948E54CCD}"/>
    <cellStyle name="Hyperlink 2 4 2 2 3 5" xfId="2535" xr:uid="{00000000-0005-0000-0000-000032090000}"/>
    <cellStyle name="Hyperlink 2 4 2 2 3 5 2" xfId="9165" xr:uid="{FE15793D-CBFD-42CD-94AA-972185460FB5}"/>
    <cellStyle name="Hyperlink 2 4 2 2 3 6" xfId="4745" xr:uid="{00000000-0005-0000-0000-000033090000}"/>
    <cellStyle name="Hyperlink 2 4 2 2 3 7" xfId="6955" xr:uid="{16F19059-3BA0-4549-AE12-1AB45D3F10C2}"/>
    <cellStyle name="Hyperlink 2 4 2 2 4" xfId="408" xr:uid="{00000000-0005-0000-0000-000034090000}"/>
    <cellStyle name="Hyperlink 2 4 2 2 4 2" xfId="960" xr:uid="{00000000-0005-0000-0000-000035090000}"/>
    <cellStyle name="Hyperlink 2 4 2 2 4 2 2" xfId="2073" xr:uid="{00000000-0005-0000-0000-000036090000}"/>
    <cellStyle name="Hyperlink 2 4 2 2 4 2 2 2" xfId="4284" xr:uid="{00000000-0005-0000-0000-000037090000}"/>
    <cellStyle name="Hyperlink 2 4 2 2 4 2 2 2 2" xfId="10914" xr:uid="{F857E8CD-9547-4973-B62F-E6AD483C8004}"/>
    <cellStyle name="Hyperlink 2 4 2 2 4 2 2 3" xfId="6494" xr:uid="{00000000-0005-0000-0000-000038090000}"/>
    <cellStyle name="Hyperlink 2 4 2 2 4 2 2 4" xfId="8704" xr:uid="{43C62B88-CBB6-424E-A727-A96D614D8B16}"/>
    <cellStyle name="Hyperlink 2 4 2 2 4 2 3" xfId="3179" xr:uid="{00000000-0005-0000-0000-000039090000}"/>
    <cellStyle name="Hyperlink 2 4 2 2 4 2 3 2" xfId="9809" xr:uid="{A2606A9E-6AF7-4C61-A01A-AC8E57575B2C}"/>
    <cellStyle name="Hyperlink 2 4 2 2 4 2 4" xfId="5389" xr:uid="{00000000-0005-0000-0000-00003A090000}"/>
    <cellStyle name="Hyperlink 2 4 2 2 4 2 5" xfId="7599" xr:uid="{D86D2ACB-8C76-4A88-BD78-60944116ADE8}"/>
    <cellStyle name="Hyperlink 2 4 2 2 4 3" xfId="1521" xr:uid="{00000000-0005-0000-0000-00003B090000}"/>
    <cellStyle name="Hyperlink 2 4 2 2 4 3 2" xfId="3732" xr:uid="{00000000-0005-0000-0000-00003C090000}"/>
    <cellStyle name="Hyperlink 2 4 2 2 4 3 2 2" xfId="10362" xr:uid="{09FD42B4-057B-401D-8465-49602E2AFA6D}"/>
    <cellStyle name="Hyperlink 2 4 2 2 4 3 3" xfId="5942" xr:uid="{00000000-0005-0000-0000-00003D090000}"/>
    <cellStyle name="Hyperlink 2 4 2 2 4 3 4" xfId="8152" xr:uid="{E1B328A2-4F89-4C6F-A135-28A79745CE67}"/>
    <cellStyle name="Hyperlink 2 4 2 2 4 4" xfId="2627" xr:uid="{00000000-0005-0000-0000-00003E090000}"/>
    <cellStyle name="Hyperlink 2 4 2 2 4 4 2" xfId="9257" xr:uid="{C35CB31F-028B-4A3F-B01F-D5B16D2064D1}"/>
    <cellStyle name="Hyperlink 2 4 2 2 4 5" xfId="4837" xr:uid="{00000000-0005-0000-0000-00003F090000}"/>
    <cellStyle name="Hyperlink 2 4 2 2 4 6" xfId="7047" xr:uid="{07D6135B-08E4-4156-BF44-C02F4CC8B06A}"/>
    <cellStyle name="Hyperlink 2 4 2 2 5" xfId="684" xr:uid="{00000000-0005-0000-0000-000040090000}"/>
    <cellStyle name="Hyperlink 2 4 2 2 5 2" xfId="1797" xr:uid="{00000000-0005-0000-0000-000041090000}"/>
    <cellStyle name="Hyperlink 2 4 2 2 5 2 2" xfId="4008" xr:uid="{00000000-0005-0000-0000-000042090000}"/>
    <cellStyle name="Hyperlink 2 4 2 2 5 2 2 2" xfId="10638" xr:uid="{C73520D2-2CB7-4405-9376-D79D87509845}"/>
    <cellStyle name="Hyperlink 2 4 2 2 5 2 3" xfId="6218" xr:uid="{00000000-0005-0000-0000-000043090000}"/>
    <cellStyle name="Hyperlink 2 4 2 2 5 2 4" xfId="8428" xr:uid="{5985ADAC-D88C-4286-B1E5-0504C9D5B79E}"/>
    <cellStyle name="Hyperlink 2 4 2 2 5 3" xfId="2903" xr:uid="{00000000-0005-0000-0000-000044090000}"/>
    <cellStyle name="Hyperlink 2 4 2 2 5 3 2" xfId="9533" xr:uid="{EDA7E09A-CDEF-45A1-B8E5-F771C716A651}"/>
    <cellStyle name="Hyperlink 2 4 2 2 5 4" xfId="5113" xr:uid="{00000000-0005-0000-0000-000045090000}"/>
    <cellStyle name="Hyperlink 2 4 2 2 5 5" xfId="7323" xr:uid="{F9D59FB8-03A5-4CB3-A4C4-A85D4FECDA14}"/>
    <cellStyle name="Hyperlink 2 4 2 2 6" xfId="1245" xr:uid="{00000000-0005-0000-0000-000046090000}"/>
    <cellStyle name="Hyperlink 2 4 2 2 6 2" xfId="3456" xr:uid="{00000000-0005-0000-0000-000047090000}"/>
    <cellStyle name="Hyperlink 2 4 2 2 6 2 2" xfId="10086" xr:uid="{090EBF4B-EED7-46B5-AAB0-56BD2A5F7D08}"/>
    <cellStyle name="Hyperlink 2 4 2 2 6 3" xfId="5666" xr:uid="{00000000-0005-0000-0000-000048090000}"/>
    <cellStyle name="Hyperlink 2 4 2 2 6 4" xfId="7876" xr:uid="{BE2A0DAC-C52E-41D1-8DBF-847ECBEC872A}"/>
    <cellStyle name="Hyperlink 2 4 2 2 7" xfId="2351" xr:uid="{00000000-0005-0000-0000-000049090000}"/>
    <cellStyle name="Hyperlink 2 4 2 2 7 2" xfId="8981" xr:uid="{AD9C7C75-48CB-46BF-AAA7-B254D56A096D}"/>
    <cellStyle name="Hyperlink 2 4 2 2 8" xfId="4561" xr:uid="{00000000-0005-0000-0000-00004A090000}"/>
    <cellStyle name="Hyperlink 2 4 2 2 9" xfId="6771" xr:uid="{98B0119B-A790-41D4-BF56-AADCC73D03F8}"/>
    <cellStyle name="Hyperlink 2 4 2 3" xfId="178" xr:uid="{00000000-0005-0000-0000-00004B090000}"/>
    <cellStyle name="Hyperlink 2 4 2 3 2" xfId="454" xr:uid="{00000000-0005-0000-0000-00004C090000}"/>
    <cellStyle name="Hyperlink 2 4 2 3 2 2" xfId="1006" xr:uid="{00000000-0005-0000-0000-00004D090000}"/>
    <cellStyle name="Hyperlink 2 4 2 3 2 2 2" xfId="2119" xr:uid="{00000000-0005-0000-0000-00004E090000}"/>
    <cellStyle name="Hyperlink 2 4 2 3 2 2 2 2" xfId="4330" xr:uid="{00000000-0005-0000-0000-00004F090000}"/>
    <cellStyle name="Hyperlink 2 4 2 3 2 2 2 2 2" xfId="10960" xr:uid="{899C9E4E-87E7-4DCD-B695-6BEEC4782670}"/>
    <cellStyle name="Hyperlink 2 4 2 3 2 2 2 3" xfId="6540" xr:uid="{00000000-0005-0000-0000-000050090000}"/>
    <cellStyle name="Hyperlink 2 4 2 3 2 2 2 4" xfId="8750" xr:uid="{15B8F21B-C637-40DA-ADF4-118BBD932F51}"/>
    <cellStyle name="Hyperlink 2 4 2 3 2 2 3" xfId="3225" xr:uid="{00000000-0005-0000-0000-000051090000}"/>
    <cellStyle name="Hyperlink 2 4 2 3 2 2 3 2" xfId="9855" xr:uid="{C8FC490C-CC87-4330-967B-83F6BA3E9680}"/>
    <cellStyle name="Hyperlink 2 4 2 3 2 2 4" xfId="5435" xr:uid="{00000000-0005-0000-0000-000052090000}"/>
    <cellStyle name="Hyperlink 2 4 2 3 2 2 5" xfId="7645" xr:uid="{0570739B-7E0A-475A-837B-C327FB9226D2}"/>
    <cellStyle name="Hyperlink 2 4 2 3 2 3" xfId="1567" xr:uid="{00000000-0005-0000-0000-000053090000}"/>
    <cellStyle name="Hyperlink 2 4 2 3 2 3 2" xfId="3778" xr:uid="{00000000-0005-0000-0000-000054090000}"/>
    <cellStyle name="Hyperlink 2 4 2 3 2 3 2 2" xfId="10408" xr:uid="{69BD84A3-8823-44CB-989D-F1B8EC7AB862}"/>
    <cellStyle name="Hyperlink 2 4 2 3 2 3 3" xfId="5988" xr:uid="{00000000-0005-0000-0000-000055090000}"/>
    <cellStyle name="Hyperlink 2 4 2 3 2 3 4" xfId="8198" xr:uid="{E72F7D15-B1B0-4C79-B134-206FE096B93A}"/>
    <cellStyle name="Hyperlink 2 4 2 3 2 4" xfId="2673" xr:uid="{00000000-0005-0000-0000-000056090000}"/>
    <cellStyle name="Hyperlink 2 4 2 3 2 4 2" xfId="9303" xr:uid="{F42A5E47-EC4F-4760-B1DC-FDF9CFB952D6}"/>
    <cellStyle name="Hyperlink 2 4 2 3 2 5" xfId="4883" xr:uid="{00000000-0005-0000-0000-000057090000}"/>
    <cellStyle name="Hyperlink 2 4 2 3 2 6" xfId="7093" xr:uid="{5B3E5771-DFF5-49DB-9826-9FB6E1B65EC2}"/>
    <cellStyle name="Hyperlink 2 4 2 3 3" xfId="730" xr:uid="{00000000-0005-0000-0000-000058090000}"/>
    <cellStyle name="Hyperlink 2 4 2 3 3 2" xfId="1843" xr:uid="{00000000-0005-0000-0000-000059090000}"/>
    <cellStyle name="Hyperlink 2 4 2 3 3 2 2" xfId="4054" xr:uid="{00000000-0005-0000-0000-00005A090000}"/>
    <cellStyle name="Hyperlink 2 4 2 3 3 2 2 2" xfId="10684" xr:uid="{906A398F-8735-438C-A8E7-CF6383BDBB64}"/>
    <cellStyle name="Hyperlink 2 4 2 3 3 2 3" xfId="6264" xr:uid="{00000000-0005-0000-0000-00005B090000}"/>
    <cellStyle name="Hyperlink 2 4 2 3 3 2 4" xfId="8474" xr:uid="{3B4A2CB2-E185-44A8-9674-77C0266514F8}"/>
    <cellStyle name="Hyperlink 2 4 2 3 3 3" xfId="2949" xr:uid="{00000000-0005-0000-0000-00005C090000}"/>
    <cellStyle name="Hyperlink 2 4 2 3 3 3 2" xfId="9579" xr:uid="{69034E61-0B55-4DF1-A3CC-696946D60FDE}"/>
    <cellStyle name="Hyperlink 2 4 2 3 3 4" xfId="5159" xr:uid="{00000000-0005-0000-0000-00005D090000}"/>
    <cellStyle name="Hyperlink 2 4 2 3 3 5" xfId="7369" xr:uid="{B70BDD6A-F7E6-4E44-B6B1-97D3177F6393}"/>
    <cellStyle name="Hyperlink 2 4 2 3 4" xfId="1291" xr:uid="{00000000-0005-0000-0000-00005E090000}"/>
    <cellStyle name="Hyperlink 2 4 2 3 4 2" xfId="3502" xr:uid="{00000000-0005-0000-0000-00005F090000}"/>
    <cellStyle name="Hyperlink 2 4 2 3 4 2 2" xfId="10132" xr:uid="{BAFF2078-BA3A-4E9F-A881-E09C792C5CBC}"/>
    <cellStyle name="Hyperlink 2 4 2 3 4 3" xfId="5712" xr:uid="{00000000-0005-0000-0000-000060090000}"/>
    <cellStyle name="Hyperlink 2 4 2 3 4 4" xfId="7922" xr:uid="{1DD80E16-FE02-4AC5-A70C-E8E7C1BDB6F6}"/>
    <cellStyle name="Hyperlink 2 4 2 3 5" xfId="2397" xr:uid="{00000000-0005-0000-0000-000061090000}"/>
    <cellStyle name="Hyperlink 2 4 2 3 5 2" xfId="9027" xr:uid="{F7AA24F7-642F-4BA0-BB39-BC0BB160D8D1}"/>
    <cellStyle name="Hyperlink 2 4 2 3 6" xfId="4607" xr:uid="{00000000-0005-0000-0000-000062090000}"/>
    <cellStyle name="Hyperlink 2 4 2 3 7" xfId="6817" xr:uid="{33AD8FF6-D568-466E-9A2D-99F111B7B40B}"/>
    <cellStyle name="Hyperlink 2 4 2 4" xfId="270" xr:uid="{00000000-0005-0000-0000-000063090000}"/>
    <cellStyle name="Hyperlink 2 4 2 4 2" xfId="546" xr:uid="{00000000-0005-0000-0000-000064090000}"/>
    <cellStyle name="Hyperlink 2 4 2 4 2 2" xfId="1098" xr:uid="{00000000-0005-0000-0000-000065090000}"/>
    <cellStyle name="Hyperlink 2 4 2 4 2 2 2" xfId="2211" xr:uid="{00000000-0005-0000-0000-000066090000}"/>
    <cellStyle name="Hyperlink 2 4 2 4 2 2 2 2" xfId="4422" xr:uid="{00000000-0005-0000-0000-000067090000}"/>
    <cellStyle name="Hyperlink 2 4 2 4 2 2 2 2 2" xfId="11052" xr:uid="{603D0A5C-A457-4488-A82E-F7ACE848C7B0}"/>
    <cellStyle name="Hyperlink 2 4 2 4 2 2 2 3" xfId="6632" xr:uid="{00000000-0005-0000-0000-000068090000}"/>
    <cellStyle name="Hyperlink 2 4 2 4 2 2 2 4" xfId="8842" xr:uid="{AD92C7A1-2810-4867-AFFA-34C122C7B0DA}"/>
    <cellStyle name="Hyperlink 2 4 2 4 2 2 3" xfId="3317" xr:uid="{00000000-0005-0000-0000-000069090000}"/>
    <cellStyle name="Hyperlink 2 4 2 4 2 2 3 2" xfId="9947" xr:uid="{D7D6A3C7-7DBC-468C-B28F-071F95461A25}"/>
    <cellStyle name="Hyperlink 2 4 2 4 2 2 4" xfId="5527" xr:uid="{00000000-0005-0000-0000-00006A090000}"/>
    <cellStyle name="Hyperlink 2 4 2 4 2 2 5" xfId="7737" xr:uid="{0A48A710-4C7E-4C60-9950-F407E863BD54}"/>
    <cellStyle name="Hyperlink 2 4 2 4 2 3" xfId="1659" xr:uid="{00000000-0005-0000-0000-00006B090000}"/>
    <cellStyle name="Hyperlink 2 4 2 4 2 3 2" xfId="3870" xr:uid="{00000000-0005-0000-0000-00006C090000}"/>
    <cellStyle name="Hyperlink 2 4 2 4 2 3 2 2" xfId="10500" xr:uid="{FCF7592F-41A4-460A-B282-76A0CAF28FA0}"/>
    <cellStyle name="Hyperlink 2 4 2 4 2 3 3" xfId="6080" xr:uid="{00000000-0005-0000-0000-00006D090000}"/>
    <cellStyle name="Hyperlink 2 4 2 4 2 3 4" xfId="8290" xr:uid="{CC9A0DC6-8C6D-4A0E-B3D8-8E010AACB530}"/>
    <cellStyle name="Hyperlink 2 4 2 4 2 4" xfId="2765" xr:uid="{00000000-0005-0000-0000-00006E090000}"/>
    <cellStyle name="Hyperlink 2 4 2 4 2 4 2" xfId="9395" xr:uid="{24FF52A0-3D65-49AF-A277-F15893FDA14B}"/>
    <cellStyle name="Hyperlink 2 4 2 4 2 5" xfId="4975" xr:uid="{00000000-0005-0000-0000-00006F090000}"/>
    <cellStyle name="Hyperlink 2 4 2 4 2 6" xfId="7185" xr:uid="{D1DE1E53-44E1-49E3-AEBE-A284D7460B8E}"/>
    <cellStyle name="Hyperlink 2 4 2 4 3" xfId="822" xr:uid="{00000000-0005-0000-0000-000070090000}"/>
    <cellStyle name="Hyperlink 2 4 2 4 3 2" xfId="1935" xr:uid="{00000000-0005-0000-0000-000071090000}"/>
    <cellStyle name="Hyperlink 2 4 2 4 3 2 2" xfId="4146" xr:uid="{00000000-0005-0000-0000-000072090000}"/>
    <cellStyle name="Hyperlink 2 4 2 4 3 2 2 2" xfId="10776" xr:uid="{7AE2CF6B-8EAF-4A8B-BE84-8B8EF5CE1704}"/>
    <cellStyle name="Hyperlink 2 4 2 4 3 2 3" xfId="6356" xr:uid="{00000000-0005-0000-0000-000073090000}"/>
    <cellStyle name="Hyperlink 2 4 2 4 3 2 4" xfId="8566" xr:uid="{5CE7F849-1B72-4AF4-911A-514DF7EECC4C}"/>
    <cellStyle name="Hyperlink 2 4 2 4 3 3" xfId="3041" xr:uid="{00000000-0005-0000-0000-000074090000}"/>
    <cellStyle name="Hyperlink 2 4 2 4 3 3 2" xfId="9671" xr:uid="{4CC75264-F950-4227-9BB0-7DD5A2983E12}"/>
    <cellStyle name="Hyperlink 2 4 2 4 3 4" xfId="5251" xr:uid="{00000000-0005-0000-0000-000075090000}"/>
    <cellStyle name="Hyperlink 2 4 2 4 3 5" xfId="7461" xr:uid="{B18856DB-7156-4E1C-8D86-129099ACF114}"/>
    <cellStyle name="Hyperlink 2 4 2 4 4" xfId="1383" xr:uid="{00000000-0005-0000-0000-000076090000}"/>
    <cellStyle name="Hyperlink 2 4 2 4 4 2" xfId="3594" xr:uid="{00000000-0005-0000-0000-000077090000}"/>
    <cellStyle name="Hyperlink 2 4 2 4 4 2 2" xfId="10224" xr:uid="{82FF4287-8630-40E8-80D1-FAFBA0485402}"/>
    <cellStyle name="Hyperlink 2 4 2 4 4 3" xfId="5804" xr:uid="{00000000-0005-0000-0000-000078090000}"/>
    <cellStyle name="Hyperlink 2 4 2 4 4 4" xfId="8014" xr:uid="{9C7F720B-13FE-44A0-B7C5-5E9D9405B2F7}"/>
    <cellStyle name="Hyperlink 2 4 2 4 5" xfId="2489" xr:uid="{00000000-0005-0000-0000-000079090000}"/>
    <cellStyle name="Hyperlink 2 4 2 4 5 2" xfId="9119" xr:uid="{E8475BC3-0DEA-48B5-BA36-805D33F437B5}"/>
    <cellStyle name="Hyperlink 2 4 2 4 6" xfId="4699" xr:uid="{00000000-0005-0000-0000-00007A090000}"/>
    <cellStyle name="Hyperlink 2 4 2 4 7" xfId="6909" xr:uid="{2B5F5A7A-6A16-4614-ADBB-F5313E8E3EA1}"/>
    <cellStyle name="Hyperlink 2 4 2 5" xfId="362" xr:uid="{00000000-0005-0000-0000-00007B090000}"/>
    <cellStyle name="Hyperlink 2 4 2 5 2" xfId="914" xr:uid="{00000000-0005-0000-0000-00007C090000}"/>
    <cellStyle name="Hyperlink 2 4 2 5 2 2" xfId="2027" xr:uid="{00000000-0005-0000-0000-00007D090000}"/>
    <cellStyle name="Hyperlink 2 4 2 5 2 2 2" xfId="4238" xr:uid="{00000000-0005-0000-0000-00007E090000}"/>
    <cellStyle name="Hyperlink 2 4 2 5 2 2 2 2" xfId="10868" xr:uid="{DFEF2271-BE5F-4DA3-B48B-532DD4A519B1}"/>
    <cellStyle name="Hyperlink 2 4 2 5 2 2 3" xfId="6448" xr:uid="{00000000-0005-0000-0000-00007F090000}"/>
    <cellStyle name="Hyperlink 2 4 2 5 2 2 4" xfId="8658" xr:uid="{1F8ECB66-D3D7-46A5-8A40-A4162F44CC34}"/>
    <cellStyle name="Hyperlink 2 4 2 5 2 3" xfId="3133" xr:uid="{00000000-0005-0000-0000-000080090000}"/>
    <cellStyle name="Hyperlink 2 4 2 5 2 3 2" xfId="9763" xr:uid="{6A673B9B-3E66-46E3-9846-A0520B576AAC}"/>
    <cellStyle name="Hyperlink 2 4 2 5 2 4" xfId="5343" xr:uid="{00000000-0005-0000-0000-000081090000}"/>
    <cellStyle name="Hyperlink 2 4 2 5 2 5" xfId="7553" xr:uid="{60FC48CB-2CC3-4D0C-8B4C-ACFDCCF20214}"/>
    <cellStyle name="Hyperlink 2 4 2 5 3" xfId="1475" xr:uid="{00000000-0005-0000-0000-000082090000}"/>
    <cellStyle name="Hyperlink 2 4 2 5 3 2" xfId="3686" xr:uid="{00000000-0005-0000-0000-000083090000}"/>
    <cellStyle name="Hyperlink 2 4 2 5 3 2 2" xfId="10316" xr:uid="{DE49F65C-9B5B-4E3E-BF27-C27F7A854D86}"/>
    <cellStyle name="Hyperlink 2 4 2 5 3 3" xfId="5896" xr:uid="{00000000-0005-0000-0000-000084090000}"/>
    <cellStyle name="Hyperlink 2 4 2 5 3 4" xfId="8106" xr:uid="{3165335A-5464-4012-853C-793465EE8701}"/>
    <cellStyle name="Hyperlink 2 4 2 5 4" xfId="2581" xr:uid="{00000000-0005-0000-0000-000085090000}"/>
    <cellStyle name="Hyperlink 2 4 2 5 4 2" xfId="9211" xr:uid="{C1B0D5BA-A18C-449E-85F9-80BB66387549}"/>
    <cellStyle name="Hyperlink 2 4 2 5 5" xfId="4791" xr:uid="{00000000-0005-0000-0000-000086090000}"/>
    <cellStyle name="Hyperlink 2 4 2 5 6" xfId="7001" xr:uid="{E7551757-144E-4CAB-B730-F9C4387E514B}"/>
    <cellStyle name="Hyperlink 2 4 2 6" xfId="638" xr:uid="{00000000-0005-0000-0000-000087090000}"/>
    <cellStyle name="Hyperlink 2 4 2 6 2" xfId="1751" xr:uid="{00000000-0005-0000-0000-000088090000}"/>
    <cellStyle name="Hyperlink 2 4 2 6 2 2" xfId="3962" xr:uid="{00000000-0005-0000-0000-000089090000}"/>
    <cellStyle name="Hyperlink 2 4 2 6 2 2 2" xfId="10592" xr:uid="{4F884E07-4174-412C-B785-CB1CCEA703E7}"/>
    <cellStyle name="Hyperlink 2 4 2 6 2 3" xfId="6172" xr:uid="{00000000-0005-0000-0000-00008A090000}"/>
    <cellStyle name="Hyperlink 2 4 2 6 2 4" xfId="8382" xr:uid="{0685E3D1-4771-468F-8C6A-C1409C187541}"/>
    <cellStyle name="Hyperlink 2 4 2 6 3" xfId="2857" xr:uid="{00000000-0005-0000-0000-00008B090000}"/>
    <cellStyle name="Hyperlink 2 4 2 6 3 2" xfId="9487" xr:uid="{005EF58A-FAFA-445D-8B1F-4E7657EE3E27}"/>
    <cellStyle name="Hyperlink 2 4 2 6 4" xfId="5067" xr:uid="{00000000-0005-0000-0000-00008C090000}"/>
    <cellStyle name="Hyperlink 2 4 2 6 5" xfId="7277" xr:uid="{9CBBC293-1065-41EE-9428-EB4736A61783}"/>
    <cellStyle name="Hyperlink 2 4 2 7" xfId="1199" xr:uid="{00000000-0005-0000-0000-00008D090000}"/>
    <cellStyle name="Hyperlink 2 4 2 7 2" xfId="3410" xr:uid="{00000000-0005-0000-0000-00008E090000}"/>
    <cellStyle name="Hyperlink 2 4 2 7 2 2" xfId="10040" xr:uid="{179CB713-9922-4392-9774-EF6421CBD19A}"/>
    <cellStyle name="Hyperlink 2 4 2 7 3" xfId="5620" xr:uid="{00000000-0005-0000-0000-00008F090000}"/>
    <cellStyle name="Hyperlink 2 4 2 7 4" xfId="7830" xr:uid="{66F4AE1F-17DF-4249-808D-145CF766281C}"/>
    <cellStyle name="Hyperlink 2 4 2 8" xfId="2305" xr:uid="{00000000-0005-0000-0000-000090090000}"/>
    <cellStyle name="Hyperlink 2 4 2 8 2" xfId="8935" xr:uid="{745C3E32-8AC4-4E8D-868B-3534380032B9}"/>
    <cellStyle name="Hyperlink 2 4 2 9" xfId="4515" xr:uid="{00000000-0005-0000-0000-000091090000}"/>
    <cellStyle name="Hyperlink 2 4 3" xfId="112" xr:uid="{00000000-0005-0000-0000-000092090000}"/>
    <cellStyle name="Hyperlink 2 4 3 2" xfId="204" xr:uid="{00000000-0005-0000-0000-000093090000}"/>
    <cellStyle name="Hyperlink 2 4 3 2 2" xfId="480" xr:uid="{00000000-0005-0000-0000-000094090000}"/>
    <cellStyle name="Hyperlink 2 4 3 2 2 2" xfId="1032" xr:uid="{00000000-0005-0000-0000-000095090000}"/>
    <cellStyle name="Hyperlink 2 4 3 2 2 2 2" xfId="2145" xr:uid="{00000000-0005-0000-0000-000096090000}"/>
    <cellStyle name="Hyperlink 2 4 3 2 2 2 2 2" xfId="4356" xr:uid="{00000000-0005-0000-0000-000097090000}"/>
    <cellStyle name="Hyperlink 2 4 3 2 2 2 2 2 2" xfId="10986" xr:uid="{0230F409-CD93-4FE7-9BF2-C09A060A636A}"/>
    <cellStyle name="Hyperlink 2 4 3 2 2 2 2 3" xfId="6566" xr:uid="{00000000-0005-0000-0000-000098090000}"/>
    <cellStyle name="Hyperlink 2 4 3 2 2 2 2 4" xfId="8776" xr:uid="{227B4CFA-4BDB-4801-9617-4DCF77E07617}"/>
    <cellStyle name="Hyperlink 2 4 3 2 2 2 3" xfId="3251" xr:uid="{00000000-0005-0000-0000-000099090000}"/>
    <cellStyle name="Hyperlink 2 4 3 2 2 2 3 2" xfId="9881" xr:uid="{ED5442D9-C895-49BA-B9C3-A1350A6C598B}"/>
    <cellStyle name="Hyperlink 2 4 3 2 2 2 4" xfId="5461" xr:uid="{00000000-0005-0000-0000-00009A090000}"/>
    <cellStyle name="Hyperlink 2 4 3 2 2 2 5" xfId="7671" xr:uid="{3A201B37-CD40-4680-A78C-41150238BB0F}"/>
    <cellStyle name="Hyperlink 2 4 3 2 2 3" xfId="1593" xr:uid="{00000000-0005-0000-0000-00009B090000}"/>
    <cellStyle name="Hyperlink 2 4 3 2 2 3 2" xfId="3804" xr:uid="{00000000-0005-0000-0000-00009C090000}"/>
    <cellStyle name="Hyperlink 2 4 3 2 2 3 2 2" xfId="10434" xr:uid="{ADA95330-2A6F-42A5-8A18-3EC1DD9144FB}"/>
    <cellStyle name="Hyperlink 2 4 3 2 2 3 3" xfId="6014" xr:uid="{00000000-0005-0000-0000-00009D090000}"/>
    <cellStyle name="Hyperlink 2 4 3 2 2 3 4" xfId="8224" xr:uid="{14F44450-45A5-4DB7-8ABA-35B03BABB068}"/>
    <cellStyle name="Hyperlink 2 4 3 2 2 4" xfId="2699" xr:uid="{00000000-0005-0000-0000-00009E090000}"/>
    <cellStyle name="Hyperlink 2 4 3 2 2 4 2" xfId="9329" xr:uid="{1645DF96-B433-4CCA-A374-8A8A6FAD3CF6}"/>
    <cellStyle name="Hyperlink 2 4 3 2 2 5" xfId="4909" xr:uid="{00000000-0005-0000-0000-00009F090000}"/>
    <cellStyle name="Hyperlink 2 4 3 2 2 6" xfId="7119" xr:uid="{4702C2FC-9949-47EA-8573-0DEDA6C9A25B}"/>
    <cellStyle name="Hyperlink 2 4 3 2 3" xfId="756" xr:uid="{00000000-0005-0000-0000-0000A0090000}"/>
    <cellStyle name="Hyperlink 2 4 3 2 3 2" xfId="1869" xr:uid="{00000000-0005-0000-0000-0000A1090000}"/>
    <cellStyle name="Hyperlink 2 4 3 2 3 2 2" xfId="4080" xr:uid="{00000000-0005-0000-0000-0000A2090000}"/>
    <cellStyle name="Hyperlink 2 4 3 2 3 2 2 2" xfId="10710" xr:uid="{3B3B137D-6364-4FC2-8AAF-06998CAE1C9D}"/>
    <cellStyle name="Hyperlink 2 4 3 2 3 2 3" xfId="6290" xr:uid="{00000000-0005-0000-0000-0000A3090000}"/>
    <cellStyle name="Hyperlink 2 4 3 2 3 2 4" xfId="8500" xr:uid="{03B9C875-C441-4722-B54C-DDF31F90AC81}"/>
    <cellStyle name="Hyperlink 2 4 3 2 3 3" xfId="2975" xr:uid="{00000000-0005-0000-0000-0000A4090000}"/>
    <cellStyle name="Hyperlink 2 4 3 2 3 3 2" xfId="9605" xr:uid="{57A876AD-7210-42D9-B71A-CAB4E9C57EEA}"/>
    <cellStyle name="Hyperlink 2 4 3 2 3 4" xfId="5185" xr:uid="{00000000-0005-0000-0000-0000A5090000}"/>
    <cellStyle name="Hyperlink 2 4 3 2 3 5" xfId="7395" xr:uid="{E68E2C2C-709D-4932-8A34-5DCA30259530}"/>
    <cellStyle name="Hyperlink 2 4 3 2 4" xfId="1317" xr:uid="{00000000-0005-0000-0000-0000A6090000}"/>
    <cellStyle name="Hyperlink 2 4 3 2 4 2" xfId="3528" xr:uid="{00000000-0005-0000-0000-0000A7090000}"/>
    <cellStyle name="Hyperlink 2 4 3 2 4 2 2" xfId="10158" xr:uid="{2526C1E8-04C6-421A-B997-D04B8BC1B1F9}"/>
    <cellStyle name="Hyperlink 2 4 3 2 4 3" xfId="5738" xr:uid="{00000000-0005-0000-0000-0000A8090000}"/>
    <cellStyle name="Hyperlink 2 4 3 2 4 4" xfId="7948" xr:uid="{2A620797-3FBE-41E3-8226-25D4D0B2A844}"/>
    <cellStyle name="Hyperlink 2 4 3 2 5" xfId="2423" xr:uid="{00000000-0005-0000-0000-0000A9090000}"/>
    <cellStyle name="Hyperlink 2 4 3 2 5 2" xfId="9053" xr:uid="{0648C248-7BFC-4A3C-B1D3-909935BD9103}"/>
    <cellStyle name="Hyperlink 2 4 3 2 6" xfId="4633" xr:uid="{00000000-0005-0000-0000-0000AA090000}"/>
    <cellStyle name="Hyperlink 2 4 3 2 7" xfId="6843" xr:uid="{D39DAD13-8C05-4ADE-A3A7-C0F55AB2C807}"/>
    <cellStyle name="Hyperlink 2 4 3 3" xfId="296" xr:uid="{00000000-0005-0000-0000-0000AB090000}"/>
    <cellStyle name="Hyperlink 2 4 3 3 2" xfId="572" xr:uid="{00000000-0005-0000-0000-0000AC090000}"/>
    <cellStyle name="Hyperlink 2 4 3 3 2 2" xfId="1124" xr:uid="{00000000-0005-0000-0000-0000AD090000}"/>
    <cellStyle name="Hyperlink 2 4 3 3 2 2 2" xfId="2237" xr:uid="{00000000-0005-0000-0000-0000AE090000}"/>
    <cellStyle name="Hyperlink 2 4 3 3 2 2 2 2" xfId="4448" xr:uid="{00000000-0005-0000-0000-0000AF090000}"/>
    <cellStyle name="Hyperlink 2 4 3 3 2 2 2 2 2" xfId="11078" xr:uid="{746A050D-9CC0-464F-9A6B-DD004729ED3A}"/>
    <cellStyle name="Hyperlink 2 4 3 3 2 2 2 3" xfId="6658" xr:uid="{00000000-0005-0000-0000-0000B0090000}"/>
    <cellStyle name="Hyperlink 2 4 3 3 2 2 2 4" xfId="8868" xr:uid="{536FB54A-A489-4A09-B2F3-B89AD2E6BC94}"/>
    <cellStyle name="Hyperlink 2 4 3 3 2 2 3" xfId="3343" xr:uid="{00000000-0005-0000-0000-0000B1090000}"/>
    <cellStyle name="Hyperlink 2 4 3 3 2 2 3 2" xfId="9973" xr:uid="{DEC36D57-4727-4E25-95A6-18CB4A903B6F}"/>
    <cellStyle name="Hyperlink 2 4 3 3 2 2 4" xfId="5553" xr:uid="{00000000-0005-0000-0000-0000B2090000}"/>
    <cellStyle name="Hyperlink 2 4 3 3 2 2 5" xfId="7763" xr:uid="{2E78BE33-DD26-44DF-8195-7F389A1101B2}"/>
    <cellStyle name="Hyperlink 2 4 3 3 2 3" xfId="1685" xr:uid="{00000000-0005-0000-0000-0000B3090000}"/>
    <cellStyle name="Hyperlink 2 4 3 3 2 3 2" xfId="3896" xr:uid="{00000000-0005-0000-0000-0000B4090000}"/>
    <cellStyle name="Hyperlink 2 4 3 3 2 3 2 2" xfId="10526" xr:uid="{115218A0-A520-4D93-BB69-812B8CF7F1D6}"/>
    <cellStyle name="Hyperlink 2 4 3 3 2 3 3" xfId="6106" xr:uid="{00000000-0005-0000-0000-0000B5090000}"/>
    <cellStyle name="Hyperlink 2 4 3 3 2 3 4" xfId="8316" xr:uid="{FE77F419-5E3A-4D78-B23F-81AE3030132C}"/>
    <cellStyle name="Hyperlink 2 4 3 3 2 4" xfId="2791" xr:uid="{00000000-0005-0000-0000-0000B6090000}"/>
    <cellStyle name="Hyperlink 2 4 3 3 2 4 2" xfId="9421" xr:uid="{9EBF4430-3815-4209-A701-588E62A27C50}"/>
    <cellStyle name="Hyperlink 2 4 3 3 2 5" xfId="5001" xr:uid="{00000000-0005-0000-0000-0000B7090000}"/>
    <cellStyle name="Hyperlink 2 4 3 3 2 6" xfId="7211" xr:uid="{06E0B5C2-DBF7-4D55-9538-F98FF28ED63D}"/>
    <cellStyle name="Hyperlink 2 4 3 3 3" xfId="848" xr:uid="{00000000-0005-0000-0000-0000B8090000}"/>
    <cellStyle name="Hyperlink 2 4 3 3 3 2" xfId="1961" xr:uid="{00000000-0005-0000-0000-0000B9090000}"/>
    <cellStyle name="Hyperlink 2 4 3 3 3 2 2" xfId="4172" xr:uid="{00000000-0005-0000-0000-0000BA090000}"/>
    <cellStyle name="Hyperlink 2 4 3 3 3 2 2 2" xfId="10802" xr:uid="{9A3CD030-7BA3-4962-89BE-C27914983395}"/>
    <cellStyle name="Hyperlink 2 4 3 3 3 2 3" xfId="6382" xr:uid="{00000000-0005-0000-0000-0000BB090000}"/>
    <cellStyle name="Hyperlink 2 4 3 3 3 2 4" xfId="8592" xr:uid="{2F563275-D4F6-4F34-96AE-498720017FFC}"/>
    <cellStyle name="Hyperlink 2 4 3 3 3 3" xfId="3067" xr:uid="{00000000-0005-0000-0000-0000BC090000}"/>
    <cellStyle name="Hyperlink 2 4 3 3 3 3 2" xfId="9697" xr:uid="{057B425C-6AAA-4928-BA20-C2A05B2360D9}"/>
    <cellStyle name="Hyperlink 2 4 3 3 3 4" xfId="5277" xr:uid="{00000000-0005-0000-0000-0000BD090000}"/>
    <cellStyle name="Hyperlink 2 4 3 3 3 5" xfId="7487" xr:uid="{76FF8454-719B-4C39-A037-DCE1C9BCEE48}"/>
    <cellStyle name="Hyperlink 2 4 3 3 4" xfId="1409" xr:uid="{00000000-0005-0000-0000-0000BE090000}"/>
    <cellStyle name="Hyperlink 2 4 3 3 4 2" xfId="3620" xr:uid="{00000000-0005-0000-0000-0000BF090000}"/>
    <cellStyle name="Hyperlink 2 4 3 3 4 2 2" xfId="10250" xr:uid="{FBA75121-A03F-4AEA-BEF9-75FF156593A8}"/>
    <cellStyle name="Hyperlink 2 4 3 3 4 3" xfId="5830" xr:uid="{00000000-0005-0000-0000-0000C0090000}"/>
    <cellStyle name="Hyperlink 2 4 3 3 4 4" xfId="8040" xr:uid="{DD45265E-36A9-4832-AD2E-A57C3AD2529F}"/>
    <cellStyle name="Hyperlink 2 4 3 3 5" xfId="2515" xr:uid="{00000000-0005-0000-0000-0000C1090000}"/>
    <cellStyle name="Hyperlink 2 4 3 3 5 2" xfId="9145" xr:uid="{B74B6F9D-9376-4439-937D-329A91CA4C41}"/>
    <cellStyle name="Hyperlink 2 4 3 3 6" xfId="4725" xr:uid="{00000000-0005-0000-0000-0000C2090000}"/>
    <cellStyle name="Hyperlink 2 4 3 3 7" xfId="6935" xr:uid="{D9BD5470-7F0C-4F76-86A2-AF36BA160DD4}"/>
    <cellStyle name="Hyperlink 2 4 3 4" xfId="388" xr:uid="{00000000-0005-0000-0000-0000C3090000}"/>
    <cellStyle name="Hyperlink 2 4 3 4 2" xfId="940" xr:uid="{00000000-0005-0000-0000-0000C4090000}"/>
    <cellStyle name="Hyperlink 2 4 3 4 2 2" xfId="2053" xr:uid="{00000000-0005-0000-0000-0000C5090000}"/>
    <cellStyle name="Hyperlink 2 4 3 4 2 2 2" xfId="4264" xr:uid="{00000000-0005-0000-0000-0000C6090000}"/>
    <cellStyle name="Hyperlink 2 4 3 4 2 2 2 2" xfId="10894" xr:uid="{244C8D21-1E42-46CA-A435-6FE85B97BB49}"/>
    <cellStyle name="Hyperlink 2 4 3 4 2 2 3" xfId="6474" xr:uid="{00000000-0005-0000-0000-0000C7090000}"/>
    <cellStyle name="Hyperlink 2 4 3 4 2 2 4" xfId="8684" xr:uid="{C747D620-A8D4-43AE-B68B-E9A0615A334D}"/>
    <cellStyle name="Hyperlink 2 4 3 4 2 3" xfId="3159" xr:uid="{00000000-0005-0000-0000-0000C8090000}"/>
    <cellStyle name="Hyperlink 2 4 3 4 2 3 2" xfId="9789" xr:uid="{50DE5A4A-B786-4953-A621-805C37C8C96F}"/>
    <cellStyle name="Hyperlink 2 4 3 4 2 4" xfId="5369" xr:uid="{00000000-0005-0000-0000-0000C9090000}"/>
    <cellStyle name="Hyperlink 2 4 3 4 2 5" xfId="7579" xr:uid="{EDC4D0D0-BCD2-409A-9C25-7F7B9C394F9D}"/>
    <cellStyle name="Hyperlink 2 4 3 4 3" xfId="1501" xr:uid="{00000000-0005-0000-0000-0000CA090000}"/>
    <cellStyle name="Hyperlink 2 4 3 4 3 2" xfId="3712" xr:uid="{00000000-0005-0000-0000-0000CB090000}"/>
    <cellStyle name="Hyperlink 2 4 3 4 3 2 2" xfId="10342" xr:uid="{82D398CA-5578-4107-9633-F7E05247B05B}"/>
    <cellStyle name="Hyperlink 2 4 3 4 3 3" xfId="5922" xr:uid="{00000000-0005-0000-0000-0000CC090000}"/>
    <cellStyle name="Hyperlink 2 4 3 4 3 4" xfId="8132" xr:uid="{B5054368-69FE-4BD5-99B2-767D739E4D96}"/>
    <cellStyle name="Hyperlink 2 4 3 4 4" xfId="2607" xr:uid="{00000000-0005-0000-0000-0000CD090000}"/>
    <cellStyle name="Hyperlink 2 4 3 4 4 2" xfId="9237" xr:uid="{82B1926F-4BD7-4E1C-ACE5-E5C7DEDD5445}"/>
    <cellStyle name="Hyperlink 2 4 3 4 5" xfId="4817" xr:uid="{00000000-0005-0000-0000-0000CE090000}"/>
    <cellStyle name="Hyperlink 2 4 3 4 6" xfId="7027" xr:uid="{74D43E83-D613-46EA-9A3A-D5ACA1B4052D}"/>
    <cellStyle name="Hyperlink 2 4 3 5" xfId="664" xr:uid="{00000000-0005-0000-0000-0000CF090000}"/>
    <cellStyle name="Hyperlink 2 4 3 5 2" xfId="1777" xr:uid="{00000000-0005-0000-0000-0000D0090000}"/>
    <cellStyle name="Hyperlink 2 4 3 5 2 2" xfId="3988" xr:uid="{00000000-0005-0000-0000-0000D1090000}"/>
    <cellStyle name="Hyperlink 2 4 3 5 2 2 2" xfId="10618" xr:uid="{7DAA907D-3874-4300-AB5E-5560941DD350}"/>
    <cellStyle name="Hyperlink 2 4 3 5 2 3" xfId="6198" xr:uid="{00000000-0005-0000-0000-0000D2090000}"/>
    <cellStyle name="Hyperlink 2 4 3 5 2 4" xfId="8408" xr:uid="{67C1E0FF-B598-4F50-AA38-4B55B2432756}"/>
    <cellStyle name="Hyperlink 2 4 3 5 3" xfId="2883" xr:uid="{00000000-0005-0000-0000-0000D3090000}"/>
    <cellStyle name="Hyperlink 2 4 3 5 3 2" xfId="9513" xr:uid="{1DE492C9-E53A-4FE5-B2EA-97A9F6100DE4}"/>
    <cellStyle name="Hyperlink 2 4 3 5 4" xfId="5093" xr:uid="{00000000-0005-0000-0000-0000D4090000}"/>
    <cellStyle name="Hyperlink 2 4 3 5 5" xfId="7303" xr:uid="{99E07B61-11FB-4E9B-87B0-EEB1BB8B940F}"/>
    <cellStyle name="Hyperlink 2 4 3 6" xfId="1225" xr:uid="{00000000-0005-0000-0000-0000D5090000}"/>
    <cellStyle name="Hyperlink 2 4 3 6 2" xfId="3436" xr:uid="{00000000-0005-0000-0000-0000D6090000}"/>
    <cellStyle name="Hyperlink 2 4 3 6 2 2" xfId="10066" xr:uid="{79C971B9-94F9-4C70-8756-0E99BC03390E}"/>
    <cellStyle name="Hyperlink 2 4 3 6 3" xfId="5646" xr:uid="{00000000-0005-0000-0000-0000D7090000}"/>
    <cellStyle name="Hyperlink 2 4 3 6 4" xfId="7856" xr:uid="{D7AA3814-B0A6-44D1-BD05-236E3C3BFDD1}"/>
    <cellStyle name="Hyperlink 2 4 3 7" xfId="2331" xr:uid="{00000000-0005-0000-0000-0000D8090000}"/>
    <cellStyle name="Hyperlink 2 4 3 7 2" xfId="8961" xr:uid="{1D4FB022-3288-4552-A6DD-4ABD2182A77F}"/>
    <cellStyle name="Hyperlink 2 4 3 8" xfId="4541" xr:uid="{00000000-0005-0000-0000-0000D9090000}"/>
    <cellStyle name="Hyperlink 2 4 3 9" xfId="6751" xr:uid="{A82CAE9E-19D4-4AA0-B441-7087BE41FB1C}"/>
    <cellStyle name="Hyperlink 2 4 4" xfId="158" xr:uid="{00000000-0005-0000-0000-0000DA090000}"/>
    <cellStyle name="Hyperlink 2 4 4 2" xfId="434" xr:uid="{00000000-0005-0000-0000-0000DB090000}"/>
    <cellStyle name="Hyperlink 2 4 4 2 2" xfId="986" xr:uid="{00000000-0005-0000-0000-0000DC090000}"/>
    <cellStyle name="Hyperlink 2 4 4 2 2 2" xfId="2099" xr:uid="{00000000-0005-0000-0000-0000DD090000}"/>
    <cellStyle name="Hyperlink 2 4 4 2 2 2 2" xfId="4310" xr:uid="{00000000-0005-0000-0000-0000DE090000}"/>
    <cellStyle name="Hyperlink 2 4 4 2 2 2 2 2" xfId="10940" xr:uid="{8392EE50-2F12-4BAD-975D-141362740D80}"/>
    <cellStyle name="Hyperlink 2 4 4 2 2 2 3" xfId="6520" xr:uid="{00000000-0005-0000-0000-0000DF090000}"/>
    <cellStyle name="Hyperlink 2 4 4 2 2 2 4" xfId="8730" xr:uid="{01118DEC-2066-4693-9E87-D48A15552526}"/>
    <cellStyle name="Hyperlink 2 4 4 2 2 3" xfId="3205" xr:uid="{00000000-0005-0000-0000-0000E0090000}"/>
    <cellStyle name="Hyperlink 2 4 4 2 2 3 2" xfId="9835" xr:uid="{C22D193D-EA31-47BD-88DE-9A1F54E567DE}"/>
    <cellStyle name="Hyperlink 2 4 4 2 2 4" xfId="5415" xr:uid="{00000000-0005-0000-0000-0000E1090000}"/>
    <cellStyle name="Hyperlink 2 4 4 2 2 5" xfId="7625" xr:uid="{B2F4A277-3DCE-471F-A97B-0116F9BC63CC}"/>
    <cellStyle name="Hyperlink 2 4 4 2 3" xfId="1547" xr:uid="{00000000-0005-0000-0000-0000E2090000}"/>
    <cellStyle name="Hyperlink 2 4 4 2 3 2" xfId="3758" xr:uid="{00000000-0005-0000-0000-0000E3090000}"/>
    <cellStyle name="Hyperlink 2 4 4 2 3 2 2" xfId="10388" xr:uid="{3112CD69-649E-475F-8011-7D22DF1AC731}"/>
    <cellStyle name="Hyperlink 2 4 4 2 3 3" xfId="5968" xr:uid="{00000000-0005-0000-0000-0000E4090000}"/>
    <cellStyle name="Hyperlink 2 4 4 2 3 4" xfId="8178" xr:uid="{B4FA43CF-7F08-4D19-92A4-938EB7352C01}"/>
    <cellStyle name="Hyperlink 2 4 4 2 4" xfId="2653" xr:uid="{00000000-0005-0000-0000-0000E5090000}"/>
    <cellStyle name="Hyperlink 2 4 4 2 4 2" xfId="9283" xr:uid="{1A842DA2-3F0A-412B-A4D5-4FA21AB90A4E}"/>
    <cellStyle name="Hyperlink 2 4 4 2 5" xfId="4863" xr:uid="{00000000-0005-0000-0000-0000E6090000}"/>
    <cellStyle name="Hyperlink 2 4 4 2 6" xfId="7073" xr:uid="{64CB91C4-F1CF-423E-96B3-BAE96EFBBCB4}"/>
    <cellStyle name="Hyperlink 2 4 4 3" xfId="710" xr:uid="{00000000-0005-0000-0000-0000E7090000}"/>
    <cellStyle name="Hyperlink 2 4 4 3 2" xfId="1823" xr:uid="{00000000-0005-0000-0000-0000E8090000}"/>
    <cellStyle name="Hyperlink 2 4 4 3 2 2" xfId="4034" xr:uid="{00000000-0005-0000-0000-0000E9090000}"/>
    <cellStyle name="Hyperlink 2 4 4 3 2 2 2" xfId="10664" xr:uid="{01D8F37B-12A6-4C0A-AA2E-C3807BA46138}"/>
    <cellStyle name="Hyperlink 2 4 4 3 2 3" xfId="6244" xr:uid="{00000000-0005-0000-0000-0000EA090000}"/>
    <cellStyle name="Hyperlink 2 4 4 3 2 4" xfId="8454" xr:uid="{BCE1BF5E-5E4C-4A26-9A7C-011AC035058B}"/>
    <cellStyle name="Hyperlink 2 4 4 3 3" xfId="2929" xr:uid="{00000000-0005-0000-0000-0000EB090000}"/>
    <cellStyle name="Hyperlink 2 4 4 3 3 2" xfId="9559" xr:uid="{5A9996E2-5E5E-4F9E-B88B-51CD27B88720}"/>
    <cellStyle name="Hyperlink 2 4 4 3 4" xfId="5139" xr:uid="{00000000-0005-0000-0000-0000EC090000}"/>
    <cellStyle name="Hyperlink 2 4 4 3 5" xfId="7349" xr:uid="{F2EFC28D-BC03-408D-9CB0-0823732A596E}"/>
    <cellStyle name="Hyperlink 2 4 4 4" xfId="1271" xr:uid="{00000000-0005-0000-0000-0000ED090000}"/>
    <cellStyle name="Hyperlink 2 4 4 4 2" xfId="3482" xr:uid="{00000000-0005-0000-0000-0000EE090000}"/>
    <cellStyle name="Hyperlink 2 4 4 4 2 2" xfId="10112" xr:uid="{B40E0FD2-BDF6-4614-A561-444A86BCBB8C}"/>
    <cellStyle name="Hyperlink 2 4 4 4 3" xfId="5692" xr:uid="{00000000-0005-0000-0000-0000EF090000}"/>
    <cellStyle name="Hyperlink 2 4 4 4 4" xfId="7902" xr:uid="{8B66BE1F-A42E-4BAF-8DDE-ACC93F393BC7}"/>
    <cellStyle name="Hyperlink 2 4 4 5" xfId="2377" xr:uid="{00000000-0005-0000-0000-0000F0090000}"/>
    <cellStyle name="Hyperlink 2 4 4 5 2" xfId="9007" xr:uid="{5602AB29-EA56-49C1-BE6D-58419DB07383}"/>
    <cellStyle name="Hyperlink 2 4 4 6" xfId="4587" xr:uid="{00000000-0005-0000-0000-0000F1090000}"/>
    <cellStyle name="Hyperlink 2 4 4 7" xfId="6797" xr:uid="{6F38E025-C19A-43F3-8463-E74AF2404722}"/>
    <cellStyle name="Hyperlink 2 4 5" xfId="250" xr:uid="{00000000-0005-0000-0000-0000F2090000}"/>
    <cellStyle name="Hyperlink 2 4 5 2" xfId="526" xr:uid="{00000000-0005-0000-0000-0000F3090000}"/>
    <cellStyle name="Hyperlink 2 4 5 2 2" xfId="1078" xr:uid="{00000000-0005-0000-0000-0000F4090000}"/>
    <cellStyle name="Hyperlink 2 4 5 2 2 2" xfId="2191" xr:uid="{00000000-0005-0000-0000-0000F5090000}"/>
    <cellStyle name="Hyperlink 2 4 5 2 2 2 2" xfId="4402" xr:uid="{00000000-0005-0000-0000-0000F6090000}"/>
    <cellStyle name="Hyperlink 2 4 5 2 2 2 2 2" xfId="11032" xr:uid="{7DE54C21-A937-4B57-8D20-3FB694E7EA0A}"/>
    <cellStyle name="Hyperlink 2 4 5 2 2 2 3" xfId="6612" xr:uid="{00000000-0005-0000-0000-0000F7090000}"/>
    <cellStyle name="Hyperlink 2 4 5 2 2 2 4" xfId="8822" xr:uid="{338409B6-209B-4572-939D-33DD2830BEEB}"/>
    <cellStyle name="Hyperlink 2 4 5 2 2 3" xfId="3297" xr:uid="{00000000-0005-0000-0000-0000F8090000}"/>
    <cellStyle name="Hyperlink 2 4 5 2 2 3 2" xfId="9927" xr:uid="{B5E9AD43-A586-4CA2-BAD8-7DF425C55651}"/>
    <cellStyle name="Hyperlink 2 4 5 2 2 4" xfId="5507" xr:uid="{00000000-0005-0000-0000-0000F9090000}"/>
    <cellStyle name="Hyperlink 2 4 5 2 2 5" xfId="7717" xr:uid="{D1AC72C8-EB7E-4043-825A-883BFC3C61B2}"/>
    <cellStyle name="Hyperlink 2 4 5 2 3" xfId="1639" xr:uid="{00000000-0005-0000-0000-0000FA090000}"/>
    <cellStyle name="Hyperlink 2 4 5 2 3 2" xfId="3850" xr:uid="{00000000-0005-0000-0000-0000FB090000}"/>
    <cellStyle name="Hyperlink 2 4 5 2 3 2 2" xfId="10480" xr:uid="{1261084C-3C72-4364-9D8F-EBE80E573660}"/>
    <cellStyle name="Hyperlink 2 4 5 2 3 3" xfId="6060" xr:uid="{00000000-0005-0000-0000-0000FC090000}"/>
    <cellStyle name="Hyperlink 2 4 5 2 3 4" xfId="8270" xr:uid="{0502FB17-4073-4B44-ABF4-1FD5D231A7B3}"/>
    <cellStyle name="Hyperlink 2 4 5 2 4" xfId="2745" xr:uid="{00000000-0005-0000-0000-0000FD090000}"/>
    <cellStyle name="Hyperlink 2 4 5 2 4 2" xfId="9375" xr:uid="{923EE54B-6375-4544-8140-F39359A6453B}"/>
    <cellStyle name="Hyperlink 2 4 5 2 5" xfId="4955" xr:uid="{00000000-0005-0000-0000-0000FE090000}"/>
    <cellStyle name="Hyperlink 2 4 5 2 6" xfId="7165" xr:uid="{ACC75B3E-0B0C-417A-9675-F990248DF482}"/>
    <cellStyle name="Hyperlink 2 4 5 3" xfId="802" xr:uid="{00000000-0005-0000-0000-0000FF090000}"/>
    <cellStyle name="Hyperlink 2 4 5 3 2" xfId="1915" xr:uid="{00000000-0005-0000-0000-0000000A0000}"/>
    <cellStyle name="Hyperlink 2 4 5 3 2 2" xfId="4126" xr:uid="{00000000-0005-0000-0000-0000010A0000}"/>
    <cellStyle name="Hyperlink 2 4 5 3 2 2 2" xfId="10756" xr:uid="{A2263E1D-D022-4087-85FE-9BDEA73DF754}"/>
    <cellStyle name="Hyperlink 2 4 5 3 2 3" xfId="6336" xr:uid="{00000000-0005-0000-0000-0000020A0000}"/>
    <cellStyle name="Hyperlink 2 4 5 3 2 4" xfId="8546" xr:uid="{68AD5E8C-49ED-4656-924B-3939FFBCFA92}"/>
    <cellStyle name="Hyperlink 2 4 5 3 3" xfId="3021" xr:uid="{00000000-0005-0000-0000-0000030A0000}"/>
    <cellStyle name="Hyperlink 2 4 5 3 3 2" xfId="9651" xr:uid="{6FE7B409-9F30-48C3-8EEE-EE2C01DF676C}"/>
    <cellStyle name="Hyperlink 2 4 5 3 4" xfId="5231" xr:uid="{00000000-0005-0000-0000-0000040A0000}"/>
    <cellStyle name="Hyperlink 2 4 5 3 5" xfId="7441" xr:uid="{65EFB099-5C5E-4386-AB41-168854376EB6}"/>
    <cellStyle name="Hyperlink 2 4 5 4" xfId="1363" xr:uid="{00000000-0005-0000-0000-0000050A0000}"/>
    <cellStyle name="Hyperlink 2 4 5 4 2" xfId="3574" xr:uid="{00000000-0005-0000-0000-0000060A0000}"/>
    <cellStyle name="Hyperlink 2 4 5 4 2 2" xfId="10204" xr:uid="{E227D1A4-D7FD-4E0A-873B-2BD4739275B5}"/>
    <cellStyle name="Hyperlink 2 4 5 4 3" xfId="5784" xr:uid="{00000000-0005-0000-0000-0000070A0000}"/>
    <cellStyle name="Hyperlink 2 4 5 4 4" xfId="7994" xr:uid="{041FE83C-B3C7-43F2-9D13-6EBDFAC50815}"/>
    <cellStyle name="Hyperlink 2 4 5 5" xfId="2469" xr:uid="{00000000-0005-0000-0000-0000080A0000}"/>
    <cellStyle name="Hyperlink 2 4 5 5 2" xfId="9099" xr:uid="{1AFC8F6E-43A3-46FA-AECF-2BFF40DDAD2B}"/>
    <cellStyle name="Hyperlink 2 4 5 6" xfId="4679" xr:uid="{00000000-0005-0000-0000-0000090A0000}"/>
    <cellStyle name="Hyperlink 2 4 5 7" xfId="6889" xr:uid="{042B5CF0-0E23-4CDC-9CBE-10002113D68D}"/>
    <cellStyle name="Hyperlink 2 4 6" xfId="342" xr:uid="{00000000-0005-0000-0000-00000A0A0000}"/>
    <cellStyle name="Hyperlink 2 4 6 2" xfId="894" xr:uid="{00000000-0005-0000-0000-00000B0A0000}"/>
    <cellStyle name="Hyperlink 2 4 6 2 2" xfId="2007" xr:uid="{00000000-0005-0000-0000-00000C0A0000}"/>
    <cellStyle name="Hyperlink 2 4 6 2 2 2" xfId="4218" xr:uid="{00000000-0005-0000-0000-00000D0A0000}"/>
    <cellStyle name="Hyperlink 2 4 6 2 2 2 2" xfId="10848" xr:uid="{FC2E3EFE-FA7F-42B6-BAF9-BED8720B6DBC}"/>
    <cellStyle name="Hyperlink 2 4 6 2 2 3" xfId="6428" xr:uid="{00000000-0005-0000-0000-00000E0A0000}"/>
    <cellStyle name="Hyperlink 2 4 6 2 2 4" xfId="8638" xr:uid="{3C21624B-75F3-4727-A8D6-E6CEBA770CA1}"/>
    <cellStyle name="Hyperlink 2 4 6 2 3" xfId="3113" xr:uid="{00000000-0005-0000-0000-00000F0A0000}"/>
    <cellStyle name="Hyperlink 2 4 6 2 3 2" xfId="9743" xr:uid="{AAC1D1D0-6F19-4EA0-9B8C-29D8D2E2DD73}"/>
    <cellStyle name="Hyperlink 2 4 6 2 4" xfId="5323" xr:uid="{00000000-0005-0000-0000-0000100A0000}"/>
    <cellStyle name="Hyperlink 2 4 6 2 5" xfId="7533" xr:uid="{E59824FC-C39C-43AB-AE65-5461D703281D}"/>
    <cellStyle name="Hyperlink 2 4 6 3" xfId="1455" xr:uid="{00000000-0005-0000-0000-0000110A0000}"/>
    <cellStyle name="Hyperlink 2 4 6 3 2" xfId="3666" xr:uid="{00000000-0005-0000-0000-0000120A0000}"/>
    <cellStyle name="Hyperlink 2 4 6 3 2 2" xfId="10296" xr:uid="{04E03A9C-1B4A-43CA-80A1-EDAAAA53F44F}"/>
    <cellStyle name="Hyperlink 2 4 6 3 3" xfId="5876" xr:uid="{00000000-0005-0000-0000-0000130A0000}"/>
    <cellStyle name="Hyperlink 2 4 6 3 4" xfId="8086" xr:uid="{BA9E327F-2A41-4AE6-B716-136EBDE436D1}"/>
    <cellStyle name="Hyperlink 2 4 6 4" xfId="2561" xr:uid="{00000000-0005-0000-0000-0000140A0000}"/>
    <cellStyle name="Hyperlink 2 4 6 4 2" xfId="9191" xr:uid="{7AE0A7D6-A96B-4FB0-8041-D37A6C3168B1}"/>
    <cellStyle name="Hyperlink 2 4 6 5" xfId="4771" xr:uid="{00000000-0005-0000-0000-0000150A0000}"/>
    <cellStyle name="Hyperlink 2 4 6 6" xfId="6981" xr:uid="{934E0027-FFF5-4207-B4D7-B7AF17B6F6A9}"/>
    <cellStyle name="Hyperlink 2 4 7" xfId="618" xr:uid="{00000000-0005-0000-0000-0000160A0000}"/>
    <cellStyle name="Hyperlink 2 4 7 2" xfId="1731" xr:uid="{00000000-0005-0000-0000-0000170A0000}"/>
    <cellStyle name="Hyperlink 2 4 7 2 2" xfId="3942" xr:uid="{00000000-0005-0000-0000-0000180A0000}"/>
    <cellStyle name="Hyperlink 2 4 7 2 2 2" xfId="10572" xr:uid="{D1427D66-0AB1-43A4-85E7-B2093F387B21}"/>
    <cellStyle name="Hyperlink 2 4 7 2 3" xfId="6152" xr:uid="{00000000-0005-0000-0000-0000190A0000}"/>
    <cellStyle name="Hyperlink 2 4 7 2 4" xfId="8362" xr:uid="{CC100B82-BBFA-4F09-8CAF-0C0A1DAF1F7C}"/>
    <cellStyle name="Hyperlink 2 4 7 3" xfId="2837" xr:uid="{00000000-0005-0000-0000-00001A0A0000}"/>
    <cellStyle name="Hyperlink 2 4 7 3 2" xfId="9467" xr:uid="{A90BA8F9-720A-46B6-B8FF-9569B7E18122}"/>
    <cellStyle name="Hyperlink 2 4 7 4" xfId="5047" xr:uid="{00000000-0005-0000-0000-00001B0A0000}"/>
    <cellStyle name="Hyperlink 2 4 7 5" xfId="7257" xr:uid="{7729DA28-7595-4A85-8AC4-F9084FA7A592}"/>
    <cellStyle name="Hyperlink 2 4 8" xfId="1179" xr:uid="{00000000-0005-0000-0000-00001C0A0000}"/>
    <cellStyle name="Hyperlink 2 4 8 2" xfId="3390" xr:uid="{00000000-0005-0000-0000-00001D0A0000}"/>
    <cellStyle name="Hyperlink 2 4 8 2 2" xfId="10020" xr:uid="{99CF2027-59B6-40A3-AC7E-51AD945C7866}"/>
    <cellStyle name="Hyperlink 2 4 8 3" xfId="5600" xr:uid="{00000000-0005-0000-0000-00001E0A0000}"/>
    <cellStyle name="Hyperlink 2 4 8 4" xfId="7810" xr:uid="{37656BD3-C8F0-4502-8835-26011D48D98A}"/>
    <cellStyle name="Hyperlink 2 4 9" xfId="2285" xr:uid="{00000000-0005-0000-0000-00001F0A0000}"/>
    <cellStyle name="Hyperlink 2 4 9 2" xfId="8915" xr:uid="{F424D5A5-5A9F-421B-B6C9-F6AE3E80B497}"/>
    <cellStyle name="Hyperlink 2 5" xfId="76" xr:uid="{00000000-0005-0000-0000-0000200A0000}"/>
    <cellStyle name="Hyperlink 2 5 10" xfId="6715" xr:uid="{C7F23353-A07F-46E2-A17C-06DFF9248AA7}"/>
    <cellStyle name="Hyperlink 2 5 2" xfId="122" xr:uid="{00000000-0005-0000-0000-0000210A0000}"/>
    <cellStyle name="Hyperlink 2 5 2 2" xfId="214" xr:uid="{00000000-0005-0000-0000-0000220A0000}"/>
    <cellStyle name="Hyperlink 2 5 2 2 2" xfId="490" xr:uid="{00000000-0005-0000-0000-0000230A0000}"/>
    <cellStyle name="Hyperlink 2 5 2 2 2 2" xfId="1042" xr:uid="{00000000-0005-0000-0000-0000240A0000}"/>
    <cellStyle name="Hyperlink 2 5 2 2 2 2 2" xfId="2155" xr:uid="{00000000-0005-0000-0000-0000250A0000}"/>
    <cellStyle name="Hyperlink 2 5 2 2 2 2 2 2" xfId="4366" xr:uid="{00000000-0005-0000-0000-0000260A0000}"/>
    <cellStyle name="Hyperlink 2 5 2 2 2 2 2 2 2" xfId="10996" xr:uid="{2B0AA4ED-384E-4A10-A222-437AE21CBFCA}"/>
    <cellStyle name="Hyperlink 2 5 2 2 2 2 2 3" xfId="6576" xr:uid="{00000000-0005-0000-0000-0000270A0000}"/>
    <cellStyle name="Hyperlink 2 5 2 2 2 2 2 4" xfId="8786" xr:uid="{2E1DDFEF-B515-436B-8D43-894FD30950E6}"/>
    <cellStyle name="Hyperlink 2 5 2 2 2 2 3" xfId="3261" xr:uid="{00000000-0005-0000-0000-0000280A0000}"/>
    <cellStyle name="Hyperlink 2 5 2 2 2 2 3 2" xfId="9891" xr:uid="{CF352A43-64D9-49B2-918D-458E340864B7}"/>
    <cellStyle name="Hyperlink 2 5 2 2 2 2 4" xfId="5471" xr:uid="{00000000-0005-0000-0000-0000290A0000}"/>
    <cellStyle name="Hyperlink 2 5 2 2 2 2 5" xfId="7681" xr:uid="{6523257A-7F1E-489E-A453-A8317A78DDC9}"/>
    <cellStyle name="Hyperlink 2 5 2 2 2 3" xfId="1603" xr:uid="{00000000-0005-0000-0000-00002A0A0000}"/>
    <cellStyle name="Hyperlink 2 5 2 2 2 3 2" xfId="3814" xr:uid="{00000000-0005-0000-0000-00002B0A0000}"/>
    <cellStyle name="Hyperlink 2 5 2 2 2 3 2 2" xfId="10444" xr:uid="{F8F24393-5992-41F7-BE10-D55ECE71D83C}"/>
    <cellStyle name="Hyperlink 2 5 2 2 2 3 3" xfId="6024" xr:uid="{00000000-0005-0000-0000-00002C0A0000}"/>
    <cellStyle name="Hyperlink 2 5 2 2 2 3 4" xfId="8234" xr:uid="{DE46153D-C8DA-4350-85E1-C00EC314BC5B}"/>
    <cellStyle name="Hyperlink 2 5 2 2 2 4" xfId="2709" xr:uid="{00000000-0005-0000-0000-00002D0A0000}"/>
    <cellStyle name="Hyperlink 2 5 2 2 2 4 2" xfId="9339" xr:uid="{09540B3B-7DD0-4C2B-A028-9E7833B685DB}"/>
    <cellStyle name="Hyperlink 2 5 2 2 2 5" xfId="4919" xr:uid="{00000000-0005-0000-0000-00002E0A0000}"/>
    <cellStyle name="Hyperlink 2 5 2 2 2 6" xfId="7129" xr:uid="{B5F139CE-EF05-4C8E-A921-438F05512578}"/>
    <cellStyle name="Hyperlink 2 5 2 2 3" xfId="766" xr:uid="{00000000-0005-0000-0000-00002F0A0000}"/>
    <cellStyle name="Hyperlink 2 5 2 2 3 2" xfId="1879" xr:uid="{00000000-0005-0000-0000-0000300A0000}"/>
    <cellStyle name="Hyperlink 2 5 2 2 3 2 2" xfId="4090" xr:uid="{00000000-0005-0000-0000-0000310A0000}"/>
    <cellStyle name="Hyperlink 2 5 2 2 3 2 2 2" xfId="10720" xr:uid="{A0B399BC-9176-4AFD-8B54-B79D023D101B}"/>
    <cellStyle name="Hyperlink 2 5 2 2 3 2 3" xfId="6300" xr:uid="{00000000-0005-0000-0000-0000320A0000}"/>
    <cellStyle name="Hyperlink 2 5 2 2 3 2 4" xfId="8510" xr:uid="{84E862D1-A91C-48C2-BA87-9656EE23C579}"/>
    <cellStyle name="Hyperlink 2 5 2 2 3 3" xfId="2985" xr:uid="{00000000-0005-0000-0000-0000330A0000}"/>
    <cellStyle name="Hyperlink 2 5 2 2 3 3 2" xfId="9615" xr:uid="{8D21D2E2-A168-40AA-A1B9-2056AB91948C}"/>
    <cellStyle name="Hyperlink 2 5 2 2 3 4" xfId="5195" xr:uid="{00000000-0005-0000-0000-0000340A0000}"/>
    <cellStyle name="Hyperlink 2 5 2 2 3 5" xfId="7405" xr:uid="{777DF855-6FC9-4450-9468-ED6C0081EDDB}"/>
    <cellStyle name="Hyperlink 2 5 2 2 4" xfId="1327" xr:uid="{00000000-0005-0000-0000-0000350A0000}"/>
    <cellStyle name="Hyperlink 2 5 2 2 4 2" xfId="3538" xr:uid="{00000000-0005-0000-0000-0000360A0000}"/>
    <cellStyle name="Hyperlink 2 5 2 2 4 2 2" xfId="10168" xr:uid="{D2511903-DDD9-438E-B2F4-ECF392CE3B2B}"/>
    <cellStyle name="Hyperlink 2 5 2 2 4 3" xfId="5748" xr:uid="{00000000-0005-0000-0000-0000370A0000}"/>
    <cellStyle name="Hyperlink 2 5 2 2 4 4" xfId="7958" xr:uid="{C1FFBBEF-10C0-4026-90A4-106D3A2DCBDC}"/>
    <cellStyle name="Hyperlink 2 5 2 2 5" xfId="2433" xr:uid="{00000000-0005-0000-0000-0000380A0000}"/>
    <cellStyle name="Hyperlink 2 5 2 2 5 2" xfId="9063" xr:uid="{95E322FC-A27B-4DDD-96C5-7290C8E36E13}"/>
    <cellStyle name="Hyperlink 2 5 2 2 6" xfId="4643" xr:uid="{00000000-0005-0000-0000-0000390A0000}"/>
    <cellStyle name="Hyperlink 2 5 2 2 7" xfId="6853" xr:uid="{7A71809D-CE12-418F-A484-85D32D4B3892}"/>
    <cellStyle name="Hyperlink 2 5 2 3" xfId="306" xr:uid="{00000000-0005-0000-0000-00003A0A0000}"/>
    <cellStyle name="Hyperlink 2 5 2 3 2" xfId="582" xr:uid="{00000000-0005-0000-0000-00003B0A0000}"/>
    <cellStyle name="Hyperlink 2 5 2 3 2 2" xfId="1134" xr:uid="{00000000-0005-0000-0000-00003C0A0000}"/>
    <cellStyle name="Hyperlink 2 5 2 3 2 2 2" xfId="2247" xr:uid="{00000000-0005-0000-0000-00003D0A0000}"/>
    <cellStyle name="Hyperlink 2 5 2 3 2 2 2 2" xfId="4458" xr:uid="{00000000-0005-0000-0000-00003E0A0000}"/>
    <cellStyle name="Hyperlink 2 5 2 3 2 2 2 2 2" xfId="11088" xr:uid="{7A7FC979-FB27-4E70-9250-21BB296CE37A}"/>
    <cellStyle name="Hyperlink 2 5 2 3 2 2 2 3" xfId="6668" xr:uid="{00000000-0005-0000-0000-00003F0A0000}"/>
    <cellStyle name="Hyperlink 2 5 2 3 2 2 2 4" xfId="8878" xr:uid="{D4F2E949-BD9D-4524-AF9F-16A10F80130C}"/>
    <cellStyle name="Hyperlink 2 5 2 3 2 2 3" xfId="3353" xr:uid="{00000000-0005-0000-0000-0000400A0000}"/>
    <cellStyle name="Hyperlink 2 5 2 3 2 2 3 2" xfId="9983" xr:uid="{2314EB48-759A-4FB8-B9DD-BCCCA62CDC3B}"/>
    <cellStyle name="Hyperlink 2 5 2 3 2 2 4" xfId="5563" xr:uid="{00000000-0005-0000-0000-0000410A0000}"/>
    <cellStyle name="Hyperlink 2 5 2 3 2 2 5" xfId="7773" xr:uid="{F99967BB-F010-4891-A2E2-672C0EC325FA}"/>
    <cellStyle name="Hyperlink 2 5 2 3 2 3" xfId="1695" xr:uid="{00000000-0005-0000-0000-0000420A0000}"/>
    <cellStyle name="Hyperlink 2 5 2 3 2 3 2" xfId="3906" xr:uid="{00000000-0005-0000-0000-0000430A0000}"/>
    <cellStyle name="Hyperlink 2 5 2 3 2 3 2 2" xfId="10536" xr:uid="{FDBD21D6-E082-42D9-8A7F-56B23D8A073B}"/>
    <cellStyle name="Hyperlink 2 5 2 3 2 3 3" xfId="6116" xr:uid="{00000000-0005-0000-0000-0000440A0000}"/>
    <cellStyle name="Hyperlink 2 5 2 3 2 3 4" xfId="8326" xr:uid="{229B6228-5FD5-4E0C-A5D2-5B7622054D30}"/>
    <cellStyle name="Hyperlink 2 5 2 3 2 4" xfId="2801" xr:uid="{00000000-0005-0000-0000-0000450A0000}"/>
    <cellStyle name="Hyperlink 2 5 2 3 2 4 2" xfId="9431" xr:uid="{4D172E07-2E6C-48ED-988F-1E5858082E26}"/>
    <cellStyle name="Hyperlink 2 5 2 3 2 5" xfId="5011" xr:uid="{00000000-0005-0000-0000-0000460A0000}"/>
    <cellStyle name="Hyperlink 2 5 2 3 2 6" xfId="7221" xr:uid="{622CDE8E-9503-4D64-AF73-1F81A478B9FD}"/>
    <cellStyle name="Hyperlink 2 5 2 3 3" xfId="858" xr:uid="{00000000-0005-0000-0000-0000470A0000}"/>
    <cellStyle name="Hyperlink 2 5 2 3 3 2" xfId="1971" xr:uid="{00000000-0005-0000-0000-0000480A0000}"/>
    <cellStyle name="Hyperlink 2 5 2 3 3 2 2" xfId="4182" xr:uid="{00000000-0005-0000-0000-0000490A0000}"/>
    <cellStyle name="Hyperlink 2 5 2 3 3 2 2 2" xfId="10812" xr:uid="{DFD06A15-CC9A-4276-BD42-F123156A1E24}"/>
    <cellStyle name="Hyperlink 2 5 2 3 3 2 3" xfId="6392" xr:uid="{00000000-0005-0000-0000-00004A0A0000}"/>
    <cellStyle name="Hyperlink 2 5 2 3 3 2 4" xfId="8602" xr:uid="{A51E315C-9897-4E2C-9410-8A22B24C56AE}"/>
    <cellStyle name="Hyperlink 2 5 2 3 3 3" xfId="3077" xr:uid="{00000000-0005-0000-0000-00004B0A0000}"/>
    <cellStyle name="Hyperlink 2 5 2 3 3 3 2" xfId="9707" xr:uid="{6933B5FE-75C1-4B6E-B49C-1F19F9CB8198}"/>
    <cellStyle name="Hyperlink 2 5 2 3 3 4" xfId="5287" xr:uid="{00000000-0005-0000-0000-00004C0A0000}"/>
    <cellStyle name="Hyperlink 2 5 2 3 3 5" xfId="7497" xr:uid="{9D17C03F-065B-4BBB-BC55-F6043B3FBBA6}"/>
    <cellStyle name="Hyperlink 2 5 2 3 4" xfId="1419" xr:uid="{00000000-0005-0000-0000-00004D0A0000}"/>
    <cellStyle name="Hyperlink 2 5 2 3 4 2" xfId="3630" xr:uid="{00000000-0005-0000-0000-00004E0A0000}"/>
    <cellStyle name="Hyperlink 2 5 2 3 4 2 2" xfId="10260" xr:uid="{58DC94BA-272E-4D6E-8B32-BF333658416D}"/>
    <cellStyle name="Hyperlink 2 5 2 3 4 3" xfId="5840" xr:uid="{00000000-0005-0000-0000-00004F0A0000}"/>
    <cellStyle name="Hyperlink 2 5 2 3 4 4" xfId="8050" xr:uid="{C9F3AE09-85B7-460D-8F3B-2267F17DBB8A}"/>
    <cellStyle name="Hyperlink 2 5 2 3 5" xfId="2525" xr:uid="{00000000-0005-0000-0000-0000500A0000}"/>
    <cellStyle name="Hyperlink 2 5 2 3 5 2" xfId="9155" xr:uid="{7952B7F4-FAE8-4113-BAD2-5156548321DE}"/>
    <cellStyle name="Hyperlink 2 5 2 3 6" xfId="4735" xr:uid="{00000000-0005-0000-0000-0000510A0000}"/>
    <cellStyle name="Hyperlink 2 5 2 3 7" xfId="6945" xr:uid="{CA3E1DF5-C3C1-4C2D-88C1-EF38F0E869C0}"/>
    <cellStyle name="Hyperlink 2 5 2 4" xfId="398" xr:uid="{00000000-0005-0000-0000-0000520A0000}"/>
    <cellStyle name="Hyperlink 2 5 2 4 2" xfId="950" xr:uid="{00000000-0005-0000-0000-0000530A0000}"/>
    <cellStyle name="Hyperlink 2 5 2 4 2 2" xfId="2063" xr:uid="{00000000-0005-0000-0000-0000540A0000}"/>
    <cellStyle name="Hyperlink 2 5 2 4 2 2 2" xfId="4274" xr:uid="{00000000-0005-0000-0000-0000550A0000}"/>
    <cellStyle name="Hyperlink 2 5 2 4 2 2 2 2" xfId="10904" xr:uid="{17E2F573-3BDC-4225-9892-974451B20EA3}"/>
    <cellStyle name="Hyperlink 2 5 2 4 2 2 3" xfId="6484" xr:uid="{00000000-0005-0000-0000-0000560A0000}"/>
    <cellStyle name="Hyperlink 2 5 2 4 2 2 4" xfId="8694" xr:uid="{01E46FE2-63FF-4E7B-B8C5-B23668047084}"/>
    <cellStyle name="Hyperlink 2 5 2 4 2 3" xfId="3169" xr:uid="{00000000-0005-0000-0000-0000570A0000}"/>
    <cellStyle name="Hyperlink 2 5 2 4 2 3 2" xfId="9799" xr:uid="{1B386C1E-65CF-4959-AE3A-C5A976EA3BA7}"/>
    <cellStyle name="Hyperlink 2 5 2 4 2 4" xfId="5379" xr:uid="{00000000-0005-0000-0000-0000580A0000}"/>
    <cellStyle name="Hyperlink 2 5 2 4 2 5" xfId="7589" xr:uid="{4A437AC4-E453-431C-BB76-1556CA954174}"/>
    <cellStyle name="Hyperlink 2 5 2 4 3" xfId="1511" xr:uid="{00000000-0005-0000-0000-0000590A0000}"/>
    <cellStyle name="Hyperlink 2 5 2 4 3 2" xfId="3722" xr:uid="{00000000-0005-0000-0000-00005A0A0000}"/>
    <cellStyle name="Hyperlink 2 5 2 4 3 2 2" xfId="10352" xr:uid="{C5474EB3-0C99-4EBB-8273-A3DBED660363}"/>
    <cellStyle name="Hyperlink 2 5 2 4 3 3" xfId="5932" xr:uid="{00000000-0005-0000-0000-00005B0A0000}"/>
    <cellStyle name="Hyperlink 2 5 2 4 3 4" xfId="8142" xr:uid="{7B3328C0-7B58-4FCD-BF3D-E895935350F9}"/>
    <cellStyle name="Hyperlink 2 5 2 4 4" xfId="2617" xr:uid="{00000000-0005-0000-0000-00005C0A0000}"/>
    <cellStyle name="Hyperlink 2 5 2 4 4 2" xfId="9247" xr:uid="{EC7B9C0C-FA30-4FC2-B7E9-AB205C02B6A6}"/>
    <cellStyle name="Hyperlink 2 5 2 4 5" xfId="4827" xr:uid="{00000000-0005-0000-0000-00005D0A0000}"/>
    <cellStyle name="Hyperlink 2 5 2 4 6" xfId="7037" xr:uid="{632535D9-0D10-49A1-85A3-CD3A95A6E298}"/>
    <cellStyle name="Hyperlink 2 5 2 5" xfId="674" xr:uid="{00000000-0005-0000-0000-00005E0A0000}"/>
    <cellStyle name="Hyperlink 2 5 2 5 2" xfId="1787" xr:uid="{00000000-0005-0000-0000-00005F0A0000}"/>
    <cellStyle name="Hyperlink 2 5 2 5 2 2" xfId="3998" xr:uid="{00000000-0005-0000-0000-0000600A0000}"/>
    <cellStyle name="Hyperlink 2 5 2 5 2 2 2" xfId="10628" xr:uid="{3F13D8EA-AE6F-4248-B5EF-A70BBE8E940A}"/>
    <cellStyle name="Hyperlink 2 5 2 5 2 3" xfId="6208" xr:uid="{00000000-0005-0000-0000-0000610A0000}"/>
    <cellStyle name="Hyperlink 2 5 2 5 2 4" xfId="8418" xr:uid="{D8D7C746-B681-48E6-A45D-CCFC181636BA}"/>
    <cellStyle name="Hyperlink 2 5 2 5 3" xfId="2893" xr:uid="{00000000-0005-0000-0000-0000620A0000}"/>
    <cellStyle name="Hyperlink 2 5 2 5 3 2" xfId="9523" xr:uid="{6DADC789-98C5-47B2-88F2-9791E822DFBC}"/>
    <cellStyle name="Hyperlink 2 5 2 5 4" xfId="5103" xr:uid="{00000000-0005-0000-0000-0000630A0000}"/>
    <cellStyle name="Hyperlink 2 5 2 5 5" xfId="7313" xr:uid="{C4F10E80-42D8-4B79-BD37-5CAE1DD3A317}"/>
    <cellStyle name="Hyperlink 2 5 2 6" xfId="1235" xr:uid="{00000000-0005-0000-0000-0000640A0000}"/>
    <cellStyle name="Hyperlink 2 5 2 6 2" xfId="3446" xr:uid="{00000000-0005-0000-0000-0000650A0000}"/>
    <cellStyle name="Hyperlink 2 5 2 6 2 2" xfId="10076" xr:uid="{A5854961-0592-42E3-AEA1-0C3F2D6BC75A}"/>
    <cellStyle name="Hyperlink 2 5 2 6 3" xfId="5656" xr:uid="{00000000-0005-0000-0000-0000660A0000}"/>
    <cellStyle name="Hyperlink 2 5 2 6 4" xfId="7866" xr:uid="{CBA94C27-111F-452F-B228-5840665FC37A}"/>
    <cellStyle name="Hyperlink 2 5 2 7" xfId="2341" xr:uid="{00000000-0005-0000-0000-0000670A0000}"/>
    <cellStyle name="Hyperlink 2 5 2 7 2" xfId="8971" xr:uid="{F3E474F2-21F4-49DA-B7DA-BE4482B02656}"/>
    <cellStyle name="Hyperlink 2 5 2 8" xfId="4551" xr:uid="{00000000-0005-0000-0000-0000680A0000}"/>
    <cellStyle name="Hyperlink 2 5 2 9" xfId="6761" xr:uid="{A08EEBDB-0186-42DB-8CDD-1E1A90B62E80}"/>
    <cellStyle name="Hyperlink 2 5 3" xfId="168" xr:uid="{00000000-0005-0000-0000-0000690A0000}"/>
    <cellStyle name="Hyperlink 2 5 3 2" xfId="444" xr:uid="{00000000-0005-0000-0000-00006A0A0000}"/>
    <cellStyle name="Hyperlink 2 5 3 2 2" xfId="996" xr:uid="{00000000-0005-0000-0000-00006B0A0000}"/>
    <cellStyle name="Hyperlink 2 5 3 2 2 2" xfId="2109" xr:uid="{00000000-0005-0000-0000-00006C0A0000}"/>
    <cellStyle name="Hyperlink 2 5 3 2 2 2 2" xfId="4320" xr:uid="{00000000-0005-0000-0000-00006D0A0000}"/>
    <cellStyle name="Hyperlink 2 5 3 2 2 2 2 2" xfId="10950" xr:uid="{BE4C5F1D-7A6A-44EC-B8D3-CCA42D9449D2}"/>
    <cellStyle name="Hyperlink 2 5 3 2 2 2 3" xfId="6530" xr:uid="{00000000-0005-0000-0000-00006E0A0000}"/>
    <cellStyle name="Hyperlink 2 5 3 2 2 2 4" xfId="8740" xr:uid="{7C69101C-34A2-4D07-A4FA-923DEAB8D39C}"/>
    <cellStyle name="Hyperlink 2 5 3 2 2 3" xfId="3215" xr:uid="{00000000-0005-0000-0000-00006F0A0000}"/>
    <cellStyle name="Hyperlink 2 5 3 2 2 3 2" xfId="9845" xr:uid="{06298275-33DD-4455-9D99-3ECEBC36A44D}"/>
    <cellStyle name="Hyperlink 2 5 3 2 2 4" xfId="5425" xr:uid="{00000000-0005-0000-0000-0000700A0000}"/>
    <cellStyle name="Hyperlink 2 5 3 2 2 5" xfId="7635" xr:uid="{A82F7CA7-9394-4675-A129-0B99C55D3B25}"/>
    <cellStyle name="Hyperlink 2 5 3 2 3" xfId="1557" xr:uid="{00000000-0005-0000-0000-0000710A0000}"/>
    <cellStyle name="Hyperlink 2 5 3 2 3 2" xfId="3768" xr:uid="{00000000-0005-0000-0000-0000720A0000}"/>
    <cellStyle name="Hyperlink 2 5 3 2 3 2 2" xfId="10398" xr:uid="{43AC658F-2895-4C20-AF76-EAC16E23F8C1}"/>
    <cellStyle name="Hyperlink 2 5 3 2 3 3" xfId="5978" xr:uid="{00000000-0005-0000-0000-0000730A0000}"/>
    <cellStyle name="Hyperlink 2 5 3 2 3 4" xfId="8188" xr:uid="{A6290B18-1A55-49F0-8B25-C8FE5D71CA63}"/>
    <cellStyle name="Hyperlink 2 5 3 2 4" xfId="2663" xr:uid="{00000000-0005-0000-0000-0000740A0000}"/>
    <cellStyle name="Hyperlink 2 5 3 2 4 2" xfId="9293" xr:uid="{03C622EE-C375-4C6A-BC05-FDC1EA56160E}"/>
    <cellStyle name="Hyperlink 2 5 3 2 5" xfId="4873" xr:uid="{00000000-0005-0000-0000-0000750A0000}"/>
    <cellStyle name="Hyperlink 2 5 3 2 6" xfId="7083" xr:uid="{0DAA8F6E-AD99-4044-BBA8-779075801D6A}"/>
    <cellStyle name="Hyperlink 2 5 3 3" xfId="720" xr:uid="{00000000-0005-0000-0000-0000760A0000}"/>
    <cellStyle name="Hyperlink 2 5 3 3 2" xfId="1833" xr:uid="{00000000-0005-0000-0000-0000770A0000}"/>
    <cellStyle name="Hyperlink 2 5 3 3 2 2" xfId="4044" xr:uid="{00000000-0005-0000-0000-0000780A0000}"/>
    <cellStyle name="Hyperlink 2 5 3 3 2 2 2" xfId="10674" xr:uid="{0AD70B64-0710-4B3D-A081-7F3DAC8FDB7F}"/>
    <cellStyle name="Hyperlink 2 5 3 3 2 3" xfId="6254" xr:uid="{00000000-0005-0000-0000-0000790A0000}"/>
    <cellStyle name="Hyperlink 2 5 3 3 2 4" xfId="8464" xr:uid="{95D33619-5797-46D3-9673-A31F2C85BCC1}"/>
    <cellStyle name="Hyperlink 2 5 3 3 3" xfId="2939" xr:uid="{00000000-0005-0000-0000-00007A0A0000}"/>
    <cellStyle name="Hyperlink 2 5 3 3 3 2" xfId="9569" xr:uid="{D8A99355-FB1A-4B41-A430-F051C4819AC8}"/>
    <cellStyle name="Hyperlink 2 5 3 3 4" xfId="5149" xr:uid="{00000000-0005-0000-0000-00007B0A0000}"/>
    <cellStyle name="Hyperlink 2 5 3 3 5" xfId="7359" xr:uid="{533ADDF5-F1C0-4B5A-B7C0-4674380CCC4E}"/>
    <cellStyle name="Hyperlink 2 5 3 4" xfId="1281" xr:uid="{00000000-0005-0000-0000-00007C0A0000}"/>
    <cellStyle name="Hyperlink 2 5 3 4 2" xfId="3492" xr:uid="{00000000-0005-0000-0000-00007D0A0000}"/>
    <cellStyle name="Hyperlink 2 5 3 4 2 2" xfId="10122" xr:uid="{FC39A10F-D4D6-404E-A23B-44C4EA68E838}"/>
    <cellStyle name="Hyperlink 2 5 3 4 3" xfId="5702" xr:uid="{00000000-0005-0000-0000-00007E0A0000}"/>
    <cellStyle name="Hyperlink 2 5 3 4 4" xfId="7912" xr:uid="{ED244CF2-A2D0-40E8-9BE6-95EBD2D16759}"/>
    <cellStyle name="Hyperlink 2 5 3 5" xfId="2387" xr:uid="{00000000-0005-0000-0000-00007F0A0000}"/>
    <cellStyle name="Hyperlink 2 5 3 5 2" xfId="9017" xr:uid="{D64E6270-BEF8-4272-8825-A899DC06DE03}"/>
    <cellStyle name="Hyperlink 2 5 3 6" xfId="4597" xr:uid="{00000000-0005-0000-0000-0000800A0000}"/>
    <cellStyle name="Hyperlink 2 5 3 7" xfId="6807" xr:uid="{5C64AFDC-4A6E-492B-A318-F78CAE2653C5}"/>
    <cellStyle name="Hyperlink 2 5 4" xfId="260" xr:uid="{00000000-0005-0000-0000-0000810A0000}"/>
    <cellStyle name="Hyperlink 2 5 4 2" xfId="536" xr:uid="{00000000-0005-0000-0000-0000820A0000}"/>
    <cellStyle name="Hyperlink 2 5 4 2 2" xfId="1088" xr:uid="{00000000-0005-0000-0000-0000830A0000}"/>
    <cellStyle name="Hyperlink 2 5 4 2 2 2" xfId="2201" xr:uid="{00000000-0005-0000-0000-0000840A0000}"/>
    <cellStyle name="Hyperlink 2 5 4 2 2 2 2" xfId="4412" xr:uid="{00000000-0005-0000-0000-0000850A0000}"/>
    <cellStyle name="Hyperlink 2 5 4 2 2 2 2 2" xfId="11042" xr:uid="{9D444103-9E5E-42CF-963E-19FED085E794}"/>
    <cellStyle name="Hyperlink 2 5 4 2 2 2 3" xfId="6622" xr:uid="{00000000-0005-0000-0000-0000860A0000}"/>
    <cellStyle name="Hyperlink 2 5 4 2 2 2 4" xfId="8832" xr:uid="{8577248D-743D-440E-8C84-774F2C05C769}"/>
    <cellStyle name="Hyperlink 2 5 4 2 2 3" xfId="3307" xr:uid="{00000000-0005-0000-0000-0000870A0000}"/>
    <cellStyle name="Hyperlink 2 5 4 2 2 3 2" xfId="9937" xr:uid="{7F835211-ED77-4BF3-9157-9A6DF55D69B2}"/>
    <cellStyle name="Hyperlink 2 5 4 2 2 4" xfId="5517" xr:uid="{00000000-0005-0000-0000-0000880A0000}"/>
    <cellStyle name="Hyperlink 2 5 4 2 2 5" xfId="7727" xr:uid="{DAF53F0B-82C7-4D47-8E3D-32FCBBFA6809}"/>
    <cellStyle name="Hyperlink 2 5 4 2 3" xfId="1649" xr:uid="{00000000-0005-0000-0000-0000890A0000}"/>
    <cellStyle name="Hyperlink 2 5 4 2 3 2" xfId="3860" xr:uid="{00000000-0005-0000-0000-00008A0A0000}"/>
    <cellStyle name="Hyperlink 2 5 4 2 3 2 2" xfId="10490" xr:uid="{6FA88CC6-9141-402E-AC7D-6845888D9045}"/>
    <cellStyle name="Hyperlink 2 5 4 2 3 3" xfId="6070" xr:uid="{00000000-0005-0000-0000-00008B0A0000}"/>
    <cellStyle name="Hyperlink 2 5 4 2 3 4" xfId="8280" xr:uid="{FBE3D7F6-C475-45E3-8D04-CC94E1D77819}"/>
    <cellStyle name="Hyperlink 2 5 4 2 4" xfId="2755" xr:uid="{00000000-0005-0000-0000-00008C0A0000}"/>
    <cellStyle name="Hyperlink 2 5 4 2 4 2" xfId="9385" xr:uid="{3EB9573B-0B94-4970-9EF1-5AE1F395DF77}"/>
    <cellStyle name="Hyperlink 2 5 4 2 5" xfId="4965" xr:uid="{00000000-0005-0000-0000-00008D0A0000}"/>
    <cellStyle name="Hyperlink 2 5 4 2 6" xfId="7175" xr:uid="{15D89298-6A9A-49A4-AA0A-15EC2C785248}"/>
    <cellStyle name="Hyperlink 2 5 4 3" xfId="812" xr:uid="{00000000-0005-0000-0000-00008E0A0000}"/>
    <cellStyle name="Hyperlink 2 5 4 3 2" xfId="1925" xr:uid="{00000000-0005-0000-0000-00008F0A0000}"/>
    <cellStyle name="Hyperlink 2 5 4 3 2 2" xfId="4136" xr:uid="{00000000-0005-0000-0000-0000900A0000}"/>
    <cellStyle name="Hyperlink 2 5 4 3 2 2 2" xfId="10766" xr:uid="{93907D1D-8B2F-49B4-BF84-0ACFE577A625}"/>
    <cellStyle name="Hyperlink 2 5 4 3 2 3" xfId="6346" xr:uid="{00000000-0005-0000-0000-0000910A0000}"/>
    <cellStyle name="Hyperlink 2 5 4 3 2 4" xfId="8556" xr:uid="{FC54EB66-7E6B-4FE2-8120-A8DEF3985CE5}"/>
    <cellStyle name="Hyperlink 2 5 4 3 3" xfId="3031" xr:uid="{00000000-0005-0000-0000-0000920A0000}"/>
    <cellStyle name="Hyperlink 2 5 4 3 3 2" xfId="9661" xr:uid="{1A796D93-A1C7-4251-9DB4-D036BA295817}"/>
    <cellStyle name="Hyperlink 2 5 4 3 4" xfId="5241" xr:uid="{00000000-0005-0000-0000-0000930A0000}"/>
    <cellStyle name="Hyperlink 2 5 4 3 5" xfId="7451" xr:uid="{2B8E31CC-3305-4333-8AF9-0D05985380D6}"/>
    <cellStyle name="Hyperlink 2 5 4 4" xfId="1373" xr:uid="{00000000-0005-0000-0000-0000940A0000}"/>
    <cellStyle name="Hyperlink 2 5 4 4 2" xfId="3584" xr:uid="{00000000-0005-0000-0000-0000950A0000}"/>
    <cellStyle name="Hyperlink 2 5 4 4 2 2" xfId="10214" xr:uid="{79F436B2-8762-4B43-982E-DFB2469B8D67}"/>
    <cellStyle name="Hyperlink 2 5 4 4 3" xfId="5794" xr:uid="{00000000-0005-0000-0000-0000960A0000}"/>
    <cellStyle name="Hyperlink 2 5 4 4 4" xfId="8004" xr:uid="{0C07E353-12CF-4CEC-A50A-B10B6E5C0489}"/>
    <cellStyle name="Hyperlink 2 5 4 5" xfId="2479" xr:uid="{00000000-0005-0000-0000-0000970A0000}"/>
    <cellStyle name="Hyperlink 2 5 4 5 2" xfId="9109" xr:uid="{FA545EB1-38B1-400D-82DB-23CCAECB5830}"/>
    <cellStyle name="Hyperlink 2 5 4 6" xfId="4689" xr:uid="{00000000-0005-0000-0000-0000980A0000}"/>
    <cellStyle name="Hyperlink 2 5 4 7" xfId="6899" xr:uid="{C8A35B13-AC0D-4556-8BB4-19FC2898D277}"/>
    <cellStyle name="Hyperlink 2 5 5" xfId="352" xr:uid="{00000000-0005-0000-0000-0000990A0000}"/>
    <cellStyle name="Hyperlink 2 5 5 2" xfId="904" xr:uid="{00000000-0005-0000-0000-00009A0A0000}"/>
    <cellStyle name="Hyperlink 2 5 5 2 2" xfId="2017" xr:uid="{00000000-0005-0000-0000-00009B0A0000}"/>
    <cellStyle name="Hyperlink 2 5 5 2 2 2" xfId="4228" xr:uid="{00000000-0005-0000-0000-00009C0A0000}"/>
    <cellStyle name="Hyperlink 2 5 5 2 2 2 2" xfId="10858" xr:uid="{225B0E0A-30B9-4866-93BA-74E028C3BECE}"/>
    <cellStyle name="Hyperlink 2 5 5 2 2 3" xfId="6438" xr:uid="{00000000-0005-0000-0000-00009D0A0000}"/>
    <cellStyle name="Hyperlink 2 5 5 2 2 4" xfId="8648" xr:uid="{352F047F-A739-4606-BAC0-3F8B7141FD3B}"/>
    <cellStyle name="Hyperlink 2 5 5 2 3" xfId="3123" xr:uid="{00000000-0005-0000-0000-00009E0A0000}"/>
    <cellStyle name="Hyperlink 2 5 5 2 3 2" xfId="9753" xr:uid="{775EA748-CB4D-40C0-8F09-C7615F27E3EC}"/>
    <cellStyle name="Hyperlink 2 5 5 2 4" xfId="5333" xr:uid="{00000000-0005-0000-0000-00009F0A0000}"/>
    <cellStyle name="Hyperlink 2 5 5 2 5" xfId="7543" xr:uid="{3E9863A8-C2AC-4352-A2B0-1FC65F6A7D74}"/>
    <cellStyle name="Hyperlink 2 5 5 3" xfId="1465" xr:uid="{00000000-0005-0000-0000-0000A00A0000}"/>
    <cellStyle name="Hyperlink 2 5 5 3 2" xfId="3676" xr:uid="{00000000-0005-0000-0000-0000A10A0000}"/>
    <cellStyle name="Hyperlink 2 5 5 3 2 2" xfId="10306" xr:uid="{085FFCC0-01B9-4939-9141-0070F04E866E}"/>
    <cellStyle name="Hyperlink 2 5 5 3 3" xfId="5886" xr:uid="{00000000-0005-0000-0000-0000A20A0000}"/>
    <cellStyle name="Hyperlink 2 5 5 3 4" xfId="8096" xr:uid="{D9E848F4-0C2F-474F-8A38-8E5A71A0AD47}"/>
    <cellStyle name="Hyperlink 2 5 5 4" xfId="2571" xr:uid="{00000000-0005-0000-0000-0000A30A0000}"/>
    <cellStyle name="Hyperlink 2 5 5 4 2" xfId="9201" xr:uid="{BB2AA4AB-06A0-4614-A236-D83B1ED73390}"/>
    <cellStyle name="Hyperlink 2 5 5 5" xfId="4781" xr:uid="{00000000-0005-0000-0000-0000A40A0000}"/>
    <cellStyle name="Hyperlink 2 5 5 6" xfId="6991" xr:uid="{3E2F5935-5602-4F20-BE8B-4DD5565213E5}"/>
    <cellStyle name="Hyperlink 2 5 6" xfId="628" xr:uid="{00000000-0005-0000-0000-0000A50A0000}"/>
    <cellStyle name="Hyperlink 2 5 6 2" xfId="1741" xr:uid="{00000000-0005-0000-0000-0000A60A0000}"/>
    <cellStyle name="Hyperlink 2 5 6 2 2" xfId="3952" xr:uid="{00000000-0005-0000-0000-0000A70A0000}"/>
    <cellStyle name="Hyperlink 2 5 6 2 2 2" xfId="10582" xr:uid="{1B4EBD4D-1CC8-4B2B-A07F-949C445E2525}"/>
    <cellStyle name="Hyperlink 2 5 6 2 3" xfId="6162" xr:uid="{00000000-0005-0000-0000-0000A80A0000}"/>
    <cellStyle name="Hyperlink 2 5 6 2 4" xfId="8372" xr:uid="{7671C4A1-B7FF-494B-BF5A-CA25DE384836}"/>
    <cellStyle name="Hyperlink 2 5 6 3" xfId="2847" xr:uid="{00000000-0005-0000-0000-0000A90A0000}"/>
    <cellStyle name="Hyperlink 2 5 6 3 2" xfId="9477" xr:uid="{F6CCE2A6-ECE6-4B97-8AB4-D92451E443C1}"/>
    <cellStyle name="Hyperlink 2 5 6 4" xfId="5057" xr:uid="{00000000-0005-0000-0000-0000AA0A0000}"/>
    <cellStyle name="Hyperlink 2 5 6 5" xfId="7267" xr:uid="{A38BB9C6-475F-4079-B1EF-82B5D44DE377}"/>
    <cellStyle name="Hyperlink 2 5 7" xfId="1189" xr:uid="{00000000-0005-0000-0000-0000AB0A0000}"/>
    <cellStyle name="Hyperlink 2 5 7 2" xfId="3400" xr:uid="{00000000-0005-0000-0000-0000AC0A0000}"/>
    <cellStyle name="Hyperlink 2 5 7 2 2" xfId="10030" xr:uid="{CFF8B0A7-F57E-42C2-8526-42B34D6B8D96}"/>
    <cellStyle name="Hyperlink 2 5 7 3" xfId="5610" xr:uid="{00000000-0005-0000-0000-0000AD0A0000}"/>
    <cellStyle name="Hyperlink 2 5 7 4" xfId="7820" xr:uid="{D2D86DE3-98A6-443C-9D44-1A7444F0DC01}"/>
    <cellStyle name="Hyperlink 2 5 8" xfId="2295" xr:uid="{00000000-0005-0000-0000-0000AE0A0000}"/>
    <cellStyle name="Hyperlink 2 5 8 2" xfId="8925" xr:uid="{89C15BE1-EAB9-420E-9565-9AF73254EA19}"/>
    <cellStyle name="Hyperlink 2 5 9" xfId="4505" xr:uid="{00000000-0005-0000-0000-0000AF0A0000}"/>
    <cellStyle name="Hyperlink 2 6" xfId="97" xr:uid="{00000000-0005-0000-0000-0000B00A0000}"/>
    <cellStyle name="Hyperlink 2 6 10" xfId="6736" xr:uid="{A2B61A38-3FD7-45C6-8B4B-B9A09BA17804}"/>
    <cellStyle name="Hyperlink 2 6 2" xfId="143" xr:uid="{00000000-0005-0000-0000-0000B10A0000}"/>
    <cellStyle name="Hyperlink 2 6 2 2" xfId="235" xr:uid="{00000000-0005-0000-0000-0000B20A0000}"/>
    <cellStyle name="Hyperlink 2 6 2 2 2" xfId="511" xr:uid="{00000000-0005-0000-0000-0000B30A0000}"/>
    <cellStyle name="Hyperlink 2 6 2 2 2 2" xfId="1063" xr:uid="{00000000-0005-0000-0000-0000B40A0000}"/>
    <cellStyle name="Hyperlink 2 6 2 2 2 2 2" xfId="2176" xr:uid="{00000000-0005-0000-0000-0000B50A0000}"/>
    <cellStyle name="Hyperlink 2 6 2 2 2 2 2 2" xfId="4387" xr:uid="{00000000-0005-0000-0000-0000B60A0000}"/>
    <cellStyle name="Hyperlink 2 6 2 2 2 2 2 2 2" xfId="11017" xr:uid="{0ED3F7FF-0471-4D9E-80D7-C06255A2FEDF}"/>
    <cellStyle name="Hyperlink 2 6 2 2 2 2 2 3" xfId="6597" xr:uid="{00000000-0005-0000-0000-0000B70A0000}"/>
    <cellStyle name="Hyperlink 2 6 2 2 2 2 2 4" xfId="8807" xr:uid="{3C607BF4-A2EC-4007-A42C-69BD0105B0D6}"/>
    <cellStyle name="Hyperlink 2 6 2 2 2 2 3" xfId="3282" xr:uid="{00000000-0005-0000-0000-0000B80A0000}"/>
    <cellStyle name="Hyperlink 2 6 2 2 2 2 3 2" xfId="9912" xr:uid="{656C050B-9E88-4BE2-8B42-83351299C576}"/>
    <cellStyle name="Hyperlink 2 6 2 2 2 2 4" xfId="5492" xr:uid="{00000000-0005-0000-0000-0000B90A0000}"/>
    <cellStyle name="Hyperlink 2 6 2 2 2 2 5" xfId="7702" xr:uid="{722B8ED4-F11C-46D3-B614-5BD9872DC99D}"/>
    <cellStyle name="Hyperlink 2 6 2 2 2 3" xfId="1624" xr:uid="{00000000-0005-0000-0000-0000BA0A0000}"/>
    <cellStyle name="Hyperlink 2 6 2 2 2 3 2" xfId="3835" xr:uid="{00000000-0005-0000-0000-0000BB0A0000}"/>
    <cellStyle name="Hyperlink 2 6 2 2 2 3 2 2" xfId="10465" xr:uid="{7311EE35-2019-47F5-BABB-BE5FC436755C}"/>
    <cellStyle name="Hyperlink 2 6 2 2 2 3 3" xfId="6045" xr:uid="{00000000-0005-0000-0000-0000BC0A0000}"/>
    <cellStyle name="Hyperlink 2 6 2 2 2 3 4" xfId="8255" xr:uid="{1B4939E6-0C45-472C-AF33-95103991240B}"/>
    <cellStyle name="Hyperlink 2 6 2 2 2 4" xfId="2730" xr:uid="{00000000-0005-0000-0000-0000BD0A0000}"/>
    <cellStyle name="Hyperlink 2 6 2 2 2 4 2" xfId="9360" xr:uid="{D2E39BFA-B8AB-43FF-9355-10BDF76CCE48}"/>
    <cellStyle name="Hyperlink 2 6 2 2 2 5" xfId="4940" xr:uid="{00000000-0005-0000-0000-0000BE0A0000}"/>
    <cellStyle name="Hyperlink 2 6 2 2 2 6" xfId="7150" xr:uid="{8A40D5A7-852A-41B9-82E9-80EA5A2B055E}"/>
    <cellStyle name="Hyperlink 2 6 2 2 3" xfId="787" xr:uid="{00000000-0005-0000-0000-0000BF0A0000}"/>
    <cellStyle name="Hyperlink 2 6 2 2 3 2" xfId="1900" xr:uid="{00000000-0005-0000-0000-0000C00A0000}"/>
    <cellStyle name="Hyperlink 2 6 2 2 3 2 2" xfId="4111" xr:uid="{00000000-0005-0000-0000-0000C10A0000}"/>
    <cellStyle name="Hyperlink 2 6 2 2 3 2 2 2" xfId="10741" xr:uid="{4B8BDF4B-66C8-406F-85F5-D2D791B09AE9}"/>
    <cellStyle name="Hyperlink 2 6 2 2 3 2 3" xfId="6321" xr:uid="{00000000-0005-0000-0000-0000C20A0000}"/>
    <cellStyle name="Hyperlink 2 6 2 2 3 2 4" xfId="8531" xr:uid="{6A3DC450-F589-44DD-BB7B-5531A515420A}"/>
    <cellStyle name="Hyperlink 2 6 2 2 3 3" xfId="3006" xr:uid="{00000000-0005-0000-0000-0000C30A0000}"/>
    <cellStyle name="Hyperlink 2 6 2 2 3 3 2" xfId="9636" xr:uid="{3013D336-139B-4A64-80BE-06442B68718C}"/>
    <cellStyle name="Hyperlink 2 6 2 2 3 4" xfId="5216" xr:uid="{00000000-0005-0000-0000-0000C40A0000}"/>
    <cellStyle name="Hyperlink 2 6 2 2 3 5" xfId="7426" xr:uid="{A2059C65-3797-466F-B132-9378B0D2990B}"/>
    <cellStyle name="Hyperlink 2 6 2 2 4" xfId="1348" xr:uid="{00000000-0005-0000-0000-0000C50A0000}"/>
    <cellStyle name="Hyperlink 2 6 2 2 4 2" xfId="3559" xr:uid="{00000000-0005-0000-0000-0000C60A0000}"/>
    <cellStyle name="Hyperlink 2 6 2 2 4 2 2" xfId="10189" xr:uid="{803402DD-A68F-47C3-8A06-3AA41F981198}"/>
    <cellStyle name="Hyperlink 2 6 2 2 4 3" xfId="5769" xr:uid="{00000000-0005-0000-0000-0000C70A0000}"/>
    <cellStyle name="Hyperlink 2 6 2 2 4 4" xfId="7979" xr:uid="{B4E68D84-728D-4E60-BAD5-95F20A302F4E}"/>
    <cellStyle name="Hyperlink 2 6 2 2 5" xfId="2454" xr:uid="{00000000-0005-0000-0000-0000C80A0000}"/>
    <cellStyle name="Hyperlink 2 6 2 2 5 2" xfId="9084" xr:uid="{B14319A4-8877-4F3D-A3DE-EE0597BC5A2F}"/>
    <cellStyle name="Hyperlink 2 6 2 2 6" xfId="4664" xr:uid="{00000000-0005-0000-0000-0000C90A0000}"/>
    <cellStyle name="Hyperlink 2 6 2 2 7" xfId="6874" xr:uid="{C86922FD-80CC-47A8-980E-87DE31B8AA7A}"/>
    <cellStyle name="Hyperlink 2 6 2 3" xfId="327" xr:uid="{00000000-0005-0000-0000-0000CA0A0000}"/>
    <cellStyle name="Hyperlink 2 6 2 3 2" xfId="603" xr:uid="{00000000-0005-0000-0000-0000CB0A0000}"/>
    <cellStyle name="Hyperlink 2 6 2 3 2 2" xfId="1155" xr:uid="{00000000-0005-0000-0000-0000CC0A0000}"/>
    <cellStyle name="Hyperlink 2 6 2 3 2 2 2" xfId="2268" xr:uid="{00000000-0005-0000-0000-0000CD0A0000}"/>
    <cellStyle name="Hyperlink 2 6 2 3 2 2 2 2" xfId="4479" xr:uid="{00000000-0005-0000-0000-0000CE0A0000}"/>
    <cellStyle name="Hyperlink 2 6 2 3 2 2 2 2 2" xfId="11109" xr:uid="{8269BD86-A8F4-442E-BBBE-A6DE55ADFDF3}"/>
    <cellStyle name="Hyperlink 2 6 2 3 2 2 2 3" xfId="6689" xr:uid="{00000000-0005-0000-0000-0000CF0A0000}"/>
    <cellStyle name="Hyperlink 2 6 2 3 2 2 2 4" xfId="8899" xr:uid="{9747D185-A419-4B1B-BBDD-A2090B3C99DF}"/>
    <cellStyle name="Hyperlink 2 6 2 3 2 2 3" xfId="3374" xr:uid="{00000000-0005-0000-0000-0000D00A0000}"/>
    <cellStyle name="Hyperlink 2 6 2 3 2 2 3 2" xfId="10004" xr:uid="{CD8C938C-88B1-475F-918B-03BDB27AE327}"/>
    <cellStyle name="Hyperlink 2 6 2 3 2 2 4" xfId="5584" xr:uid="{00000000-0005-0000-0000-0000D10A0000}"/>
    <cellStyle name="Hyperlink 2 6 2 3 2 2 5" xfId="7794" xr:uid="{35744471-83FA-4970-A1CC-41A4EEA09403}"/>
    <cellStyle name="Hyperlink 2 6 2 3 2 3" xfId="1716" xr:uid="{00000000-0005-0000-0000-0000D20A0000}"/>
    <cellStyle name="Hyperlink 2 6 2 3 2 3 2" xfId="3927" xr:uid="{00000000-0005-0000-0000-0000D30A0000}"/>
    <cellStyle name="Hyperlink 2 6 2 3 2 3 2 2" xfId="10557" xr:uid="{B27B4A24-9D47-4970-9CA9-48355EB731D7}"/>
    <cellStyle name="Hyperlink 2 6 2 3 2 3 3" xfId="6137" xr:uid="{00000000-0005-0000-0000-0000D40A0000}"/>
    <cellStyle name="Hyperlink 2 6 2 3 2 3 4" xfId="8347" xr:uid="{187816F2-F4FF-4504-BCA9-E44A345D67D6}"/>
    <cellStyle name="Hyperlink 2 6 2 3 2 4" xfId="2822" xr:uid="{00000000-0005-0000-0000-0000D50A0000}"/>
    <cellStyle name="Hyperlink 2 6 2 3 2 4 2" xfId="9452" xr:uid="{07438696-96DA-4479-B471-D0162D6D5EA9}"/>
    <cellStyle name="Hyperlink 2 6 2 3 2 5" xfId="5032" xr:uid="{00000000-0005-0000-0000-0000D60A0000}"/>
    <cellStyle name="Hyperlink 2 6 2 3 2 6" xfId="7242" xr:uid="{6D0B250B-9C10-4E59-BD59-FE6855A4A8C2}"/>
    <cellStyle name="Hyperlink 2 6 2 3 3" xfId="879" xr:uid="{00000000-0005-0000-0000-0000D70A0000}"/>
    <cellStyle name="Hyperlink 2 6 2 3 3 2" xfId="1992" xr:uid="{00000000-0005-0000-0000-0000D80A0000}"/>
    <cellStyle name="Hyperlink 2 6 2 3 3 2 2" xfId="4203" xr:uid="{00000000-0005-0000-0000-0000D90A0000}"/>
    <cellStyle name="Hyperlink 2 6 2 3 3 2 2 2" xfId="10833" xr:uid="{0093465D-97AA-4831-9C2D-E69A2A789B58}"/>
    <cellStyle name="Hyperlink 2 6 2 3 3 2 3" xfId="6413" xr:uid="{00000000-0005-0000-0000-0000DA0A0000}"/>
    <cellStyle name="Hyperlink 2 6 2 3 3 2 4" xfId="8623" xr:uid="{F7377A0C-4F80-487A-9276-25B98C644819}"/>
    <cellStyle name="Hyperlink 2 6 2 3 3 3" xfId="3098" xr:uid="{00000000-0005-0000-0000-0000DB0A0000}"/>
    <cellStyle name="Hyperlink 2 6 2 3 3 3 2" xfId="9728" xr:uid="{4DF07D08-A3D2-425C-9D2E-2245F62F0C87}"/>
    <cellStyle name="Hyperlink 2 6 2 3 3 4" xfId="5308" xr:uid="{00000000-0005-0000-0000-0000DC0A0000}"/>
    <cellStyle name="Hyperlink 2 6 2 3 3 5" xfId="7518" xr:uid="{0DE5F940-9F40-4385-BDA4-AF3EE44EDE5E}"/>
    <cellStyle name="Hyperlink 2 6 2 3 4" xfId="1440" xr:uid="{00000000-0005-0000-0000-0000DD0A0000}"/>
    <cellStyle name="Hyperlink 2 6 2 3 4 2" xfId="3651" xr:uid="{00000000-0005-0000-0000-0000DE0A0000}"/>
    <cellStyle name="Hyperlink 2 6 2 3 4 2 2" xfId="10281" xr:uid="{2B5DDEAA-AAA6-4036-B365-3AB8E9A9984D}"/>
    <cellStyle name="Hyperlink 2 6 2 3 4 3" xfId="5861" xr:uid="{00000000-0005-0000-0000-0000DF0A0000}"/>
    <cellStyle name="Hyperlink 2 6 2 3 4 4" xfId="8071" xr:uid="{057CDB29-ACCB-4370-A235-49EAA8C10A68}"/>
    <cellStyle name="Hyperlink 2 6 2 3 5" xfId="2546" xr:uid="{00000000-0005-0000-0000-0000E00A0000}"/>
    <cellStyle name="Hyperlink 2 6 2 3 5 2" xfId="9176" xr:uid="{8496CE01-703F-402A-972F-15B1FE2FB9FF}"/>
    <cellStyle name="Hyperlink 2 6 2 3 6" xfId="4756" xr:uid="{00000000-0005-0000-0000-0000E10A0000}"/>
    <cellStyle name="Hyperlink 2 6 2 3 7" xfId="6966" xr:uid="{3CF2BE56-41A8-48DC-982B-FEB8F03EE4E1}"/>
    <cellStyle name="Hyperlink 2 6 2 4" xfId="419" xr:uid="{00000000-0005-0000-0000-0000E20A0000}"/>
    <cellStyle name="Hyperlink 2 6 2 4 2" xfId="971" xr:uid="{00000000-0005-0000-0000-0000E30A0000}"/>
    <cellStyle name="Hyperlink 2 6 2 4 2 2" xfId="2084" xr:uid="{00000000-0005-0000-0000-0000E40A0000}"/>
    <cellStyle name="Hyperlink 2 6 2 4 2 2 2" xfId="4295" xr:uid="{00000000-0005-0000-0000-0000E50A0000}"/>
    <cellStyle name="Hyperlink 2 6 2 4 2 2 2 2" xfId="10925" xr:uid="{3894C2FD-D3BD-4B47-9644-21BBD91CD1F2}"/>
    <cellStyle name="Hyperlink 2 6 2 4 2 2 3" xfId="6505" xr:uid="{00000000-0005-0000-0000-0000E60A0000}"/>
    <cellStyle name="Hyperlink 2 6 2 4 2 2 4" xfId="8715" xr:uid="{C9760697-AF9D-410B-BF38-AAA68A00E17C}"/>
    <cellStyle name="Hyperlink 2 6 2 4 2 3" xfId="3190" xr:uid="{00000000-0005-0000-0000-0000E70A0000}"/>
    <cellStyle name="Hyperlink 2 6 2 4 2 3 2" xfId="9820" xr:uid="{EF064BB9-D0A5-4161-A959-D1E0E21A1B97}"/>
    <cellStyle name="Hyperlink 2 6 2 4 2 4" xfId="5400" xr:uid="{00000000-0005-0000-0000-0000E80A0000}"/>
    <cellStyle name="Hyperlink 2 6 2 4 2 5" xfId="7610" xr:uid="{C3F38D78-64E2-4151-8385-ECDCDD295100}"/>
    <cellStyle name="Hyperlink 2 6 2 4 3" xfId="1532" xr:uid="{00000000-0005-0000-0000-0000E90A0000}"/>
    <cellStyle name="Hyperlink 2 6 2 4 3 2" xfId="3743" xr:uid="{00000000-0005-0000-0000-0000EA0A0000}"/>
    <cellStyle name="Hyperlink 2 6 2 4 3 2 2" xfId="10373" xr:uid="{2F4AF7EB-DDAE-428F-A0EA-27BFD197DBC9}"/>
    <cellStyle name="Hyperlink 2 6 2 4 3 3" xfId="5953" xr:uid="{00000000-0005-0000-0000-0000EB0A0000}"/>
    <cellStyle name="Hyperlink 2 6 2 4 3 4" xfId="8163" xr:uid="{FFC657B3-2A1E-47F9-9A50-CB9CB00E2F2A}"/>
    <cellStyle name="Hyperlink 2 6 2 4 4" xfId="2638" xr:uid="{00000000-0005-0000-0000-0000EC0A0000}"/>
    <cellStyle name="Hyperlink 2 6 2 4 4 2" xfId="9268" xr:uid="{4AEFC7F9-6472-4C44-8591-4B5757482491}"/>
    <cellStyle name="Hyperlink 2 6 2 4 5" xfId="4848" xr:uid="{00000000-0005-0000-0000-0000ED0A0000}"/>
    <cellStyle name="Hyperlink 2 6 2 4 6" xfId="7058" xr:uid="{80933C48-1539-4500-A34F-D394AE155D03}"/>
    <cellStyle name="Hyperlink 2 6 2 5" xfId="695" xr:uid="{00000000-0005-0000-0000-0000EE0A0000}"/>
    <cellStyle name="Hyperlink 2 6 2 5 2" xfId="1808" xr:uid="{00000000-0005-0000-0000-0000EF0A0000}"/>
    <cellStyle name="Hyperlink 2 6 2 5 2 2" xfId="4019" xr:uid="{00000000-0005-0000-0000-0000F00A0000}"/>
    <cellStyle name="Hyperlink 2 6 2 5 2 2 2" xfId="10649" xr:uid="{88BC4301-78DB-428A-A3C3-18AEC0E7970E}"/>
    <cellStyle name="Hyperlink 2 6 2 5 2 3" xfId="6229" xr:uid="{00000000-0005-0000-0000-0000F10A0000}"/>
    <cellStyle name="Hyperlink 2 6 2 5 2 4" xfId="8439" xr:uid="{E41FFFB1-4046-4EA6-9E7F-22B955B4A404}"/>
    <cellStyle name="Hyperlink 2 6 2 5 3" xfId="2914" xr:uid="{00000000-0005-0000-0000-0000F20A0000}"/>
    <cellStyle name="Hyperlink 2 6 2 5 3 2" xfId="9544" xr:uid="{DF646F57-A910-48F8-AC1B-23924D149B6F}"/>
    <cellStyle name="Hyperlink 2 6 2 5 4" xfId="5124" xr:uid="{00000000-0005-0000-0000-0000F30A0000}"/>
    <cellStyle name="Hyperlink 2 6 2 5 5" xfId="7334" xr:uid="{A529EC3B-9509-430B-B3B3-6B0AC49B39BB}"/>
    <cellStyle name="Hyperlink 2 6 2 6" xfId="1256" xr:uid="{00000000-0005-0000-0000-0000F40A0000}"/>
    <cellStyle name="Hyperlink 2 6 2 6 2" xfId="3467" xr:uid="{00000000-0005-0000-0000-0000F50A0000}"/>
    <cellStyle name="Hyperlink 2 6 2 6 2 2" xfId="10097" xr:uid="{944C4943-022F-4D51-88F4-09CB76FB960A}"/>
    <cellStyle name="Hyperlink 2 6 2 6 3" xfId="5677" xr:uid="{00000000-0005-0000-0000-0000F60A0000}"/>
    <cellStyle name="Hyperlink 2 6 2 6 4" xfId="7887" xr:uid="{F18BBD2C-9367-4ED1-B380-0EC26D9B94E5}"/>
    <cellStyle name="Hyperlink 2 6 2 7" xfId="2362" xr:uid="{00000000-0005-0000-0000-0000F70A0000}"/>
    <cellStyle name="Hyperlink 2 6 2 7 2" xfId="8992" xr:uid="{2C3AD2EF-8019-466D-8627-75D00E039626}"/>
    <cellStyle name="Hyperlink 2 6 2 8" xfId="4572" xr:uid="{00000000-0005-0000-0000-0000F80A0000}"/>
    <cellStyle name="Hyperlink 2 6 2 9" xfId="6782" xr:uid="{26E05729-CCD5-48FE-8D8F-86D72518DC64}"/>
    <cellStyle name="Hyperlink 2 6 3" xfId="189" xr:uid="{00000000-0005-0000-0000-0000F90A0000}"/>
    <cellStyle name="Hyperlink 2 6 3 2" xfId="465" xr:uid="{00000000-0005-0000-0000-0000FA0A0000}"/>
    <cellStyle name="Hyperlink 2 6 3 2 2" xfId="1017" xr:uid="{00000000-0005-0000-0000-0000FB0A0000}"/>
    <cellStyle name="Hyperlink 2 6 3 2 2 2" xfId="2130" xr:uid="{00000000-0005-0000-0000-0000FC0A0000}"/>
    <cellStyle name="Hyperlink 2 6 3 2 2 2 2" xfId="4341" xr:uid="{00000000-0005-0000-0000-0000FD0A0000}"/>
    <cellStyle name="Hyperlink 2 6 3 2 2 2 2 2" xfId="10971" xr:uid="{5061E985-97D7-4AEA-88A4-A7E30C2F65A3}"/>
    <cellStyle name="Hyperlink 2 6 3 2 2 2 3" xfId="6551" xr:uid="{00000000-0005-0000-0000-0000FE0A0000}"/>
    <cellStyle name="Hyperlink 2 6 3 2 2 2 4" xfId="8761" xr:uid="{647024B4-D8A4-4777-98C7-A038423A21CA}"/>
    <cellStyle name="Hyperlink 2 6 3 2 2 3" xfId="3236" xr:uid="{00000000-0005-0000-0000-0000FF0A0000}"/>
    <cellStyle name="Hyperlink 2 6 3 2 2 3 2" xfId="9866" xr:uid="{10768694-93CC-4EC3-BCA7-32B3AE302272}"/>
    <cellStyle name="Hyperlink 2 6 3 2 2 4" xfId="5446" xr:uid="{00000000-0005-0000-0000-0000000B0000}"/>
    <cellStyle name="Hyperlink 2 6 3 2 2 5" xfId="7656" xr:uid="{ACA6F048-1A88-49D9-9BEC-A2CB2D22EC1F}"/>
    <cellStyle name="Hyperlink 2 6 3 2 3" xfId="1578" xr:uid="{00000000-0005-0000-0000-0000010B0000}"/>
    <cellStyle name="Hyperlink 2 6 3 2 3 2" xfId="3789" xr:uid="{00000000-0005-0000-0000-0000020B0000}"/>
    <cellStyle name="Hyperlink 2 6 3 2 3 2 2" xfId="10419" xr:uid="{3788E06E-9542-4B4B-AEE7-C279CE308605}"/>
    <cellStyle name="Hyperlink 2 6 3 2 3 3" xfId="5999" xr:uid="{00000000-0005-0000-0000-0000030B0000}"/>
    <cellStyle name="Hyperlink 2 6 3 2 3 4" xfId="8209" xr:uid="{B2D55259-9538-4E13-AB2F-882E404826B5}"/>
    <cellStyle name="Hyperlink 2 6 3 2 4" xfId="2684" xr:uid="{00000000-0005-0000-0000-0000040B0000}"/>
    <cellStyle name="Hyperlink 2 6 3 2 4 2" xfId="9314" xr:uid="{35232CFF-3BC7-4216-87C5-9948932B2421}"/>
    <cellStyle name="Hyperlink 2 6 3 2 5" xfId="4894" xr:uid="{00000000-0005-0000-0000-0000050B0000}"/>
    <cellStyle name="Hyperlink 2 6 3 2 6" xfId="7104" xr:uid="{9E4E9392-180D-4259-8D41-51EA8AFD3320}"/>
    <cellStyle name="Hyperlink 2 6 3 3" xfId="741" xr:uid="{00000000-0005-0000-0000-0000060B0000}"/>
    <cellStyle name="Hyperlink 2 6 3 3 2" xfId="1854" xr:uid="{00000000-0005-0000-0000-0000070B0000}"/>
    <cellStyle name="Hyperlink 2 6 3 3 2 2" xfId="4065" xr:uid="{00000000-0005-0000-0000-0000080B0000}"/>
    <cellStyle name="Hyperlink 2 6 3 3 2 2 2" xfId="10695" xr:uid="{84BBCE81-EBEF-4D90-88F8-AD0D5FE2AF75}"/>
    <cellStyle name="Hyperlink 2 6 3 3 2 3" xfId="6275" xr:uid="{00000000-0005-0000-0000-0000090B0000}"/>
    <cellStyle name="Hyperlink 2 6 3 3 2 4" xfId="8485" xr:uid="{543373A6-B430-430B-9D06-D26ABD2653A7}"/>
    <cellStyle name="Hyperlink 2 6 3 3 3" xfId="2960" xr:uid="{00000000-0005-0000-0000-00000A0B0000}"/>
    <cellStyle name="Hyperlink 2 6 3 3 3 2" xfId="9590" xr:uid="{FB39C268-81CA-4725-8841-D480A25CDBFE}"/>
    <cellStyle name="Hyperlink 2 6 3 3 4" xfId="5170" xr:uid="{00000000-0005-0000-0000-00000B0B0000}"/>
    <cellStyle name="Hyperlink 2 6 3 3 5" xfId="7380" xr:uid="{79436051-BCF4-49A9-BBB8-9E8B73DD2A20}"/>
    <cellStyle name="Hyperlink 2 6 3 4" xfId="1302" xr:uid="{00000000-0005-0000-0000-00000C0B0000}"/>
    <cellStyle name="Hyperlink 2 6 3 4 2" xfId="3513" xr:uid="{00000000-0005-0000-0000-00000D0B0000}"/>
    <cellStyle name="Hyperlink 2 6 3 4 2 2" xfId="10143" xr:uid="{849E1416-8040-44CE-9E30-3DBB426BFA03}"/>
    <cellStyle name="Hyperlink 2 6 3 4 3" xfId="5723" xr:uid="{00000000-0005-0000-0000-00000E0B0000}"/>
    <cellStyle name="Hyperlink 2 6 3 4 4" xfId="7933" xr:uid="{83DDAFB6-EF57-4A99-885C-7626136B72FD}"/>
    <cellStyle name="Hyperlink 2 6 3 5" xfId="2408" xr:uid="{00000000-0005-0000-0000-00000F0B0000}"/>
    <cellStyle name="Hyperlink 2 6 3 5 2" xfId="9038" xr:uid="{5CBD2632-449D-428C-B036-059C8CFD3D6A}"/>
    <cellStyle name="Hyperlink 2 6 3 6" xfId="4618" xr:uid="{00000000-0005-0000-0000-0000100B0000}"/>
    <cellStyle name="Hyperlink 2 6 3 7" xfId="6828" xr:uid="{A1510C91-45B6-4E73-B174-FCE3C01FB876}"/>
    <cellStyle name="Hyperlink 2 6 4" xfId="281" xr:uid="{00000000-0005-0000-0000-0000110B0000}"/>
    <cellStyle name="Hyperlink 2 6 4 2" xfId="557" xr:uid="{00000000-0005-0000-0000-0000120B0000}"/>
    <cellStyle name="Hyperlink 2 6 4 2 2" xfId="1109" xr:uid="{00000000-0005-0000-0000-0000130B0000}"/>
    <cellStyle name="Hyperlink 2 6 4 2 2 2" xfId="2222" xr:uid="{00000000-0005-0000-0000-0000140B0000}"/>
    <cellStyle name="Hyperlink 2 6 4 2 2 2 2" xfId="4433" xr:uid="{00000000-0005-0000-0000-0000150B0000}"/>
    <cellStyle name="Hyperlink 2 6 4 2 2 2 2 2" xfId="11063" xr:uid="{BAF67938-7429-49C6-9538-375296A34092}"/>
    <cellStyle name="Hyperlink 2 6 4 2 2 2 3" xfId="6643" xr:uid="{00000000-0005-0000-0000-0000160B0000}"/>
    <cellStyle name="Hyperlink 2 6 4 2 2 2 4" xfId="8853" xr:uid="{3C8EBAD3-741B-41A2-B7C5-AC7700A0836D}"/>
    <cellStyle name="Hyperlink 2 6 4 2 2 3" xfId="3328" xr:uid="{00000000-0005-0000-0000-0000170B0000}"/>
    <cellStyle name="Hyperlink 2 6 4 2 2 3 2" xfId="9958" xr:uid="{89A5AB18-E2E4-436E-886D-FF23F29A6673}"/>
    <cellStyle name="Hyperlink 2 6 4 2 2 4" xfId="5538" xr:uid="{00000000-0005-0000-0000-0000180B0000}"/>
    <cellStyle name="Hyperlink 2 6 4 2 2 5" xfId="7748" xr:uid="{06FDC8D1-82EF-418F-9627-771C539BFFC5}"/>
    <cellStyle name="Hyperlink 2 6 4 2 3" xfId="1670" xr:uid="{00000000-0005-0000-0000-0000190B0000}"/>
    <cellStyle name="Hyperlink 2 6 4 2 3 2" xfId="3881" xr:uid="{00000000-0005-0000-0000-00001A0B0000}"/>
    <cellStyle name="Hyperlink 2 6 4 2 3 2 2" xfId="10511" xr:uid="{E159CAD0-B74F-4E7A-82D1-F623C68CA0EC}"/>
    <cellStyle name="Hyperlink 2 6 4 2 3 3" xfId="6091" xr:uid="{00000000-0005-0000-0000-00001B0B0000}"/>
    <cellStyle name="Hyperlink 2 6 4 2 3 4" xfId="8301" xr:uid="{E52E5969-4968-446A-B83E-0CBABFC3A708}"/>
    <cellStyle name="Hyperlink 2 6 4 2 4" xfId="2776" xr:uid="{00000000-0005-0000-0000-00001C0B0000}"/>
    <cellStyle name="Hyperlink 2 6 4 2 4 2" xfId="9406" xr:uid="{3EEC5E39-32DF-4D30-B2CF-3DC2CD5F7426}"/>
    <cellStyle name="Hyperlink 2 6 4 2 5" xfId="4986" xr:uid="{00000000-0005-0000-0000-00001D0B0000}"/>
    <cellStyle name="Hyperlink 2 6 4 2 6" xfId="7196" xr:uid="{9B5F5C37-229D-462D-BC4F-96AB81A4902C}"/>
    <cellStyle name="Hyperlink 2 6 4 3" xfId="833" xr:uid="{00000000-0005-0000-0000-00001E0B0000}"/>
    <cellStyle name="Hyperlink 2 6 4 3 2" xfId="1946" xr:uid="{00000000-0005-0000-0000-00001F0B0000}"/>
    <cellStyle name="Hyperlink 2 6 4 3 2 2" xfId="4157" xr:uid="{00000000-0005-0000-0000-0000200B0000}"/>
    <cellStyle name="Hyperlink 2 6 4 3 2 2 2" xfId="10787" xr:uid="{087198D2-02FF-4CE6-99C5-BE7E5A4781AF}"/>
    <cellStyle name="Hyperlink 2 6 4 3 2 3" xfId="6367" xr:uid="{00000000-0005-0000-0000-0000210B0000}"/>
    <cellStyle name="Hyperlink 2 6 4 3 2 4" xfId="8577" xr:uid="{9FB0C9FE-BB7D-4B58-8D17-EFADC8199C9E}"/>
    <cellStyle name="Hyperlink 2 6 4 3 3" xfId="3052" xr:uid="{00000000-0005-0000-0000-0000220B0000}"/>
    <cellStyle name="Hyperlink 2 6 4 3 3 2" xfId="9682" xr:uid="{26A2BD48-6AD6-4591-B2D2-B20B914C6AC6}"/>
    <cellStyle name="Hyperlink 2 6 4 3 4" xfId="5262" xr:uid="{00000000-0005-0000-0000-0000230B0000}"/>
    <cellStyle name="Hyperlink 2 6 4 3 5" xfId="7472" xr:uid="{B247B972-B448-450A-9BDB-6014AC2C822C}"/>
    <cellStyle name="Hyperlink 2 6 4 4" xfId="1394" xr:uid="{00000000-0005-0000-0000-0000240B0000}"/>
    <cellStyle name="Hyperlink 2 6 4 4 2" xfId="3605" xr:uid="{00000000-0005-0000-0000-0000250B0000}"/>
    <cellStyle name="Hyperlink 2 6 4 4 2 2" xfId="10235" xr:uid="{C7042E03-77EB-4B19-8643-1F2F551AEF3C}"/>
    <cellStyle name="Hyperlink 2 6 4 4 3" xfId="5815" xr:uid="{00000000-0005-0000-0000-0000260B0000}"/>
    <cellStyle name="Hyperlink 2 6 4 4 4" xfId="8025" xr:uid="{64B8124A-BD84-40E0-AAF4-89592CB41E9B}"/>
    <cellStyle name="Hyperlink 2 6 4 5" xfId="2500" xr:uid="{00000000-0005-0000-0000-0000270B0000}"/>
    <cellStyle name="Hyperlink 2 6 4 5 2" xfId="9130" xr:uid="{FB8B7BDF-4FD6-40A4-B6F7-0217E3ABB48C}"/>
    <cellStyle name="Hyperlink 2 6 4 6" xfId="4710" xr:uid="{00000000-0005-0000-0000-0000280B0000}"/>
    <cellStyle name="Hyperlink 2 6 4 7" xfId="6920" xr:uid="{08C4BC7B-5E9D-4445-97CE-540C5AAE8969}"/>
    <cellStyle name="Hyperlink 2 6 5" xfId="373" xr:uid="{00000000-0005-0000-0000-0000290B0000}"/>
    <cellStyle name="Hyperlink 2 6 5 2" xfId="925" xr:uid="{00000000-0005-0000-0000-00002A0B0000}"/>
    <cellStyle name="Hyperlink 2 6 5 2 2" xfId="2038" xr:uid="{00000000-0005-0000-0000-00002B0B0000}"/>
    <cellStyle name="Hyperlink 2 6 5 2 2 2" xfId="4249" xr:uid="{00000000-0005-0000-0000-00002C0B0000}"/>
    <cellStyle name="Hyperlink 2 6 5 2 2 2 2" xfId="10879" xr:uid="{53AEFEEA-D47E-41A2-A58F-D5470BE0CFAC}"/>
    <cellStyle name="Hyperlink 2 6 5 2 2 3" xfId="6459" xr:uid="{00000000-0005-0000-0000-00002D0B0000}"/>
    <cellStyle name="Hyperlink 2 6 5 2 2 4" xfId="8669" xr:uid="{5B73F5AB-30A5-433C-9E19-27877204ED21}"/>
    <cellStyle name="Hyperlink 2 6 5 2 3" xfId="3144" xr:uid="{00000000-0005-0000-0000-00002E0B0000}"/>
    <cellStyle name="Hyperlink 2 6 5 2 3 2" xfId="9774" xr:uid="{1F153F67-D127-4832-A1A7-771F5C3C0F5D}"/>
    <cellStyle name="Hyperlink 2 6 5 2 4" xfId="5354" xr:uid="{00000000-0005-0000-0000-00002F0B0000}"/>
    <cellStyle name="Hyperlink 2 6 5 2 5" xfId="7564" xr:uid="{518AF7CF-6E21-4A94-8163-4DE75C57C33B}"/>
    <cellStyle name="Hyperlink 2 6 5 3" xfId="1486" xr:uid="{00000000-0005-0000-0000-0000300B0000}"/>
    <cellStyle name="Hyperlink 2 6 5 3 2" xfId="3697" xr:uid="{00000000-0005-0000-0000-0000310B0000}"/>
    <cellStyle name="Hyperlink 2 6 5 3 2 2" xfId="10327" xr:uid="{4627BBC8-5FDF-40F2-BD38-4A17CC118F47}"/>
    <cellStyle name="Hyperlink 2 6 5 3 3" xfId="5907" xr:uid="{00000000-0005-0000-0000-0000320B0000}"/>
    <cellStyle name="Hyperlink 2 6 5 3 4" xfId="8117" xr:uid="{DA0DCF47-4C98-483C-88DB-47A9F713A50A}"/>
    <cellStyle name="Hyperlink 2 6 5 4" xfId="2592" xr:uid="{00000000-0005-0000-0000-0000330B0000}"/>
    <cellStyle name="Hyperlink 2 6 5 4 2" xfId="9222" xr:uid="{BA16113D-CD24-4D0C-BE5D-572585EE1EF7}"/>
    <cellStyle name="Hyperlink 2 6 5 5" xfId="4802" xr:uid="{00000000-0005-0000-0000-0000340B0000}"/>
    <cellStyle name="Hyperlink 2 6 5 6" xfId="7012" xr:uid="{4A579A1A-21E3-4CE6-892B-98029391F393}"/>
    <cellStyle name="Hyperlink 2 6 6" xfId="649" xr:uid="{00000000-0005-0000-0000-0000350B0000}"/>
    <cellStyle name="Hyperlink 2 6 6 2" xfId="1762" xr:uid="{00000000-0005-0000-0000-0000360B0000}"/>
    <cellStyle name="Hyperlink 2 6 6 2 2" xfId="3973" xr:uid="{00000000-0005-0000-0000-0000370B0000}"/>
    <cellStyle name="Hyperlink 2 6 6 2 2 2" xfId="10603" xr:uid="{2DE2B5F0-93CD-4BE0-A61B-FB282F0EFEEF}"/>
    <cellStyle name="Hyperlink 2 6 6 2 3" xfId="6183" xr:uid="{00000000-0005-0000-0000-0000380B0000}"/>
    <cellStyle name="Hyperlink 2 6 6 2 4" xfId="8393" xr:uid="{CA83E972-BFCB-4B2A-93B7-FC62838F4F1F}"/>
    <cellStyle name="Hyperlink 2 6 6 3" xfId="2868" xr:uid="{00000000-0005-0000-0000-0000390B0000}"/>
    <cellStyle name="Hyperlink 2 6 6 3 2" xfId="9498" xr:uid="{B4E4C2B9-BE71-4B60-AB78-E6C533D84BF4}"/>
    <cellStyle name="Hyperlink 2 6 6 4" xfId="5078" xr:uid="{00000000-0005-0000-0000-00003A0B0000}"/>
    <cellStyle name="Hyperlink 2 6 6 5" xfId="7288" xr:uid="{0770639B-E112-4B22-B094-6A75D2EB4F7F}"/>
    <cellStyle name="Hyperlink 2 6 7" xfId="1210" xr:uid="{00000000-0005-0000-0000-00003B0B0000}"/>
    <cellStyle name="Hyperlink 2 6 7 2" xfId="3421" xr:uid="{00000000-0005-0000-0000-00003C0B0000}"/>
    <cellStyle name="Hyperlink 2 6 7 2 2" xfId="10051" xr:uid="{DF369A58-2D20-4101-8480-2D1A1925A17B}"/>
    <cellStyle name="Hyperlink 2 6 7 3" xfId="5631" xr:uid="{00000000-0005-0000-0000-00003D0B0000}"/>
    <cellStyle name="Hyperlink 2 6 7 4" xfId="7841" xr:uid="{706FE7E4-C986-468A-A710-F296CACC093D}"/>
    <cellStyle name="Hyperlink 2 6 8" xfId="2316" xr:uid="{00000000-0005-0000-0000-00003E0B0000}"/>
    <cellStyle name="Hyperlink 2 6 8 2" xfId="8946" xr:uid="{2033E58D-D3D8-4755-A719-EF9D3780EDA8}"/>
    <cellStyle name="Hyperlink 2 6 9" xfId="4526" xr:uid="{00000000-0005-0000-0000-00003F0B0000}"/>
    <cellStyle name="Hyperlink 2 7" xfId="102" xr:uid="{00000000-0005-0000-0000-0000400B0000}"/>
    <cellStyle name="Hyperlink 2 7 2" xfId="194" xr:uid="{00000000-0005-0000-0000-0000410B0000}"/>
    <cellStyle name="Hyperlink 2 7 2 2" xfId="470" xr:uid="{00000000-0005-0000-0000-0000420B0000}"/>
    <cellStyle name="Hyperlink 2 7 2 2 2" xfId="1022" xr:uid="{00000000-0005-0000-0000-0000430B0000}"/>
    <cellStyle name="Hyperlink 2 7 2 2 2 2" xfId="2135" xr:uid="{00000000-0005-0000-0000-0000440B0000}"/>
    <cellStyle name="Hyperlink 2 7 2 2 2 2 2" xfId="4346" xr:uid="{00000000-0005-0000-0000-0000450B0000}"/>
    <cellStyle name="Hyperlink 2 7 2 2 2 2 2 2" xfId="10976" xr:uid="{16184EF9-C6B6-4952-B43E-706AB95A9BEE}"/>
    <cellStyle name="Hyperlink 2 7 2 2 2 2 3" xfId="6556" xr:uid="{00000000-0005-0000-0000-0000460B0000}"/>
    <cellStyle name="Hyperlink 2 7 2 2 2 2 4" xfId="8766" xr:uid="{6064014D-1C34-4A9C-B580-8F9B02B4E21E}"/>
    <cellStyle name="Hyperlink 2 7 2 2 2 3" xfId="3241" xr:uid="{00000000-0005-0000-0000-0000470B0000}"/>
    <cellStyle name="Hyperlink 2 7 2 2 2 3 2" xfId="9871" xr:uid="{92715F46-5AB1-4148-B435-0C33E7E8B051}"/>
    <cellStyle name="Hyperlink 2 7 2 2 2 4" xfId="5451" xr:uid="{00000000-0005-0000-0000-0000480B0000}"/>
    <cellStyle name="Hyperlink 2 7 2 2 2 5" xfId="7661" xr:uid="{470DEA38-E4D0-446C-84BE-A8CC095B5CFB}"/>
    <cellStyle name="Hyperlink 2 7 2 2 3" xfId="1583" xr:uid="{00000000-0005-0000-0000-0000490B0000}"/>
    <cellStyle name="Hyperlink 2 7 2 2 3 2" xfId="3794" xr:uid="{00000000-0005-0000-0000-00004A0B0000}"/>
    <cellStyle name="Hyperlink 2 7 2 2 3 2 2" xfId="10424" xr:uid="{40FAAD36-2662-4AC8-B8CA-9D35669CD7DB}"/>
    <cellStyle name="Hyperlink 2 7 2 2 3 3" xfId="6004" xr:uid="{00000000-0005-0000-0000-00004B0B0000}"/>
    <cellStyle name="Hyperlink 2 7 2 2 3 4" xfId="8214" xr:uid="{2C333A09-6D08-4A4F-8979-D66863D50EA1}"/>
    <cellStyle name="Hyperlink 2 7 2 2 4" xfId="2689" xr:uid="{00000000-0005-0000-0000-00004C0B0000}"/>
    <cellStyle name="Hyperlink 2 7 2 2 4 2" xfId="9319" xr:uid="{6834FF08-0360-4E62-9D5C-3CCDF0E7C74A}"/>
    <cellStyle name="Hyperlink 2 7 2 2 5" xfId="4899" xr:uid="{00000000-0005-0000-0000-00004D0B0000}"/>
    <cellStyle name="Hyperlink 2 7 2 2 6" xfId="7109" xr:uid="{43AE3257-40CF-41EA-B2A9-9AE20F869900}"/>
    <cellStyle name="Hyperlink 2 7 2 3" xfId="746" xr:uid="{00000000-0005-0000-0000-00004E0B0000}"/>
    <cellStyle name="Hyperlink 2 7 2 3 2" xfId="1859" xr:uid="{00000000-0005-0000-0000-00004F0B0000}"/>
    <cellStyle name="Hyperlink 2 7 2 3 2 2" xfId="4070" xr:uid="{00000000-0005-0000-0000-0000500B0000}"/>
    <cellStyle name="Hyperlink 2 7 2 3 2 2 2" xfId="10700" xr:uid="{3E09CECB-5F05-421B-98BE-B6573F8278BE}"/>
    <cellStyle name="Hyperlink 2 7 2 3 2 3" xfId="6280" xr:uid="{00000000-0005-0000-0000-0000510B0000}"/>
    <cellStyle name="Hyperlink 2 7 2 3 2 4" xfId="8490" xr:uid="{2A3817A2-FB2F-4CF0-A02D-E9D46252FFF6}"/>
    <cellStyle name="Hyperlink 2 7 2 3 3" xfId="2965" xr:uid="{00000000-0005-0000-0000-0000520B0000}"/>
    <cellStyle name="Hyperlink 2 7 2 3 3 2" xfId="9595" xr:uid="{A7874292-76E3-407A-A54D-A40FE09EF367}"/>
    <cellStyle name="Hyperlink 2 7 2 3 4" xfId="5175" xr:uid="{00000000-0005-0000-0000-0000530B0000}"/>
    <cellStyle name="Hyperlink 2 7 2 3 5" xfId="7385" xr:uid="{0A757CD0-0075-42AB-81A0-04A698B59D92}"/>
    <cellStyle name="Hyperlink 2 7 2 4" xfId="1307" xr:uid="{00000000-0005-0000-0000-0000540B0000}"/>
    <cellStyle name="Hyperlink 2 7 2 4 2" xfId="3518" xr:uid="{00000000-0005-0000-0000-0000550B0000}"/>
    <cellStyle name="Hyperlink 2 7 2 4 2 2" xfId="10148" xr:uid="{2A9E90AC-30BC-4D7B-B769-C4249E78709C}"/>
    <cellStyle name="Hyperlink 2 7 2 4 3" xfId="5728" xr:uid="{00000000-0005-0000-0000-0000560B0000}"/>
    <cellStyle name="Hyperlink 2 7 2 4 4" xfId="7938" xr:uid="{74545C31-0EE8-4153-85E3-A8CAB438C2CA}"/>
    <cellStyle name="Hyperlink 2 7 2 5" xfId="2413" xr:uid="{00000000-0005-0000-0000-0000570B0000}"/>
    <cellStyle name="Hyperlink 2 7 2 5 2" xfId="9043" xr:uid="{A8B67FCC-D2DD-4B4E-B548-A1AFBA31C041}"/>
    <cellStyle name="Hyperlink 2 7 2 6" xfId="4623" xr:uid="{00000000-0005-0000-0000-0000580B0000}"/>
    <cellStyle name="Hyperlink 2 7 2 7" xfId="6833" xr:uid="{8BFC1247-4773-4EF2-87B5-188DC9CBE462}"/>
    <cellStyle name="Hyperlink 2 7 3" xfId="286" xr:uid="{00000000-0005-0000-0000-0000590B0000}"/>
    <cellStyle name="Hyperlink 2 7 3 2" xfId="562" xr:uid="{00000000-0005-0000-0000-00005A0B0000}"/>
    <cellStyle name="Hyperlink 2 7 3 2 2" xfId="1114" xr:uid="{00000000-0005-0000-0000-00005B0B0000}"/>
    <cellStyle name="Hyperlink 2 7 3 2 2 2" xfId="2227" xr:uid="{00000000-0005-0000-0000-00005C0B0000}"/>
    <cellStyle name="Hyperlink 2 7 3 2 2 2 2" xfId="4438" xr:uid="{00000000-0005-0000-0000-00005D0B0000}"/>
    <cellStyle name="Hyperlink 2 7 3 2 2 2 2 2" xfId="11068" xr:uid="{97AE332C-3203-4896-ABA0-4C0F09F91C7A}"/>
    <cellStyle name="Hyperlink 2 7 3 2 2 2 3" xfId="6648" xr:uid="{00000000-0005-0000-0000-00005E0B0000}"/>
    <cellStyle name="Hyperlink 2 7 3 2 2 2 4" xfId="8858" xr:uid="{B3EF5AAC-C704-4915-8EAD-CC951FF01925}"/>
    <cellStyle name="Hyperlink 2 7 3 2 2 3" xfId="3333" xr:uid="{00000000-0005-0000-0000-00005F0B0000}"/>
    <cellStyle name="Hyperlink 2 7 3 2 2 3 2" xfId="9963" xr:uid="{CB118F3D-21B9-4073-8EB3-C74A6A0851E5}"/>
    <cellStyle name="Hyperlink 2 7 3 2 2 4" xfId="5543" xr:uid="{00000000-0005-0000-0000-0000600B0000}"/>
    <cellStyle name="Hyperlink 2 7 3 2 2 5" xfId="7753" xr:uid="{8D6A0721-2659-4CB1-AF94-408A88FC5388}"/>
    <cellStyle name="Hyperlink 2 7 3 2 3" xfId="1675" xr:uid="{00000000-0005-0000-0000-0000610B0000}"/>
    <cellStyle name="Hyperlink 2 7 3 2 3 2" xfId="3886" xr:uid="{00000000-0005-0000-0000-0000620B0000}"/>
    <cellStyle name="Hyperlink 2 7 3 2 3 2 2" xfId="10516" xr:uid="{EDC224A7-7DE6-406B-849C-43F9B820BE5F}"/>
    <cellStyle name="Hyperlink 2 7 3 2 3 3" xfId="6096" xr:uid="{00000000-0005-0000-0000-0000630B0000}"/>
    <cellStyle name="Hyperlink 2 7 3 2 3 4" xfId="8306" xr:uid="{C1F55A05-9595-48C0-BBE4-B07B2004DB8E}"/>
    <cellStyle name="Hyperlink 2 7 3 2 4" xfId="2781" xr:uid="{00000000-0005-0000-0000-0000640B0000}"/>
    <cellStyle name="Hyperlink 2 7 3 2 4 2" xfId="9411" xr:uid="{643D0461-509E-4D1F-BC14-23406C0854F4}"/>
    <cellStyle name="Hyperlink 2 7 3 2 5" xfId="4991" xr:uid="{00000000-0005-0000-0000-0000650B0000}"/>
    <cellStyle name="Hyperlink 2 7 3 2 6" xfId="7201" xr:uid="{4EEC5E93-A9AD-4610-B581-47ADF55EE9A3}"/>
    <cellStyle name="Hyperlink 2 7 3 3" xfId="838" xr:uid="{00000000-0005-0000-0000-0000660B0000}"/>
    <cellStyle name="Hyperlink 2 7 3 3 2" xfId="1951" xr:uid="{00000000-0005-0000-0000-0000670B0000}"/>
    <cellStyle name="Hyperlink 2 7 3 3 2 2" xfId="4162" xr:uid="{00000000-0005-0000-0000-0000680B0000}"/>
    <cellStyle name="Hyperlink 2 7 3 3 2 2 2" xfId="10792" xr:uid="{11C7764D-DCB4-4A28-8E20-41DF3C9B2464}"/>
    <cellStyle name="Hyperlink 2 7 3 3 2 3" xfId="6372" xr:uid="{00000000-0005-0000-0000-0000690B0000}"/>
    <cellStyle name="Hyperlink 2 7 3 3 2 4" xfId="8582" xr:uid="{F47B544A-F772-4307-82E8-07494CC1EEB1}"/>
    <cellStyle name="Hyperlink 2 7 3 3 3" xfId="3057" xr:uid="{00000000-0005-0000-0000-00006A0B0000}"/>
    <cellStyle name="Hyperlink 2 7 3 3 3 2" xfId="9687" xr:uid="{6AC402A0-3DEB-4864-8B71-D1D498E3B6EC}"/>
    <cellStyle name="Hyperlink 2 7 3 3 4" xfId="5267" xr:uid="{00000000-0005-0000-0000-00006B0B0000}"/>
    <cellStyle name="Hyperlink 2 7 3 3 5" xfId="7477" xr:uid="{60893EFA-64BF-46C0-AAE7-D7AD018D257A}"/>
    <cellStyle name="Hyperlink 2 7 3 4" xfId="1399" xr:uid="{00000000-0005-0000-0000-00006C0B0000}"/>
    <cellStyle name="Hyperlink 2 7 3 4 2" xfId="3610" xr:uid="{00000000-0005-0000-0000-00006D0B0000}"/>
    <cellStyle name="Hyperlink 2 7 3 4 2 2" xfId="10240" xr:uid="{F84AA2AF-9B60-4890-AFCB-B9C130CC15F7}"/>
    <cellStyle name="Hyperlink 2 7 3 4 3" xfId="5820" xr:uid="{00000000-0005-0000-0000-00006E0B0000}"/>
    <cellStyle name="Hyperlink 2 7 3 4 4" xfId="8030" xr:uid="{F4525B5E-B8F8-4C0C-988F-CEB923F699F8}"/>
    <cellStyle name="Hyperlink 2 7 3 5" xfId="2505" xr:uid="{00000000-0005-0000-0000-00006F0B0000}"/>
    <cellStyle name="Hyperlink 2 7 3 5 2" xfId="9135" xr:uid="{5A68907A-18CF-4E47-AFAB-A735746E9E4D}"/>
    <cellStyle name="Hyperlink 2 7 3 6" xfId="4715" xr:uid="{00000000-0005-0000-0000-0000700B0000}"/>
    <cellStyle name="Hyperlink 2 7 3 7" xfId="6925" xr:uid="{36512182-D6B1-4721-852E-9E1F9B6168CA}"/>
    <cellStyle name="Hyperlink 2 7 4" xfId="378" xr:uid="{00000000-0005-0000-0000-0000710B0000}"/>
    <cellStyle name="Hyperlink 2 7 4 2" xfId="930" xr:uid="{00000000-0005-0000-0000-0000720B0000}"/>
    <cellStyle name="Hyperlink 2 7 4 2 2" xfId="2043" xr:uid="{00000000-0005-0000-0000-0000730B0000}"/>
    <cellStyle name="Hyperlink 2 7 4 2 2 2" xfId="4254" xr:uid="{00000000-0005-0000-0000-0000740B0000}"/>
    <cellStyle name="Hyperlink 2 7 4 2 2 2 2" xfId="10884" xr:uid="{B3CD558B-BF49-445B-AF45-7F603EC9B1D1}"/>
    <cellStyle name="Hyperlink 2 7 4 2 2 3" xfId="6464" xr:uid="{00000000-0005-0000-0000-0000750B0000}"/>
    <cellStyle name="Hyperlink 2 7 4 2 2 4" xfId="8674" xr:uid="{89B5E1E3-0353-4A43-B27B-65EFAD777D95}"/>
    <cellStyle name="Hyperlink 2 7 4 2 3" xfId="3149" xr:uid="{00000000-0005-0000-0000-0000760B0000}"/>
    <cellStyle name="Hyperlink 2 7 4 2 3 2" xfId="9779" xr:uid="{7E23D839-48F3-4FEE-9D06-626D2C240325}"/>
    <cellStyle name="Hyperlink 2 7 4 2 4" xfId="5359" xr:uid="{00000000-0005-0000-0000-0000770B0000}"/>
    <cellStyle name="Hyperlink 2 7 4 2 5" xfId="7569" xr:uid="{E6C7834F-D4C9-4A1A-9F57-9B497EA6DA4C}"/>
    <cellStyle name="Hyperlink 2 7 4 3" xfId="1491" xr:uid="{00000000-0005-0000-0000-0000780B0000}"/>
    <cellStyle name="Hyperlink 2 7 4 3 2" xfId="3702" xr:uid="{00000000-0005-0000-0000-0000790B0000}"/>
    <cellStyle name="Hyperlink 2 7 4 3 2 2" xfId="10332" xr:uid="{82056C48-71E2-4AFA-A561-2EF2CDCE384D}"/>
    <cellStyle name="Hyperlink 2 7 4 3 3" xfId="5912" xr:uid="{00000000-0005-0000-0000-00007A0B0000}"/>
    <cellStyle name="Hyperlink 2 7 4 3 4" xfId="8122" xr:uid="{1DF97ECD-C0A4-47F8-8392-DCB5ED4562EB}"/>
    <cellStyle name="Hyperlink 2 7 4 4" xfId="2597" xr:uid="{00000000-0005-0000-0000-00007B0B0000}"/>
    <cellStyle name="Hyperlink 2 7 4 4 2" xfId="9227" xr:uid="{29343EC9-B347-4C02-B23C-BA7FEEB459F8}"/>
    <cellStyle name="Hyperlink 2 7 4 5" xfId="4807" xr:uid="{00000000-0005-0000-0000-00007C0B0000}"/>
    <cellStyle name="Hyperlink 2 7 4 6" xfId="7017" xr:uid="{880D3D14-68AB-4C7C-8872-D4FFDC1D29E4}"/>
    <cellStyle name="Hyperlink 2 7 5" xfId="654" xr:uid="{00000000-0005-0000-0000-00007D0B0000}"/>
    <cellStyle name="Hyperlink 2 7 5 2" xfId="1767" xr:uid="{00000000-0005-0000-0000-00007E0B0000}"/>
    <cellStyle name="Hyperlink 2 7 5 2 2" xfId="3978" xr:uid="{00000000-0005-0000-0000-00007F0B0000}"/>
    <cellStyle name="Hyperlink 2 7 5 2 2 2" xfId="10608" xr:uid="{105803BB-4AE5-43B2-A7B2-0EF8541F85E4}"/>
    <cellStyle name="Hyperlink 2 7 5 2 3" xfId="6188" xr:uid="{00000000-0005-0000-0000-0000800B0000}"/>
    <cellStyle name="Hyperlink 2 7 5 2 4" xfId="8398" xr:uid="{D69B7B9D-D890-4E80-9EC4-3720BF2E5D66}"/>
    <cellStyle name="Hyperlink 2 7 5 3" xfId="2873" xr:uid="{00000000-0005-0000-0000-0000810B0000}"/>
    <cellStyle name="Hyperlink 2 7 5 3 2" xfId="9503" xr:uid="{635908C8-27C6-4646-8CC3-B9E0D0FB7500}"/>
    <cellStyle name="Hyperlink 2 7 5 4" xfId="5083" xr:uid="{00000000-0005-0000-0000-0000820B0000}"/>
    <cellStyle name="Hyperlink 2 7 5 5" xfId="7293" xr:uid="{ACE3B387-12AF-4815-975F-38982CF15F95}"/>
    <cellStyle name="Hyperlink 2 7 6" xfId="1215" xr:uid="{00000000-0005-0000-0000-0000830B0000}"/>
    <cellStyle name="Hyperlink 2 7 6 2" xfId="3426" xr:uid="{00000000-0005-0000-0000-0000840B0000}"/>
    <cellStyle name="Hyperlink 2 7 6 2 2" xfId="10056" xr:uid="{5DEF7112-C13D-4838-B80A-C96D103B0B1D}"/>
    <cellStyle name="Hyperlink 2 7 6 3" xfId="5636" xr:uid="{00000000-0005-0000-0000-0000850B0000}"/>
    <cellStyle name="Hyperlink 2 7 6 4" xfId="7846" xr:uid="{CC0563CD-4246-47A8-B9DB-4A75BFFD81D5}"/>
    <cellStyle name="Hyperlink 2 7 7" xfId="2321" xr:uid="{00000000-0005-0000-0000-0000860B0000}"/>
    <cellStyle name="Hyperlink 2 7 7 2" xfId="8951" xr:uid="{2DFD1125-7A91-4640-BC94-B0485EE4783C}"/>
    <cellStyle name="Hyperlink 2 7 8" xfId="4531" xr:uid="{00000000-0005-0000-0000-0000870B0000}"/>
    <cellStyle name="Hyperlink 2 7 9" xfId="6741" xr:uid="{D0644425-1E39-4D28-87F3-67647657E334}"/>
    <cellStyle name="Hyperlink 2 8" xfId="148" xr:uid="{00000000-0005-0000-0000-0000880B0000}"/>
    <cellStyle name="Hyperlink 2 8 2" xfId="424" xr:uid="{00000000-0005-0000-0000-0000890B0000}"/>
    <cellStyle name="Hyperlink 2 8 2 2" xfId="976" xr:uid="{00000000-0005-0000-0000-00008A0B0000}"/>
    <cellStyle name="Hyperlink 2 8 2 2 2" xfId="2089" xr:uid="{00000000-0005-0000-0000-00008B0B0000}"/>
    <cellStyle name="Hyperlink 2 8 2 2 2 2" xfId="4300" xr:uid="{00000000-0005-0000-0000-00008C0B0000}"/>
    <cellStyle name="Hyperlink 2 8 2 2 2 2 2" xfId="10930" xr:uid="{3586C91C-CECE-437B-803E-13AC2BEBF6D9}"/>
    <cellStyle name="Hyperlink 2 8 2 2 2 3" xfId="6510" xr:uid="{00000000-0005-0000-0000-00008D0B0000}"/>
    <cellStyle name="Hyperlink 2 8 2 2 2 4" xfId="8720" xr:uid="{A4D28EB5-2061-4493-A894-40559C5B4417}"/>
    <cellStyle name="Hyperlink 2 8 2 2 3" xfId="3195" xr:uid="{00000000-0005-0000-0000-00008E0B0000}"/>
    <cellStyle name="Hyperlink 2 8 2 2 3 2" xfId="9825" xr:uid="{4647AA67-FBCD-4146-962F-D7343F8E2BD3}"/>
    <cellStyle name="Hyperlink 2 8 2 2 4" xfId="5405" xr:uid="{00000000-0005-0000-0000-00008F0B0000}"/>
    <cellStyle name="Hyperlink 2 8 2 2 5" xfId="7615" xr:uid="{10F322E4-374B-4C3E-A310-E5D7A18BA193}"/>
    <cellStyle name="Hyperlink 2 8 2 3" xfId="1537" xr:uid="{00000000-0005-0000-0000-0000900B0000}"/>
    <cellStyle name="Hyperlink 2 8 2 3 2" xfId="3748" xr:uid="{00000000-0005-0000-0000-0000910B0000}"/>
    <cellStyle name="Hyperlink 2 8 2 3 2 2" xfId="10378" xr:uid="{A1F9697B-B905-4D2D-8767-6A49E0B811AE}"/>
    <cellStyle name="Hyperlink 2 8 2 3 3" xfId="5958" xr:uid="{00000000-0005-0000-0000-0000920B0000}"/>
    <cellStyle name="Hyperlink 2 8 2 3 4" xfId="8168" xr:uid="{6684978A-4F4D-4B96-B076-111224BF9357}"/>
    <cellStyle name="Hyperlink 2 8 2 4" xfId="2643" xr:uid="{00000000-0005-0000-0000-0000930B0000}"/>
    <cellStyle name="Hyperlink 2 8 2 4 2" xfId="9273" xr:uid="{563C5284-CAED-4935-850A-D16222C97589}"/>
    <cellStyle name="Hyperlink 2 8 2 5" xfId="4853" xr:uid="{00000000-0005-0000-0000-0000940B0000}"/>
    <cellStyle name="Hyperlink 2 8 2 6" xfId="7063" xr:uid="{49B0517C-A300-440C-8EB3-7D71E92D7D77}"/>
    <cellStyle name="Hyperlink 2 8 3" xfId="700" xr:uid="{00000000-0005-0000-0000-0000950B0000}"/>
    <cellStyle name="Hyperlink 2 8 3 2" xfId="1813" xr:uid="{00000000-0005-0000-0000-0000960B0000}"/>
    <cellStyle name="Hyperlink 2 8 3 2 2" xfId="4024" xr:uid="{00000000-0005-0000-0000-0000970B0000}"/>
    <cellStyle name="Hyperlink 2 8 3 2 2 2" xfId="10654" xr:uid="{B7062919-E2AC-433C-85FA-31EC903B3BAA}"/>
    <cellStyle name="Hyperlink 2 8 3 2 3" xfId="6234" xr:uid="{00000000-0005-0000-0000-0000980B0000}"/>
    <cellStyle name="Hyperlink 2 8 3 2 4" xfId="8444" xr:uid="{3683D289-C1AD-45BF-88F9-F4CEEBDDAF3A}"/>
    <cellStyle name="Hyperlink 2 8 3 3" xfId="2919" xr:uid="{00000000-0005-0000-0000-0000990B0000}"/>
    <cellStyle name="Hyperlink 2 8 3 3 2" xfId="9549" xr:uid="{5C539873-3D54-4B40-8B5A-2150844B110F}"/>
    <cellStyle name="Hyperlink 2 8 3 4" xfId="5129" xr:uid="{00000000-0005-0000-0000-00009A0B0000}"/>
    <cellStyle name="Hyperlink 2 8 3 5" xfId="7339" xr:uid="{5C8DD02B-3428-455A-BFE8-3F2C71122E76}"/>
    <cellStyle name="Hyperlink 2 8 4" xfId="1261" xr:uid="{00000000-0005-0000-0000-00009B0B0000}"/>
    <cellStyle name="Hyperlink 2 8 4 2" xfId="3472" xr:uid="{00000000-0005-0000-0000-00009C0B0000}"/>
    <cellStyle name="Hyperlink 2 8 4 2 2" xfId="10102" xr:uid="{5448219A-38A2-4924-A099-1D04C7B7BB0A}"/>
    <cellStyle name="Hyperlink 2 8 4 3" xfId="5682" xr:uid="{00000000-0005-0000-0000-00009D0B0000}"/>
    <cellStyle name="Hyperlink 2 8 4 4" xfId="7892" xr:uid="{0A2E39A7-7F7A-4D9B-AA62-A5CDAB827554}"/>
    <cellStyle name="Hyperlink 2 8 5" xfId="2367" xr:uid="{00000000-0005-0000-0000-00009E0B0000}"/>
    <cellStyle name="Hyperlink 2 8 5 2" xfId="8997" xr:uid="{23F00632-04FE-4F99-8DA0-74A238073862}"/>
    <cellStyle name="Hyperlink 2 8 6" xfId="4577" xr:uid="{00000000-0005-0000-0000-00009F0B0000}"/>
    <cellStyle name="Hyperlink 2 8 7" xfId="6787" xr:uid="{8C25C3C8-32D7-479C-B7F6-05B09D88F324}"/>
    <cellStyle name="Hyperlink 2 9" xfId="240" xr:uid="{00000000-0005-0000-0000-0000A00B0000}"/>
    <cellStyle name="Hyperlink 2 9 2" xfId="516" xr:uid="{00000000-0005-0000-0000-0000A10B0000}"/>
    <cellStyle name="Hyperlink 2 9 2 2" xfId="1068" xr:uid="{00000000-0005-0000-0000-0000A20B0000}"/>
    <cellStyle name="Hyperlink 2 9 2 2 2" xfId="2181" xr:uid="{00000000-0005-0000-0000-0000A30B0000}"/>
    <cellStyle name="Hyperlink 2 9 2 2 2 2" xfId="4392" xr:uid="{00000000-0005-0000-0000-0000A40B0000}"/>
    <cellStyle name="Hyperlink 2 9 2 2 2 2 2" xfId="11022" xr:uid="{2FF88E50-5A54-445D-9AD5-CFB8457C811D}"/>
    <cellStyle name="Hyperlink 2 9 2 2 2 3" xfId="6602" xr:uid="{00000000-0005-0000-0000-0000A50B0000}"/>
    <cellStyle name="Hyperlink 2 9 2 2 2 4" xfId="8812" xr:uid="{4036E096-6582-4E90-BF9E-BDF626FB1E72}"/>
    <cellStyle name="Hyperlink 2 9 2 2 3" xfId="3287" xr:uid="{00000000-0005-0000-0000-0000A60B0000}"/>
    <cellStyle name="Hyperlink 2 9 2 2 3 2" xfId="9917" xr:uid="{CD4F866B-80E2-4EE6-8787-04680AC7EB36}"/>
    <cellStyle name="Hyperlink 2 9 2 2 4" xfId="5497" xr:uid="{00000000-0005-0000-0000-0000A70B0000}"/>
    <cellStyle name="Hyperlink 2 9 2 2 5" xfId="7707" xr:uid="{D16DC19F-5725-42E7-8B14-B53741E54785}"/>
    <cellStyle name="Hyperlink 2 9 2 3" xfId="1629" xr:uid="{00000000-0005-0000-0000-0000A80B0000}"/>
    <cellStyle name="Hyperlink 2 9 2 3 2" xfId="3840" xr:uid="{00000000-0005-0000-0000-0000A90B0000}"/>
    <cellStyle name="Hyperlink 2 9 2 3 2 2" xfId="10470" xr:uid="{3567C4B0-D7EC-4CAA-A63C-86DF5B4D3190}"/>
    <cellStyle name="Hyperlink 2 9 2 3 3" xfId="6050" xr:uid="{00000000-0005-0000-0000-0000AA0B0000}"/>
    <cellStyle name="Hyperlink 2 9 2 3 4" xfId="8260" xr:uid="{4F4AAE62-1EFD-4AB4-9182-C47AB3341E6F}"/>
    <cellStyle name="Hyperlink 2 9 2 4" xfId="2735" xr:uid="{00000000-0005-0000-0000-0000AB0B0000}"/>
    <cellStyle name="Hyperlink 2 9 2 4 2" xfId="9365" xr:uid="{B1425D00-B42B-4325-B342-2C74541F1ECC}"/>
    <cellStyle name="Hyperlink 2 9 2 5" xfId="4945" xr:uid="{00000000-0005-0000-0000-0000AC0B0000}"/>
    <cellStyle name="Hyperlink 2 9 2 6" xfId="7155" xr:uid="{8626058F-4256-4EC1-B470-A9873E7E3F47}"/>
    <cellStyle name="Hyperlink 2 9 3" xfId="792" xr:uid="{00000000-0005-0000-0000-0000AD0B0000}"/>
    <cellStyle name="Hyperlink 2 9 3 2" xfId="1905" xr:uid="{00000000-0005-0000-0000-0000AE0B0000}"/>
    <cellStyle name="Hyperlink 2 9 3 2 2" xfId="4116" xr:uid="{00000000-0005-0000-0000-0000AF0B0000}"/>
    <cellStyle name="Hyperlink 2 9 3 2 2 2" xfId="10746" xr:uid="{735DD78B-F2DB-475C-B891-53C34C720106}"/>
    <cellStyle name="Hyperlink 2 9 3 2 3" xfId="6326" xr:uid="{00000000-0005-0000-0000-0000B00B0000}"/>
    <cellStyle name="Hyperlink 2 9 3 2 4" xfId="8536" xr:uid="{0F94A0DF-0E29-4809-9281-590758ABD6A4}"/>
    <cellStyle name="Hyperlink 2 9 3 3" xfId="3011" xr:uid="{00000000-0005-0000-0000-0000B10B0000}"/>
    <cellStyle name="Hyperlink 2 9 3 3 2" xfId="9641" xr:uid="{3195CAD4-863A-48FD-92F2-C3BE1FE89715}"/>
    <cellStyle name="Hyperlink 2 9 3 4" xfId="5221" xr:uid="{00000000-0005-0000-0000-0000B20B0000}"/>
    <cellStyle name="Hyperlink 2 9 3 5" xfId="7431" xr:uid="{FDDEA133-0132-4349-BCEC-749363430935}"/>
    <cellStyle name="Hyperlink 2 9 4" xfId="1353" xr:uid="{00000000-0005-0000-0000-0000B30B0000}"/>
    <cellStyle name="Hyperlink 2 9 4 2" xfId="3564" xr:uid="{00000000-0005-0000-0000-0000B40B0000}"/>
    <cellStyle name="Hyperlink 2 9 4 2 2" xfId="10194" xr:uid="{B0FCD0F9-7084-46EA-A6E9-475B1ABA5E5C}"/>
    <cellStyle name="Hyperlink 2 9 4 3" xfId="5774" xr:uid="{00000000-0005-0000-0000-0000B50B0000}"/>
    <cellStyle name="Hyperlink 2 9 4 4" xfId="7984" xr:uid="{0C4AD372-3D74-4C8E-9146-FE1FFA05B137}"/>
    <cellStyle name="Hyperlink 2 9 5" xfId="2459" xr:uid="{00000000-0005-0000-0000-0000B60B0000}"/>
    <cellStyle name="Hyperlink 2 9 5 2" xfId="9089" xr:uid="{8C4F75DF-B48D-4D72-AD49-245E2E68C38C}"/>
    <cellStyle name="Hyperlink 2 9 6" xfId="4669" xr:uid="{00000000-0005-0000-0000-0000B70B0000}"/>
    <cellStyle name="Hyperlink 2 9 7" xfId="6879" xr:uid="{34839BBA-66A4-4907-AFB9-AFEB229390D3}"/>
    <cellStyle name="Hyperlink 3" xfId="50" xr:uid="{00000000-0005-0000-0000-0000B80B0000}"/>
    <cellStyle name="Hyperlink 3 10" xfId="609" xr:uid="{00000000-0005-0000-0000-0000B90B0000}"/>
    <cellStyle name="Hyperlink 3 10 2" xfId="1722" xr:uid="{00000000-0005-0000-0000-0000BA0B0000}"/>
    <cellStyle name="Hyperlink 3 10 2 2" xfId="3933" xr:uid="{00000000-0005-0000-0000-0000BB0B0000}"/>
    <cellStyle name="Hyperlink 3 10 2 2 2" xfId="10563" xr:uid="{1D90758B-AE07-4094-8F8D-B931AEB513CB}"/>
    <cellStyle name="Hyperlink 3 10 2 3" xfId="6143" xr:uid="{00000000-0005-0000-0000-0000BC0B0000}"/>
    <cellStyle name="Hyperlink 3 10 2 4" xfId="8353" xr:uid="{B572FE3E-5353-49DC-8155-103112489252}"/>
    <cellStyle name="Hyperlink 3 10 3" xfId="2828" xr:uid="{00000000-0005-0000-0000-0000BD0B0000}"/>
    <cellStyle name="Hyperlink 3 10 3 2" xfId="9458" xr:uid="{D6F67B17-6456-4108-9220-E0F9A7412164}"/>
    <cellStyle name="Hyperlink 3 10 4" xfId="5038" xr:uid="{00000000-0005-0000-0000-0000BE0B0000}"/>
    <cellStyle name="Hyperlink 3 10 5" xfId="7248" xr:uid="{1B131BA4-5192-4B38-834B-698B8D8EB825}"/>
    <cellStyle name="Hyperlink 3 11" xfId="1170" xr:uid="{00000000-0005-0000-0000-0000BF0B0000}"/>
    <cellStyle name="Hyperlink 3 11 2" xfId="3381" xr:uid="{00000000-0005-0000-0000-0000C00B0000}"/>
    <cellStyle name="Hyperlink 3 11 2 2" xfId="10011" xr:uid="{9C7603E9-3855-4C70-BA63-4BC658485638}"/>
    <cellStyle name="Hyperlink 3 11 3" xfId="5591" xr:uid="{00000000-0005-0000-0000-0000C10B0000}"/>
    <cellStyle name="Hyperlink 3 11 4" xfId="7801" xr:uid="{0283124D-DBDB-4921-B5B7-43DEE3DC12AB}"/>
    <cellStyle name="Hyperlink 3 12" xfId="2276" xr:uid="{00000000-0005-0000-0000-0000C20B0000}"/>
    <cellStyle name="Hyperlink 3 12 2" xfId="8906" xr:uid="{77B08576-56EE-4F12-9035-E92F1D3B1661}"/>
    <cellStyle name="Hyperlink 3 13" xfId="4486" xr:uid="{00000000-0005-0000-0000-0000C30B0000}"/>
    <cellStyle name="Hyperlink 3 14" xfId="6696" xr:uid="{10735F18-8878-43D0-8F6C-671666842CC7}"/>
    <cellStyle name="Hyperlink 3 2" xfId="61" xr:uid="{00000000-0005-0000-0000-0000C40B0000}"/>
    <cellStyle name="Hyperlink 3 2 10" xfId="2281" xr:uid="{00000000-0005-0000-0000-0000C50B0000}"/>
    <cellStyle name="Hyperlink 3 2 10 2" xfId="8911" xr:uid="{6D679620-7711-49BD-ABB4-957225E62175}"/>
    <cellStyle name="Hyperlink 3 2 11" xfId="4491" xr:uid="{00000000-0005-0000-0000-0000C60B0000}"/>
    <cellStyle name="Hyperlink 3 2 12" xfId="6701" xr:uid="{1ECB0E47-F434-4D6B-9D58-B6EE17E003CF}"/>
    <cellStyle name="Hyperlink 3 2 2" xfId="72" xr:uid="{00000000-0005-0000-0000-0000C70B0000}"/>
    <cellStyle name="Hyperlink 3 2 2 10" xfId="4501" xr:uid="{00000000-0005-0000-0000-0000C80B0000}"/>
    <cellStyle name="Hyperlink 3 2 2 11" xfId="6711" xr:uid="{0E76AB09-2572-4AC1-A997-A585B0429F8C}"/>
    <cellStyle name="Hyperlink 3 2 2 2" xfId="92" xr:uid="{00000000-0005-0000-0000-0000C90B0000}"/>
    <cellStyle name="Hyperlink 3 2 2 2 10" xfId="6731" xr:uid="{1516E551-CB4B-4F0B-91E5-67B8F56D2584}"/>
    <cellStyle name="Hyperlink 3 2 2 2 2" xfId="138" xr:uid="{00000000-0005-0000-0000-0000CA0B0000}"/>
    <cellStyle name="Hyperlink 3 2 2 2 2 2" xfId="230" xr:uid="{00000000-0005-0000-0000-0000CB0B0000}"/>
    <cellStyle name="Hyperlink 3 2 2 2 2 2 2" xfId="506" xr:uid="{00000000-0005-0000-0000-0000CC0B0000}"/>
    <cellStyle name="Hyperlink 3 2 2 2 2 2 2 2" xfId="1058" xr:uid="{00000000-0005-0000-0000-0000CD0B0000}"/>
    <cellStyle name="Hyperlink 3 2 2 2 2 2 2 2 2" xfId="2171" xr:uid="{00000000-0005-0000-0000-0000CE0B0000}"/>
    <cellStyle name="Hyperlink 3 2 2 2 2 2 2 2 2 2" xfId="4382" xr:uid="{00000000-0005-0000-0000-0000CF0B0000}"/>
    <cellStyle name="Hyperlink 3 2 2 2 2 2 2 2 2 2 2" xfId="11012" xr:uid="{18CB8A50-16C0-43CC-9ABE-1E5E280AE1B9}"/>
    <cellStyle name="Hyperlink 3 2 2 2 2 2 2 2 2 3" xfId="6592" xr:uid="{00000000-0005-0000-0000-0000D00B0000}"/>
    <cellStyle name="Hyperlink 3 2 2 2 2 2 2 2 2 4" xfId="8802" xr:uid="{39469CC1-1530-47E1-BB58-0F49C29492E0}"/>
    <cellStyle name="Hyperlink 3 2 2 2 2 2 2 2 3" xfId="3277" xr:uid="{00000000-0005-0000-0000-0000D10B0000}"/>
    <cellStyle name="Hyperlink 3 2 2 2 2 2 2 2 3 2" xfId="9907" xr:uid="{D698D71B-4C1E-40B0-8C5C-E9F16C7EF0EC}"/>
    <cellStyle name="Hyperlink 3 2 2 2 2 2 2 2 4" xfId="5487" xr:uid="{00000000-0005-0000-0000-0000D20B0000}"/>
    <cellStyle name="Hyperlink 3 2 2 2 2 2 2 2 5" xfId="7697" xr:uid="{FB008FAF-A7BF-4C6A-A573-6112C6070F91}"/>
    <cellStyle name="Hyperlink 3 2 2 2 2 2 2 3" xfId="1619" xr:uid="{00000000-0005-0000-0000-0000D30B0000}"/>
    <cellStyle name="Hyperlink 3 2 2 2 2 2 2 3 2" xfId="3830" xr:uid="{00000000-0005-0000-0000-0000D40B0000}"/>
    <cellStyle name="Hyperlink 3 2 2 2 2 2 2 3 2 2" xfId="10460" xr:uid="{DB8DF229-31CD-4C85-A2A9-661B1C6E9911}"/>
    <cellStyle name="Hyperlink 3 2 2 2 2 2 2 3 3" xfId="6040" xr:uid="{00000000-0005-0000-0000-0000D50B0000}"/>
    <cellStyle name="Hyperlink 3 2 2 2 2 2 2 3 4" xfId="8250" xr:uid="{DDB488DD-0307-49D6-B6D8-82908B076F97}"/>
    <cellStyle name="Hyperlink 3 2 2 2 2 2 2 4" xfId="2725" xr:uid="{00000000-0005-0000-0000-0000D60B0000}"/>
    <cellStyle name="Hyperlink 3 2 2 2 2 2 2 4 2" xfId="9355" xr:uid="{5352EDD7-6D10-487B-B19C-1C744CEF79C1}"/>
    <cellStyle name="Hyperlink 3 2 2 2 2 2 2 5" xfId="4935" xr:uid="{00000000-0005-0000-0000-0000D70B0000}"/>
    <cellStyle name="Hyperlink 3 2 2 2 2 2 2 6" xfId="7145" xr:uid="{EFF90621-1D9D-4387-94FB-1EF531D8B6E2}"/>
    <cellStyle name="Hyperlink 3 2 2 2 2 2 3" xfId="782" xr:uid="{00000000-0005-0000-0000-0000D80B0000}"/>
    <cellStyle name="Hyperlink 3 2 2 2 2 2 3 2" xfId="1895" xr:uid="{00000000-0005-0000-0000-0000D90B0000}"/>
    <cellStyle name="Hyperlink 3 2 2 2 2 2 3 2 2" xfId="4106" xr:uid="{00000000-0005-0000-0000-0000DA0B0000}"/>
    <cellStyle name="Hyperlink 3 2 2 2 2 2 3 2 2 2" xfId="10736" xr:uid="{C6DC52CB-7632-4D68-B33B-620C9951DD78}"/>
    <cellStyle name="Hyperlink 3 2 2 2 2 2 3 2 3" xfId="6316" xr:uid="{00000000-0005-0000-0000-0000DB0B0000}"/>
    <cellStyle name="Hyperlink 3 2 2 2 2 2 3 2 4" xfId="8526" xr:uid="{14FF42BB-02A5-4D55-86DF-E2B9C2BED6F1}"/>
    <cellStyle name="Hyperlink 3 2 2 2 2 2 3 3" xfId="3001" xr:uid="{00000000-0005-0000-0000-0000DC0B0000}"/>
    <cellStyle name="Hyperlink 3 2 2 2 2 2 3 3 2" xfId="9631" xr:uid="{945DEBF8-EA74-48B2-BB83-1495E6B5A3E1}"/>
    <cellStyle name="Hyperlink 3 2 2 2 2 2 3 4" xfId="5211" xr:uid="{00000000-0005-0000-0000-0000DD0B0000}"/>
    <cellStyle name="Hyperlink 3 2 2 2 2 2 3 5" xfId="7421" xr:uid="{5BC1FFCB-B540-41CB-8AFB-76AD7AACE555}"/>
    <cellStyle name="Hyperlink 3 2 2 2 2 2 4" xfId="1343" xr:uid="{00000000-0005-0000-0000-0000DE0B0000}"/>
    <cellStyle name="Hyperlink 3 2 2 2 2 2 4 2" xfId="3554" xr:uid="{00000000-0005-0000-0000-0000DF0B0000}"/>
    <cellStyle name="Hyperlink 3 2 2 2 2 2 4 2 2" xfId="10184" xr:uid="{8EC1D7BC-249A-4E91-8D29-D6DADBE76595}"/>
    <cellStyle name="Hyperlink 3 2 2 2 2 2 4 3" xfId="5764" xr:uid="{00000000-0005-0000-0000-0000E00B0000}"/>
    <cellStyle name="Hyperlink 3 2 2 2 2 2 4 4" xfId="7974" xr:uid="{A0A8AA95-6B69-46BD-85EE-2C562097A162}"/>
    <cellStyle name="Hyperlink 3 2 2 2 2 2 5" xfId="2449" xr:uid="{00000000-0005-0000-0000-0000E10B0000}"/>
    <cellStyle name="Hyperlink 3 2 2 2 2 2 5 2" xfId="9079" xr:uid="{AD1EE651-F6BC-4677-A066-53B29907D6EA}"/>
    <cellStyle name="Hyperlink 3 2 2 2 2 2 6" xfId="4659" xr:uid="{00000000-0005-0000-0000-0000E20B0000}"/>
    <cellStyle name="Hyperlink 3 2 2 2 2 2 7" xfId="6869" xr:uid="{EAE8E93F-D186-4EC3-A150-5E4D009F8032}"/>
    <cellStyle name="Hyperlink 3 2 2 2 2 3" xfId="322" xr:uid="{00000000-0005-0000-0000-0000E30B0000}"/>
    <cellStyle name="Hyperlink 3 2 2 2 2 3 2" xfId="598" xr:uid="{00000000-0005-0000-0000-0000E40B0000}"/>
    <cellStyle name="Hyperlink 3 2 2 2 2 3 2 2" xfId="1150" xr:uid="{00000000-0005-0000-0000-0000E50B0000}"/>
    <cellStyle name="Hyperlink 3 2 2 2 2 3 2 2 2" xfId="2263" xr:uid="{00000000-0005-0000-0000-0000E60B0000}"/>
    <cellStyle name="Hyperlink 3 2 2 2 2 3 2 2 2 2" xfId="4474" xr:uid="{00000000-0005-0000-0000-0000E70B0000}"/>
    <cellStyle name="Hyperlink 3 2 2 2 2 3 2 2 2 2 2" xfId="11104" xr:uid="{758C59F9-A445-423D-AF18-8BDB78542CD4}"/>
    <cellStyle name="Hyperlink 3 2 2 2 2 3 2 2 2 3" xfId="6684" xr:uid="{00000000-0005-0000-0000-0000E80B0000}"/>
    <cellStyle name="Hyperlink 3 2 2 2 2 3 2 2 2 4" xfId="8894" xr:uid="{C99C12AC-7188-49EF-B8C9-A7F3E5400185}"/>
    <cellStyle name="Hyperlink 3 2 2 2 2 3 2 2 3" xfId="3369" xr:uid="{00000000-0005-0000-0000-0000E90B0000}"/>
    <cellStyle name="Hyperlink 3 2 2 2 2 3 2 2 3 2" xfId="9999" xr:uid="{F32E18AA-D819-4C99-B3FC-4E2A1AA870A5}"/>
    <cellStyle name="Hyperlink 3 2 2 2 2 3 2 2 4" xfId="5579" xr:uid="{00000000-0005-0000-0000-0000EA0B0000}"/>
    <cellStyle name="Hyperlink 3 2 2 2 2 3 2 2 5" xfId="7789" xr:uid="{476B99A6-72A9-48B1-A023-53504853299B}"/>
    <cellStyle name="Hyperlink 3 2 2 2 2 3 2 3" xfId="1711" xr:uid="{00000000-0005-0000-0000-0000EB0B0000}"/>
    <cellStyle name="Hyperlink 3 2 2 2 2 3 2 3 2" xfId="3922" xr:uid="{00000000-0005-0000-0000-0000EC0B0000}"/>
    <cellStyle name="Hyperlink 3 2 2 2 2 3 2 3 2 2" xfId="10552" xr:uid="{4DD13EB1-C552-4CF7-99ED-F2FDA2AD38A6}"/>
    <cellStyle name="Hyperlink 3 2 2 2 2 3 2 3 3" xfId="6132" xr:uid="{00000000-0005-0000-0000-0000ED0B0000}"/>
    <cellStyle name="Hyperlink 3 2 2 2 2 3 2 3 4" xfId="8342" xr:uid="{C81FF002-0CD0-4942-B1EA-15BC5D0F4086}"/>
    <cellStyle name="Hyperlink 3 2 2 2 2 3 2 4" xfId="2817" xr:uid="{00000000-0005-0000-0000-0000EE0B0000}"/>
    <cellStyle name="Hyperlink 3 2 2 2 2 3 2 4 2" xfId="9447" xr:uid="{7DDB888A-F1AD-4067-9CB3-D6201B3F3C5B}"/>
    <cellStyle name="Hyperlink 3 2 2 2 2 3 2 5" xfId="5027" xr:uid="{00000000-0005-0000-0000-0000EF0B0000}"/>
    <cellStyle name="Hyperlink 3 2 2 2 2 3 2 6" xfId="7237" xr:uid="{83861D19-ED02-4A54-8A59-2529ADE73CC3}"/>
    <cellStyle name="Hyperlink 3 2 2 2 2 3 3" xfId="874" xr:uid="{00000000-0005-0000-0000-0000F00B0000}"/>
    <cellStyle name="Hyperlink 3 2 2 2 2 3 3 2" xfId="1987" xr:uid="{00000000-0005-0000-0000-0000F10B0000}"/>
    <cellStyle name="Hyperlink 3 2 2 2 2 3 3 2 2" xfId="4198" xr:uid="{00000000-0005-0000-0000-0000F20B0000}"/>
    <cellStyle name="Hyperlink 3 2 2 2 2 3 3 2 2 2" xfId="10828" xr:uid="{A8674F3B-7291-4196-BF12-50F777166044}"/>
    <cellStyle name="Hyperlink 3 2 2 2 2 3 3 2 3" xfId="6408" xr:uid="{00000000-0005-0000-0000-0000F30B0000}"/>
    <cellStyle name="Hyperlink 3 2 2 2 2 3 3 2 4" xfId="8618" xr:uid="{FDC7CBB1-FB3D-4738-ACF8-B270E7F03513}"/>
    <cellStyle name="Hyperlink 3 2 2 2 2 3 3 3" xfId="3093" xr:uid="{00000000-0005-0000-0000-0000F40B0000}"/>
    <cellStyle name="Hyperlink 3 2 2 2 2 3 3 3 2" xfId="9723" xr:uid="{1836D670-D83A-43CD-BCC2-808E326FA5CB}"/>
    <cellStyle name="Hyperlink 3 2 2 2 2 3 3 4" xfId="5303" xr:uid="{00000000-0005-0000-0000-0000F50B0000}"/>
    <cellStyle name="Hyperlink 3 2 2 2 2 3 3 5" xfId="7513" xr:uid="{7DA272C0-EE35-4C7A-9B6F-433A96990F59}"/>
    <cellStyle name="Hyperlink 3 2 2 2 2 3 4" xfId="1435" xr:uid="{00000000-0005-0000-0000-0000F60B0000}"/>
    <cellStyle name="Hyperlink 3 2 2 2 2 3 4 2" xfId="3646" xr:uid="{00000000-0005-0000-0000-0000F70B0000}"/>
    <cellStyle name="Hyperlink 3 2 2 2 2 3 4 2 2" xfId="10276" xr:uid="{F4F98694-6E47-4E28-AE54-A75F2FAF5038}"/>
    <cellStyle name="Hyperlink 3 2 2 2 2 3 4 3" xfId="5856" xr:uid="{00000000-0005-0000-0000-0000F80B0000}"/>
    <cellStyle name="Hyperlink 3 2 2 2 2 3 4 4" xfId="8066" xr:uid="{3CC64BF2-29E1-4B57-AF0E-9397E583163F}"/>
    <cellStyle name="Hyperlink 3 2 2 2 2 3 5" xfId="2541" xr:uid="{00000000-0005-0000-0000-0000F90B0000}"/>
    <cellStyle name="Hyperlink 3 2 2 2 2 3 5 2" xfId="9171" xr:uid="{380A9B08-9A1B-4E13-94CF-3C0E5E03A3BD}"/>
    <cellStyle name="Hyperlink 3 2 2 2 2 3 6" xfId="4751" xr:uid="{00000000-0005-0000-0000-0000FA0B0000}"/>
    <cellStyle name="Hyperlink 3 2 2 2 2 3 7" xfId="6961" xr:uid="{E98BBFF2-E116-4FD6-87E7-C759E271A808}"/>
    <cellStyle name="Hyperlink 3 2 2 2 2 4" xfId="414" xr:uid="{00000000-0005-0000-0000-0000FB0B0000}"/>
    <cellStyle name="Hyperlink 3 2 2 2 2 4 2" xfId="966" xr:uid="{00000000-0005-0000-0000-0000FC0B0000}"/>
    <cellStyle name="Hyperlink 3 2 2 2 2 4 2 2" xfId="2079" xr:uid="{00000000-0005-0000-0000-0000FD0B0000}"/>
    <cellStyle name="Hyperlink 3 2 2 2 2 4 2 2 2" xfId="4290" xr:uid="{00000000-0005-0000-0000-0000FE0B0000}"/>
    <cellStyle name="Hyperlink 3 2 2 2 2 4 2 2 2 2" xfId="10920" xr:uid="{90604857-D155-4045-BA54-CC92C3354524}"/>
    <cellStyle name="Hyperlink 3 2 2 2 2 4 2 2 3" xfId="6500" xr:uid="{00000000-0005-0000-0000-0000FF0B0000}"/>
    <cellStyle name="Hyperlink 3 2 2 2 2 4 2 2 4" xfId="8710" xr:uid="{25D2EC79-ACD4-4109-8B3E-0AE532154853}"/>
    <cellStyle name="Hyperlink 3 2 2 2 2 4 2 3" xfId="3185" xr:uid="{00000000-0005-0000-0000-0000000C0000}"/>
    <cellStyle name="Hyperlink 3 2 2 2 2 4 2 3 2" xfId="9815" xr:uid="{A022D151-BB2B-45EF-A1BE-21F5C4948531}"/>
    <cellStyle name="Hyperlink 3 2 2 2 2 4 2 4" xfId="5395" xr:uid="{00000000-0005-0000-0000-0000010C0000}"/>
    <cellStyle name="Hyperlink 3 2 2 2 2 4 2 5" xfId="7605" xr:uid="{E7669782-1E0B-4580-9C42-C6E047B08D3F}"/>
    <cellStyle name="Hyperlink 3 2 2 2 2 4 3" xfId="1527" xr:uid="{00000000-0005-0000-0000-0000020C0000}"/>
    <cellStyle name="Hyperlink 3 2 2 2 2 4 3 2" xfId="3738" xr:uid="{00000000-0005-0000-0000-0000030C0000}"/>
    <cellStyle name="Hyperlink 3 2 2 2 2 4 3 2 2" xfId="10368" xr:uid="{D08942CC-5F6C-4AF5-B3F1-96EA0D30DA3B}"/>
    <cellStyle name="Hyperlink 3 2 2 2 2 4 3 3" xfId="5948" xr:uid="{00000000-0005-0000-0000-0000040C0000}"/>
    <cellStyle name="Hyperlink 3 2 2 2 2 4 3 4" xfId="8158" xr:uid="{91ADFDFA-5A21-46CB-A670-4E0559D0FCAE}"/>
    <cellStyle name="Hyperlink 3 2 2 2 2 4 4" xfId="2633" xr:uid="{00000000-0005-0000-0000-0000050C0000}"/>
    <cellStyle name="Hyperlink 3 2 2 2 2 4 4 2" xfId="9263" xr:uid="{F1E03A29-55BF-4E50-A55D-13CC951F089E}"/>
    <cellStyle name="Hyperlink 3 2 2 2 2 4 5" xfId="4843" xr:uid="{00000000-0005-0000-0000-0000060C0000}"/>
    <cellStyle name="Hyperlink 3 2 2 2 2 4 6" xfId="7053" xr:uid="{61EDCE45-4EBE-4E2E-897E-43D8454D137D}"/>
    <cellStyle name="Hyperlink 3 2 2 2 2 5" xfId="690" xr:uid="{00000000-0005-0000-0000-0000070C0000}"/>
    <cellStyle name="Hyperlink 3 2 2 2 2 5 2" xfId="1803" xr:uid="{00000000-0005-0000-0000-0000080C0000}"/>
    <cellStyle name="Hyperlink 3 2 2 2 2 5 2 2" xfId="4014" xr:uid="{00000000-0005-0000-0000-0000090C0000}"/>
    <cellStyle name="Hyperlink 3 2 2 2 2 5 2 2 2" xfId="10644" xr:uid="{8B7D341E-D75C-4CB6-B287-8CAC7463B171}"/>
    <cellStyle name="Hyperlink 3 2 2 2 2 5 2 3" xfId="6224" xr:uid="{00000000-0005-0000-0000-00000A0C0000}"/>
    <cellStyle name="Hyperlink 3 2 2 2 2 5 2 4" xfId="8434" xr:uid="{609B65F4-205D-4F01-8A95-A72232E9ADB6}"/>
    <cellStyle name="Hyperlink 3 2 2 2 2 5 3" xfId="2909" xr:uid="{00000000-0005-0000-0000-00000B0C0000}"/>
    <cellStyle name="Hyperlink 3 2 2 2 2 5 3 2" xfId="9539" xr:uid="{20DC8774-4F7A-46D8-9765-0E509073F059}"/>
    <cellStyle name="Hyperlink 3 2 2 2 2 5 4" xfId="5119" xr:uid="{00000000-0005-0000-0000-00000C0C0000}"/>
    <cellStyle name="Hyperlink 3 2 2 2 2 5 5" xfId="7329" xr:uid="{15E5C994-B1F0-4D4E-990F-DF09EB707EC7}"/>
    <cellStyle name="Hyperlink 3 2 2 2 2 6" xfId="1251" xr:uid="{00000000-0005-0000-0000-00000D0C0000}"/>
    <cellStyle name="Hyperlink 3 2 2 2 2 6 2" xfId="3462" xr:uid="{00000000-0005-0000-0000-00000E0C0000}"/>
    <cellStyle name="Hyperlink 3 2 2 2 2 6 2 2" xfId="10092" xr:uid="{A7E4B090-159C-4BFC-8A03-076683FD774C}"/>
    <cellStyle name="Hyperlink 3 2 2 2 2 6 3" xfId="5672" xr:uid="{00000000-0005-0000-0000-00000F0C0000}"/>
    <cellStyle name="Hyperlink 3 2 2 2 2 6 4" xfId="7882" xr:uid="{B8E8D55F-D0DD-4EB5-8F9C-6E91DEEE3E37}"/>
    <cellStyle name="Hyperlink 3 2 2 2 2 7" xfId="2357" xr:uid="{00000000-0005-0000-0000-0000100C0000}"/>
    <cellStyle name="Hyperlink 3 2 2 2 2 7 2" xfId="8987" xr:uid="{435FB79D-ABD1-49FB-AE93-8381E9CDC57A}"/>
    <cellStyle name="Hyperlink 3 2 2 2 2 8" xfId="4567" xr:uid="{00000000-0005-0000-0000-0000110C0000}"/>
    <cellStyle name="Hyperlink 3 2 2 2 2 9" xfId="6777" xr:uid="{2814FAEC-1653-427A-BF8F-77D9E2317BAB}"/>
    <cellStyle name="Hyperlink 3 2 2 2 3" xfId="184" xr:uid="{00000000-0005-0000-0000-0000120C0000}"/>
    <cellStyle name="Hyperlink 3 2 2 2 3 2" xfId="460" xr:uid="{00000000-0005-0000-0000-0000130C0000}"/>
    <cellStyle name="Hyperlink 3 2 2 2 3 2 2" xfId="1012" xr:uid="{00000000-0005-0000-0000-0000140C0000}"/>
    <cellStyle name="Hyperlink 3 2 2 2 3 2 2 2" xfId="2125" xr:uid="{00000000-0005-0000-0000-0000150C0000}"/>
    <cellStyle name="Hyperlink 3 2 2 2 3 2 2 2 2" xfId="4336" xr:uid="{00000000-0005-0000-0000-0000160C0000}"/>
    <cellStyle name="Hyperlink 3 2 2 2 3 2 2 2 2 2" xfId="10966" xr:uid="{C93B8D3C-3CFB-4585-8C9A-F8424D1F4638}"/>
    <cellStyle name="Hyperlink 3 2 2 2 3 2 2 2 3" xfId="6546" xr:uid="{00000000-0005-0000-0000-0000170C0000}"/>
    <cellStyle name="Hyperlink 3 2 2 2 3 2 2 2 4" xfId="8756" xr:uid="{739256C1-232E-42F4-938A-92E9A681FEE1}"/>
    <cellStyle name="Hyperlink 3 2 2 2 3 2 2 3" xfId="3231" xr:uid="{00000000-0005-0000-0000-0000180C0000}"/>
    <cellStyle name="Hyperlink 3 2 2 2 3 2 2 3 2" xfId="9861" xr:uid="{F7B98DBC-B10F-420B-A4E8-A728B60F6C3E}"/>
    <cellStyle name="Hyperlink 3 2 2 2 3 2 2 4" xfId="5441" xr:uid="{00000000-0005-0000-0000-0000190C0000}"/>
    <cellStyle name="Hyperlink 3 2 2 2 3 2 2 5" xfId="7651" xr:uid="{BF667931-AA1F-49B8-8011-93A23776EAD2}"/>
    <cellStyle name="Hyperlink 3 2 2 2 3 2 3" xfId="1573" xr:uid="{00000000-0005-0000-0000-00001A0C0000}"/>
    <cellStyle name="Hyperlink 3 2 2 2 3 2 3 2" xfId="3784" xr:uid="{00000000-0005-0000-0000-00001B0C0000}"/>
    <cellStyle name="Hyperlink 3 2 2 2 3 2 3 2 2" xfId="10414" xr:uid="{041116B6-26FD-4B3A-9590-5C9A5F57C6B1}"/>
    <cellStyle name="Hyperlink 3 2 2 2 3 2 3 3" xfId="5994" xr:uid="{00000000-0005-0000-0000-00001C0C0000}"/>
    <cellStyle name="Hyperlink 3 2 2 2 3 2 3 4" xfId="8204" xr:uid="{7E07A5AC-74BF-4D63-9580-FCCA1DEF208C}"/>
    <cellStyle name="Hyperlink 3 2 2 2 3 2 4" xfId="2679" xr:uid="{00000000-0005-0000-0000-00001D0C0000}"/>
    <cellStyle name="Hyperlink 3 2 2 2 3 2 4 2" xfId="9309" xr:uid="{B2FE2983-B2C2-4458-85A3-DA250A2875B4}"/>
    <cellStyle name="Hyperlink 3 2 2 2 3 2 5" xfId="4889" xr:uid="{00000000-0005-0000-0000-00001E0C0000}"/>
    <cellStyle name="Hyperlink 3 2 2 2 3 2 6" xfId="7099" xr:uid="{204F137C-4C93-4429-A506-442924CE9240}"/>
    <cellStyle name="Hyperlink 3 2 2 2 3 3" xfId="736" xr:uid="{00000000-0005-0000-0000-00001F0C0000}"/>
    <cellStyle name="Hyperlink 3 2 2 2 3 3 2" xfId="1849" xr:uid="{00000000-0005-0000-0000-0000200C0000}"/>
    <cellStyle name="Hyperlink 3 2 2 2 3 3 2 2" xfId="4060" xr:uid="{00000000-0005-0000-0000-0000210C0000}"/>
    <cellStyle name="Hyperlink 3 2 2 2 3 3 2 2 2" xfId="10690" xr:uid="{89F1FB24-E57C-43A4-BFD3-B060F228FD16}"/>
    <cellStyle name="Hyperlink 3 2 2 2 3 3 2 3" xfId="6270" xr:uid="{00000000-0005-0000-0000-0000220C0000}"/>
    <cellStyle name="Hyperlink 3 2 2 2 3 3 2 4" xfId="8480" xr:uid="{067D5433-B2D9-4208-BB76-B972C0A81CB4}"/>
    <cellStyle name="Hyperlink 3 2 2 2 3 3 3" xfId="2955" xr:uid="{00000000-0005-0000-0000-0000230C0000}"/>
    <cellStyle name="Hyperlink 3 2 2 2 3 3 3 2" xfId="9585" xr:uid="{63499D11-1730-41E0-B2AE-E34667006CD2}"/>
    <cellStyle name="Hyperlink 3 2 2 2 3 3 4" xfId="5165" xr:uid="{00000000-0005-0000-0000-0000240C0000}"/>
    <cellStyle name="Hyperlink 3 2 2 2 3 3 5" xfId="7375" xr:uid="{018869F9-1D4F-4747-8508-70212448E460}"/>
    <cellStyle name="Hyperlink 3 2 2 2 3 4" xfId="1297" xr:uid="{00000000-0005-0000-0000-0000250C0000}"/>
    <cellStyle name="Hyperlink 3 2 2 2 3 4 2" xfId="3508" xr:uid="{00000000-0005-0000-0000-0000260C0000}"/>
    <cellStyle name="Hyperlink 3 2 2 2 3 4 2 2" xfId="10138" xr:uid="{419F937E-1E29-4073-AB90-EC63012AE8E8}"/>
    <cellStyle name="Hyperlink 3 2 2 2 3 4 3" xfId="5718" xr:uid="{00000000-0005-0000-0000-0000270C0000}"/>
    <cellStyle name="Hyperlink 3 2 2 2 3 4 4" xfId="7928" xr:uid="{EA2C5214-D685-4CB5-B05F-3907100BA258}"/>
    <cellStyle name="Hyperlink 3 2 2 2 3 5" xfId="2403" xr:uid="{00000000-0005-0000-0000-0000280C0000}"/>
    <cellStyle name="Hyperlink 3 2 2 2 3 5 2" xfId="9033" xr:uid="{CA580A9A-330A-4878-9337-72ABA21BF6D6}"/>
    <cellStyle name="Hyperlink 3 2 2 2 3 6" xfId="4613" xr:uid="{00000000-0005-0000-0000-0000290C0000}"/>
    <cellStyle name="Hyperlink 3 2 2 2 3 7" xfId="6823" xr:uid="{A77A973E-DB61-4CF2-9238-F6C1065C4BAC}"/>
    <cellStyle name="Hyperlink 3 2 2 2 4" xfId="276" xr:uid="{00000000-0005-0000-0000-00002A0C0000}"/>
    <cellStyle name="Hyperlink 3 2 2 2 4 2" xfId="552" xr:uid="{00000000-0005-0000-0000-00002B0C0000}"/>
    <cellStyle name="Hyperlink 3 2 2 2 4 2 2" xfId="1104" xr:uid="{00000000-0005-0000-0000-00002C0C0000}"/>
    <cellStyle name="Hyperlink 3 2 2 2 4 2 2 2" xfId="2217" xr:uid="{00000000-0005-0000-0000-00002D0C0000}"/>
    <cellStyle name="Hyperlink 3 2 2 2 4 2 2 2 2" xfId="4428" xr:uid="{00000000-0005-0000-0000-00002E0C0000}"/>
    <cellStyle name="Hyperlink 3 2 2 2 4 2 2 2 2 2" xfId="11058" xr:uid="{0CD496B5-210F-4822-8B83-326FEDE3957A}"/>
    <cellStyle name="Hyperlink 3 2 2 2 4 2 2 2 3" xfId="6638" xr:uid="{00000000-0005-0000-0000-00002F0C0000}"/>
    <cellStyle name="Hyperlink 3 2 2 2 4 2 2 2 4" xfId="8848" xr:uid="{94286698-A1FD-4B28-908C-FD71D4AC4CA4}"/>
    <cellStyle name="Hyperlink 3 2 2 2 4 2 2 3" xfId="3323" xr:uid="{00000000-0005-0000-0000-0000300C0000}"/>
    <cellStyle name="Hyperlink 3 2 2 2 4 2 2 3 2" xfId="9953" xr:uid="{2D9E2EA3-ADC3-4E71-BE0B-C64A56DA2CF5}"/>
    <cellStyle name="Hyperlink 3 2 2 2 4 2 2 4" xfId="5533" xr:uid="{00000000-0005-0000-0000-0000310C0000}"/>
    <cellStyle name="Hyperlink 3 2 2 2 4 2 2 5" xfId="7743" xr:uid="{DF0C2769-743E-4EC0-B857-6079F60D2EB9}"/>
    <cellStyle name="Hyperlink 3 2 2 2 4 2 3" xfId="1665" xr:uid="{00000000-0005-0000-0000-0000320C0000}"/>
    <cellStyle name="Hyperlink 3 2 2 2 4 2 3 2" xfId="3876" xr:uid="{00000000-0005-0000-0000-0000330C0000}"/>
    <cellStyle name="Hyperlink 3 2 2 2 4 2 3 2 2" xfId="10506" xr:uid="{C59F6B57-37B4-4E1E-8761-4CAA1A881E6F}"/>
    <cellStyle name="Hyperlink 3 2 2 2 4 2 3 3" xfId="6086" xr:uid="{00000000-0005-0000-0000-0000340C0000}"/>
    <cellStyle name="Hyperlink 3 2 2 2 4 2 3 4" xfId="8296" xr:uid="{DF7ADA48-6718-40F1-8863-C9D9384D8066}"/>
    <cellStyle name="Hyperlink 3 2 2 2 4 2 4" xfId="2771" xr:uid="{00000000-0005-0000-0000-0000350C0000}"/>
    <cellStyle name="Hyperlink 3 2 2 2 4 2 4 2" xfId="9401" xr:uid="{00B55345-8A92-43EC-AB65-E77FCC53176A}"/>
    <cellStyle name="Hyperlink 3 2 2 2 4 2 5" xfId="4981" xr:uid="{00000000-0005-0000-0000-0000360C0000}"/>
    <cellStyle name="Hyperlink 3 2 2 2 4 2 6" xfId="7191" xr:uid="{D0A2E704-6E86-462D-BD07-6047CD586C59}"/>
    <cellStyle name="Hyperlink 3 2 2 2 4 3" xfId="828" xr:uid="{00000000-0005-0000-0000-0000370C0000}"/>
    <cellStyle name="Hyperlink 3 2 2 2 4 3 2" xfId="1941" xr:uid="{00000000-0005-0000-0000-0000380C0000}"/>
    <cellStyle name="Hyperlink 3 2 2 2 4 3 2 2" xfId="4152" xr:uid="{00000000-0005-0000-0000-0000390C0000}"/>
    <cellStyle name="Hyperlink 3 2 2 2 4 3 2 2 2" xfId="10782" xr:uid="{14CB6627-4145-4BAC-A70C-54F6AE86E8D1}"/>
    <cellStyle name="Hyperlink 3 2 2 2 4 3 2 3" xfId="6362" xr:uid="{00000000-0005-0000-0000-00003A0C0000}"/>
    <cellStyle name="Hyperlink 3 2 2 2 4 3 2 4" xfId="8572" xr:uid="{EFB879BA-B2B7-43B1-8ADD-4A2F17E9B336}"/>
    <cellStyle name="Hyperlink 3 2 2 2 4 3 3" xfId="3047" xr:uid="{00000000-0005-0000-0000-00003B0C0000}"/>
    <cellStyle name="Hyperlink 3 2 2 2 4 3 3 2" xfId="9677" xr:uid="{834C0CF1-7311-4474-8BDB-CDD51DD64405}"/>
    <cellStyle name="Hyperlink 3 2 2 2 4 3 4" xfId="5257" xr:uid="{00000000-0005-0000-0000-00003C0C0000}"/>
    <cellStyle name="Hyperlink 3 2 2 2 4 3 5" xfId="7467" xr:uid="{4DF00F8F-B714-4E14-9BBF-72BB192D008D}"/>
    <cellStyle name="Hyperlink 3 2 2 2 4 4" xfId="1389" xr:uid="{00000000-0005-0000-0000-00003D0C0000}"/>
    <cellStyle name="Hyperlink 3 2 2 2 4 4 2" xfId="3600" xr:uid="{00000000-0005-0000-0000-00003E0C0000}"/>
    <cellStyle name="Hyperlink 3 2 2 2 4 4 2 2" xfId="10230" xr:uid="{E99B060C-F035-4307-BB10-2A7378C28E6D}"/>
    <cellStyle name="Hyperlink 3 2 2 2 4 4 3" xfId="5810" xr:uid="{00000000-0005-0000-0000-00003F0C0000}"/>
    <cellStyle name="Hyperlink 3 2 2 2 4 4 4" xfId="8020" xr:uid="{FA207713-171F-4AC6-9B3C-A5664B27BA20}"/>
    <cellStyle name="Hyperlink 3 2 2 2 4 5" xfId="2495" xr:uid="{00000000-0005-0000-0000-0000400C0000}"/>
    <cellStyle name="Hyperlink 3 2 2 2 4 5 2" xfId="9125" xr:uid="{7D6DFFCB-5458-41D2-A6A3-132711561DF8}"/>
    <cellStyle name="Hyperlink 3 2 2 2 4 6" xfId="4705" xr:uid="{00000000-0005-0000-0000-0000410C0000}"/>
    <cellStyle name="Hyperlink 3 2 2 2 4 7" xfId="6915" xr:uid="{1BB008EA-BF7F-4A10-8421-ABC6C75EE04D}"/>
    <cellStyle name="Hyperlink 3 2 2 2 5" xfId="368" xr:uid="{00000000-0005-0000-0000-0000420C0000}"/>
    <cellStyle name="Hyperlink 3 2 2 2 5 2" xfId="920" xr:uid="{00000000-0005-0000-0000-0000430C0000}"/>
    <cellStyle name="Hyperlink 3 2 2 2 5 2 2" xfId="2033" xr:uid="{00000000-0005-0000-0000-0000440C0000}"/>
    <cellStyle name="Hyperlink 3 2 2 2 5 2 2 2" xfId="4244" xr:uid="{00000000-0005-0000-0000-0000450C0000}"/>
    <cellStyle name="Hyperlink 3 2 2 2 5 2 2 2 2" xfId="10874" xr:uid="{CED6D0BD-4909-465A-ADF1-AC45525B3E49}"/>
    <cellStyle name="Hyperlink 3 2 2 2 5 2 2 3" xfId="6454" xr:uid="{00000000-0005-0000-0000-0000460C0000}"/>
    <cellStyle name="Hyperlink 3 2 2 2 5 2 2 4" xfId="8664" xr:uid="{F6F0CD10-58A8-4F20-B684-EEBE31CDB3A6}"/>
    <cellStyle name="Hyperlink 3 2 2 2 5 2 3" xfId="3139" xr:uid="{00000000-0005-0000-0000-0000470C0000}"/>
    <cellStyle name="Hyperlink 3 2 2 2 5 2 3 2" xfId="9769" xr:uid="{F6486359-DCE3-46F0-8DCF-E4B16103687A}"/>
    <cellStyle name="Hyperlink 3 2 2 2 5 2 4" xfId="5349" xr:uid="{00000000-0005-0000-0000-0000480C0000}"/>
    <cellStyle name="Hyperlink 3 2 2 2 5 2 5" xfId="7559" xr:uid="{FABBAA38-8AAE-44B8-8450-2306266EA2F2}"/>
    <cellStyle name="Hyperlink 3 2 2 2 5 3" xfId="1481" xr:uid="{00000000-0005-0000-0000-0000490C0000}"/>
    <cellStyle name="Hyperlink 3 2 2 2 5 3 2" xfId="3692" xr:uid="{00000000-0005-0000-0000-00004A0C0000}"/>
    <cellStyle name="Hyperlink 3 2 2 2 5 3 2 2" xfId="10322" xr:uid="{2D8C6702-52CA-484E-98B4-54218CB1D9CB}"/>
    <cellStyle name="Hyperlink 3 2 2 2 5 3 3" xfId="5902" xr:uid="{00000000-0005-0000-0000-00004B0C0000}"/>
    <cellStyle name="Hyperlink 3 2 2 2 5 3 4" xfId="8112" xr:uid="{3BD7E300-E8E1-40C3-80EE-4502D941B00A}"/>
    <cellStyle name="Hyperlink 3 2 2 2 5 4" xfId="2587" xr:uid="{00000000-0005-0000-0000-00004C0C0000}"/>
    <cellStyle name="Hyperlink 3 2 2 2 5 4 2" xfId="9217" xr:uid="{F0273028-BF6F-4E7E-99F1-A96D8D877EF9}"/>
    <cellStyle name="Hyperlink 3 2 2 2 5 5" xfId="4797" xr:uid="{00000000-0005-0000-0000-00004D0C0000}"/>
    <cellStyle name="Hyperlink 3 2 2 2 5 6" xfId="7007" xr:uid="{434A2F8D-8CE6-4D9C-940B-30A649A931F0}"/>
    <cellStyle name="Hyperlink 3 2 2 2 6" xfId="644" xr:uid="{00000000-0005-0000-0000-00004E0C0000}"/>
    <cellStyle name="Hyperlink 3 2 2 2 6 2" xfId="1757" xr:uid="{00000000-0005-0000-0000-00004F0C0000}"/>
    <cellStyle name="Hyperlink 3 2 2 2 6 2 2" xfId="3968" xr:uid="{00000000-0005-0000-0000-0000500C0000}"/>
    <cellStyle name="Hyperlink 3 2 2 2 6 2 2 2" xfId="10598" xr:uid="{C29009D5-210B-473D-8839-615EAD24F2D3}"/>
    <cellStyle name="Hyperlink 3 2 2 2 6 2 3" xfId="6178" xr:uid="{00000000-0005-0000-0000-0000510C0000}"/>
    <cellStyle name="Hyperlink 3 2 2 2 6 2 4" xfId="8388" xr:uid="{ED0BDC95-41F9-44E9-9A31-E377BC1096E4}"/>
    <cellStyle name="Hyperlink 3 2 2 2 6 3" xfId="2863" xr:uid="{00000000-0005-0000-0000-0000520C0000}"/>
    <cellStyle name="Hyperlink 3 2 2 2 6 3 2" xfId="9493" xr:uid="{102F844E-A773-45F5-B90A-689034B279F3}"/>
    <cellStyle name="Hyperlink 3 2 2 2 6 4" xfId="5073" xr:uid="{00000000-0005-0000-0000-0000530C0000}"/>
    <cellStyle name="Hyperlink 3 2 2 2 6 5" xfId="7283" xr:uid="{F158DB39-F33C-451E-8C8C-604129A01C84}"/>
    <cellStyle name="Hyperlink 3 2 2 2 7" xfId="1205" xr:uid="{00000000-0005-0000-0000-0000540C0000}"/>
    <cellStyle name="Hyperlink 3 2 2 2 7 2" xfId="3416" xr:uid="{00000000-0005-0000-0000-0000550C0000}"/>
    <cellStyle name="Hyperlink 3 2 2 2 7 2 2" xfId="10046" xr:uid="{DFD91AC6-34DA-4F04-95C3-4E5293D2C9AB}"/>
    <cellStyle name="Hyperlink 3 2 2 2 7 3" xfId="5626" xr:uid="{00000000-0005-0000-0000-0000560C0000}"/>
    <cellStyle name="Hyperlink 3 2 2 2 7 4" xfId="7836" xr:uid="{3932A02D-3D84-4C14-98DD-1B5A9CBB4DF6}"/>
    <cellStyle name="Hyperlink 3 2 2 2 8" xfId="2311" xr:uid="{00000000-0005-0000-0000-0000570C0000}"/>
    <cellStyle name="Hyperlink 3 2 2 2 8 2" xfId="8941" xr:uid="{61EBD3DC-1365-40D3-A769-8A3D34AA0444}"/>
    <cellStyle name="Hyperlink 3 2 2 2 9" xfId="4521" xr:uid="{00000000-0005-0000-0000-0000580C0000}"/>
    <cellStyle name="Hyperlink 3 2 2 3" xfId="118" xr:uid="{00000000-0005-0000-0000-0000590C0000}"/>
    <cellStyle name="Hyperlink 3 2 2 3 2" xfId="210" xr:uid="{00000000-0005-0000-0000-00005A0C0000}"/>
    <cellStyle name="Hyperlink 3 2 2 3 2 2" xfId="486" xr:uid="{00000000-0005-0000-0000-00005B0C0000}"/>
    <cellStyle name="Hyperlink 3 2 2 3 2 2 2" xfId="1038" xr:uid="{00000000-0005-0000-0000-00005C0C0000}"/>
    <cellStyle name="Hyperlink 3 2 2 3 2 2 2 2" xfId="2151" xr:uid="{00000000-0005-0000-0000-00005D0C0000}"/>
    <cellStyle name="Hyperlink 3 2 2 3 2 2 2 2 2" xfId="4362" xr:uid="{00000000-0005-0000-0000-00005E0C0000}"/>
    <cellStyle name="Hyperlink 3 2 2 3 2 2 2 2 2 2" xfId="10992" xr:uid="{18D6C7A1-2F31-4D2C-8B6A-563B303A81E2}"/>
    <cellStyle name="Hyperlink 3 2 2 3 2 2 2 2 3" xfId="6572" xr:uid="{00000000-0005-0000-0000-00005F0C0000}"/>
    <cellStyle name="Hyperlink 3 2 2 3 2 2 2 2 4" xfId="8782" xr:uid="{21D67D39-BCE8-4435-8C76-7EF3B800C9EB}"/>
    <cellStyle name="Hyperlink 3 2 2 3 2 2 2 3" xfId="3257" xr:uid="{00000000-0005-0000-0000-0000600C0000}"/>
    <cellStyle name="Hyperlink 3 2 2 3 2 2 2 3 2" xfId="9887" xr:uid="{FEE745DF-D8B3-4D6D-92EC-DA2B9013EF35}"/>
    <cellStyle name="Hyperlink 3 2 2 3 2 2 2 4" xfId="5467" xr:uid="{00000000-0005-0000-0000-0000610C0000}"/>
    <cellStyle name="Hyperlink 3 2 2 3 2 2 2 5" xfId="7677" xr:uid="{2BC9A6CA-FA08-43F6-8F85-C682E1E337BE}"/>
    <cellStyle name="Hyperlink 3 2 2 3 2 2 3" xfId="1599" xr:uid="{00000000-0005-0000-0000-0000620C0000}"/>
    <cellStyle name="Hyperlink 3 2 2 3 2 2 3 2" xfId="3810" xr:uid="{00000000-0005-0000-0000-0000630C0000}"/>
    <cellStyle name="Hyperlink 3 2 2 3 2 2 3 2 2" xfId="10440" xr:uid="{92AE0D17-274C-4339-8494-D15EB6AB739E}"/>
    <cellStyle name="Hyperlink 3 2 2 3 2 2 3 3" xfId="6020" xr:uid="{00000000-0005-0000-0000-0000640C0000}"/>
    <cellStyle name="Hyperlink 3 2 2 3 2 2 3 4" xfId="8230" xr:uid="{F42B3AEF-5DF9-4276-BF2D-1E3A6F78A4B2}"/>
    <cellStyle name="Hyperlink 3 2 2 3 2 2 4" xfId="2705" xr:uid="{00000000-0005-0000-0000-0000650C0000}"/>
    <cellStyle name="Hyperlink 3 2 2 3 2 2 4 2" xfId="9335" xr:uid="{B6731B3A-0B48-47E8-99D1-95EC4008DD95}"/>
    <cellStyle name="Hyperlink 3 2 2 3 2 2 5" xfId="4915" xr:uid="{00000000-0005-0000-0000-0000660C0000}"/>
    <cellStyle name="Hyperlink 3 2 2 3 2 2 6" xfId="7125" xr:uid="{C2BCF5E0-B34D-4B0A-B775-5344AA913164}"/>
    <cellStyle name="Hyperlink 3 2 2 3 2 3" xfId="762" xr:uid="{00000000-0005-0000-0000-0000670C0000}"/>
    <cellStyle name="Hyperlink 3 2 2 3 2 3 2" xfId="1875" xr:uid="{00000000-0005-0000-0000-0000680C0000}"/>
    <cellStyle name="Hyperlink 3 2 2 3 2 3 2 2" xfId="4086" xr:uid="{00000000-0005-0000-0000-0000690C0000}"/>
    <cellStyle name="Hyperlink 3 2 2 3 2 3 2 2 2" xfId="10716" xr:uid="{1F92B595-6D7A-43F6-9347-5546D92AA31D}"/>
    <cellStyle name="Hyperlink 3 2 2 3 2 3 2 3" xfId="6296" xr:uid="{00000000-0005-0000-0000-00006A0C0000}"/>
    <cellStyle name="Hyperlink 3 2 2 3 2 3 2 4" xfId="8506" xr:uid="{7653CAC3-D0D8-48A7-B23D-65E6BB8B12C8}"/>
    <cellStyle name="Hyperlink 3 2 2 3 2 3 3" xfId="2981" xr:uid="{00000000-0005-0000-0000-00006B0C0000}"/>
    <cellStyle name="Hyperlink 3 2 2 3 2 3 3 2" xfId="9611" xr:uid="{211A88F4-38EC-4CDF-9DFA-2BDC8DCAA588}"/>
    <cellStyle name="Hyperlink 3 2 2 3 2 3 4" xfId="5191" xr:uid="{00000000-0005-0000-0000-00006C0C0000}"/>
    <cellStyle name="Hyperlink 3 2 2 3 2 3 5" xfId="7401" xr:uid="{5668C554-998D-4146-9F5D-75F5821DF412}"/>
    <cellStyle name="Hyperlink 3 2 2 3 2 4" xfId="1323" xr:uid="{00000000-0005-0000-0000-00006D0C0000}"/>
    <cellStyle name="Hyperlink 3 2 2 3 2 4 2" xfId="3534" xr:uid="{00000000-0005-0000-0000-00006E0C0000}"/>
    <cellStyle name="Hyperlink 3 2 2 3 2 4 2 2" xfId="10164" xr:uid="{BCECAE4C-2CC9-47A5-B590-0BFC8350C01E}"/>
    <cellStyle name="Hyperlink 3 2 2 3 2 4 3" xfId="5744" xr:uid="{00000000-0005-0000-0000-00006F0C0000}"/>
    <cellStyle name="Hyperlink 3 2 2 3 2 4 4" xfId="7954" xr:uid="{6019A409-B0E3-46E5-ABC3-9F1E1F6A6E96}"/>
    <cellStyle name="Hyperlink 3 2 2 3 2 5" xfId="2429" xr:uid="{00000000-0005-0000-0000-0000700C0000}"/>
    <cellStyle name="Hyperlink 3 2 2 3 2 5 2" xfId="9059" xr:uid="{944445C4-653D-4B63-8E94-9129D3D208C9}"/>
    <cellStyle name="Hyperlink 3 2 2 3 2 6" xfId="4639" xr:uid="{00000000-0005-0000-0000-0000710C0000}"/>
    <cellStyle name="Hyperlink 3 2 2 3 2 7" xfId="6849" xr:uid="{3DFF0D91-90E3-4D2D-9BF2-7A1B66A900B0}"/>
    <cellStyle name="Hyperlink 3 2 2 3 3" xfId="302" xr:uid="{00000000-0005-0000-0000-0000720C0000}"/>
    <cellStyle name="Hyperlink 3 2 2 3 3 2" xfId="578" xr:uid="{00000000-0005-0000-0000-0000730C0000}"/>
    <cellStyle name="Hyperlink 3 2 2 3 3 2 2" xfId="1130" xr:uid="{00000000-0005-0000-0000-0000740C0000}"/>
    <cellStyle name="Hyperlink 3 2 2 3 3 2 2 2" xfId="2243" xr:uid="{00000000-0005-0000-0000-0000750C0000}"/>
    <cellStyle name="Hyperlink 3 2 2 3 3 2 2 2 2" xfId="4454" xr:uid="{00000000-0005-0000-0000-0000760C0000}"/>
    <cellStyle name="Hyperlink 3 2 2 3 3 2 2 2 2 2" xfId="11084" xr:uid="{E4CC5C7D-7780-410E-AF10-4F6957DAC985}"/>
    <cellStyle name="Hyperlink 3 2 2 3 3 2 2 2 3" xfId="6664" xr:uid="{00000000-0005-0000-0000-0000770C0000}"/>
    <cellStyle name="Hyperlink 3 2 2 3 3 2 2 2 4" xfId="8874" xr:uid="{0B419BBA-E3E1-4D24-867D-9A616CC1CBC1}"/>
    <cellStyle name="Hyperlink 3 2 2 3 3 2 2 3" xfId="3349" xr:uid="{00000000-0005-0000-0000-0000780C0000}"/>
    <cellStyle name="Hyperlink 3 2 2 3 3 2 2 3 2" xfId="9979" xr:uid="{7D392ADE-3601-4442-894F-FE59F020F5F3}"/>
    <cellStyle name="Hyperlink 3 2 2 3 3 2 2 4" xfId="5559" xr:uid="{00000000-0005-0000-0000-0000790C0000}"/>
    <cellStyle name="Hyperlink 3 2 2 3 3 2 2 5" xfId="7769" xr:uid="{0B0A9FC8-F7DB-4ECB-B960-22F4A8CC3B97}"/>
    <cellStyle name="Hyperlink 3 2 2 3 3 2 3" xfId="1691" xr:uid="{00000000-0005-0000-0000-00007A0C0000}"/>
    <cellStyle name="Hyperlink 3 2 2 3 3 2 3 2" xfId="3902" xr:uid="{00000000-0005-0000-0000-00007B0C0000}"/>
    <cellStyle name="Hyperlink 3 2 2 3 3 2 3 2 2" xfId="10532" xr:uid="{EE44732C-AE96-4E62-8EFE-A61AD7941798}"/>
    <cellStyle name="Hyperlink 3 2 2 3 3 2 3 3" xfId="6112" xr:uid="{00000000-0005-0000-0000-00007C0C0000}"/>
    <cellStyle name="Hyperlink 3 2 2 3 3 2 3 4" xfId="8322" xr:uid="{0434B3E8-EFE1-4AC5-BF96-3CC9D0792EC0}"/>
    <cellStyle name="Hyperlink 3 2 2 3 3 2 4" xfId="2797" xr:uid="{00000000-0005-0000-0000-00007D0C0000}"/>
    <cellStyle name="Hyperlink 3 2 2 3 3 2 4 2" xfId="9427" xr:uid="{81F07348-CC72-4387-84E8-80E5CE0CE7F0}"/>
    <cellStyle name="Hyperlink 3 2 2 3 3 2 5" xfId="5007" xr:uid="{00000000-0005-0000-0000-00007E0C0000}"/>
    <cellStyle name="Hyperlink 3 2 2 3 3 2 6" xfId="7217" xr:uid="{272A0470-56FA-46F3-9F75-1B2E3E5EC70A}"/>
    <cellStyle name="Hyperlink 3 2 2 3 3 3" xfId="854" xr:uid="{00000000-0005-0000-0000-00007F0C0000}"/>
    <cellStyle name="Hyperlink 3 2 2 3 3 3 2" xfId="1967" xr:uid="{00000000-0005-0000-0000-0000800C0000}"/>
    <cellStyle name="Hyperlink 3 2 2 3 3 3 2 2" xfId="4178" xr:uid="{00000000-0005-0000-0000-0000810C0000}"/>
    <cellStyle name="Hyperlink 3 2 2 3 3 3 2 2 2" xfId="10808" xr:uid="{6D7CFFFE-C892-4AC7-8611-D5789AE95610}"/>
    <cellStyle name="Hyperlink 3 2 2 3 3 3 2 3" xfId="6388" xr:uid="{00000000-0005-0000-0000-0000820C0000}"/>
    <cellStyle name="Hyperlink 3 2 2 3 3 3 2 4" xfId="8598" xr:uid="{3B07E9B6-F16A-418F-9911-9BBE0BA60A27}"/>
    <cellStyle name="Hyperlink 3 2 2 3 3 3 3" xfId="3073" xr:uid="{00000000-0005-0000-0000-0000830C0000}"/>
    <cellStyle name="Hyperlink 3 2 2 3 3 3 3 2" xfId="9703" xr:uid="{32220525-90E7-4B8E-B8E5-B1199BE9347B}"/>
    <cellStyle name="Hyperlink 3 2 2 3 3 3 4" xfId="5283" xr:uid="{00000000-0005-0000-0000-0000840C0000}"/>
    <cellStyle name="Hyperlink 3 2 2 3 3 3 5" xfId="7493" xr:uid="{D89AADA4-F52C-4692-A27C-214AAAAB7405}"/>
    <cellStyle name="Hyperlink 3 2 2 3 3 4" xfId="1415" xr:uid="{00000000-0005-0000-0000-0000850C0000}"/>
    <cellStyle name="Hyperlink 3 2 2 3 3 4 2" xfId="3626" xr:uid="{00000000-0005-0000-0000-0000860C0000}"/>
    <cellStyle name="Hyperlink 3 2 2 3 3 4 2 2" xfId="10256" xr:uid="{26404782-187C-443B-983E-95E5BD953A04}"/>
    <cellStyle name="Hyperlink 3 2 2 3 3 4 3" xfId="5836" xr:uid="{00000000-0005-0000-0000-0000870C0000}"/>
    <cellStyle name="Hyperlink 3 2 2 3 3 4 4" xfId="8046" xr:uid="{27314635-F665-4F1C-9D6D-152D75F8BBB7}"/>
    <cellStyle name="Hyperlink 3 2 2 3 3 5" xfId="2521" xr:uid="{00000000-0005-0000-0000-0000880C0000}"/>
    <cellStyle name="Hyperlink 3 2 2 3 3 5 2" xfId="9151" xr:uid="{C742D71C-122C-4E0E-AD89-CDADC29495D8}"/>
    <cellStyle name="Hyperlink 3 2 2 3 3 6" xfId="4731" xr:uid="{00000000-0005-0000-0000-0000890C0000}"/>
    <cellStyle name="Hyperlink 3 2 2 3 3 7" xfId="6941" xr:uid="{5D2CC483-B1CA-4580-8DA4-79EA97C8F4CF}"/>
    <cellStyle name="Hyperlink 3 2 2 3 4" xfId="394" xr:uid="{00000000-0005-0000-0000-00008A0C0000}"/>
    <cellStyle name="Hyperlink 3 2 2 3 4 2" xfId="946" xr:uid="{00000000-0005-0000-0000-00008B0C0000}"/>
    <cellStyle name="Hyperlink 3 2 2 3 4 2 2" xfId="2059" xr:uid="{00000000-0005-0000-0000-00008C0C0000}"/>
    <cellStyle name="Hyperlink 3 2 2 3 4 2 2 2" xfId="4270" xr:uid="{00000000-0005-0000-0000-00008D0C0000}"/>
    <cellStyle name="Hyperlink 3 2 2 3 4 2 2 2 2" xfId="10900" xr:uid="{D89AE8E2-92BD-4604-9439-BDDD77C140E0}"/>
    <cellStyle name="Hyperlink 3 2 2 3 4 2 2 3" xfId="6480" xr:uid="{00000000-0005-0000-0000-00008E0C0000}"/>
    <cellStyle name="Hyperlink 3 2 2 3 4 2 2 4" xfId="8690" xr:uid="{A07BDA0A-D30D-4D32-B09E-F5EA76A0E6E7}"/>
    <cellStyle name="Hyperlink 3 2 2 3 4 2 3" xfId="3165" xr:uid="{00000000-0005-0000-0000-00008F0C0000}"/>
    <cellStyle name="Hyperlink 3 2 2 3 4 2 3 2" xfId="9795" xr:uid="{E5C57FB9-55F5-402A-952E-C6D35FFBB2BB}"/>
    <cellStyle name="Hyperlink 3 2 2 3 4 2 4" xfId="5375" xr:uid="{00000000-0005-0000-0000-0000900C0000}"/>
    <cellStyle name="Hyperlink 3 2 2 3 4 2 5" xfId="7585" xr:uid="{26AF5DDB-7735-4797-95C9-A4BDEE78C22A}"/>
    <cellStyle name="Hyperlink 3 2 2 3 4 3" xfId="1507" xr:uid="{00000000-0005-0000-0000-0000910C0000}"/>
    <cellStyle name="Hyperlink 3 2 2 3 4 3 2" xfId="3718" xr:uid="{00000000-0005-0000-0000-0000920C0000}"/>
    <cellStyle name="Hyperlink 3 2 2 3 4 3 2 2" xfId="10348" xr:uid="{2CEEC6F1-576A-4B62-86A8-3A92E40F6011}"/>
    <cellStyle name="Hyperlink 3 2 2 3 4 3 3" xfId="5928" xr:uid="{00000000-0005-0000-0000-0000930C0000}"/>
    <cellStyle name="Hyperlink 3 2 2 3 4 3 4" xfId="8138" xr:uid="{D07B73C1-4C7C-4976-B8E5-2079A6930CE9}"/>
    <cellStyle name="Hyperlink 3 2 2 3 4 4" xfId="2613" xr:uid="{00000000-0005-0000-0000-0000940C0000}"/>
    <cellStyle name="Hyperlink 3 2 2 3 4 4 2" xfId="9243" xr:uid="{D026B117-D052-411A-8568-E5225B0689E5}"/>
    <cellStyle name="Hyperlink 3 2 2 3 4 5" xfId="4823" xr:uid="{00000000-0005-0000-0000-0000950C0000}"/>
    <cellStyle name="Hyperlink 3 2 2 3 4 6" xfId="7033" xr:uid="{24A90BE9-B592-409D-8C9F-27B5F12F5FD7}"/>
    <cellStyle name="Hyperlink 3 2 2 3 5" xfId="670" xr:uid="{00000000-0005-0000-0000-0000960C0000}"/>
    <cellStyle name="Hyperlink 3 2 2 3 5 2" xfId="1783" xr:uid="{00000000-0005-0000-0000-0000970C0000}"/>
    <cellStyle name="Hyperlink 3 2 2 3 5 2 2" xfId="3994" xr:uid="{00000000-0005-0000-0000-0000980C0000}"/>
    <cellStyle name="Hyperlink 3 2 2 3 5 2 2 2" xfId="10624" xr:uid="{C55AEF69-F460-4644-A8BB-0D61B5EA01CB}"/>
    <cellStyle name="Hyperlink 3 2 2 3 5 2 3" xfId="6204" xr:uid="{00000000-0005-0000-0000-0000990C0000}"/>
    <cellStyle name="Hyperlink 3 2 2 3 5 2 4" xfId="8414" xr:uid="{3514BEFD-BE04-4079-B38A-1D24009E6AA4}"/>
    <cellStyle name="Hyperlink 3 2 2 3 5 3" xfId="2889" xr:uid="{00000000-0005-0000-0000-00009A0C0000}"/>
    <cellStyle name="Hyperlink 3 2 2 3 5 3 2" xfId="9519" xr:uid="{822F45C9-DF19-4D66-B010-8CAF43832C48}"/>
    <cellStyle name="Hyperlink 3 2 2 3 5 4" xfId="5099" xr:uid="{00000000-0005-0000-0000-00009B0C0000}"/>
    <cellStyle name="Hyperlink 3 2 2 3 5 5" xfId="7309" xr:uid="{7FAE8911-A997-4FFA-810A-4036CAF25CEF}"/>
    <cellStyle name="Hyperlink 3 2 2 3 6" xfId="1231" xr:uid="{00000000-0005-0000-0000-00009C0C0000}"/>
    <cellStyle name="Hyperlink 3 2 2 3 6 2" xfId="3442" xr:uid="{00000000-0005-0000-0000-00009D0C0000}"/>
    <cellStyle name="Hyperlink 3 2 2 3 6 2 2" xfId="10072" xr:uid="{F352B90E-0E85-403C-943B-C818C8E5753D}"/>
    <cellStyle name="Hyperlink 3 2 2 3 6 3" xfId="5652" xr:uid="{00000000-0005-0000-0000-00009E0C0000}"/>
    <cellStyle name="Hyperlink 3 2 2 3 6 4" xfId="7862" xr:uid="{23712070-DA0A-429F-8E06-61E6241FB635}"/>
    <cellStyle name="Hyperlink 3 2 2 3 7" xfId="2337" xr:uid="{00000000-0005-0000-0000-00009F0C0000}"/>
    <cellStyle name="Hyperlink 3 2 2 3 7 2" xfId="8967" xr:uid="{324D8276-C634-4C75-947F-7A45D854D3BC}"/>
    <cellStyle name="Hyperlink 3 2 2 3 8" xfId="4547" xr:uid="{00000000-0005-0000-0000-0000A00C0000}"/>
    <cellStyle name="Hyperlink 3 2 2 3 9" xfId="6757" xr:uid="{A91182EB-514F-4F84-BAC1-7AE8460C92BA}"/>
    <cellStyle name="Hyperlink 3 2 2 4" xfId="164" xr:uid="{00000000-0005-0000-0000-0000A10C0000}"/>
    <cellStyle name="Hyperlink 3 2 2 4 2" xfId="440" xr:uid="{00000000-0005-0000-0000-0000A20C0000}"/>
    <cellStyle name="Hyperlink 3 2 2 4 2 2" xfId="992" xr:uid="{00000000-0005-0000-0000-0000A30C0000}"/>
    <cellStyle name="Hyperlink 3 2 2 4 2 2 2" xfId="2105" xr:uid="{00000000-0005-0000-0000-0000A40C0000}"/>
    <cellStyle name="Hyperlink 3 2 2 4 2 2 2 2" xfId="4316" xr:uid="{00000000-0005-0000-0000-0000A50C0000}"/>
    <cellStyle name="Hyperlink 3 2 2 4 2 2 2 2 2" xfId="10946" xr:uid="{E1CF249E-B384-4C28-A550-2B51CC1D3FAE}"/>
    <cellStyle name="Hyperlink 3 2 2 4 2 2 2 3" xfId="6526" xr:uid="{00000000-0005-0000-0000-0000A60C0000}"/>
    <cellStyle name="Hyperlink 3 2 2 4 2 2 2 4" xfId="8736" xr:uid="{B4FFBD9B-9077-479B-B196-29CDE42E9042}"/>
    <cellStyle name="Hyperlink 3 2 2 4 2 2 3" xfId="3211" xr:uid="{00000000-0005-0000-0000-0000A70C0000}"/>
    <cellStyle name="Hyperlink 3 2 2 4 2 2 3 2" xfId="9841" xr:uid="{8F9258F5-7386-4B88-AB71-A5C3E7EBBE07}"/>
    <cellStyle name="Hyperlink 3 2 2 4 2 2 4" xfId="5421" xr:uid="{00000000-0005-0000-0000-0000A80C0000}"/>
    <cellStyle name="Hyperlink 3 2 2 4 2 2 5" xfId="7631" xr:uid="{08C8CBD9-F6A7-40B4-BD44-C202A3792369}"/>
    <cellStyle name="Hyperlink 3 2 2 4 2 3" xfId="1553" xr:uid="{00000000-0005-0000-0000-0000A90C0000}"/>
    <cellStyle name="Hyperlink 3 2 2 4 2 3 2" xfId="3764" xr:uid="{00000000-0005-0000-0000-0000AA0C0000}"/>
    <cellStyle name="Hyperlink 3 2 2 4 2 3 2 2" xfId="10394" xr:uid="{2986E22F-7CCE-4DD3-8D9D-5ACB328127FD}"/>
    <cellStyle name="Hyperlink 3 2 2 4 2 3 3" xfId="5974" xr:uid="{00000000-0005-0000-0000-0000AB0C0000}"/>
    <cellStyle name="Hyperlink 3 2 2 4 2 3 4" xfId="8184" xr:uid="{C782FBF5-CAE4-4FB7-9348-D43BEA50F0F1}"/>
    <cellStyle name="Hyperlink 3 2 2 4 2 4" xfId="2659" xr:uid="{00000000-0005-0000-0000-0000AC0C0000}"/>
    <cellStyle name="Hyperlink 3 2 2 4 2 4 2" xfId="9289" xr:uid="{78ADCA54-CEC2-408F-AE3D-CD0F3DC270A7}"/>
    <cellStyle name="Hyperlink 3 2 2 4 2 5" xfId="4869" xr:uid="{00000000-0005-0000-0000-0000AD0C0000}"/>
    <cellStyle name="Hyperlink 3 2 2 4 2 6" xfId="7079" xr:uid="{AA9F6F87-9833-4695-8157-B2092FA83C4C}"/>
    <cellStyle name="Hyperlink 3 2 2 4 3" xfId="716" xr:uid="{00000000-0005-0000-0000-0000AE0C0000}"/>
    <cellStyle name="Hyperlink 3 2 2 4 3 2" xfId="1829" xr:uid="{00000000-0005-0000-0000-0000AF0C0000}"/>
    <cellStyle name="Hyperlink 3 2 2 4 3 2 2" xfId="4040" xr:uid="{00000000-0005-0000-0000-0000B00C0000}"/>
    <cellStyle name="Hyperlink 3 2 2 4 3 2 2 2" xfId="10670" xr:uid="{F1004C98-A545-419F-96A5-D627A8F025AD}"/>
    <cellStyle name="Hyperlink 3 2 2 4 3 2 3" xfId="6250" xr:uid="{00000000-0005-0000-0000-0000B10C0000}"/>
    <cellStyle name="Hyperlink 3 2 2 4 3 2 4" xfId="8460" xr:uid="{2E0697AC-9D26-4CA1-838E-8F943D272FA3}"/>
    <cellStyle name="Hyperlink 3 2 2 4 3 3" xfId="2935" xr:uid="{00000000-0005-0000-0000-0000B20C0000}"/>
    <cellStyle name="Hyperlink 3 2 2 4 3 3 2" xfId="9565" xr:uid="{BDFF31A2-4E82-48F6-894C-9175BF4118AC}"/>
    <cellStyle name="Hyperlink 3 2 2 4 3 4" xfId="5145" xr:uid="{00000000-0005-0000-0000-0000B30C0000}"/>
    <cellStyle name="Hyperlink 3 2 2 4 3 5" xfId="7355" xr:uid="{ED7A85F7-1078-4B8A-A966-F7A6885C486E}"/>
    <cellStyle name="Hyperlink 3 2 2 4 4" xfId="1277" xr:uid="{00000000-0005-0000-0000-0000B40C0000}"/>
    <cellStyle name="Hyperlink 3 2 2 4 4 2" xfId="3488" xr:uid="{00000000-0005-0000-0000-0000B50C0000}"/>
    <cellStyle name="Hyperlink 3 2 2 4 4 2 2" xfId="10118" xr:uid="{B593B52D-6294-4081-9F96-83DA32C42DA1}"/>
    <cellStyle name="Hyperlink 3 2 2 4 4 3" xfId="5698" xr:uid="{00000000-0005-0000-0000-0000B60C0000}"/>
    <cellStyle name="Hyperlink 3 2 2 4 4 4" xfId="7908" xr:uid="{74703C08-D8C1-4AD4-98C7-51CE8E8D1F55}"/>
    <cellStyle name="Hyperlink 3 2 2 4 5" xfId="2383" xr:uid="{00000000-0005-0000-0000-0000B70C0000}"/>
    <cellStyle name="Hyperlink 3 2 2 4 5 2" xfId="9013" xr:uid="{A5591568-6644-4B08-AB3E-E07B5EB815FE}"/>
    <cellStyle name="Hyperlink 3 2 2 4 6" xfId="4593" xr:uid="{00000000-0005-0000-0000-0000B80C0000}"/>
    <cellStyle name="Hyperlink 3 2 2 4 7" xfId="6803" xr:uid="{8AB32F2D-84E7-4B6F-B87F-B8F3D76A6E23}"/>
    <cellStyle name="Hyperlink 3 2 2 5" xfId="256" xr:uid="{00000000-0005-0000-0000-0000B90C0000}"/>
    <cellStyle name="Hyperlink 3 2 2 5 2" xfId="532" xr:uid="{00000000-0005-0000-0000-0000BA0C0000}"/>
    <cellStyle name="Hyperlink 3 2 2 5 2 2" xfId="1084" xr:uid="{00000000-0005-0000-0000-0000BB0C0000}"/>
    <cellStyle name="Hyperlink 3 2 2 5 2 2 2" xfId="2197" xr:uid="{00000000-0005-0000-0000-0000BC0C0000}"/>
    <cellStyle name="Hyperlink 3 2 2 5 2 2 2 2" xfId="4408" xr:uid="{00000000-0005-0000-0000-0000BD0C0000}"/>
    <cellStyle name="Hyperlink 3 2 2 5 2 2 2 2 2" xfId="11038" xr:uid="{177E4306-F32D-4C49-A7BE-2A2BC02AC1D1}"/>
    <cellStyle name="Hyperlink 3 2 2 5 2 2 2 3" xfId="6618" xr:uid="{00000000-0005-0000-0000-0000BE0C0000}"/>
    <cellStyle name="Hyperlink 3 2 2 5 2 2 2 4" xfId="8828" xr:uid="{8A4D8D65-7591-4191-AA53-6195B316341F}"/>
    <cellStyle name="Hyperlink 3 2 2 5 2 2 3" xfId="3303" xr:uid="{00000000-0005-0000-0000-0000BF0C0000}"/>
    <cellStyle name="Hyperlink 3 2 2 5 2 2 3 2" xfId="9933" xr:uid="{522A3E2D-FEB9-4ABC-A9BC-680D506C07CB}"/>
    <cellStyle name="Hyperlink 3 2 2 5 2 2 4" xfId="5513" xr:uid="{00000000-0005-0000-0000-0000C00C0000}"/>
    <cellStyle name="Hyperlink 3 2 2 5 2 2 5" xfId="7723" xr:uid="{21BB9EB5-6153-4FC2-BE14-422202ED10D9}"/>
    <cellStyle name="Hyperlink 3 2 2 5 2 3" xfId="1645" xr:uid="{00000000-0005-0000-0000-0000C10C0000}"/>
    <cellStyle name="Hyperlink 3 2 2 5 2 3 2" xfId="3856" xr:uid="{00000000-0005-0000-0000-0000C20C0000}"/>
    <cellStyle name="Hyperlink 3 2 2 5 2 3 2 2" xfId="10486" xr:uid="{04855746-1491-417F-8F36-9B827589C2A2}"/>
    <cellStyle name="Hyperlink 3 2 2 5 2 3 3" xfId="6066" xr:uid="{00000000-0005-0000-0000-0000C30C0000}"/>
    <cellStyle name="Hyperlink 3 2 2 5 2 3 4" xfId="8276" xr:uid="{E2A39EEB-ABED-48FE-83FC-855C613C79B0}"/>
    <cellStyle name="Hyperlink 3 2 2 5 2 4" xfId="2751" xr:uid="{00000000-0005-0000-0000-0000C40C0000}"/>
    <cellStyle name="Hyperlink 3 2 2 5 2 4 2" xfId="9381" xr:uid="{B3C5428B-1657-453B-8DE7-E33AD51078FD}"/>
    <cellStyle name="Hyperlink 3 2 2 5 2 5" xfId="4961" xr:uid="{00000000-0005-0000-0000-0000C50C0000}"/>
    <cellStyle name="Hyperlink 3 2 2 5 2 6" xfId="7171" xr:uid="{2EBCCE32-6764-432D-BAE3-2567E17B60F4}"/>
    <cellStyle name="Hyperlink 3 2 2 5 3" xfId="808" xr:uid="{00000000-0005-0000-0000-0000C60C0000}"/>
    <cellStyle name="Hyperlink 3 2 2 5 3 2" xfId="1921" xr:uid="{00000000-0005-0000-0000-0000C70C0000}"/>
    <cellStyle name="Hyperlink 3 2 2 5 3 2 2" xfId="4132" xr:uid="{00000000-0005-0000-0000-0000C80C0000}"/>
    <cellStyle name="Hyperlink 3 2 2 5 3 2 2 2" xfId="10762" xr:uid="{265D95B2-EF73-44E7-A5B1-987DCF2A91C2}"/>
    <cellStyle name="Hyperlink 3 2 2 5 3 2 3" xfId="6342" xr:uid="{00000000-0005-0000-0000-0000C90C0000}"/>
    <cellStyle name="Hyperlink 3 2 2 5 3 2 4" xfId="8552" xr:uid="{B9404FC7-E401-4810-A440-A0E6F2F98718}"/>
    <cellStyle name="Hyperlink 3 2 2 5 3 3" xfId="3027" xr:uid="{00000000-0005-0000-0000-0000CA0C0000}"/>
    <cellStyle name="Hyperlink 3 2 2 5 3 3 2" xfId="9657" xr:uid="{A93B7EC4-2A0B-44EE-98B1-388BA7B785ED}"/>
    <cellStyle name="Hyperlink 3 2 2 5 3 4" xfId="5237" xr:uid="{00000000-0005-0000-0000-0000CB0C0000}"/>
    <cellStyle name="Hyperlink 3 2 2 5 3 5" xfId="7447" xr:uid="{5A9BB167-DB9C-4E85-9618-1F00D476C075}"/>
    <cellStyle name="Hyperlink 3 2 2 5 4" xfId="1369" xr:uid="{00000000-0005-0000-0000-0000CC0C0000}"/>
    <cellStyle name="Hyperlink 3 2 2 5 4 2" xfId="3580" xr:uid="{00000000-0005-0000-0000-0000CD0C0000}"/>
    <cellStyle name="Hyperlink 3 2 2 5 4 2 2" xfId="10210" xr:uid="{87C41CAD-145F-4EAC-85E7-491AE4C36DD8}"/>
    <cellStyle name="Hyperlink 3 2 2 5 4 3" xfId="5790" xr:uid="{00000000-0005-0000-0000-0000CE0C0000}"/>
    <cellStyle name="Hyperlink 3 2 2 5 4 4" xfId="8000" xr:uid="{87F427ED-E46F-45C5-BFC0-1A4FD488CF7C}"/>
    <cellStyle name="Hyperlink 3 2 2 5 5" xfId="2475" xr:uid="{00000000-0005-0000-0000-0000CF0C0000}"/>
    <cellStyle name="Hyperlink 3 2 2 5 5 2" xfId="9105" xr:uid="{E07FD1DC-A053-4130-94E2-A6D782A40AC9}"/>
    <cellStyle name="Hyperlink 3 2 2 5 6" xfId="4685" xr:uid="{00000000-0005-0000-0000-0000D00C0000}"/>
    <cellStyle name="Hyperlink 3 2 2 5 7" xfId="6895" xr:uid="{D4148580-460D-413D-9B6F-7E1B3322BB72}"/>
    <cellStyle name="Hyperlink 3 2 2 6" xfId="348" xr:uid="{00000000-0005-0000-0000-0000D10C0000}"/>
    <cellStyle name="Hyperlink 3 2 2 6 2" xfId="900" xr:uid="{00000000-0005-0000-0000-0000D20C0000}"/>
    <cellStyle name="Hyperlink 3 2 2 6 2 2" xfId="2013" xr:uid="{00000000-0005-0000-0000-0000D30C0000}"/>
    <cellStyle name="Hyperlink 3 2 2 6 2 2 2" xfId="4224" xr:uid="{00000000-0005-0000-0000-0000D40C0000}"/>
    <cellStyle name="Hyperlink 3 2 2 6 2 2 2 2" xfId="10854" xr:uid="{99C58AA2-F645-479F-BA16-6CB7913E847D}"/>
    <cellStyle name="Hyperlink 3 2 2 6 2 2 3" xfId="6434" xr:uid="{00000000-0005-0000-0000-0000D50C0000}"/>
    <cellStyle name="Hyperlink 3 2 2 6 2 2 4" xfId="8644" xr:uid="{B51427FD-134E-40D8-A4C7-CE585E588FC1}"/>
    <cellStyle name="Hyperlink 3 2 2 6 2 3" xfId="3119" xr:uid="{00000000-0005-0000-0000-0000D60C0000}"/>
    <cellStyle name="Hyperlink 3 2 2 6 2 3 2" xfId="9749" xr:uid="{8A5B4A9C-7244-44DD-8475-12A2ADBB2902}"/>
    <cellStyle name="Hyperlink 3 2 2 6 2 4" xfId="5329" xr:uid="{00000000-0005-0000-0000-0000D70C0000}"/>
    <cellStyle name="Hyperlink 3 2 2 6 2 5" xfId="7539" xr:uid="{16671CB5-3D3B-4051-A7D5-453FF680CE0E}"/>
    <cellStyle name="Hyperlink 3 2 2 6 3" xfId="1461" xr:uid="{00000000-0005-0000-0000-0000D80C0000}"/>
    <cellStyle name="Hyperlink 3 2 2 6 3 2" xfId="3672" xr:uid="{00000000-0005-0000-0000-0000D90C0000}"/>
    <cellStyle name="Hyperlink 3 2 2 6 3 2 2" xfId="10302" xr:uid="{38329B44-0483-4BE7-9987-CC9A3DF470CF}"/>
    <cellStyle name="Hyperlink 3 2 2 6 3 3" xfId="5882" xr:uid="{00000000-0005-0000-0000-0000DA0C0000}"/>
    <cellStyle name="Hyperlink 3 2 2 6 3 4" xfId="8092" xr:uid="{8B7EBA71-492A-496E-98E0-C49071FA5C9D}"/>
    <cellStyle name="Hyperlink 3 2 2 6 4" xfId="2567" xr:uid="{00000000-0005-0000-0000-0000DB0C0000}"/>
    <cellStyle name="Hyperlink 3 2 2 6 4 2" xfId="9197" xr:uid="{CB89A653-A403-42C1-B8F0-872BE832306E}"/>
    <cellStyle name="Hyperlink 3 2 2 6 5" xfId="4777" xr:uid="{00000000-0005-0000-0000-0000DC0C0000}"/>
    <cellStyle name="Hyperlink 3 2 2 6 6" xfId="6987" xr:uid="{0FCD4C19-1309-41B5-A0BA-D44C5D8A987A}"/>
    <cellStyle name="Hyperlink 3 2 2 7" xfId="624" xr:uid="{00000000-0005-0000-0000-0000DD0C0000}"/>
    <cellStyle name="Hyperlink 3 2 2 7 2" xfId="1737" xr:uid="{00000000-0005-0000-0000-0000DE0C0000}"/>
    <cellStyle name="Hyperlink 3 2 2 7 2 2" xfId="3948" xr:uid="{00000000-0005-0000-0000-0000DF0C0000}"/>
    <cellStyle name="Hyperlink 3 2 2 7 2 2 2" xfId="10578" xr:uid="{E22DF5BA-71B9-4D84-A4E3-EF1FFDBCEC06}"/>
    <cellStyle name="Hyperlink 3 2 2 7 2 3" xfId="6158" xr:uid="{00000000-0005-0000-0000-0000E00C0000}"/>
    <cellStyle name="Hyperlink 3 2 2 7 2 4" xfId="8368" xr:uid="{BEC15F91-9DB0-43A9-A97D-53473BA6A12E}"/>
    <cellStyle name="Hyperlink 3 2 2 7 3" xfId="2843" xr:uid="{00000000-0005-0000-0000-0000E10C0000}"/>
    <cellStyle name="Hyperlink 3 2 2 7 3 2" xfId="9473" xr:uid="{008614B4-8081-4C7E-8AFF-8C869EC81DAD}"/>
    <cellStyle name="Hyperlink 3 2 2 7 4" xfId="5053" xr:uid="{00000000-0005-0000-0000-0000E20C0000}"/>
    <cellStyle name="Hyperlink 3 2 2 7 5" xfId="7263" xr:uid="{E08FC0F2-6FEE-46E0-94A5-42EEE63ED713}"/>
    <cellStyle name="Hyperlink 3 2 2 8" xfId="1185" xr:uid="{00000000-0005-0000-0000-0000E30C0000}"/>
    <cellStyle name="Hyperlink 3 2 2 8 2" xfId="3396" xr:uid="{00000000-0005-0000-0000-0000E40C0000}"/>
    <cellStyle name="Hyperlink 3 2 2 8 2 2" xfId="10026" xr:uid="{1C808060-70D1-4DCD-81F1-B3D1B9FBCFEB}"/>
    <cellStyle name="Hyperlink 3 2 2 8 3" xfId="5606" xr:uid="{00000000-0005-0000-0000-0000E50C0000}"/>
    <cellStyle name="Hyperlink 3 2 2 8 4" xfId="7816" xr:uid="{F15C3E08-7362-4666-BB7C-8D64DF5206A7}"/>
    <cellStyle name="Hyperlink 3 2 2 9" xfId="2291" xr:uid="{00000000-0005-0000-0000-0000E60C0000}"/>
    <cellStyle name="Hyperlink 3 2 2 9 2" xfId="8921" xr:uid="{587A25E9-A7FC-4AA4-BBA3-42F94661F101}"/>
    <cellStyle name="Hyperlink 3 2 3" xfId="82" xr:uid="{00000000-0005-0000-0000-0000E70C0000}"/>
    <cellStyle name="Hyperlink 3 2 3 10" xfId="6721" xr:uid="{7F7275B0-20B0-4A15-A322-EE95C279DA1A}"/>
    <cellStyle name="Hyperlink 3 2 3 2" xfId="128" xr:uid="{00000000-0005-0000-0000-0000E80C0000}"/>
    <cellStyle name="Hyperlink 3 2 3 2 2" xfId="220" xr:uid="{00000000-0005-0000-0000-0000E90C0000}"/>
    <cellStyle name="Hyperlink 3 2 3 2 2 2" xfId="496" xr:uid="{00000000-0005-0000-0000-0000EA0C0000}"/>
    <cellStyle name="Hyperlink 3 2 3 2 2 2 2" xfId="1048" xr:uid="{00000000-0005-0000-0000-0000EB0C0000}"/>
    <cellStyle name="Hyperlink 3 2 3 2 2 2 2 2" xfId="2161" xr:uid="{00000000-0005-0000-0000-0000EC0C0000}"/>
    <cellStyle name="Hyperlink 3 2 3 2 2 2 2 2 2" xfId="4372" xr:uid="{00000000-0005-0000-0000-0000ED0C0000}"/>
    <cellStyle name="Hyperlink 3 2 3 2 2 2 2 2 2 2" xfId="11002" xr:uid="{9B4DAB66-5EA9-4F1B-98D4-D3E4C9AE0EC7}"/>
    <cellStyle name="Hyperlink 3 2 3 2 2 2 2 2 3" xfId="6582" xr:uid="{00000000-0005-0000-0000-0000EE0C0000}"/>
    <cellStyle name="Hyperlink 3 2 3 2 2 2 2 2 4" xfId="8792" xr:uid="{8682B961-4B8F-4879-ADD9-9F6BE79C5DE7}"/>
    <cellStyle name="Hyperlink 3 2 3 2 2 2 2 3" xfId="3267" xr:uid="{00000000-0005-0000-0000-0000EF0C0000}"/>
    <cellStyle name="Hyperlink 3 2 3 2 2 2 2 3 2" xfId="9897" xr:uid="{1AD25B26-0340-437D-AD85-374377C9A6A1}"/>
    <cellStyle name="Hyperlink 3 2 3 2 2 2 2 4" xfId="5477" xr:uid="{00000000-0005-0000-0000-0000F00C0000}"/>
    <cellStyle name="Hyperlink 3 2 3 2 2 2 2 5" xfId="7687" xr:uid="{E4233222-1D1C-4492-AE27-18D25DED794E}"/>
    <cellStyle name="Hyperlink 3 2 3 2 2 2 3" xfId="1609" xr:uid="{00000000-0005-0000-0000-0000F10C0000}"/>
    <cellStyle name="Hyperlink 3 2 3 2 2 2 3 2" xfId="3820" xr:uid="{00000000-0005-0000-0000-0000F20C0000}"/>
    <cellStyle name="Hyperlink 3 2 3 2 2 2 3 2 2" xfId="10450" xr:uid="{C3840961-9840-477D-8DEC-A7C7B9026646}"/>
    <cellStyle name="Hyperlink 3 2 3 2 2 2 3 3" xfId="6030" xr:uid="{00000000-0005-0000-0000-0000F30C0000}"/>
    <cellStyle name="Hyperlink 3 2 3 2 2 2 3 4" xfId="8240" xr:uid="{DCC02BF9-4162-41C4-B959-D91AC261A2C4}"/>
    <cellStyle name="Hyperlink 3 2 3 2 2 2 4" xfId="2715" xr:uid="{00000000-0005-0000-0000-0000F40C0000}"/>
    <cellStyle name="Hyperlink 3 2 3 2 2 2 4 2" xfId="9345" xr:uid="{E4C6AC38-5061-47A3-8C3C-BDF233705D48}"/>
    <cellStyle name="Hyperlink 3 2 3 2 2 2 5" xfId="4925" xr:uid="{00000000-0005-0000-0000-0000F50C0000}"/>
    <cellStyle name="Hyperlink 3 2 3 2 2 2 6" xfId="7135" xr:uid="{1FCE8918-30C2-4B02-A549-3E8ED8350A5E}"/>
    <cellStyle name="Hyperlink 3 2 3 2 2 3" xfId="772" xr:uid="{00000000-0005-0000-0000-0000F60C0000}"/>
    <cellStyle name="Hyperlink 3 2 3 2 2 3 2" xfId="1885" xr:uid="{00000000-0005-0000-0000-0000F70C0000}"/>
    <cellStyle name="Hyperlink 3 2 3 2 2 3 2 2" xfId="4096" xr:uid="{00000000-0005-0000-0000-0000F80C0000}"/>
    <cellStyle name="Hyperlink 3 2 3 2 2 3 2 2 2" xfId="10726" xr:uid="{A45A235C-186E-4399-86BF-C55445D780F4}"/>
    <cellStyle name="Hyperlink 3 2 3 2 2 3 2 3" xfId="6306" xr:uid="{00000000-0005-0000-0000-0000F90C0000}"/>
    <cellStyle name="Hyperlink 3 2 3 2 2 3 2 4" xfId="8516" xr:uid="{30DC6B94-D2F7-4CA2-A118-0D04D20C84F1}"/>
    <cellStyle name="Hyperlink 3 2 3 2 2 3 3" xfId="2991" xr:uid="{00000000-0005-0000-0000-0000FA0C0000}"/>
    <cellStyle name="Hyperlink 3 2 3 2 2 3 3 2" xfId="9621" xr:uid="{BB4D8A4E-3D50-44B9-B072-D4B671D3ECA4}"/>
    <cellStyle name="Hyperlink 3 2 3 2 2 3 4" xfId="5201" xr:uid="{00000000-0005-0000-0000-0000FB0C0000}"/>
    <cellStyle name="Hyperlink 3 2 3 2 2 3 5" xfId="7411" xr:uid="{8742129E-5C96-4A52-94C6-7404FC1D3713}"/>
    <cellStyle name="Hyperlink 3 2 3 2 2 4" xfId="1333" xr:uid="{00000000-0005-0000-0000-0000FC0C0000}"/>
    <cellStyle name="Hyperlink 3 2 3 2 2 4 2" xfId="3544" xr:uid="{00000000-0005-0000-0000-0000FD0C0000}"/>
    <cellStyle name="Hyperlink 3 2 3 2 2 4 2 2" xfId="10174" xr:uid="{D5FF22B1-59B4-40F7-A1AB-E1D6595E7EAB}"/>
    <cellStyle name="Hyperlink 3 2 3 2 2 4 3" xfId="5754" xr:uid="{00000000-0005-0000-0000-0000FE0C0000}"/>
    <cellStyle name="Hyperlink 3 2 3 2 2 4 4" xfId="7964" xr:uid="{728305D0-F17D-4A45-B33F-DB369512E28A}"/>
    <cellStyle name="Hyperlink 3 2 3 2 2 5" xfId="2439" xr:uid="{00000000-0005-0000-0000-0000FF0C0000}"/>
    <cellStyle name="Hyperlink 3 2 3 2 2 5 2" xfId="9069" xr:uid="{CB2D086F-4415-4CA7-A48A-5BDEFC73D95A}"/>
    <cellStyle name="Hyperlink 3 2 3 2 2 6" xfId="4649" xr:uid="{00000000-0005-0000-0000-0000000D0000}"/>
    <cellStyle name="Hyperlink 3 2 3 2 2 7" xfId="6859" xr:uid="{857F44A0-92CD-4016-A734-8EBDF15FD9EA}"/>
    <cellStyle name="Hyperlink 3 2 3 2 3" xfId="312" xr:uid="{00000000-0005-0000-0000-0000010D0000}"/>
    <cellStyle name="Hyperlink 3 2 3 2 3 2" xfId="588" xr:uid="{00000000-0005-0000-0000-0000020D0000}"/>
    <cellStyle name="Hyperlink 3 2 3 2 3 2 2" xfId="1140" xr:uid="{00000000-0005-0000-0000-0000030D0000}"/>
    <cellStyle name="Hyperlink 3 2 3 2 3 2 2 2" xfId="2253" xr:uid="{00000000-0005-0000-0000-0000040D0000}"/>
    <cellStyle name="Hyperlink 3 2 3 2 3 2 2 2 2" xfId="4464" xr:uid="{00000000-0005-0000-0000-0000050D0000}"/>
    <cellStyle name="Hyperlink 3 2 3 2 3 2 2 2 2 2" xfId="11094" xr:uid="{4E55C485-5818-4A8B-9593-4527DC8C93F1}"/>
    <cellStyle name="Hyperlink 3 2 3 2 3 2 2 2 3" xfId="6674" xr:uid="{00000000-0005-0000-0000-0000060D0000}"/>
    <cellStyle name="Hyperlink 3 2 3 2 3 2 2 2 4" xfId="8884" xr:uid="{7635D28F-88EE-49E8-B879-FF7B12EFE534}"/>
    <cellStyle name="Hyperlink 3 2 3 2 3 2 2 3" xfId="3359" xr:uid="{00000000-0005-0000-0000-0000070D0000}"/>
    <cellStyle name="Hyperlink 3 2 3 2 3 2 2 3 2" xfId="9989" xr:uid="{BDCDDDF6-1FF7-468A-B8CE-041523F9B529}"/>
    <cellStyle name="Hyperlink 3 2 3 2 3 2 2 4" xfId="5569" xr:uid="{00000000-0005-0000-0000-0000080D0000}"/>
    <cellStyle name="Hyperlink 3 2 3 2 3 2 2 5" xfId="7779" xr:uid="{A0551CFD-3E6E-4FE6-9F1E-61D58CACEA1E}"/>
    <cellStyle name="Hyperlink 3 2 3 2 3 2 3" xfId="1701" xr:uid="{00000000-0005-0000-0000-0000090D0000}"/>
    <cellStyle name="Hyperlink 3 2 3 2 3 2 3 2" xfId="3912" xr:uid="{00000000-0005-0000-0000-00000A0D0000}"/>
    <cellStyle name="Hyperlink 3 2 3 2 3 2 3 2 2" xfId="10542" xr:uid="{9CB03DFC-F13E-427D-B95B-9E087EEAE053}"/>
    <cellStyle name="Hyperlink 3 2 3 2 3 2 3 3" xfId="6122" xr:uid="{00000000-0005-0000-0000-00000B0D0000}"/>
    <cellStyle name="Hyperlink 3 2 3 2 3 2 3 4" xfId="8332" xr:uid="{CC5ED267-F034-4E3A-AAFC-47D90D33D12E}"/>
    <cellStyle name="Hyperlink 3 2 3 2 3 2 4" xfId="2807" xr:uid="{00000000-0005-0000-0000-00000C0D0000}"/>
    <cellStyle name="Hyperlink 3 2 3 2 3 2 4 2" xfId="9437" xr:uid="{4CCB40A0-647C-44CA-A313-A8F2C9DAE004}"/>
    <cellStyle name="Hyperlink 3 2 3 2 3 2 5" xfId="5017" xr:uid="{00000000-0005-0000-0000-00000D0D0000}"/>
    <cellStyle name="Hyperlink 3 2 3 2 3 2 6" xfId="7227" xr:uid="{3C5104AE-E681-4432-BAE2-90D47D418103}"/>
    <cellStyle name="Hyperlink 3 2 3 2 3 3" xfId="864" xr:uid="{00000000-0005-0000-0000-00000E0D0000}"/>
    <cellStyle name="Hyperlink 3 2 3 2 3 3 2" xfId="1977" xr:uid="{00000000-0005-0000-0000-00000F0D0000}"/>
    <cellStyle name="Hyperlink 3 2 3 2 3 3 2 2" xfId="4188" xr:uid="{00000000-0005-0000-0000-0000100D0000}"/>
    <cellStyle name="Hyperlink 3 2 3 2 3 3 2 2 2" xfId="10818" xr:uid="{8C9FE645-1383-4360-8924-D8BC14DFCE6F}"/>
    <cellStyle name="Hyperlink 3 2 3 2 3 3 2 3" xfId="6398" xr:uid="{00000000-0005-0000-0000-0000110D0000}"/>
    <cellStyle name="Hyperlink 3 2 3 2 3 3 2 4" xfId="8608" xr:uid="{BF96A7F0-C40F-4AEE-91C7-221422F1701A}"/>
    <cellStyle name="Hyperlink 3 2 3 2 3 3 3" xfId="3083" xr:uid="{00000000-0005-0000-0000-0000120D0000}"/>
    <cellStyle name="Hyperlink 3 2 3 2 3 3 3 2" xfId="9713" xr:uid="{41CEC674-AE93-4C65-833A-A6AE5EA59312}"/>
    <cellStyle name="Hyperlink 3 2 3 2 3 3 4" xfId="5293" xr:uid="{00000000-0005-0000-0000-0000130D0000}"/>
    <cellStyle name="Hyperlink 3 2 3 2 3 3 5" xfId="7503" xr:uid="{9CF31CB2-6107-4C1F-A9AF-1DA144F25FE3}"/>
    <cellStyle name="Hyperlink 3 2 3 2 3 4" xfId="1425" xr:uid="{00000000-0005-0000-0000-0000140D0000}"/>
    <cellStyle name="Hyperlink 3 2 3 2 3 4 2" xfId="3636" xr:uid="{00000000-0005-0000-0000-0000150D0000}"/>
    <cellStyle name="Hyperlink 3 2 3 2 3 4 2 2" xfId="10266" xr:uid="{EFFB1248-1BF3-4FBC-8145-8140BBA5E43C}"/>
    <cellStyle name="Hyperlink 3 2 3 2 3 4 3" xfId="5846" xr:uid="{00000000-0005-0000-0000-0000160D0000}"/>
    <cellStyle name="Hyperlink 3 2 3 2 3 4 4" xfId="8056" xr:uid="{7D9C716D-90C0-4472-B0BE-A36ACE081A31}"/>
    <cellStyle name="Hyperlink 3 2 3 2 3 5" xfId="2531" xr:uid="{00000000-0005-0000-0000-0000170D0000}"/>
    <cellStyle name="Hyperlink 3 2 3 2 3 5 2" xfId="9161" xr:uid="{825DD120-342B-495F-BFE0-E9D0A68B1B48}"/>
    <cellStyle name="Hyperlink 3 2 3 2 3 6" xfId="4741" xr:uid="{00000000-0005-0000-0000-0000180D0000}"/>
    <cellStyle name="Hyperlink 3 2 3 2 3 7" xfId="6951" xr:uid="{DF387EDC-79CD-4212-BE6C-23698BB389DA}"/>
    <cellStyle name="Hyperlink 3 2 3 2 4" xfId="404" xr:uid="{00000000-0005-0000-0000-0000190D0000}"/>
    <cellStyle name="Hyperlink 3 2 3 2 4 2" xfId="956" xr:uid="{00000000-0005-0000-0000-00001A0D0000}"/>
    <cellStyle name="Hyperlink 3 2 3 2 4 2 2" xfId="2069" xr:uid="{00000000-0005-0000-0000-00001B0D0000}"/>
    <cellStyle name="Hyperlink 3 2 3 2 4 2 2 2" xfId="4280" xr:uid="{00000000-0005-0000-0000-00001C0D0000}"/>
    <cellStyle name="Hyperlink 3 2 3 2 4 2 2 2 2" xfId="10910" xr:uid="{629D2A69-B15E-498E-98ED-740BBB041793}"/>
    <cellStyle name="Hyperlink 3 2 3 2 4 2 2 3" xfId="6490" xr:uid="{00000000-0005-0000-0000-00001D0D0000}"/>
    <cellStyle name="Hyperlink 3 2 3 2 4 2 2 4" xfId="8700" xr:uid="{60E9EE79-711F-4468-9265-7E50A3AA59AF}"/>
    <cellStyle name="Hyperlink 3 2 3 2 4 2 3" xfId="3175" xr:uid="{00000000-0005-0000-0000-00001E0D0000}"/>
    <cellStyle name="Hyperlink 3 2 3 2 4 2 3 2" xfId="9805" xr:uid="{98AB2E80-4A55-4358-97B9-B62F8C060526}"/>
    <cellStyle name="Hyperlink 3 2 3 2 4 2 4" xfId="5385" xr:uid="{00000000-0005-0000-0000-00001F0D0000}"/>
    <cellStyle name="Hyperlink 3 2 3 2 4 2 5" xfId="7595" xr:uid="{BFB049C4-8230-482C-9E9A-29DFDF4C81CF}"/>
    <cellStyle name="Hyperlink 3 2 3 2 4 3" xfId="1517" xr:uid="{00000000-0005-0000-0000-0000200D0000}"/>
    <cellStyle name="Hyperlink 3 2 3 2 4 3 2" xfId="3728" xr:uid="{00000000-0005-0000-0000-0000210D0000}"/>
    <cellStyle name="Hyperlink 3 2 3 2 4 3 2 2" xfId="10358" xr:uid="{0F78FC0F-75FE-4498-BF17-F42C6AFE4D5D}"/>
    <cellStyle name="Hyperlink 3 2 3 2 4 3 3" xfId="5938" xr:uid="{00000000-0005-0000-0000-0000220D0000}"/>
    <cellStyle name="Hyperlink 3 2 3 2 4 3 4" xfId="8148" xr:uid="{9167987F-1448-47F0-A820-7DF6B02580BB}"/>
    <cellStyle name="Hyperlink 3 2 3 2 4 4" xfId="2623" xr:uid="{00000000-0005-0000-0000-0000230D0000}"/>
    <cellStyle name="Hyperlink 3 2 3 2 4 4 2" xfId="9253" xr:uid="{E7013BC5-671F-4624-B4BE-AC10DC7690FC}"/>
    <cellStyle name="Hyperlink 3 2 3 2 4 5" xfId="4833" xr:uid="{00000000-0005-0000-0000-0000240D0000}"/>
    <cellStyle name="Hyperlink 3 2 3 2 4 6" xfId="7043" xr:uid="{9C84FB94-D798-44F2-A721-992B65BC2766}"/>
    <cellStyle name="Hyperlink 3 2 3 2 5" xfId="680" xr:uid="{00000000-0005-0000-0000-0000250D0000}"/>
    <cellStyle name="Hyperlink 3 2 3 2 5 2" xfId="1793" xr:uid="{00000000-0005-0000-0000-0000260D0000}"/>
    <cellStyle name="Hyperlink 3 2 3 2 5 2 2" xfId="4004" xr:uid="{00000000-0005-0000-0000-0000270D0000}"/>
    <cellStyle name="Hyperlink 3 2 3 2 5 2 2 2" xfId="10634" xr:uid="{2A805E8E-12B3-45BF-9F60-1148F9E1FF06}"/>
    <cellStyle name="Hyperlink 3 2 3 2 5 2 3" xfId="6214" xr:uid="{00000000-0005-0000-0000-0000280D0000}"/>
    <cellStyle name="Hyperlink 3 2 3 2 5 2 4" xfId="8424" xr:uid="{D1727FF2-11EE-4EEF-84AE-FB1C71AF20B3}"/>
    <cellStyle name="Hyperlink 3 2 3 2 5 3" xfId="2899" xr:uid="{00000000-0005-0000-0000-0000290D0000}"/>
    <cellStyle name="Hyperlink 3 2 3 2 5 3 2" xfId="9529" xr:uid="{41B287C7-573F-4C24-9B3C-220A32B5C162}"/>
    <cellStyle name="Hyperlink 3 2 3 2 5 4" xfId="5109" xr:uid="{00000000-0005-0000-0000-00002A0D0000}"/>
    <cellStyle name="Hyperlink 3 2 3 2 5 5" xfId="7319" xr:uid="{6FFE57CB-95A4-4E82-9271-0C9B40E052DF}"/>
    <cellStyle name="Hyperlink 3 2 3 2 6" xfId="1241" xr:uid="{00000000-0005-0000-0000-00002B0D0000}"/>
    <cellStyle name="Hyperlink 3 2 3 2 6 2" xfId="3452" xr:uid="{00000000-0005-0000-0000-00002C0D0000}"/>
    <cellStyle name="Hyperlink 3 2 3 2 6 2 2" xfId="10082" xr:uid="{750A6526-DBC1-4DF1-A069-CCA83BEF4816}"/>
    <cellStyle name="Hyperlink 3 2 3 2 6 3" xfId="5662" xr:uid="{00000000-0005-0000-0000-00002D0D0000}"/>
    <cellStyle name="Hyperlink 3 2 3 2 6 4" xfId="7872" xr:uid="{A385AFEE-2216-41B5-A3A2-10F1EB7F956E}"/>
    <cellStyle name="Hyperlink 3 2 3 2 7" xfId="2347" xr:uid="{00000000-0005-0000-0000-00002E0D0000}"/>
    <cellStyle name="Hyperlink 3 2 3 2 7 2" xfId="8977" xr:uid="{EF3ADACB-BAEC-4B42-BC16-9D327DCD4124}"/>
    <cellStyle name="Hyperlink 3 2 3 2 8" xfId="4557" xr:uid="{00000000-0005-0000-0000-00002F0D0000}"/>
    <cellStyle name="Hyperlink 3 2 3 2 9" xfId="6767" xr:uid="{7DCE9CA6-2D1C-4176-8FBB-F49565B8DE2C}"/>
    <cellStyle name="Hyperlink 3 2 3 3" xfId="174" xr:uid="{00000000-0005-0000-0000-0000300D0000}"/>
    <cellStyle name="Hyperlink 3 2 3 3 2" xfId="450" xr:uid="{00000000-0005-0000-0000-0000310D0000}"/>
    <cellStyle name="Hyperlink 3 2 3 3 2 2" xfId="1002" xr:uid="{00000000-0005-0000-0000-0000320D0000}"/>
    <cellStyle name="Hyperlink 3 2 3 3 2 2 2" xfId="2115" xr:uid="{00000000-0005-0000-0000-0000330D0000}"/>
    <cellStyle name="Hyperlink 3 2 3 3 2 2 2 2" xfId="4326" xr:uid="{00000000-0005-0000-0000-0000340D0000}"/>
    <cellStyle name="Hyperlink 3 2 3 3 2 2 2 2 2" xfId="10956" xr:uid="{7E824345-0BCD-4CCE-BAA2-204ADE3CED9F}"/>
    <cellStyle name="Hyperlink 3 2 3 3 2 2 2 3" xfId="6536" xr:uid="{00000000-0005-0000-0000-0000350D0000}"/>
    <cellStyle name="Hyperlink 3 2 3 3 2 2 2 4" xfId="8746" xr:uid="{0308868B-3576-4BA0-B037-E47179CE35A9}"/>
    <cellStyle name="Hyperlink 3 2 3 3 2 2 3" xfId="3221" xr:uid="{00000000-0005-0000-0000-0000360D0000}"/>
    <cellStyle name="Hyperlink 3 2 3 3 2 2 3 2" xfId="9851" xr:uid="{5A26DEC8-1CDA-4FFE-8626-354BABE2EF45}"/>
    <cellStyle name="Hyperlink 3 2 3 3 2 2 4" xfId="5431" xr:uid="{00000000-0005-0000-0000-0000370D0000}"/>
    <cellStyle name="Hyperlink 3 2 3 3 2 2 5" xfId="7641" xr:uid="{80EA8F68-3556-47D7-994B-E445CBA1D322}"/>
    <cellStyle name="Hyperlink 3 2 3 3 2 3" xfId="1563" xr:uid="{00000000-0005-0000-0000-0000380D0000}"/>
    <cellStyle name="Hyperlink 3 2 3 3 2 3 2" xfId="3774" xr:uid="{00000000-0005-0000-0000-0000390D0000}"/>
    <cellStyle name="Hyperlink 3 2 3 3 2 3 2 2" xfId="10404" xr:uid="{1237D34C-E42B-46B8-9D80-91C45C039337}"/>
    <cellStyle name="Hyperlink 3 2 3 3 2 3 3" xfId="5984" xr:uid="{00000000-0005-0000-0000-00003A0D0000}"/>
    <cellStyle name="Hyperlink 3 2 3 3 2 3 4" xfId="8194" xr:uid="{38785C7A-8CFB-4211-ABE3-D250A7AC0091}"/>
    <cellStyle name="Hyperlink 3 2 3 3 2 4" xfId="2669" xr:uid="{00000000-0005-0000-0000-00003B0D0000}"/>
    <cellStyle name="Hyperlink 3 2 3 3 2 4 2" xfId="9299" xr:uid="{A2969213-BBFA-4175-97B1-36426C91C58C}"/>
    <cellStyle name="Hyperlink 3 2 3 3 2 5" xfId="4879" xr:uid="{00000000-0005-0000-0000-00003C0D0000}"/>
    <cellStyle name="Hyperlink 3 2 3 3 2 6" xfId="7089" xr:uid="{EB07EA1C-67C1-4D4E-BB11-6634B18B85A8}"/>
    <cellStyle name="Hyperlink 3 2 3 3 3" xfId="726" xr:uid="{00000000-0005-0000-0000-00003D0D0000}"/>
    <cellStyle name="Hyperlink 3 2 3 3 3 2" xfId="1839" xr:uid="{00000000-0005-0000-0000-00003E0D0000}"/>
    <cellStyle name="Hyperlink 3 2 3 3 3 2 2" xfId="4050" xr:uid="{00000000-0005-0000-0000-00003F0D0000}"/>
    <cellStyle name="Hyperlink 3 2 3 3 3 2 2 2" xfId="10680" xr:uid="{B467CC30-F835-4B97-87FE-6B7D4FF34124}"/>
    <cellStyle name="Hyperlink 3 2 3 3 3 2 3" xfId="6260" xr:uid="{00000000-0005-0000-0000-0000400D0000}"/>
    <cellStyle name="Hyperlink 3 2 3 3 3 2 4" xfId="8470" xr:uid="{C8C8D5AC-4A87-4691-B00E-82CF5624F8BC}"/>
    <cellStyle name="Hyperlink 3 2 3 3 3 3" xfId="2945" xr:uid="{00000000-0005-0000-0000-0000410D0000}"/>
    <cellStyle name="Hyperlink 3 2 3 3 3 3 2" xfId="9575" xr:uid="{87E85129-51DE-44D3-B153-5EC57262658F}"/>
    <cellStyle name="Hyperlink 3 2 3 3 3 4" xfId="5155" xr:uid="{00000000-0005-0000-0000-0000420D0000}"/>
    <cellStyle name="Hyperlink 3 2 3 3 3 5" xfId="7365" xr:uid="{0EFBE45C-8FD0-4662-AF9D-D27F7B56CC37}"/>
    <cellStyle name="Hyperlink 3 2 3 3 4" xfId="1287" xr:uid="{00000000-0005-0000-0000-0000430D0000}"/>
    <cellStyle name="Hyperlink 3 2 3 3 4 2" xfId="3498" xr:uid="{00000000-0005-0000-0000-0000440D0000}"/>
    <cellStyle name="Hyperlink 3 2 3 3 4 2 2" xfId="10128" xr:uid="{50064412-FF85-4B4E-BDC7-0BA4C7303120}"/>
    <cellStyle name="Hyperlink 3 2 3 3 4 3" xfId="5708" xr:uid="{00000000-0005-0000-0000-0000450D0000}"/>
    <cellStyle name="Hyperlink 3 2 3 3 4 4" xfId="7918" xr:uid="{F1BDF8B4-B2F7-48D9-9675-BD81CF6830DB}"/>
    <cellStyle name="Hyperlink 3 2 3 3 5" xfId="2393" xr:uid="{00000000-0005-0000-0000-0000460D0000}"/>
    <cellStyle name="Hyperlink 3 2 3 3 5 2" xfId="9023" xr:uid="{9A5C555E-E035-42B8-902B-FCBA5B4C78DE}"/>
    <cellStyle name="Hyperlink 3 2 3 3 6" xfId="4603" xr:uid="{00000000-0005-0000-0000-0000470D0000}"/>
    <cellStyle name="Hyperlink 3 2 3 3 7" xfId="6813" xr:uid="{915C693B-1A6E-4DB6-8AC7-2730B988563A}"/>
    <cellStyle name="Hyperlink 3 2 3 4" xfId="266" xr:uid="{00000000-0005-0000-0000-0000480D0000}"/>
    <cellStyle name="Hyperlink 3 2 3 4 2" xfId="542" xr:uid="{00000000-0005-0000-0000-0000490D0000}"/>
    <cellStyle name="Hyperlink 3 2 3 4 2 2" xfId="1094" xr:uid="{00000000-0005-0000-0000-00004A0D0000}"/>
    <cellStyle name="Hyperlink 3 2 3 4 2 2 2" xfId="2207" xr:uid="{00000000-0005-0000-0000-00004B0D0000}"/>
    <cellStyle name="Hyperlink 3 2 3 4 2 2 2 2" xfId="4418" xr:uid="{00000000-0005-0000-0000-00004C0D0000}"/>
    <cellStyle name="Hyperlink 3 2 3 4 2 2 2 2 2" xfId="11048" xr:uid="{DBBD8759-28EE-4DC9-8145-33CF86DAADDF}"/>
    <cellStyle name="Hyperlink 3 2 3 4 2 2 2 3" xfId="6628" xr:uid="{00000000-0005-0000-0000-00004D0D0000}"/>
    <cellStyle name="Hyperlink 3 2 3 4 2 2 2 4" xfId="8838" xr:uid="{C6CB4AC8-5512-4EC2-BE2E-8FB5865B367E}"/>
    <cellStyle name="Hyperlink 3 2 3 4 2 2 3" xfId="3313" xr:uid="{00000000-0005-0000-0000-00004E0D0000}"/>
    <cellStyle name="Hyperlink 3 2 3 4 2 2 3 2" xfId="9943" xr:uid="{A02BEB49-CD5D-4CA8-B1E5-E18AB8CCF80F}"/>
    <cellStyle name="Hyperlink 3 2 3 4 2 2 4" xfId="5523" xr:uid="{00000000-0005-0000-0000-00004F0D0000}"/>
    <cellStyle name="Hyperlink 3 2 3 4 2 2 5" xfId="7733" xr:uid="{104E5243-39E8-439A-B8D2-D4B28622AE1D}"/>
    <cellStyle name="Hyperlink 3 2 3 4 2 3" xfId="1655" xr:uid="{00000000-0005-0000-0000-0000500D0000}"/>
    <cellStyle name="Hyperlink 3 2 3 4 2 3 2" xfId="3866" xr:uid="{00000000-0005-0000-0000-0000510D0000}"/>
    <cellStyle name="Hyperlink 3 2 3 4 2 3 2 2" xfId="10496" xr:uid="{4C2E0EF2-C056-421F-B402-33CC7730822A}"/>
    <cellStyle name="Hyperlink 3 2 3 4 2 3 3" xfId="6076" xr:uid="{00000000-0005-0000-0000-0000520D0000}"/>
    <cellStyle name="Hyperlink 3 2 3 4 2 3 4" xfId="8286" xr:uid="{997C8EB5-7FA6-47B5-A7B7-BE7CCD316F0C}"/>
    <cellStyle name="Hyperlink 3 2 3 4 2 4" xfId="2761" xr:uid="{00000000-0005-0000-0000-0000530D0000}"/>
    <cellStyle name="Hyperlink 3 2 3 4 2 4 2" xfId="9391" xr:uid="{910A23C2-1BCE-4FB7-966A-F07B12F035F0}"/>
    <cellStyle name="Hyperlink 3 2 3 4 2 5" xfId="4971" xr:uid="{00000000-0005-0000-0000-0000540D0000}"/>
    <cellStyle name="Hyperlink 3 2 3 4 2 6" xfId="7181" xr:uid="{4B70D233-4614-47E9-9BD2-294CB29449C5}"/>
    <cellStyle name="Hyperlink 3 2 3 4 3" xfId="818" xr:uid="{00000000-0005-0000-0000-0000550D0000}"/>
    <cellStyle name="Hyperlink 3 2 3 4 3 2" xfId="1931" xr:uid="{00000000-0005-0000-0000-0000560D0000}"/>
    <cellStyle name="Hyperlink 3 2 3 4 3 2 2" xfId="4142" xr:uid="{00000000-0005-0000-0000-0000570D0000}"/>
    <cellStyle name="Hyperlink 3 2 3 4 3 2 2 2" xfId="10772" xr:uid="{03C3900F-C045-4B19-80F8-037507E06DCF}"/>
    <cellStyle name="Hyperlink 3 2 3 4 3 2 3" xfId="6352" xr:uid="{00000000-0005-0000-0000-0000580D0000}"/>
    <cellStyle name="Hyperlink 3 2 3 4 3 2 4" xfId="8562" xr:uid="{388E0153-6C8D-4234-913A-7581C1EE467A}"/>
    <cellStyle name="Hyperlink 3 2 3 4 3 3" xfId="3037" xr:uid="{00000000-0005-0000-0000-0000590D0000}"/>
    <cellStyle name="Hyperlink 3 2 3 4 3 3 2" xfId="9667" xr:uid="{AC21E5C0-07A4-443A-B186-3C4264D6A2C2}"/>
    <cellStyle name="Hyperlink 3 2 3 4 3 4" xfId="5247" xr:uid="{00000000-0005-0000-0000-00005A0D0000}"/>
    <cellStyle name="Hyperlink 3 2 3 4 3 5" xfId="7457" xr:uid="{1447A2AF-F7A3-4EA6-80A7-53622AF99923}"/>
    <cellStyle name="Hyperlink 3 2 3 4 4" xfId="1379" xr:uid="{00000000-0005-0000-0000-00005B0D0000}"/>
    <cellStyle name="Hyperlink 3 2 3 4 4 2" xfId="3590" xr:uid="{00000000-0005-0000-0000-00005C0D0000}"/>
    <cellStyle name="Hyperlink 3 2 3 4 4 2 2" xfId="10220" xr:uid="{D7007403-E3FF-4B3C-8566-2D58CD1C8DA8}"/>
    <cellStyle name="Hyperlink 3 2 3 4 4 3" xfId="5800" xr:uid="{00000000-0005-0000-0000-00005D0D0000}"/>
    <cellStyle name="Hyperlink 3 2 3 4 4 4" xfId="8010" xr:uid="{05CEB471-EFE2-4463-B831-E2B19894C391}"/>
    <cellStyle name="Hyperlink 3 2 3 4 5" xfId="2485" xr:uid="{00000000-0005-0000-0000-00005E0D0000}"/>
    <cellStyle name="Hyperlink 3 2 3 4 5 2" xfId="9115" xr:uid="{6F80F864-5429-4C90-9E69-DC28B6C1F53B}"/>
    <cellStyle name="Hyperlink 3 2 3 4 6" xfId="4695" xr:uid="{00000000-0005-0000-0000-00005F0D0000}"/>
    <cellStyle name="Hyperlink 3 2 3 4 7" xfId="6905" xr:uid="{37402EDF-208E-4EB5-95CB-8DA6E8D71A44}"/>
    <cellStyle name="Hyperlink 3 2 3 5" xfId="358" xr:uid="{00000000-0005-0000-0000-0000600D0000}"/>
    <cellStyle name="Hyperlink 3 2 3 5 2" xfId="910" xr:uid="{00000000-0005-0000-0000-0000610D0000}"/>
    <cellStyle name="Hyperlink 3 2 3 5 2 2" xfId="2023" xr:uid="{00000000-0005-0000-0000-0000620D0000}"/>
    <cellStyle name="Hyperlink 3 2 3 5 2 2 2" xfId="4234" xr:uid="{00000000-0005-0000-0000-0000630D0000}"/>
    <cellStyle name="Hyperlink 3 2 3 5 2 2 2 2" xfId="10864" xr:uid="{E68C22D9-C994-4BF9-AA23-AD68E1D7ED5D}"/>
    <cellStyle name="Hyperlink 3 2 3 5 2 2 3" xfId="6444" xr:uid="{00000000-0005-0000-0000-0000640D0000}"/>
    <cellStyle name="Hyperlink 3 2 3 5 2 2 4" xfId="8654" xr:uid="{3B269761-14B7-4C00-8FB5-1CDE3A761172}"/>
    <cellStyle name="Hyperlink 3 2 3 5 2 3" xfId="3129" xr:uid="{00000000-0005-0000-0000-0000650D0000}"/>
    <cellStyle name="Hyperlink 3 2 3 5 2 3 2" xfId="9759" xr:uid="{16A947FB-D128-4FFD-9E65-C7A2EBA6BF13}"/>
    <cellStyle name="Hyperlink 3 2 3 5 2 4" xfId="5339" xr:uid="{00000000-0005-0000-0000-0000660D0000}"/>
    <cellStyle name="Hyperlink 3 2 3 5 2 5" xfId="7549" xr:uid="{A4D4AEE5-5D4E-45A3-89AD-0A465BAB0AE1}"/>
    <cellStyle name="Hyperlink 3 2 3 5 3" xfId="1471" xr:uid="{00000000-0005-0000-0000-0000670D0000}"/>
    <cellStyle name="Hyperlink 3 2 3 5 3 2" xfId="3682" xr:uid="{00000000-0005-0000-0000-0000680D0000}"/>
    <cellStyle name="Hyperlink 3 2 3 5 3 2 2" xfId="10312" xr:uid="{9FB8A799-5CDC-4EE5-8892-EEA1D642FA1E}"/>
    <cellStyle name="Hyperlink 3 2 3 5 3 3" xfId="5892" xr:uid="{00000000-0005-0000-0000-0000690D0000}"/>
    <cellStyle name="Hyperlink 3 2 3 5 3 4" xfId="8102" xr:uid="{28A01F92-B3C9-4CAE-9B19-5C2B75D47268}"/>
    <cellStyle name="Hyperlink 3 2 3 5 4" xfId="2577" xr:uid="{00000000-0005-0000-0000-00006A0D0000}"/>
    <cellStyle name="Hyperlink 3 2 3 5 4 2" xfId="9207" xr:uid="{72478E8C-08E8-47B5-ABD9-260B3759B5C9}"/>
    <cellStyle name="Hyperlink 3 2 3 5 5" xfId="4787" xr:uid="{00000000-0005-0000-0000-00006B0D0000}"/>
    <cellStyle name="Hyperlink 3 2 3 5 6" xfId="6997" xr:uid="{F455BD79-868A-42D8-8A46-BB151E7F757B}"/>
    <cellStyle name="Hyperlink 3 2 3 6" xfId="634" xr:uid="{00000000-0005-0000-0000-00006C0D0000}"/>
    <cellStyle name="Hyperlink 3 2 3 6 2" xfId="1747" xr:uid="{00000000-0005-0000-0000-00006D0D0000}"/>
    <cellStyle name="Hyperlink 3 2 3 6 2 2" xfId="3958" xr:uid="{00000000-0005-0000-0000-00006E0D0000}"/>
    <cellStyle name="Hyperlink 3 2 3 6 2 2 2" xfId="10588" xr:uid="{32DFF7BF-DE8F-492E-B626-993754105F72}"/>
    <cellStyle name="Hyperlink 3 2 3 6 2 3" xfId="6168" xr:uid="{00000000-0005-0000-0000-00006F0D0000}"/>
    <cellStyle name="Hyperlink 3 2 3 6 2 4" xfId="8378" xr:uid="{6AFF151F-6285-4901-9A31-8A9EE22D9ACE}"/>
    <cellStyle name="Hyperlink 3 2 3 6 3" xfId="2853" xr:uid="{00000000-0005-0000-0000-0000700D0000}"/>
    <cellStyle name="Hyperlink 3 2 3 6 3 2" xfId="9483" xr:uid="{9FBE0779-5493-4216-A2A0-AB5224C5C357}"/>
    <cellStyle name="Hyperlink 3 2 3 6 4" xfId="5063" xr:uid="{00000000-0005-0000-0000-0000710D0000}"/>
    <cellStyle name="Hyperlink 3 2 3 6 5" xfId="7273" xr:uid="{9BB867B8-6804-44C7-BAE0-7A524DB19FB2}"/>
    <cellStyle name="Hyperlink 3 2 3 7" xfId="1195" xr:uid="{00000000-0005-0000-0000-0000720D0000}"/>
    <cellStyle name="Hyperlink 3 2 3 7 2" xfId="3406" xr:uid="{00000000-0005-0000-0000-0000730D0000}"/>
    <cellStyle name="Hyperlink 3 2 3 7 2 2" xfId="10036" xr:uid="{2ED145AB-6394-486B-B5FA-8FA37749EB51}"/>
    <cellStyle name="Hyperlink 3 2 3 7 3" xfId="5616" xr:uid="{00000000-0005-0000-0000-0000740D0000}"/>
    <cellStyle name="Hyperlink 3 2 3 7 4" xfId="7826" xr:uid="{DD8F3E48-250A-464F-B565-0128499276A7}"/>
    <cellStyle name="Hyperlink 3 2 3 8" xfId="2301" xr:uid="{00000000-0005-0000-0000-0000750D0000}"/>
    <cellStyle name="Hyperlink 3 2 3 8 2" xfId="8931" xr:uid="{5885EEFF-6EA1-4F8B-986A-3E5F51A0DC42}"/>
    <cellStyle name="Hyperlink 3 2 3 9" xfId="4511" xr:uid="{00000000-0005-0000-0000-0000760D0000}"/>
    <cellStyle name="Hyperlink 3 2 4" xfId="108" xr:uid="{00000000-0005-0000-0000-0000770D0000}"/>
    <cellStyle name="Hyperlink 3 2 4 2" xfId="200" xr:uid="{00000000-0005-0000-0000-0000780D0000}"/>
    <cellStyle name="Hyperlink 3 2 4 2 2" xfId="476" xr:uid="{00000000-0005-0000-0000-0000790D0000}"/>
    <cellStyle name="Hyperlink 3 2 4 2 2 2" xfId="1028" xr:uid="{00000000-0005-0000-0000-00007A0D0000}"/>
    <cellStyle name="Hyperlink 3 2 4 2 2 2 2" xfId="2141" xr:uid="{00000000-0005-0000-0000-00007B0D0000}"/>
    <cellStyle name="Hyperlink 3 2 4 2 2 2 2 2" xfId="4352" xr:uid="{00000000-0005-0000-0000-00007C0D0000}"/>
    <cellStyle name="Hyperlink 3 2 4 2 2 2 2 2 2" xfId="10982" xr:uid="{ED89AA79-747A-4B04-89D9-6198BE75301C}"/>
    <cellStyle name="Hyperlink 3 2 4 2 2 2 2 3" xfId="6562" xr:uid="{00000000-0005-0000-0000-00007D0D0000}"/>
    <cellStyle name="Hyperlink 3 2 4 2 2 2 2 4" xfId="8772" xr:uid="{C123FB98-FCF6-44D3-BFFA-86E231124EAB}"/>
    <cellStyle name="Hyperlink 3 2 4 2 2 2 3" xfId="3247" xr:uid="{00000000-0005-0000-0000-00007E0D0000}"/>
    <cellStyle name="Hyperlink 3 2 4 2 2 2 3 2" xfId="9877" xr:uid="{FFD24D90-4821-4553-A614-60F7B32BF2A3}"/>
    <cellStyle name="Hyperlink 3 2 4 2 2 2 4" xfId="5457" xr:uid="{00000000-0005-0000-0000-00007F0D0000}"/>
    <cellStyle name="Hyperlink 3 2 4 2 2 2 5" xfId="7667" xr:uid="{29E7DC88-83C4-48EF-A8D9-EA89A92AA409}"/>
    <cellStyle name="Hyperlink 3 2 4 2 2 3" xfId="1589" xr:uid="{00000000-0005-0000-0000-0000800D0000}"/>
    <cellStyle name="Hyperlink 3 2 4 2 2 3 2" xfId="3800" xr:uid="{00000000-0005-0000-0000-0000810D0000}"/>
    <cellStyle name="Hyperlink 3 2 4 2 2 3 2 2" xfId="10430" xr:uid="{8E60C035-6142-4A12-A914-4550937F2328}"/>
    <cellStyle name="Hyperlink 3 2 4 2 2 3 3" xfId="6010" xr:uid="{00000000-0005-0000-0000-0000820D0000}"/>
    <cellStyle name="Hyperlink 3 2 4 2 2 3 4" xfId="8220" xr:uid="{36BF1EDF-8AC9-4BE6-BEB1-D27B5D7A8E03}"/>
    <cellStyle name="Hyperlink 3 2 4 2 2 4" xfId="2695" xr:uid="{00000000-0005-0000-0000-0000830D0000}"/>
    <cellStyle name="Hyperlink 3 2 4 2 2 4 2" xfId="9325" xr:uid="{ABC51AC4-02FE-4E37-A1E6-394038C564AF}"/>
    <cellStyle name="Hyperlink 3 2 4 2 2 5" xfId="4905" xr:uid="{00000000-0005-0000-0000-0000840D0000}"/>
    <cellStyle name="Hyperlink 3 2 4 2 2 6" xfId="7115" xr:uid="{1C59B33C-1BF1-4650-92E7-093BBC2FB97A}"/>
    <cellStyle name="Hyperlink 3 2 4 2 3" xfId="752" xr:uid="{00000000-0005-0000-0000-0000850D0000}"/>
    <cellStyle name="Hyperlink 3 2 4 2 3 2" xfId="1865" xr:uid="{00000000-0005-0000-0000-0000860D0000}"/>
    <cellStyle name="Hyperlink 3 2 4 2 3 2 2" xfId="4076" xr:uid="{00000000-0005-0000-0000-0000870D0000}"/>
    <cellStyle name="Hyperlink 3 2 4 2 3 2 2 2" xfId="10706" xr:uid="{126655F8-C1FD-4047-98F2-3AD04FA66027}"/>
    <cellStyle name="Hyperlink 3 2 4 2 3 2 3" xfId="6286" xr:uid="{00000000-0005-0000-0000-0000880D0000}"/>
    <cellStyle name="Hyperlink 3 2 4 2 3 2 4" xfId="8496" xr:uid="{C786CA1C-ABD2-491C-923E-70944AA5AF25}"/>
    <cellStyle name="Hyperlink 3 2 4 2 3 3" xfId="2971" xr:uid="{00000000-0005-0000-0000-0000890D0000}"/>
    <cellStyle name="Hyperlink 3 2 4 2 3 3 2" xfId="9601" xr:uid="{9D61C61C-1632-41B2-A93D-54D6E8E8BBE1}"/>
    <cellStyle name="Hyperlink 3 2 4 2 3 4" xfId="5181" xr:uid="{00000000-0005-0000-0000-00008A0D0000}"/>
    <cellStyle name="Hyperlink 3 2 4 2 3 5" xfId="7391" xr:uid="{AC9B8C4B-3CB2-4B83-B322-06333CC9CBC8}"/>
    <cellStyle name="Hyperlink 3 2 4 2 4" xfId="1313" xr:uid="{00000000-0005-0000-0000-00008B0D0000}"/>
    <cellStyle name="Hyperlink 3 2 4 2 4 2" xfId="3524" xr:uid="{00000000-0005-0000-0000-00008C0D0000}"/>
    <cellStyle name="Hyperlink 3 2 4 2 4 2 2" xfId="10154" xr:uid="{99544BC0-FB24-4728-9018-18D30007C816}"/>
    <cellStyle name="Hyperlink 3 2 4 2 4 3" xfId="5734" xr:uid="{00000000-0005-0000-0000-00008D0D0000}"/>
    <cellStyle name="Hyperlink 3 2 4 2 4 4" xfId="7944" xr:uid="{AEDDBAFE-F4B9-49E9-8E64-C967A84E1BE6}"/>
    <cellStyle name="Hyperlink 3 2 4 2 5" xfId="2419" xr:uid="{00000000-0005-0000-0000-00008E0D0000}"/>
    <cellStyle name="Hyperlink 3 2 4 2 5 2" xfId="9049" xr:uid="{8B3745C5-907B-4BCD-9BEE-500776C46F7F}"/>
    <cellStyle name="Hyperlink 3 2 4 2 6" xfId="4629" xr:uid="{00000000-0005-0000-0000-00008F0D0000}"/>
    <cellStyle name="Hyperlink 3 2 4 2 7" xfId="6839" xr:uid="{07331EC6-C80D-4438-BB22-3ED7878CBE22}"/>
    <cellStyle name="Hyperlink 3 2 4 3" xfId="292" xr:uid="{00000000-0005-0000-0000-0000900D0000}"/>
    <cellStyle name="Hyperlink 3 2 4 3 2" xfId="568" xr:uid="{00000000-0005-0000-0000-0000910D0000}"/>
    <cellStyle name="Hyperlink 3 2 4 3 2 2" xfId="1120" xr:uid="{00000000-0005-0000-0000-0000920D0000}"/>
    <cellStyle name="Hyperlink 3 2 4 3 2 2 2" xfId="2233" xr:uid="{00000000-0005-0000-0000-0000930D0000}"/>
    <cellStyle name="Hyperlink 3 2 4 3 2 2 2 2" xfId="4444" xr:uid="{00000000-0005-0000-0000-0000940D0000}"/>
    <cellStyle name="Hyperlink 3 2 4 3 2 2 2 2 2" xfId="11074" xr:uid="{6394F666-6357-478F-9F7E-C8E443A52E0E}"/>
    <cellStyle name="Hyperlink 3 2 4 3 2 2 2 3" xfId="6654" xr:uid="{00000000-0005-0000-0000-0000950D0000}"/>
    <cellStyle name="Hyperlink 3 2 4 3 2 2 2 4" xfId="8864" xr:uid="{391B2923-2908-4373-B419-AAC35346170E}"/>
    <cellStyle name="Hyperlink 3 2 4 3 2 2 3" xfId="3339" xr:uid="{00000000-0005-0000-0000-0000960D0000}"/>
    <cellStyle name="Hyperlink 3 2 4 3 2 2 3 2" xfId="9969" xr:uid="{70EC5B37-3761-48A1-A766-AE5A20A76662}"/>
    <cellStyle name="Hyperlink 3 2 4 3 2 2 4" xfId="5549" xr:uid="{00000000-0005-0000-0000-0000970D0000}"/>
    <cellStyle name="Hyperlink 3 2 4 3 2 2 5" xfId="7759" xr:uid="{35983F68-548E-48D6-A9EC-8AB04C9B3FD8}"/>
    <cellStyle name="Hyperlink 3 2 4 3 2 3" xfId="1681" xr:uid="{00000000-0005-0000-0000-0000980D0000}"/>
    <cellStyle name="Hyperlink 3 2 4 3 2 3 2" xfId="3892" xr:uid="{00000000-0005-0000-0000-0000990D0000}"/>
    <cellStyle name="Hyperlink 3 2 4 3 2 3 2 2" xfId="10522" xr:uid="{34A7680F-E7B4-4E83-8E1B-563BEAD4E8AC}"/>
    <cellStyle name="Hyperlink 3 2 4 3 2 3 3" xfId="6102" xr:uid="{00000000-0005-0000-0000-00009A0D0000}"/>
    <cellStyle name="Hyperlink 3 2 4 3 2 3 4" xfId="8312" xr:uid="{D385B9D6-73B6-44DD-BC7B-A7BBBF602072}"/>
    <cellStyle name="Hyperlink 3 2 4 3 2 4" xfId="2787" xr:uid="{00000000-0005-0000-0000-00009B0D0000}"/>
    <cellStyle name="Hyperlink 3 2 4 3 2 4 2" xfId="9417" xr:uid="{8C90861A-6637-4334-AD21-2D96397620B9}"/>
    <cellStyle name="Hyperlink 3 2 4 3 2 5" xfId="4997" xr:uid="{00000000-0005-0000-0000-00009C0D0000}"/>
    <cellStyle name="Hyperlink 3 2 4 3 2 6" xfId="7207" xr:uid="{78228DB8-2274-45DF-A78B-1D20565140BF}"/>
    <cellStyle name="Hyperlink 3 2 4 3 3" xfId="844" xr:uid="{00000000-0005-0000-0000-00009D0D0000}"/>
    <cellStyle name="Hyperlink 3 2 4 3 3 2" xfId="1957" xr:uid="{00000000-0005-0000-0000-00009E0D0000}"/>
    <cellStyle name="Hyperlink 3 2 4 3 3 2 2" xfId="4168" xr:uid="{00000000-0005-0000-0000-00009F0D0000}"/>
    <cellStyle name="Hyperlink 3 2 4 3 3 2 2 2" xfId="10798" xr:uid="{DAEC1E42-86C1-47CB-BF2E-4A8BB3E47347}"/>
    <cellStyle name="Hyperlink 3 2 4 3 3 2 3" xfId="6378" xr:uid="{00000000-0005-0000-0000-0000A00D0000}"/>
    <cellStyle name="Hyperlink 3 2 4 3 3 2 4" xfId="8588" xr:uid="{F8E64A43-39D9-479A-A1F7-26E07730E141}"/>
    <cellStyle name="Hyperlink 3 2 4 3 3 3" xfId="3063" xr:uid="{00000000-0005-0000-0000-0000A10D0000}"/>
    <cellStyle name="Hyperlink 3 2 4 3 3 3 2" xfId="9693" xr:uid="{4A6C78DA-230A-495F-808B-80643405AA56}"/>
    <cellStyle name="Hyperlink 3 2 4 3 3 4" xfId="5273" xr:uid="{00000000-0005-0000-0000-0000A20D0000}"/>
    <cellStyle name="Hyperlink 3 2 4 3 3 5" xfId="7483" xr:uid="{5AED1366-8892-4D5F-A88B-8DB44090AFA9}"/>
    <cellStyle name="Hyperlink 3 2 4 3 4" xfId="1405" xr:uid="{00000000-0005-0000-0000-0000A30D0000}"/>
    <cellStyle name="Hyperlink 3 2 4 3 4 2" xfId="3616" xr:uid="{00000000-0005-0000-0000-0000A40D0000}"/>
    <cellStyle name="Hyperlink 3 2 4 3 4 2 2" xfId="10246" xr:uid="{01D166FC-7C19-4201-AB47-4E01A0AA81B5}"/>
    <cellStyle name="Hyperlink 3 2 4 3 4 3" xfId="5826" xr:uid="{00000000-0005-0000-0000-0000A50D0000}"/>
    <cellStyle name="Hyperlink 3 2 4 3 4 4" xfId="8036" xr:uid="{CA169BF5-4B91-4744-84D7-8E750AFDD31E}"/>
    <cellStyle name="Hyperlink 3 2 4 3 5" xfId="2511" xr:uid="{00000000-0005-0000-0000-0000A60D0000}"/>
    <cellStyle name="Hyperlink 3 2 4 3 5 2" xfId="9141" xr:uid="{14BA6BF3-7C58-4595-9A46-EC99B19AA3B2}"/>
    <cellStyle name="Hyperlink 3 2 4 3 6" xfId="4721" xr:uid="{00000000-0005-0000-0000-0000A70D0000}"/>
    <cellStyle name="Hyperlink 3 2 4 3 7" xfId="6931" xr:uid="{E472B040-C08B-4B49-8FC6-4B0853E92518}"/>
    <cellStyle name="Hyperlink 3 2 4 4" xfId="384" xr:uid="{00000000-0005-0000-0000-0000A80D0000}"/>
    <cellStyle name="Hyperlink 3 2 4 4 2" xfId="936" xr:uid="{00000000-0005-0000-0000-0000A90D0000}"/>
    <cellStyle name="Hyperlink 3 2 4 4 2 2" xfId="2049" xr:uid="{00000000-0005-0000-0000-0000AA0D0000}"/>
    <cellStyle name="Hyperlink 3 2 4 4 2 2 2" xfId="4260" xr:uid="{00000000-0005-0000-0000-0000AB0D0000}"/>
    <cellStyle name="Hyperlink 3 2 4 4 2 2 2 2" xfId="10890" xr:uid="{C79E342B-94CC-4197-B216-C1AD84D41C06}"/>
    <cellStyle name="Hyperlink 3 2 4 4 2 2 3" xfId="6470" xr:uid="{00000000-0005-0000-0000-0000AC0D0000}"/>
    <cellStyle name="Hyperlink 3 2 4 4 2 2 4" xfId="8680" xr:uid="{EE72589B-C899-4040-B4E1-F169951978ED}"/>
    <cellStyle name="Hyperlink 3 2 4 4 2 3" xfId="3155" xr:uid="{00000000-0005-0000-0000-0000AD0D0000}"/>
    <cellStyle name="Hyperlink 3 2 4 4 2 3 2" xfId="9785" xr:uid="{91401E03-E55B-4ACA-A554-E85C8BCFE4AF}"/>
    <cellStyle name="Hyperlink 3 2 4 4 2 4" xfId="5365" xr:uid="{00000000-0005-0000-0000-0000AE0D0000}"/>
    <cellStyle name="Hyperlink 3 2 4 4 2 5" xfId="7575" xr:uid="{3D1E70DD-3F5C-4928-8F0F-C857173CA45D}"/>
    <cellStyle name="Hyperlink 3 2 4 4 3" xfId="1497" xr:uid="{00000000-0005-0000-0000-0000AF0D0000}"/>
    <cellStyle name="Hyperlink 3 2 4 4 3 2" xfId="3708" xr:uid="{00000000-0005-0000-0000-0000B00D0000}"/>
    <cellStyle name="Hyperlink 3 2 4 4 3 2 2" xfId="10338" xr:uid="{46600B35-9D60-40B1-ADAA-13ED344BF3A1}"/>
    <cellStyle name="Hyperlink 3 2 4 4 3 3" xfId="5918" xr:uid="{00000000-0005-0000-0000-0000B10D0000}"/>
    <cellStyle name="Hyperlink 3 2 4 4 3 4" xfId="8128" xr:uid="{5BE85616-E8CF-4680-8361-E67ABB517952}"/>
    <cellStyle name="Hyperlink 3 2 4 4 4" xfId="2603" xr:uid="{00000000-0005-0000-0000-0000B20D0000}"/>
    <cellStyle name="Hyperlink 3 2 4 4 4 2" xfId="9233" xr:uid="{AFF84783-FA74-4381-B1D5-F188DE5D77FE}"/>
    <cellStyle name="Hyperlink 3 2 4 4 5" xfId="4813" xr:uid="{00000000-0005-0000-0000-0000B30D0000}"/>
    <cellStyle name="Hyperlink 3 2 4 4 6" xfId="7023" xr:uid="{06521AFA-A39F-4820-80BE-4E9C439C77E5}"/>
    <cellStyle name="Hyperlink 3 2 4 5" xfId="660" xr:uid="{00000000-0005-0000-0000-0000B40D0000}"/>
    <cellStyle name="Hyperlink 3 2 4 5 2" xfId="1773" xr:uid="{00000000-0005-0000-0000-0000B50D0000}"/>
    <cellStyle name="Hyperlink 3 2 4 5 2 2" xfId="3984" xr:uid="{00000000-0005-0000-0000-0000B60D0000}"/>
    <cellStyle name="Hyperlink 3 2 4 5 2 2 2" xfId="10614" xr:uid="{04996615-C729-4FA1-A92E-93FC87FC7471}"/>
    <cellStyle name="Hyperlink 3 2 4 5 2 3" xfId="6194" xr:uid="{00000000-0005-0000-0000-0000B70D0000}"/>
    <cellStyle name="Hyperlink 3 2 4 5 2 4" xfId="8404" xr:uid="{2BAC6FB8-6DB8-4752-8767-FEDF0D3FF2E6}"/>
    <cellStyle name="Hyperlink 3 2 4 5 3" xfId="2879" xr:uid="{00000000-0005-0000-0000-0000B80D0000}"/>
    <cellStyle name="Hyperlink 3 2 4 5 3 2" xfId="9509" xr:uid="{4A02EBBA-AE0D-4445-81CA-3C4F856618AE}"/>
    <cellStyle name="Hyperlink 3 2 4 5 4" xfId="5089" xr:uid="{00000000-0005-0000-0000-0000B90D0000}"/>
    <cellStyle name="Hyperlink 3 2 4 5 5" xfId="7299" xr:uid="{B9621ED3-E69E-4123-8A9C-40D6D3E2AF52}"/>
    <cellStyle name="Hyperlink 3 2 4 6" xfId="1221" xr:uid="{00000000-0005-0000-0000-0000BA0D0000}"/>
    <cellStyle name="Hyperlink 3 2 4 6 2" xfId="3432" xr:uid="{00000000-0005-0000-0000-0000BB0D0000}"/>
    <cellStyle name="Hyperlink 3 2 4 6 2 2" xfId="10062" xr:uid="{CBB71D50-4A9D-481C-A799-7BD42B70B366}"/>
    <cellStyle name="Hyperlink 3 2 4 6 3" xfId="5642" xr:uid="{00000000-0005-0000-0000-0000BC0D0000}"/>
    <cellStyle name="Hyperlink 3 2 4 6 4" xfId="7852" xr:uid="{9F6CDBC1-94EE-4A52-AEC5-B9F77B0C2F9F}"/>
    <cellStyle name="Hyperlink 3 2 4 7" xfId="2327" xr:uid="{00000000-0005-0000-0000-0000BD0D0000}"/>
    <cellStyle name="Hyperlink 3 2 4 7 2" xfId="8957" xr:uid="{6A08984C-55A5-4F35-865A-572E9A685B81}"/>
    <cellStyle name="Hyperlink 3 2 4 8" xfId="4537" xr:uid="{00000000-0005-0000-0000-0000BE0D0000}"/>
    <cellStyle name="Hyperlink 3 2 4 9" xfId="6747" xr:uid="{A454D0B7-429D-4860-9F48-0A3C172B18F3}"/>
    <cellStyle name="Hyperlink 3 2 5" xfId="154" xr:uid="{00000000-0005-0000-0000-0000BF0D0000}"/>
    <cellStyle name="Hyperlink 3 2 5 2" xfId="430" xr:uid="{00000000-0005-0000-0000-0000C00D0000}"/>
    <cellStyle name="Hyperlink 3 2 5 2 2" xfId="982" xr:uid="{00000000-0005-0000-0000-0000C10D0000}"/>
    <cellStyle name="Hyperlink 3 2 5 2 2 2" xfId="2095" xr:uid="{00000000-0005-0000-0000-0000C20D0000}"/>
    <cellStyle name="Hyperlink 3 2 5 2 2 2 2" xfId="4306" xr:uid="{00000000-0005-0000-0000-0000C30D0000}"/>
    <cellStyle name="Hyperlink 3 2 5 2 2 2 2 2" xfId="10936" xr:uid="{BE2ED3E6-10C2-4397-8823-7E97A83CA10C}"/>
    <cellStyle name="Hyperlink 3 2 5 2 2 2 3" xfId="6516" xr:uid="{00000000-0005-0000-0000-0000C40D0000}"/>
    <cellStyle name="Hyperlink 3 2 5 2 2 2 4" xfId="8726" xr:uid="{95EEE7B4-FA0B-4CB5-A03E-E75127828ACC}"/>
    <cellStyle name="Hyperlink 3 2 5 2 2 3" xfId="3201" xr:uid="{00000000-0005-0000-0000-0000C50D0000}"/>
    <cellStyle name="Hyperlink 3 2 5 2 2 3 2" xfId="9831" xr:uid="{A68C3476-CE4B-47D2-A979-6AF8CFA20ED7}"/>
    <cellStyle name="Hyperlink 3 2 5 2 2 4" xfId="5411" xr:uid="{00000000-0005-0000-0000-0000C60D0000}"/>
    <cellStyle name="Hyperlink 3 2 5 2 2 5" xfId="7621" xr:uid="{1B1A3E71-4591-4968-AE19-BBE823BB8BBF}"/>
    <cellStyle name="Hyperlink 3 2 5 2 3" xfId="1543" xr:uid="{00000000-0005-0000-0000-0000C70D0000}"/>
    <cellStyle name="Hyperlink 3 2 5 2 3 2" xfId="3754" xr:uid="{00000000-0005-0000-0000-0000C80D0000}"/>
    <cellStyle name="Hyperlink 3 2 5 2 3 2 2" xfId="10384" xr:uid="{E5CF3E14-5855-4494-8CC1-970E4B17855E}"/>
    <cellStyle name="Hyperlink 3 2 5 2 3 3" xfId="5964" xr:uid="{00000000-0005-0000-0000-0000C90D0000}"/>
    <cellStyle name="Hyperlink 3 2 5 2 3 4" xfId="8174" xr:uid="{185DBF54-861D-4009-A3BD-1968F66B501E}"/>
    <cellStyle name="Hyperlink 3 2 5 2 4" xfId="2649" xr:uid="{00000000-0005-0000-0000-0000CA0D0000}"/>
    <cellStyle name="Hyperlink 3 2 5 2 4 2" xfId="9279" xr:uid="{545F61A7-66ED-4857-8C9B-30E7DC5A8AA8}"/>
    <cellStyle name="Hyperlink 3 2 5 2 5" xfId="4859" xr:uid="{00000000-0005-0000-0000-0000CB0D0000}"/>
    <cellStyle name="Hyperlink 3 2 5 2 6" xfId="7069" xr:uid="{CFF7DD65-5A96-4600-B96B-229078245887}"/>
    <cellStyle name="Hyperlink 3 2 5 3" xfId="706" xr:uid="{00000000-0005-0000-0000-0000CC0D0000}"/>
    <cellStyle name="Hyperlink 3 2 5 3 2" xfId="1819" xr:uid="{00000000-0005-0000-0000-0000CD0D0000}"/>
    <cellStyle name="Hyperlink 3 2 5 3 2 2" xfId="4030" xr:uid="{00000000-0005-0000-0000-0000CE0D0000}"/>
    <cellStyle name="Hyperlink 3 2 5 3 2 2 2" xfId="10660" xr:uid="{25C42261-F345-432A-93B6-A808B713B78F}"/>
    <cellStyle name="Hyperlink 3 2 5 3 2 3" xfId="6240" xr:uid="{00000000-0005-0000-0000-0000CF0D0000}"/>
    <cellStyle name="Hyperlink 3 2 5 3 2 4" xfId="8450" xr:uid="{67B36472-5085-4928-B629-970A5669D0A0}"/>
    <cellStyle name="Hyperlink 3 2 5 3 3" xfId="2925" xr:uid="{00000000-0005-0000-0000-0000D00D0000}"/>
    <cellStyle name="Hyperlink 3 2 5 3 3 2" xfId="9555" xr:uid="{3BB05B84-C19E-4E3F-AC24-4E9C63416AF4}"/>
    <cellStyle name="Hyperlink 3 2 5 3 4" xfId="5135" xr:uid="{00000000-0005-0000-0000-0000D10D0000}"/>
    <cellStyle name="Hyperlink 3 2 5 3 5" xfId="7345" xr:uid="{C496B6C0-0533-4D04-A5B8-F32141F1D052}"/>
    <cellStyle name="Hyperlink 3 2 5 4" xfId="1267" xr:uid="{00000000-0005-0000-0000-0000D20D0000}"/>
    <cellStyle name="Hyperlink 3 2 5 4 2" xfId="3478" xr:uid="{00000000-0005-0000-0000-0000D30D0000}"/>
    <cellStyle name="Hyperlink 3 2 5 4 2 2" xfId="10108" xr:uid="{94702B37-248F-4980-B280-5F2697E6886B}"/>
    <cellStyle name="Hyperlink 3 2 5 4 3" xfId="5688" xr:uid="{00000000-0005-0000-0000-0000D40D0000}"/>
    <cellStyle name="Hyperlink 3 2 5 4 4" xfId="7898" xr:uid="{F7DDB772-C7AE-4A43-B2A2-7F9E4672CD7C}"/>
    <cellStyle name="Hyperlink 3 2 5 5" xfId="2373" xr:uid="{00000000-0005-0000-0000-0000D50D0000}"/>
    <cellStyle name="Hyperlink 3 2 5 5 2" xfId="9003" xr:uid="{F4012C1B-BBE6-4FA3-A445-4ABE0D541B9C}"/>
    <cellStyle name="Hyperlink 3 2 5 6" xfId="4583" xr:uid="{00000000-0005-0000-0000-0000D60D0000}"/>
    <cellStyle name="Hyperlink 3 2 5 7" xfId="6793" xr:uid="{34D91BAF-2CEC-4634-A5C8-B99702DAA50C}"/>
    <cellStyle name="Hyperlink 3 2 6" xfId="246" xr:uid="{00000000-0005-0000-0000-0000D70D0000}"/>
    <cellStyle name="Hyperlink 3 2 6 2" xfId="522" xr:uid="{00000000-0005-0000-0000-0000D80D0000}"/>
    <cellStyle name="Hyperlink 3 2 6 2 2" xfId="1074" xr:uid="{00000000-0005-0000-0000-0000D90D0000}"/>
    <cellStyle name="Hyperlink 3 2 6 2 2 2" xfId="2187" xr:uid="{00000000-0005-0000-0000-0000DA0D0000}"/>
    <cellStyle name="Hyperlink 3 2 6 2 2 2 2" xfId="4398" xr:uid="{00000000-0005-0000-0000-0000DB0D0000}"/>
    <cellStyle name="Hyperlink 3 2 6 2 2 2 2 2" xfId="11028" xr:uid="{846BB9E1-C7BA-4A78-BC55-D6F0D2A5B9DD}"/>
    <cellStyle name="Hyperlink 3 2 6 2 2 2 3" xfId="6608" xr:uid="{00000000-0005-0000-0000-0000DC0D0000}"/>
    <cellStyle name="Hyperlink 3 2 6 2 2 2 4" xfId="8818" xr:uid="{9575BAB7-D885-4E87-A681-51780A50AED9}"/>
    <cellStyle name="Hyperlink 3 2 6 2 2 3" xfId="3293" xr:uid="{00000000-0005-0000-0000-0000DD0D0000}"/>
    <cellStyle name="Hyperlink 3 2 6 2 2 3 2" xfId="9923" xr:uid="{5609A3AF-C91F-4992-A518-BD64E588DADD}"/>
    <cellStyle name="Hyperlink 3 2 6 2 2 4" xfId="5503" xr:uid="{00000000-0005-0000-0000-0000DE0D0000}"/>
    <cellStyle name="Hyperlink 3 2 6 2 2 5" xfId="7713" xr:uid="{E6B68106-5B07-40CB-8ECC-73BC5647B636}"/>
    <cellStyle name="Hyperlink 3 2 6 2 3" xfId="1635" xr:uid="{00000000-0005-0000-0000-0000DF0D0000}"/>
    <cellStyle name="Hyperlink 3 2 6 2 3 2" xfId="3846" xr:uid="{00000000-0005-0000-0000-0000E00D0000}"/>
    <cellStyle name="Hyperlink 3 2 6 2 3 2 2" xfId="10476" xr:uid="{CE664207-C565-488D-881C-550BF5DD52E1}"/>
    <cellStyle name="Hyperlink 3 2 6 2 3 3" xfId="6056" xr:uid="{00000000-0005-0000-0000-0000E10D0000}"/>
    <cellStyle name="Hyperlink 3 2 6 2 3 4" xfId="8266" xr:uid="{4D9B99AC-F254-44DF-99D3-3ADDF3F3BE91}"/>
    <cellStyle name="Hyperlink 3 2 6 2 4" xfId="2741" xr:uid="{00000000-0005-0000-0000-0000E20D0000}"/>
    <cellStyle name="Hyperlink 3 2 6 2 4 2" xfId="9371" xr:uid="{4D5AC17D-B857-40F4-96F0-FC3D88ADBC4B}"/>
    <cellStyle name="Hyperlink 3 2 6 2 5" xfId="4951" xr:uid="{00000000-0005-0000-0000-0000E30D0000}"/>
    <cellStyle name="Hyperlink 3 2 6 2 6" xfId="7161" xr:uid="{2B8D91A8-D574-42F3-A30B-8F3D7B29550A}"/>
    <cellStyle name="Hyperlink 3 2 6 3" xfId="798" xr:uid="{00000000-0005-0000-0000-0000E40D0000}"/>
    <cellStyle name="Hyperlink 3 2 6 3 2" xfId="1911" xr:uid="{00000000-0005-0000-0000-0000E50D0000}"/>
    <cellStyle name="Hyperlink 3 2 6 3 2 2" xfId="4122" xr:uid="{00000000-0005-0000-0000-0000E60D0000}"/>
    <cellStyle name="Hyperlink 3 2 6 3 2 2 2" xfId="10752" xr:uid="{303C2757-6A89-46DB-B072-1B3F439753CD}"/>
    <cellStyle name="Hyperlink 3 2 6 3 2 3" xfId="6332" xr:uid="{00000000-0005-0000-0000-0000E70D0000}"/>
    <cellStyle name="Hyperlink 3 2 6 3 2 4" xfId="8542" xr:uid="{0B050197-215F-4A1E-A2E9-14201390812E}"/>
    <cellStyle name="Hyperlink 3 2 6 3 3" xfId="3017" xr:uid="{00000000-0005-0000-0000-0000E80D0000}"/>
    <cellStyle name="Hyperlink 3 2 6 3 3 2" xfId="9647" xr:uid="{338A7CF7-7371-46FD-99D7-B95D0EA966C3}"/>
    <cellStyle name="Hyperlink 3 2 6 3 4" xfId="5227" xr:uid="{00000000-0005-0000-0000-0000E90D0000}"/>
    <cellStyle name="Hyperlink 3 2 6 3 5" xfId="7437" xr:uid="{BB335896-62F7-49E2-B589-423C65434D4A}"/>
    <cellStyle name="Hyperlink 3 2 6 4" xfId="1359" xr:uid="{00000000-0005-0000-0000-0000EA0D0000}"/>
    <cellStyle name="Hyperlink 3 2 6 4 2" xfId="3570" xr:uid="{00000000-0005-0000-0000-0000EB0D0000}"/>
    <cellStyle name="Hyperlink 3 2 6 4 2 2" xfId="10200" xr:uid="{EF5A9984-8A5C-4795-AB2B-23408212CE50}"/>
    <cellStyle name="Hyperlink 3 2 6 4 3" xfId="5780" xr:uid="{00000000-0005-0000-0000-0000EC0D0000}"/>
    <cellStyle name="Hyperlink 3 2 6 4 4" xfId="7990" xr:uid="{631EC56B-2298-4CDA-8174-318E4939CEA5}"/>
    <cellStyle name="Hyperlink 3 2 6 5" xfId="2465" xr:uid="{00000000-0005-0000-0000-0000ED0D0000}"/>
    <cellStyle name="Hyperlink 3 2 6 5 2" xfId="9095" xr:uid="{65D5B674-C602-4A29-844F-A3CD2DBFAD0F}"/>
    <cellStyle name="Hyperlink 3 2 6 6" xfId="4675" xr:uid="{00000000-0005-0000-0000-0000EE0D0000}"/>
    <cellStyle name="Hyperlink 3 2 6 7" xfId="6885" xr:uid="{12349217-33C2-4204-B915-451DE7493D23}"/>
    <cellStyle name="Hyperlink 3 2 7" xfId="338" xr:uid="{00000000-0005-0000-0000-0000EF0D0000}"/>
    <cellStyle name="Hyperlink 3 2 7 2" xfId="890" xr:uid="{00000000-0005-0000-0000-0000F00D0000}"/>
    <cellStyle name="Hyperlink 3 2 7 2 2" xfId="2003" xr:uid="{00000000-0005-0000-0000-0000F10D0000}"/>
    <cellStyle name="Hyperlink 3 2 7 2 2 2" xfId="4214" xr:uid="{00000000-0005-0000-0000-0000F20D0000}"/>
    <cellStyle name="Hyperlink 3 2 7 2 2 2 2" xfId="10844" xr:uid="{3332D75C-D42C-4E83-AE2D-C4DF08403170}"/>
    <cellStyle name="Hyperlink 3 2 7 2 2 3" xfId="6424" xr:uid="{00000000-0005-0000-0000-0000F30D0000}"/>
    <cellStyle name="Hyperlink 3 2 7 2 2 4" xfId="8634" xr:uid="{C547411B-6DF2-4483-9CBC-AFC560B9BA2E}"/>
    <cellStyle name="Hyperlink 3 2 7 2 3" xfId="3109" xr:uid="{00000000-0005-0000-0000-0000F40D0000}"/>
    <cellStyle name="Hyperlink 3 2 7 2 3 2" xfId="9739" xr:uid="{DBB57FA8-00FB-4CAC-9C34-101113B7145E}"/>
    <cellStyle name="Hyperlink 3 2 7 2 4" xfId="5319" xr:uid="{00000000-0005-0000-0000-0000F50D0000}"/>
    <cellStyle name="Hyperlink 3 2 7 2 5" xfId="7529" xr:uid="{FD68F68F-6361-4FE0-B54E-9153C568534E}"/>
    <cellStyle name="Hyperlink 3 2 7 3" xfId="1451" xr:uid="{00000000-0005-0000-0000-0000F60D0000}"/>
    <cellStyle name="Hyperlink 3 2 7 3 2" xfId="3662" xr:uid="{00000000-0005-0000-0000-0000F70D0000}"/>
    <cellStyle name="Hyperlink 3 2 7 3 2 2" xfId="10292" xr:uid="{620869A5-FD25-4910-BF58-A27633BBAA5E}"/>
    <cellStyle name="Hyperlink 3 2 7 3 3" xfId="5872" xr:uid="{00000000-0005-0000-0000-0000F80D0000}"/>
    <cellStyle name="Hyperlink 3 2 7 3 4" xfId="8082" xr:uid="{29667B12-C758-47B1-A94D-70CCE9A4E23C}"/>
    <cellStyle name="Hyperlink 3 2 7 4" xfId="2557" xr:uid="{00000000-0005-0000-0000-0000F90D0000}"/>
    <cellStyle name="Hyperlink 3 2 7 4 2" xfId="9187" xr:uid="{855DB6BD-382C-44E1-981D-C54FAD26CB06}"/>
    <cellStyle name="Hyperlink 3 2 7 5" xfId="4767" xr:uid="{00000000-0005-0000-0000-0000FA0D0000}"/>
    <cellStyle name="Hyperlink 3 2 7 6" xfId="6977" xr:uid="{3B930104-5B85-4153-AAED-91648902ECDF}"/>
    <cellStyle name="Hyperlink 3 2 8" xfId="614" xr:uid="{00000000-0005-0000-0000-0000FB0D0000}"/>
    <cellStyle name="Hyperlink 3 2 8 2" xfId="1727" xr:uid="{00000000-0005-0000-0000-0000FC0D0000}"/>
    <cellStyle name="Hyperlink 3 2 8 2 2" xfId="3938" xr:uid="{00000000-0005-0000-0000-0000FD0D0000}"/>
    <cellStyle name="Hyperlink 3 2 8 2 2 2" xfId="10568" xr:uid="{09C81887-C2C7-4C3F-8C27-3CE5E75D45F8}"/>
    <cellStyle name="Hyperlink 3 2 8 2 3" xfId="6148" xr:uid="{00000000-0005-0000-0000-0000FE0D0000}"/>
    <cellStyle name="Hyperlink 3 2 8 2 4" xfId="8358" xr:uid="{D0B74998-2F19-44B5-B139-1B481D6582DC}"/>
    <cellStyle name="Hyperlink 3 2 8 3" xfId="2833" xr:uid="{00000000-0005-0000-0000-0000FF0D0000}"/>
    <cellStyle name="Hyperlink 3 2 8 3 2" xfId="9463" xr:uid="{39E5E5B4-162A-4C91-9348-E18ADACBE510}"/>
    <cellStyle name="Hyperlink 3 2 8 4" xfId="5043" xr:uid="{00000000-0005-0000-0000-0000000E0000}"/>
    <cellStyle name="Hyperlink 3 2 8 5" xfId="7253" xr:uid="{C9726257-B12C-4717-9D4A-A6511B15E0F0}"/>
    <cellStyle name="Hyperlink 3 2 9" xfId="1175" xr:uid="{00000000-0005-0000-0000-0000010E0000}"/>
    <cellStyle name="Hyperlink 3 2 9 2" xfId="3386" xr:uid="{00000000-0005-0000-0000-0000020E0000}"/>
    <cellStyle name="Hyperlink 3 2 9 2 2" xfId="10016" xr:uid="{FFB805B3-4C66-4A1E-A7A4-2D9B9ABB6F12}"/>
    <cellStyle name="Hyperlink 3 2 9 3" xfId="5596" xr:uid="{00000000-0005-0000-0000-0000030E0000}"/>
    <cellStyle name="Hyperlink 3 2 9 4" xfId="7806" xr:uid="{2CAE06E3-8C31-46A7-BB0C-05468314BF7C}"/>
    <cellStyle name="Hyperlink 3 3" xfId="67" xr:uid="{00000000-0005-0000-0000-0000040E0000}"/>
    <cellStyle name="Hyperlink 3 3 10" xfId="4496" xr:uid="{00000000-0005-0000-0000-0000050E0000}"/>
    <cellStyle name="Hyperlink 3 3 11" xfId="6706" xr:uid="{661381FA-2450-4FA1-A177-9A069EF782A2}"/>
    <cellStyle name="Hyperlink 3 3 2" xfId="87" xr:uid="{00000000-0005-0000-0000-0000060E0000}"/>
    <cellStyle name="Hyperlink 3 3 2 10" xfId="6726" xr:uid="{EEE7F362-F16F-4E8C-8629-930DF64A093E}"/>
    <cellStyle name="Hyperlink 3 3 2 2" xfId="133" xr:uid="{00000000-0005-0000-0000-0000070E0000}"/>
    <cellStyle name="Hyperlink 3 3 2 2 2" xfId="225" xr:uid="{00000000-0005-0000-0000-0000080E0000}"/>
    <cellStyle name="Hyperlink 3 3 2 2 2 2" xfId="501" xr:uid="{00000000-0005-0000-0000-0000090E0000}"/>
    <cellStyle name="Hyperlink 3 3 2 2 2 2 2" xfId="1053" xr:uid="{00000000-0005-0000-0000-00000A0E0000}"/>
    <cellStyle name="Hyperlink 3 3 2 2 2 2 2 2" xfId="2166" xr:uid="{00000000-0005-0000-0000-00000B0E0000}"/>
    <cellStyle name="Hyperlink 3 3 2 2 2 2 2 2 2" xfId="4377" xr:uid="{00000000-0005-0000-0000-00000C0E0000}"/>
    <cellStyle name="Hyperlink 3 3 2 2 2 2 2 2 2 2" xfId="11007" xr:uid="{9D614D7A-AF0C-4735-B0E8-410223533483}"/>
    <cellStyle name="Hyperlink 3 3 2 2 2 2 2 2 3" xfId="6587" xr:uid="{00000000-0005-0000-0000-00000D0E0000}"/>
    <cellStyle name="Hyperlink 3 3 2 2 2 2 2 2 4" xfId="8797" xr:uid="{373DA0C8-C827-4976-B885-E4495C61BCDD}"/>
    <cellStyle name="Hyperlink 3 3 2 2 2 2 2 3" xfId="3272" xr:uid="{00000000-0005-0000-0000-00000E0E0000}"/>
    <cellStyle name="Hyperlink 3 3 2 2 2 2 2 3 2" xfId="9902" xr:uid="{FBCB1124-B68B-4D03-AACE-21515D22D3E8}"/>
    <cellStyle name="Hyperlink 3 3 2 2 2 2 2 4" xfId="5482" xr:uid="{00000000-0005-0000-0000-00000F0E0000}"/>
    <cellStyle name="Hyperlink 3 3 2 2 2 2 2 5" xfId="7692" xr:uid="{9A8530A1-A760-40E3-86E0-1C1D63363F1A}"/>
    <cellStyle name="Hyperlink 3 3 2 2 2 2 3" xfId="1614" xr:uid="{00000000-0005-0000-0000-0000100E0000}"/>
    <cellStyle name="Hyperlink 3 3 2 2 2 2 3 2" xfId="3825" xr:uid="{00000000-0005-0000-0000-0000110E0000}"/>
    <cellStyle name="Hyperlink 3 3 2 2 2 2 3 2 2" xfId="10455" xr:uid="{7458A34B-3349-4435-9898-5FBE89FED071}"/>
    <cellStyle name="Hyperlink 3 3 2 2 2 2 3 3" xfId="6035" xr:uid="{00000000-0005-0000-0000-0000120E0000}"/>
    <cellStyle name="Hyperlink 3 3 2 2 2 2 3 4" xfId="8245" xr:uid="{15F119F8-8BD3-4F8F-85CF-605AB96ACAED}"/>
    <cellStyle name="Hyperlink 3 3 2 2 2 2 4" xfId="2720" xr:uid="{00000000-0005-0000-0000-0000130E0000}"/>
    <cellStyle name="Hyperlink 3 3 2 2 2 2 4 2" xfId="9350" xr:uid="{274D9D66-4650-4656-86A8-1346AFE42318}"/>
    <cellStyle name="Hyperlink 3 3 2 2 2 2 5" xfId="4930" xr:uid="{00000000-0005-0000-0000-0000140E0000}"/>
    <cellStyle name="Hyperlink 3 3 2 2 2 2 6" xfId="7140" xr:uid="{E4976942-42AB-418E-B175-B4F72F225E09}"/>
    <cellStyle name="Hyperlink 3 3 2 2 2 3" xfId="777" xr:uid="{00000000-0005-0000-0000-0000150E0000}"/>
    <cellStyle name="Hyperlink 3 3 2 2 2 3 2" xfId="1890" xr:uid="{00000000-0005-0000-0000-0000160E0000}"/>
    <cellStyle name="Hyperlink 3 3 2 2 2 3 2 2" xfId="4101" xr:uid="{00000000-0005-0000-0000-0000170E0000}"/>
    <cellStyle name="Hyperlink 3 3 2 2 2 3 2 2 2" xfId="10731" xr:uid="{5F5601B0-F4C5-4119-9325-E3D19AE2EE7C}"/>
    <cellStyle name="Hyperlink 3 3 2 2 2 3 2 3" xfId="6311" xr:uid="{00000000-0005-0000-0000-0000180E0000}"/>
    <cellStyle name="Hyperlink 3 3 2 2 2 3 2 4" xfId="8521" xr:uid="{47647B00-3EA8-449C-8ECF-65B7D7CECAF2}"/>
    <cellStyle name="Hyperlink 3 3 2 2 2 3 3" xfId="2996" xr:uid="{00000000-0005-0000-0000-0000190E0000}"/>
    <cellStyle name="Hyperlink 3 3 2 2 2 3 3 2" xfId="9626" xr:uid="{5A971BAC-6C48-4670-AF70-27FC3025A05B}"/>
    <cellStyle name="Hyperlink 3 3 2 2 2 3 4" xfId="5206" xr:uid="{00000000-0005-0000-0000-00001A0E0000}"/>
    <cellStyle name="Hyperlink 3 3 2 2 2 3 5" xfId="7416" xr:uid="{916F1C05-204F-4779-944B-C145DBA98D74}"/>
    <cellStyle name="Hyperlink 3 3 2 2 2 4" xfId="1338" xr:uid="{00000000-0005-0000-0000-00001B0E0000}"/>
    <cellStyle name="Hyperlink 3 3 2 2 2 4 2" xfId="3549" xr:uid="{00000000-0005-0000-0000-00001C0E0000}"/>
    <cellStyle name="Hyperlink 3 3 2 2 2 4 2 2" xfId="10179" xr:uid="{6912747C-BE2D-4DE0-87A5-D545C213731A}"/>
    <cellStyle name="Hyperlink 3 3 2 2 2 4 3" xfId="5759" xr:uid="{00000000-0005-0000-0000-00001D0E0000}"/>
    <cellStyle name="Hyperlink 3 3 2 2 2 4 4" xfId="7969" xr:uid="{91741331-B986-41CD-9187-DD4390FEF428}"/>
    <cellStyle name="Hyperlink 3 3 2 2 2 5" xfId="2444" xr:uid="{00000000-0005-0000-0000-00001E0E0000}"/>
    <cellStyle name="Hyperlink 3 3 2 2 2 5 2" xfId="9074" xr:uid="{D86EFB40-4C6E-471B-A5D8-46DBBEE1131C}"/>
    <cellStyle name="Hyperlink 3 3 2 2 2 6" xfId="4654" xr:uid="{00000000-0005-0000-0000-00001F0E0000}"/>
    <cellStyle name="Hyperlink 3 3 2 2 2 7" xfId="6864" xr:uid="{363F3A80-3C0B-456E-9724-F74FED0B1E86}"/>
    <cellStyle name="Hyperlink 3 3 2 2 3" xfId="317" xr:uid="{00000000-0005-0000-0000-0000200E0000}"/>
    <cellStyle name="Hyperlink 3 3 2 2 3 2" xfId="593" xr:uid="{00000000-0005-0000-0000-0000210E0000}"/>
    <cellStyle name="Hyperlink 3 3 2 2 3 2 2" xfId="1145" xr:uid="{00000000-0005-0000-0000-0000220E0000}"/>
    <cellStyle name="Hyperlink 3 3 2 2 3 2 2 2" xfId="2258" xr:uid="{00000000-0005-0000-0000-0000230E0000}"/>
    <cellStyle name="Hyperlink 3 3 2 2 3 2 2 2 2" xfId="4469" xr:uid="{00000000-0005-0000-0000-0000240E0000}"/>
    <cellStyle name="Hyperlink 3 3 2 2 3 2 2 2 2 2" xfId="11099" xr:uid="{54B26573-5B18-42BA-A864-EEB37AD9F2DD}"/>
    <cellStyle name="Hyperlink 3 3 2 2 3 2 2 2 3" xfId="6679" xr:uid="{00000000-0005-0000-0000-0000250E0000}"/>
    <cellStyle name="Hyperlink 3 3 2 2 3 2 2 2 4" xfId="8889" xr:uid="{FCEA7AF2-1B26-4A86-96C5-3E5207F3036B}"/>
    <cellStyle name="Hyperlink 3 3 2 2 3 2 2 3" xfId="3364" xr:uid="{00000000-0005-0000-0000-0000260E0000}"/>
    <cellStyle name="Hyperlink 3 3 2 2 3 2 2 3 2" xfId="9994" xr:uid="{1CD5E47C-246B-44AC-B885-CCACAE15D819}"/>
    <cellStyle name="Hyperlink 3 3 2 2 3 2 2 4" xfId="5574" xr:uid="{00000000-0005-0000-0000-0000270E0000}"/>
    <cellStyle name="Hyperlink 3 3 2 2 3 2 2 5" xfId="7784" xr:uid="{92C40E7B-F68B-479B-B7F8-2D4A363AC6F0}"/>
    <cellStyle name="Hyperlink 3 3 2 2 3 2 3" xfId="1706" xr:uid="{00000000-0005-0000-0000-0000280E0000}"/>
    <cellStyle name="Hyperlink 3 3 2 2 3 2 3 2" xfId="3917" xr:uid="{00000000-0005-0000-0000-0000290E0000}"/>
    <cellStyle name="Hyperlink 3 3 2 2 3 2 3 2 2" xfId="10547" xr:uid="{D8350FE2-532C-4FFC-BF0A-6ACB831DCE11}"/>
    <cellStyle name="Hyperlink 3 3 2 2 3 2 3 3" xfId="6127" xr:uid="{00000000-0005-0000-0000-00002A0E0000}"/>
    <cellStyle name="Hyperlink 3 3 2 2 3 2 3 4" xfId="8337" xr:uid="{49C4ADA0-4C4C-411E-A130-8A6C60A7D2D6}"/>
    <cellStyle name="Hyperlink 3 3 2 2 3 2 4" xfId="2812" xr:uid="{00000000-0005-0000-0000-00002B0E0000}"/>
    <cellStyle name="Hyperlink 3 3 2 2 3 2 4 2" xfId="9442" xr:uid="{FF33AC91-11B5-4C3C-B147-799B1BA565D3}"/>
    <cellStyle name="Hyperlink 3 3 2 2 3 2 5" xfId="5022" xr:uid="{00000000-0005-0000-0000-00002C0E0000}"/>
    <cellStyle name="Hyperlink 3 3 2 2 3 2 6" xfId="7232" xr:uid="{9D8A28FA-AFCB-4955-A808-F1ED881E5AB0}"/>
    <cellStyle name="Hyperlink 3 3 2 2 3 3" xfId="869" xr:uid="{00000000-0005-0000-0000-00002D0E0000}"/>
    <cellStyle name="Hyperlink 3 3 2 2 3 3 2" xfId="1982" xr:uid="{00000000-0005-0000-0000-00002E0E0000}"/>
    <cellStyle name="Hyperlink 3 3 2 2 3 3 2 2" xfId="4193" xr:uid="{00000000-0005-0000-0000-00002F0E0000}"/>
    <cellStyle name="Hyperlink 3 3 2 2 3 3 2 2 2" xfId="10823" xr:uid="{6FB5F75D-4B6B-418D-AFD6-D74B74ED42C9}"/>
    <cellStyle name="Hyperlink 3 3 2 2 3 3 2 3" xfId="6403" xr:uid="{00000000-0005-0000-0000-0000300E0000}"/>
    <cellStyle name="Hyperlink 3 3 2 2 3 3 2 4" xfId="8613" xr:uid="{5668ABF4-D708-49DE-A5DB-3D0E864A63C5}"/>
    <cellStyle name="Hyperlink 3 3 2 2 3 3 3" xfId="3088" xr:uid="{00000000-0005-0000-0000-0000310E0000}"/>
    <cellStyle name="Hyperlink 3 3 2 2 3 3 3 2" xfId="9718" xr:uid="{67451B82-D838-4175-B0F5-40F0A3D92A6D}"/>
    <cellStyle name="Hyperlink 3 3 2 2 3 3 4" xfId="5298" xr:uid="{00000000-0005-0000-0000-0000320E0000}"/>
    <cellStyle name="Hyperlink 3 3 2 2 3 3 5" xfId="7508" xr:uid="{721650D9-45C4-4A40-8345-CA8B0B2CB053}"/>
    <cellStyle name="Hyperlink 3 3 2 2 3 4" xfId="1430" xr:uid="{00000000-0005-0000-0000-0000330E0000}"/>
    <cellStyle name="Hyperlink 3 3 2 2 3 4 2" xfId="3641" xr:uid="{00000000-0005-0000-0000-0000340E0000}"/>
    <cellStyle name="Hyperlink 3 3 2 2 3 4 2 2" xfId="10271" xr:uid="{7BEC3ED2-3AD1-46B5-AF2E-8DC928DB2237}"/>
    <cellStyle name="Hyperlink 3 3 2 2 3 4 3" xfId="5851" xr:uid="{00000000-0005-0000-0000-0000350E0000}"/>
    <cellStyle name="Hyperlink 3 3 2 2 3 4 4" xfId="8061" xr:uid="{5FD2544E-0849-412B-B455-8B545A2D88DE}"/>
    <cellStyle name="Hyperlink 3 3 2 2 3 5" xfId="2536" xr:uid="{00000000-0005-0000-0000-0000360E0000}"/>
    <cellStyle name="Hyperlink 3 3 2 2 3 5 2" xfId="9166" xr:uid="{F1F3FA76-628F-4746-B961-09F2BBFC1726}"/>
    <cellStyle name="Hyperlink 3 3 2 2 3 6" xfId="4746" xr:uid="{00000000-0005-0000-0000-0000370E0000}"/>
    <cellStyle name="Hyperlink 3 3 2 2 3 7" xfId="6956" xr:uid="{484F2BFD-C4D5-42E4-89DE-20A858421217}"/>
    <cellStyle name="Hyperlink 3 3 2 2 4" xfId="409" xr:uid="{00000000-0005-0000-0000-0000380E0000}"/>
    <cellStyle name="Hyperlink 3 3 2 2 4 2" xfId="961" xr:uid="{00000000-0005-0000-0000-0000390E0000}"/>
    <cellStyle name="Hyperlink 3 3 2 2 4 2 2" xfId="2074" xr:uid="{00000000-0005-0000-0000-00003A0E0000}"/>
    <cellStyle name="Hyperlink 3 3 2 2 4 2 2 2" xfId="4285" xr:uid="{00000000-0005-0000-0000-00003B0E0000}"/>
    <cellStyle name="Hyperlink 3 3 2 2 4 2 2 2 2" xfId="10915" xr:uid="{590EC01E-AE1E-444A-BA45-8CA2B35AB182}"/>
    <cellStyle name="Hyperlink 3 3 2 2 4 2 2 3" xfId="6495" xr:uid="{00000000-0005-0000-0000-00003C0E0000}"/>
    <cellStyle name="Hyperlink 3 3 2 2 4 2 2 4" xfId="8705" xr:uid="{B2BD034C-92F2-49F4-9C51-4FE57E0F8073}"/>
    <cellStyle name="Hyperlink 3 3 2 2 4 2 3" xfId="3180" xr:uid="{00000000-0005-0000-0000-00003D0E0000}"/>
    <cellStyle name="Hyperlink 3 3 2 2 4 2 3 2" xfId="9810" xr:uid="{9775D3E2-010A-42AB-9548-2A2AC2DF5B9C}"/>
    <cellStyle name="Hyperlink 3 3 2 2 4 2 4" xfId="5390" xr:uid="{00000000-0005-0000-0000-00003E0E0000}"/>
    <cellStyle name="Hyperlink 3 3 2 2 4 2 5" xfId="7600" xr:uid="{E419ADE4-39E8-4E24-961A-1921509AC46B}"/>
    <cellStyle name="Hyperlink 3 3 2 2 4 3" xfId="1522" xr:uid="{00000000-0005-0000-0000-00003F0E0000}"/>
    <cellStyle name="Hyperlink 3 3 2 2 4 3 2" xfId="3733" xr:uid="{00000000-0005-0000-0000-0000400E0000}"/>
    <cellStyle name="Hyperlink 3 3 2 2 4 3 2 2" xfId="10363" xr:uid="{C5A5CD1F-CC4B-4EF9-9F9B-E861EBE1E83C}"/>
    <cellStyle name="Hyperlink 3 3 2 2 4 3 3" xfId="5943" xr:uid="{00000000-0005-0000-0000-0000410E0000}"/>
    <cellStyle name="Hyperlink 3 3 2 2 4 3 4" xfId="8153" xr:uid="{793A74E0-2E5E-4C12-A7CA-6EEC25C81871}"/>
    <cellStyle name="Hyperlink 3 3 2 2 4 4" xfId="2628" xr:uid="{00000000-0005-0000-0000-0000420E0000}"/>
    <cellStyle name="Hyperlink 3 3 2 2 4 4 2" xfId="9258" xr:uid="{5BB95C13-A4F0-4BF6-BD00-2CF85B071CBB}"/>
    <cellStyle name="Hyperlink 3 3 2 2 4 5" xfId="4838" xr:uid="{00000000-0005-0000-0000-0000430E0000}"/>
    <cellStyle name="Hyperlink 3 3 2 2 4 6" xfId="7048" xr:uid="{9F04319B-121B-455A-984D-ED06EBCED107}"/>
    <cellStyle name="Hyperlink 3 3 2 2 5" xfId="685" xr:uid="{00000000-0005-0000-0000-0000440E0000}"/>
    <cellStyle name="Hyperlink 3 3 2 2 5 2" xfId="1798" xr:uid="{00000000-0005-0000-0000-0000450E0000}"/>
    <cellStyle name="Hyperlink 3 3 2 2 5 2 2" xfId="4009" xr:uid="{00000000-0005-0000-0000-0000460E0000}"/>
    <cellStyle name="Hyperlink 3 3 2 2 5 2 2 2" xfId="10639" xr:uid="{01B83E56-B64C-4099-9921-4D989EE7AD8D}"/>
    <cellStyle name="Hyperlink 3 3 2 2 5 2 3" xfId="6219" xr:uid="{00000000-0005-0000-0000-0000470E0000}"/>
    <cellStyle name="Hyperlink 3 3 2 2 5 2 4" xfId="8429" xr:uid="{44E02DBB-D247-41C2-AB1E-89B5D8027B13}"/>
    <cellStyle name="Hyperlink 3 3 2 2 5 3" xfId="2904" xr:uid="{00000000-0005-0000-0000-0000480E0000}"/>
    <cellStyle name="Hyperlink 3 3 2 2 5 3 2" xfId="9534" xr:uid="{265C92C8-B8B8-489B-A154-BFCB0198E52E}"/>
    <cellStyle name="Hyperlink 3 3 2 2 5 4" xfId="5114" xr:uid="{00000000-0005-0000-0000-0000490E0000}"/>
    <cellStyle name="Hyperlink 3 3 2 2 5 5" xfId="7324" xr:uid="{058F9D86-FE4B-4923-909D-255F170BE500}"/>
    <cellStyle name="Hyperlink 3 3 2 2 6" xfId="1246" xr:uid="{00000000-0005-0000-0000-00004A0E0000}"/>
    <cellStyle name="Hyperlink 3 3 2 2 6 2" xfId="3457" xr:uid="{00000000-0005-0000-0000-00004B0E0000}"/>
    <cellStyle name="Hyperlink 3 3 2 2 6 2 2" xfId="10087" xr:uid="{F6D3D4DD-96FD-4B03-AFEA-B2E408B47674}"/>
    <cellStyle name="Hyperlink 3 3 2 2 6 3" xfId="5667" xr:uid="{00000000-0005-0000-0000-00004C0E0000}"/>
    <cellStyle name="Hyperlink 3 3 2 2 6 4" xfId="7877" xr:uid="{BC638ECE-76AE-4F3C-A0B4-12207AAAA63E}"/>
    <cellStyle name="Hyperlink 3 3 2 2 7" xfId="2352" xr:uid="{00000000-0005-0000-0000-00004D0E0000}"/>
    <cellStyle name="Hyperlink 3 3 2 2 7 2" xfId="8982" xr:uid="{A30F302F-6173-4B3D-8887-3E38882D7D06}"/>
    <cellStyle name="Hyperlink 3 3 2 2 8" xfId="4562" xr:uid="{00000000-0005-0000-0000-00004E0E0000}"/>
    <cellStyle name="Hyperlink 3 3 2 2 9" xfId="6772" xr:uid="{B669B4A3-37F2-4E31-958E-F7D717805834}"/>
    <cellStyle name="Hyperlink 3 3 2 3" xfId="179" xr:uid="{00000000-0005-0000-0000-00004F0E0000}"/>
    <cellStyle name="Hyperlink 3 3 2 3 2" xfId="455" xr:uid="{00000000-0005-0000-0000-0000500E0000}"/>
    <cellStyle name="Hyperlink 3 3 2 3 2 2" xfId="1007" xr:uid="{00000000-0005-0000-0000-0000510E0000}"/>
    <cellStyle name="Hyperlink 3 3 2 3 2 2 2" xfId="2120" xr:uid="{00000000-0005-0000-0000-0000520E0000}"/>
    <cellStyle name="Hyperlink 3 3 2 3 2 2 2 2" xfId="4331" xr:uid="{00000000-0005-0000-0000-0000530E0000}"/>
    <cellStyle name="Hyperlink 3 3 2 3 2 2 2 2 2" xfId="10961" xr:uid="{96BAB1D4-E26D-466C-B47E-A9AAB67A80C4}"/>
    <cellStyle name="Hyperlink 3 3 2 3 2 2 2 3" xfId="6541" xr:uid="{00000000-0005-0000-0000-0000540E0000}"/>
    <cellStyle name="Hyperlink 3 3 2 3 2 2 2 4" xfId="8751" xr:uid="{240AE585-7088-4C70-A352-11277C6F88D4}"/>
    <cellStyle name="Hyperlink 3 3 2 3 2 2 3" xfId="3226" xr:uid="{00000000-0005-0000-0000-0000550E0000}"/>
    <cellStyle name="Hyperlink 3 3 2 3 2 2 3 2" xfId="9856" xr:uid="{4D5957A5-C4EE-4AAF-867B-18A6E4E0B818}"/>
    <cellStyle name="Hyperlink 3 3 2 3 2 2 4" xfId="5436" xr:uid="{00000000-0005-0000-0000-0000560E0000}"/>
    <cellStyle name="Hyperlink 3 3 2 3 2 2 5" xfId="7646" xr:uid="{95A08CCC-262C-42A8-B858-85E2A2417CAC}"/>
    <cellStyle name="Hyperlink 3 3 2 3 2 3" xfId="1568" xr:uid="{00000000-0005-0000-0000-0000570E0000}"/>
    <cellStyle name="Hyperlink 3 3 2 3 2 3 2" xfId="3779" xr:uid="{00000000-0005-0000-0000-0000580E0000}"/>
    <cellStyle name="Hyperlink 3 3 2 3 2 3 2 2" xfId="10409" xr:uid="{2798E147-E58B-4B32-8BC3-D957A8897A4D}"/>
    <cellStyle name="Hyperlink 3 3 2 3 2 3 3" xfId="5989" xr:uid="{00000000-0005-0000-0000-0000590E0000}"/>
    <cellStyle name="Hyperlink 3 3 2 3 2 3 4" xfId="8199" xr:uid="{C3AB08C9-9A1D-4355-88F7-1F157D66684F}"/>
    <cellStyle name="Hyperlink 3 3 2 3 2 4" xfId="2674" xr:uid="{00000000-0005-0000-0000-00005A0E0000}"/>
    <cellStyle name="Hyperlink 3 3 2 3 2 4 2" xfId="9304" xr:uid="{BB09E5ED-C8D5-4BEC-94D6-2DFAAB63C8E4}"/>
    <cellStyle name="Hyperlink 3 3 2 3 2 5" xfId="4884" xr:uid="{00000000-0005-0000-0000-00005B0E0000}"/>
    <cellStyle name="Hyperlink 3 3 2 3 2 6" xfId="7094" xr:uid="{20A21DA8-E8CF-48A5-88DE-55DC16C5DA7F}"/>
    <cellStyle name="Hyperlink 3 3 2 3 3" xfId="731" xr:uid="{00000000-0005-0000-0000-00005C0E0000}"/>
    <cellStyle name="Hyperlink 3 3 2 3 3 2" xfId="1844" xr:uid="{00000000-0005-0000-0000-00005D0E0000}"/>
    <cellStyle name="Hyperlink 3 3 2 3 3 2 2" xfId="4055" xr:uid="{00000000-0005-0000-0000-00005E0E0000}"/>
    <cellStyle name="Hyperlink 3 3 2 3 3 2 2 2" xfId="10685" xr:uid="{9F6306CC-1855-45C6-B4CA-66CD3B04B9E6}"/>
    <cellStyle name="Hyperlink 3 3 2 3 3 2 3" xfId="6265" xr:uid="{00000000-0005-0000-0000-00005F0E0000}"/>
    <cellStyle name="Hyperlink 3 3 2 3 3 2 4" xfId="8475" xr:uid="{C54A1FDA-3B22-43F9-9966-148F3AC24753}"/>
    <cellStyle name="Hyperlink 3 3 2 3 3 3" xfId="2950" xr:uid="{00000000-0005-0000-0000-0000600E0000}"/>
    <cellStyle name="Hyperlink 3 3 2 3 3 3 2" xfId="9580" xr:uid="{F5FD8EE2-38B5-494A-89F4-CA9AC3E99668}"/>
    <cellStyle name="Hyperlink 3 3 2 3 3 4" xfId="5160" xr:uid="{00000000-0005-0000-0000-0000610E0000}"/>
    <cellStyle name="Hyperlink 3 3 2 3 3 5" xfId="7370" xr:uid="{970C359D-BDFC-4428-9F4B-D70084525187}"/>
    <cellStyle name="Hyperlink 3 3 2 3 4" xfId="1292" xr:uid="{00000000-0005-0000-0000-0000620E0000}"/>
    <cellStyle name="Hyperlink 3 3 2 3 4 2" xfId="3503" xr:uid="{00000000-0005-0000-0000-0000630E0000}"/>
    <cellStyle name="Hyperlink 3 3 2 3 4 2 2" xfId="10133" xr:uid="{5568E48E-2A67-4BF0-A9D2-C00735B45208}"/>
    <cellStyle name="Hyperlink 3 3 2 3 4 3" xfId="5713" xr:uid="{00000000-0005-0000-0000-0000640E0000}"/>
    <cellStyle name="Hyperlink 3 3 2 3 4 4" xfId="7923" xr:uid="{9E265D4D-4884-4CBA-8C96-C2E90C7A9A9A}"/>
    <cellStyle name="Hyperlink 3 3 2 3 5" xfId="2398" xr:uid="{00000000-0005-0000-0000-0000650E0000}"/>
    <cellStyle name="Hyperlink 3 3 2 3 5 2" xfId="9028" xr:uid="{534A2692-F455-43F3-8E04-9D4044968E2F}"/>
    <cellStyle name="Hyperlink 3 3 2 3 6" xfId="4608" xr:uid="{00000000-0005-0000-0000-0000660E0000}"/>
    <cellStyle name="Hyperlink 3 3 2 3 7" xfId="6818" xr:uid="{96EE25B3-C954-498A-B88E-CBBA0835EA23}"/>
    <cellStyle name="Hyperlink 3 3 2 4" xfId="271" xr:uid="{00000000-0005-0000-0000-0000670E0000}"/>
    <cellStyle name="Hyperlink 3 3 2 4 2" xfId="547" xr:uid="{00000000-0005-0000-0000-0000680E0000}"/>
    <cellStyle name="Hyperlink 3 3 2 4 2 2" xfId="1099" xr:uid="{00000000-0005-0000-0000-0000690E0000}"/>
    <cellStyle name="Hyperlink 3 3 2 4 2 2 2" xfId="2212" xr:uid="{00000000-0005-0000-0000-00006A0E0000}"/>
    <cellStyle name="Hyperlink 3 3 2 4 2 2 2 2" xfId="4423" xr:uid="{00000000-0005-0000-0000-00006B0E0000}"/>
    <cellStyle name="Hyperlink 3 3 2 4 2 2 2 2 2" xfId="11053" xr:uid="{3F2DC0ED-C5C9-4D3F-9D54-5F7E32CD4042}"/>
    <cellStyle name="Hyperlink 3 3 2 4 2 2 2 3" xfId="6633" xr:uid="{00000000-0005-0000-0000-00006C0E0000}"/>
    <cellStyle name="Hyperlink 3 3 2 4 2 2 2 4" xfId="8843" xr:uid="{981CFBCD-835B-4623-BBB8-9CBEAA2BDDB7}"/>
    <cellStyle name="Hyperlink 3 3 2 4 2 2 3" xfId="3318" xr:uid="{00000000-0005-0000-0000-00006D0E0000}"/>
    <cellStyle name="Hyperlink 3 3 2 4 2 2 3 2" xfId="9948" xr:uid="{72834B25-6086-4758-B59B-E8D49F08E053}"/>
    <cellStyle name="Hyperlink 3 3 2 4 2 2 4" xfId="5528" xr:uid="{00000000-0005-0000-0000-00006E0E0000}"/>
    <cellStyle name="Hyperlink 3 3 2 4 2 2 5" xfId="7738" xr:uid="{DF8FED49-07D9-42C1-AD0D-318F651D5114}"/>
    <cellStyle name="Hyperlink 3 3 2 4 2 3" xfId="1660" xr:uid="{00000000-0005-0000-0000-00006F0E0000}"/>
    <cellStyle name="Hyperlink 3 3 2 4 2 3 2" xfId="3871" xr:uid="{00000000-0005-0000-0000-0000700E0000}"/>
    <cellStyle name="Hyperlink 3 3 2 4 2 3 2 2" xfId="10501" xr:uid="{D2316D16-2573-4D4A-B8DF-F6991C9D3C66}"/>
    <cellStyle name="Hyperlink 3 3 2 4 2 3 3" xfId="6081" xr:uid="{00000000-0005-0000-0000-0000710E0000}"/>
    <cellStyle name="Hyperlink 3 3 2 4 2 3 4" xfId="8291" xr:uid="{F1DCA746-7ACE-4ECA-8916-FFEF9B58D01D}"/>
    <cellStyle name="Hyperlink 3 3 2 4 2 4" xfId="2766" xr:uid="{00000000-0005-0000-0000-0000720E0000}"/>
    <cellStyle name="Hyperlink 3 3 2 4 2 4 2" xfId="9396" xr:uid="{90D8CD46-B4A6-4ED1-966B-BD3F356AC94F}"/>
    <cellStyle name="Hyperlink 3 3 2 4 2 5" xfId="4976" xr:uid="{00000000-0005-0000-0000-0000730E0000}"/>
    <cellStyle name="Hyperlink 3 3 2 4 2 6" xfId="7186" xr:uid="{5C3A5A5F-DC99-44D0-ABBE-28522FA9667E}"/>
    <cellStyle name="Hyperlink 3 3 2 4 3" xfId="823" xr:uid="{00000000-0005-0000-0000-0000740E0000}"/>
    <cellStyle name="Hyperlink 3 3 2 4 3 2" xfId="1936" xr:uid="{00000000-0005-0000-0000-0000750E0000}"/>
    <cellStyle name="Hyperlink 3 3 2 4 3 2 2" xfId="4147" xr:uid="{00000000-0005-0000-0000-0000760E0000}"/>
    <cellStyle name="Hyperlink 3 3 2 4 3 2 2 2" xfId="10777" xr:uid="{0C839EE1-ADED-45AC-85F8-1901A3B6A75B}"/>
    <cellStyle name="Hyperlink 3 3 2 4 3 2 3" xfId="6357" xr:uid="{00000000-0005-0000-0000-0000770E0000}"/>
    <cellStyle name="Hyperlink 3 3 2 4 3 2 4" xfId="8567" xr:uid="{E2EC0F21-A085-4713-94D7-E63315108A73}"/>
    <cellStyle name="Hyperlink 3 3 2 4 3 3" xfId="3042" xr:uid="{00000000-0005-0000-0000-0000780E0000}"/>
    <cellStyle name="Hyperlink 3 3 2 4 3 3 2" xfId="9672" xr:uid="{0A4F352B-84EB-4880-A9F5-0BFE4FAB4B0B}"/>
    <cellStyle name="Hyperlink 3 3 2 4 3 4" xfId="5252" xr:uid="{00000000-0005-0000-0000-0000790E0000}"/>
    <cellStyle name="Hyperlink 3 3 2 4 3 5" xfId="7462" xr:uid="{53F4629A-BB73-464A-9E56-0A87F96B4781}"/>
    <cellStyle name="Hyperlink 3 3 2 4 4" xfId="1384" xr:uid="{00000000-0005-0000-0000-00007A0E0000}"/>
    <cellStyle name="Hyperlink 3 3 2 4 4 2" xfId="3595" xr:uid="{00000000-0005-0000-0000-00007B0E0000}"/>
    <cellStyle name="Hyperlink 3 3 2 4 4 2 2" xfId="10225" xr:uid="{B1060C0B-8F7E-415A-A21E-CCDA6524DB1A}"/>
    <cellStyle name="Hyperlink 3 3 2 4 4 3" xfId="5805" xr:uid="{00000000-0005-0000-0000-00007C0E0000}"/>
    <cellStyle name="Hyperlink 3 3 2 4 4 4" xfId="8015" xr:uid="{EBC7B435-3ED2-48EA-BCA3-1DA5C6705B5E}"/>
    <cellStyle name="Hyperlink 3 3 2 4 5" xfId="2490" xr:uid="{00000000-0005-0000-0000-00007D0E0000}"/>
    <cellStyle name="Hyperlink 3 3 2 4 5 2" xfId="9120" xr:uid="{8D0D030E-7FE4-47C8-990F-F2D3190ABDC9}"/>
    <cellStyle name="Hyperlink 3 3 2 4 6" xfId="4700" xr:uid="{00000000-0005-0000-0000-00007E0E0000}"/>
    <cellStyle name="Hyperlink 3 3 2 4 7" xfId="6910" xr:uid="{7FADF23D-0AF1-42CE-99EE-00300F6115F7}"/>
    <cellStyle name="Hyperlink 3 3 2 5" xfId="363" xr:uid="{00000000-0005-0000-0000-00007F0E0000}"/>
    <cellStyle name="Hyperlink 3 3 2 5 2" xfId="915" xr:uid="{00000000-0005-0000-0000-0000800E0000}"/>
    <cellStyle name="Hyperlink 3 3 2 5 2 2" xfId="2028" xr:uid="{00000000-0005-0000-0000-0000810E0000}"/>
    <cellStyle name="Hyperlink 3 3 2 5 2 2 2" xfId="4239" xr:uid="{00000000-0005-0000-0000-0000820E0000}"/>
    <cellStyle name="Hyperlink 3 3 2 5 2 2 2 2" xfId="10869" xr:uid="{6FE44404-804C-48FD-A49B-72EB38F71B3A}"/>
    <cellStyle name="Hyperlink 3 3 2 5 2 2 3" xfId="6449" xr:uid="{00000000-0005-0000-0000-0000830E0000}"/>
    <cellStyle name="Hyperlink 3 3 2 5 2 2 4" xfId="8659" xr:uid="{F79848CE-436A-4C8B-B546-E5460CD8B3EF}"/>
    <cellStyle name="Hyperlink 3 3 2 5 2 3" xfId="3134" xr:uid="{00000000-0005-0000-0000-0000840E0000}"/>
    <cellStyle name="Hyperlink 3 3 2 5 2 3 2" xfId="9764" xr:uid="{3E35A26C-DE80-4446-93E1-05247F5246A6}"/>
    <cellStyle name="Hyperlink 3 3 2 5 2 4" xfId="5344" xr:uid="{00000000-0005-0000-0000-0000850E0000}"/>
    <cellStyle name="Hyperlink 3 3 2 5 2 5" xfId="7554" xr:uid="{0CFC751E-8FC5-47FE-AA2A-5AABB2F67A86}"/>
    <cellStyle name="Hyperlink 3 3 2 5 3" xfId="1476" xr:uid="{00000000-0005-0000-0000-0000860E0000}"/>
    <cellStyle name="Hyperlink 3 3 2 5 3 2" xfId="3687" xr:uid="{00000000-0005-0000-0000-0000870E0000}"/>
    <cellStyle name="Hyperlink 3 3 2 5 3 2 2" xfId="10317" xr:uid="{2BCE3F62-6665-4A6D-AF87-000B74C39274}"/>
    <cellStyle name="Hyperlink 3 3 2 5 3 3" xfId="5897" xr:uid="{00000000-0005-0000-0000-0000880E0000}"/>
    <cellStyle name="Hyperlink 3 3 2 5 3 4" xfId="8107" xr:uid="{45A42E24-022E-414C-B751-9352F7537812}"/>
    <cellStyle name="Hyperlink 3 3 2 5 4" xfId="2582" xr:uid="{00000000-0005-0000-0000-0000890E0000}"/>
    <cellStyle name="Hyperlink 3 3 2 5 4 2" xfId="9212" xr:uid="{45702970-75F4-491B-BD50-F404FCEECED8}"/>
    <cellStyle name="Hyperlink 3 3 2 5 5" xfId="4792" xr:uid="{00000000-0005-0000-0000-00008A0E0000}"/>
    <cellStyle name="Hyperlink 3 3 2 5 6" xfId="7002" xr:uid="{B5CB2131-72B0-4963-B0E9-C066D0C2F91F}"/>
    <cellStyle name="Hyperlink 3 3 2 6" xfId="639" xr:uid="{00000000-0005-0000-0000-00008B0E0000}"/>
    <cellStyle name="Hyperlink 3 3 2 6 2" xfId="1752" xr:uid="{00000000-0005-0000-0000-00008C0E0000}"/>
    <cellStyle name="Hyperlink 3 3 2 6 2 2" xfId="3963" xr:uid="{00000000-0005-0000-0000-00008D0E0000}"/>
    <cellStyle name="Hyperlink 3 3 2 6 2 2 2" xfId="10593" xr:uid="{D15FA446-884A-4E91-9CAA-555427C928B1}"/>
    <cellStyle name="Hyperlink 3 3 2 6 2 3" xfId="6173" xr:uid="{00000000-0005-0000-0000-00008E0E0000}"/>
    <cellStyle name="Hyperlink 3 3 2 6 2 4" xfId="8383" xr:uid="{4C860AC4-D70F-4B01-9A85-9EFAC6CD0187}"/>
    <cellStyle name="Hyperlink 3 3 2 6 3" xfId="2858" xr:uid="{00000000-0005-0000-0000-00008F0E0000}"/>
    <cellStyle name="Hyperlink 3 3 2 6 3 2" xfId="9488" xr:uid="{FC840B43-8824-4421-872A-89CEFE10B465}"/>
    <cellStyle name="Hyperlink 3 3 2 6 4" xfId="5068" xr:uid="{00000000-0005-0000-0000-0000900E0000}"/>
    <cellStyle name="Hyperlink 3 3 2 6 5" xfId="7278" xr:uid="{D5BAD7C1-B6B5-4020-89A8-8CD2DFF50192}"/>
    <cellStyle name="Hyperlink 3 3 2 7" xfId="1200" xr:uid="{00000000-0005-0000-0000-0000910E0000}"/>
    <cellStyle name="Hyperlink 3 3 2 7 2" xfId="3411" xr:uid="{00000000-0005-0000-0000-0000920E0000}"/>
    <cellStyle name="Hyperlink 3 3 2 7 2 2" xfId="10041" xr:uid="{8D56B8F9-4107-4741-A77A-6091E264165A}"/>
    <cellStyle name="Hyperlink 3 3 2 7 3" xfId="5621" xr:uid="{00000000-0005-0000-0000-0000930E0000}"/>
    <cellStyle name="Hyperlink 3 3 2 7 4" xfId="7831" xr:uid="{DB094CEB-37CC-4705-95DF-B527536C8BC1}"/>
    <cellStyle name="Hyperlink 3 3 2 8" xfId="2306" xr:uid="{00000000-0005-0000-0000-0000940E0000}"/>
    <cellStyle name="Hyperlink 3 3 2 8 2" xfId="8936" xr:uid="{39819AC1-4555-43C2-AB0D-4C4535DEFBB0}"/>
    <cellStyle name="Hyperlink 3 3 2 9" xfId="4516" xr:uid="{00000000-0005-0000-0000-0000950E0000}"/>
    <cellStyle name="Hyperlink 3 3 3" xfId="113" xr:uid="{00000000-0005-0000-0000-0000960E0000}"/>
    <cellStyle name="Hyperlink 3 3 3 2" xfId="205" xr:uid="{00000000-0005-0000-0000-0000970E0000}"/>
    <cellStyle name="Hyperlink 3 3 3 2 2" xfId="481" xr:uid="{00000000-0005-0000-0000-0000980E0000}"/>
    <cellStyle name="Hyperlink 3 3 3 2 2 2" xfId="1033" xr:uid="{00000000-0005-0000-0000-0000990E0000}"/>
    <cellStyle name="Hyperlink 3 3 3 2 2 2 2" xfId="2146" xr:uid="{00000000-0005-0000-0000-00009A0E0000}"/>
    <cellStyle name="Hyperlink 3 3 3 2 2 2 2 2" xfId="4357" xr:uid="{00000000-0005-0000-0000-00009B0E0000}"/>
    <cellStyle name="Hyperlink 3 3 3 2 2 2 2 2 2" xfId="10987" xr:uid="{689029D8-AC08-46BF-B2CE-E4174AD7F16E}"/>
    <cellStyle name="Hyperlink 3 3 3 2 2 2 2 3" xfId="6567" xr:uid="{00000000-0005-0000-0000-00009C0E0000}"/>
    <cellStyle name="Hyperlink 3 3 3 2 2 2 2 4" xfId="8777" xr:uid="{26EB4CA8-EDC2-44D7-BFF8-3C9C99BCFD2F}"/>
    <cellStyle name="Hyperlink 3 3 3 2 2 2 3" xfId="3252" xr:uid="{00000000-0005-0000-0000-00009D0E0000}"/>
    <cellStyle name="Hyperlink 3 3 3 2 2 2 3 2" xfId="9882" xr:uid="{F4B58D7A-B41F-447D-A1FA-A56ED94E783D}"/>
    <cellStyle name="Hyperlink 3 3 3 2 2 2 4" xfId="5462" xr:uid="{00000000-0005-0000-0000-00009E0E0000}"/>
    <cellStyle name="Hyperlink 3 3 3 2 2 2 5" xfId="7672" xr:uid="{254D2031-E1BB-4B17-BF87-496AADBD4E7B}"/>
    <cellStyle name="Hyperlink 3 3 3 2 2 3" xfId="1594" xr:uid="{00000000-0005-0000-0000-00009F0E0000}"/>
    <cellStyle name="Hyperlink 3 3 3 2 2 3 2" xfId="3805" xr:uid="{00000000-0005-0000-0000-0000A00E0000}"/>
    <cellStyle name="Hyperlink 3 3 3 2 2 3 2 2" xfId="10435" xr:uid="{5FA21F7D-AE01-4F7B-B89B-FE039E361F39}"/>
    <cellStyle name="Hyperlink 3 3 3 2 2 3 3" xfId="6015" xr:uid="{00000000-0005-0000-0000-0000A10E0000}"/>
    <cellStyle name="Hyperlink 3 3 3 2 2 3 4" xfId="8225" xr:uid="{C2101E20-E170-4B2A-B67F-1B8E94792276}"/>
    <cellStyle name="Hyperlink 3 3 3 2 2 4" xfId="2700" xr:uid="{00000000-0005-0000-0000-0000A20E0000}"/>
    <cellStyle name="Hyperlink 3 3 3 2 2 4 2" xfId="9330" xr:uid="{11BF9731-69D6-44DE-8A63-5A0DD975AC1D}"/>
    <cellStyle name="Hyperlink 3 3 3 2 2 5" xfId="4910" xr:uid="{00000000-0005-0000-0000-0000A30E0000}"/>
    <cellStyle name="Hyperlink 3 3 3 2 2 6" xfId="7120" xr:uid="{E05E6498-20FF-4FB7-8D52-19925B1556F6}"/>
    <cellStyle name="Hyperlink 3 3 3 2 3" xfId="757" xr:uid="{00000000-0005-0000-0000-0000A40E0000}"/>
    <cellStyle name="Hyperlink 3 3 3 2 3 2" xfId="1870" xr:uid="{00000000-0005-0000-0000-0000A50E0000}"/>
    <cellStyle name="Hyperlink 3 3 3 2 3 2 2" xfId="4081" xr:uid="{00000000-0005-0000-0000-0000A60E0000}"/>
    <cellStyle name="Hyperlink 3 3 3 2 3 2 2 2" xfId="10711" xr:uid="{15DC3AF1-934A-4DB2-A9BF-DC996AF52869}"/>
    <cellStyle name="Hyperlink 3 3 3 2 3 2 3" xfId="6291" xr:uid="{00000000-0005-0000-0000-0000A70E0000}"/>
    <cellStyle name="Hyperlink 3 3 3 2 3 2 4" xfId="8501" xr:uid="{07E3BA18-C9EF-4D18-8E32-D5E9011690EC}"/>
    <cellStyle name="Hyperlink 3 3 3 2 3 3" xfId="2976" xr:uid="{00000000-0005-0000-0000-0000A80E0000}"/>
    <cellStyle name="Hyperlink 3 3 3 2 3 3 2" xfId="9606" xr:uid="{33796081-ACF1-4414-86E2-2D6ABB98E6AC}"/>
    <cellStyle name="Hyperlink 3 3 3 2 3 4" xfId="5186" xr:uid="{00000000-0005-0000-0000-0000A90E0000}"/>
    <cellStyle name="Hyperlink 3 3 3 2 3 5" xfId="7396" xr:uid="{863590FC-0BB1-4278-BAAD-F82E2D6E3609}"/>
    <cellStyle name="Hyperlink 3 3 3 2 4" xfId="1318" xr:uid="{00000000-0005-0000-0000-0000AA0E0000}"/>
    <cellStyle name="Hyperlink 3 3 3 2 4 2" xfId="3529" xr:uid="{00000000-0005-0000-0000-0000AB0E0000}"/>
    <cellStyle name="Hyperlink 3 3 3 2 4 2 2" xfId="10159" xr:uid="{D5A84BF4-4881-46B7-B805-4F41D4E7D6CA}"/>
    <cellStyle name="Hyperlink 3 3 3 2 4 3" xfId="5739" xr:uid="{00000000-0005-0000-0000-0000AC0E0000}"/>
    <cellStyle name="Hyperlink 3 3 3 2 4 4" xfId="7949" xr:uid="{B2EE6E8C-FB3B-4AAE-8396-A81AFB439C35}"/>
    <cellStyle name="Hyperlink 3 3 3 2 5" xfId="2424" xr:uid="{00000000-0005-0000-0000-0000AD0E0000}"/>
    <cellStyle name="Hyperlink 3 3 3 2 5 2" xfId="9054" xr:uid="{5D09A11A-E17D-4BE4-AB60-A4CA74D5A3D6}"/>
    <cellStyle name="Hyperlink 3 3 3 2 6" xfId="4634" xr:uid="{00000000-0005-0000-0000-0000AE0E0000}"/>
    <cellStyle name="Hyperlink 3 3 3 2 7" xfId="6844" xr:uid="{8486AA18-9E72-4F95-9AAC-84F657EFBBBA}"/>
    <cellStyle name="Hyperlink 3 3 3 3" xfId="297" xr:uid="{00000000-0005-0000-0000-0000AF0E0000}"/>
    <cellStyle name="Hyperlink 3 3 3 3 2" xfId="573" xr:uid="{00000000-0005-0000-0000-0000B00E0000}"/>
    <cellStyle name="Hyperlink 3 3 3 3 2 2" xfId="1125" xr:uid="{00000000-0005-0000-0000-0000B10E0000}"/>
    <cellStyle name="Hyperlink 3 3 3 3 2 2 2" xfId="2238" xr:uid="{00000000-0005-0000-0000-0000B20E0000}"/>
    <cellStyle name="Hyperlink 3 3 3 3 2 2 2 2" xfId="4449" xr:uid="{00000000-0005-0000-0000-0000B30E0000}"/>
    <cellStyle name="Hyperlink 3 3 3 3 2 2 2 2 2" xfId="11079" xr:uid="{E0939F51-3894-4339-939B-710D12772263}"/>
    <cellStyle name="Hyperlink 3 3 3 3 2 2 2 3" xfId="6659" xr:uid="{00000000-0005-0000-0000-0000B40E0000}"/>
    <cellStyle name="Hyperlink 3 3 3 3 2 2 2 4" xfId="8869" xr:uid="{AD862AFC-3F34-41FC-BE60-8DBEC990E1AC}"/>
    <cellStyle name="Hyperlink 3 3 3 3 2 2 3" xfId="3344" xr:uid="{00000000-0005-0000-0000-0000B50E0000}"/>
    <cellStyle name="Hyperlink 3 3 3 3 2 2 3 2" xfId="9974" xr:uid="{2DC85A8D-3E37-4F39-8117-211E8F41D10A}"/>
    <cellStyle name="Hyperlink 3 3 3 3 2 2 4" xfId="5554" xr:uid="{00000000-0005-0000-0000-0000B60E0000}"/>
    <cellStyle name="Hyperlink 3 3 3 3 2 2 5" xfId="7764" xr:uid="{B23F959F-59F3-4A33-B256-73353192F6E4}"/>
    <cellStyle name="Hyperlink 3 3 3 3 2 3" xfId="1686" xr:uid="{00000000-0005-0000-0000-0000B70E0000}"/>
    <cellStyle name="Hyperlink 3 3 3 3 2 3 2" xfId="3897" xr:uid="{00000000-0005-0000-0000-0000B80E0000}"/>
    <cellStyle name="Hyperlink 3 3 3 3 2 3 2 2" xfId="10527" xr:uid="{AD968ADE-6864-4A23-9A9E-6EBA32325F62}"/>
    <cellStyle name="Hyperlink 3 3 3 3 2 3 3" xfId="6107" xr:uid="{00000000-0005-0000-0000-0000B90E0000}"/>
    <cellStyle name="Hyperlink 3 3 3 3 2 3 4" xfId="8317" xr:uid="{CE81DFFC-059C-4656-8573-8C4EFC551356}"/>
    <cellStyle name="Hyperlink 3 3 3 3 2 4" xfId="2792" xr:uid="{00000000-0005-0000-0000-0000BA0E0000}"/>
    <cellStyle name="Hyperlink 3 3 3 3 2 4 2" xfId="9422" xr:uid="{03FC0E07-C45C-46F5-B73F-3EAA6A80F267}"/>
    <cellStyle name="Hyperlink 3 3 3 3 2 5" xfId="5002" xr:uid="{00000000-0005-0000-0000-0000BB0E0000}"/>
    <cellStyle name="Hyperlink 3 3 3 3 2 6" xfId="7212" xr:uid="{A946396C-982F-44F0-9497-553F38463077}"/>
    <cellStyle name="Hyperlink 3 3 3 3 3" xfId="849" xr:uid="{00000000-0005-0000-0000-0000BC0E0000}"/>
    <cellStyle name="Hyperlink 3 3 3 3 3 2" xfId="1962" xr:uid="{00000000-0005-0000-0000-0000BD0E0000}"/>
    <cellStyle name="Hyperlink 3 3 3 3 3 2 2" xfId="4173" xr:uid="{00000000-0005-0000-0000-0000BE0E0000}"/>
    <cellStyle name="Hyperlink 3 3 3 3 3 2 2 2" xfId="10803" xr:uid="{1F887C9B-4A7E-493F-AA2C-80ABC9316C74}"/>
    <cellStyle name="Hyperlink 3 3 3 3 3 2 3" xfId="6383" xr:uid="{00000000-0005-0000-0000-0000BF0E0000}"/>
    <cellStyle name="Hyperlink 3 3 3 3 3 2 4" xfId="8593" xr:uid="{EA659CDC-FCBD-4EE9-82E8-9E832BECF0A0}"/>
    <cellStyle name="Hyperlink 3 3 3 3 3 3" xfId="3068" xr:uid="{00000000-0005-0000-0000-0000C00E0000}"/>
    <cellStyle name="Hyperlink 3 3 3 3 3 3 2" xfId="9698" xr:uid="{CA9A31D4-D18C-4567-A4E1-D662ED3EEAD5}"/>
    <cellStyle name="Hyperlink 3 3 3 3 3 4" xfId="5278" xr:uid="{00000000-0005-0000-0000-0000C10E0000}"/>
    <cellStyle name="Hyperlink 3 3 3 3 3 5" xfId="7488" xr:uid="{C60DF35D-051D-487F-900A-17F9C3B04F9E}"/>
    <cellStyle name="Hyperlink 3 3 3 3 4" xfId="1410" xr:uid="{00000000-0005-0000-0000-0000C20E0000}"/>
    <cellStyle name="Hyperlink 3 3 3 3 4 2" xfId="3621" xr:uid="{00000000-0005-0000-0000-0000C30E0000}"/>
    <cellStyle name="Hyperlink 3 3 3 3 4 2 2" xfId="10251" xr:uid="{A25F3647-F27C-403E-AF3F-EF0E734CAB23}"/>
    <cellStyle name="Hyperlink 3 3 3 3 4 3" xfId="5831" xr:uid="{00000000-0005-0000-0000-0000C40E0000}"/>
    <cellStyle name="Hyperlink 3 3 3 3 4 4" xfId="8041" xr:uid="{CAA57308-29EE-4C8C-9339-BAD463E0CB73}"/>
    <cellStyle name="Hyperlink 3 3 3 3 5" xfId="2516" xr:uid="{00000000-0005-0000-0000-0000C50E0000}"/>
    <cellStyle name="Hyperlink 3 3 3 3 5 2" xfId="9146" xr:uid="{C2E680EE-60EE-4DC5-B4D1-95E960DA4913}"/>
    <cellStyle name="Hyperlink 3 3 3 3 6" xfId="4726" xr:uid="{00000000-0005-0000-0000-0000C60E0000}"/>
    <cellStyle name="Hyperlink 3 3 3 3 7" xfId="6936" xr:uid="{DAEDC028-F8A0-409D-A24B-EE77D4BB6DE1}"/>
    <cellStyle name="Hyperlink 3 3 3 4" xfId="389" xr:uid="{00000000-0005-0000-0000-0000C70E0000}"/>
    <cellStyle name="Hyperlink 3 3 3 4 2" xfId="941" xr:uid="{00000000-0005-0000-0000-0000C80E0000}"/>
    <cellStyle name="Hyperlink 3 3 3 4 2 2" xfId="2054" xr:uid="{00000000-0005-0000-0000-0000C90E0000}"/>
    <cellStyle name="Hyperlink 3 3 3 4 2 2 2" xfId="4265" xr:uid="{00000000-0005-0000-0000-0000CA0E0000}"/>
    <cellStyle name="Hyperlink 3 3 3 4 2 2 2 2" xfId="10895" xr:uid="{0476E7BC-0849-4644-9D3C-2087344E72A4}"/>
    <cellStyle name="Hyperlink 3 3 3 4 2 2 3" xfId="6475" xr:uid="{00000000-0005-0000-0000-0000CB0E0000}"/>
    <cellStyle name="Hyperlink 3 3 3 4 2 2 4" xfId="8685" xr:uid="{E013006C-C598-4039-BD0E-E03F4E2C627C}"/>
    <cellStyle name="Hyperlink 3 3 3 4 2 3" xfId="3160" xr:uid="{00000000-0005-0000-0000-0000CC0E0000}"/>
    <cellStyle name="Hyperlink 3 3 3 4 2 3 2" xfId="9790" xr:uid="{9AD83477-8EE6-4B89-AE54-3D7FF8B52640}"/>
    <cellStyle name="Hyperlink 3 3 3 4 2 4" xfId="5370" xr:uid="{00000000-0005-0000-0000-0000CD0E0000}"/>
    <cellStyle name="Hyperlink 3 3 3 4 2 5" xfId="7580" xr:uid="{7AA95A99-F8C9-404F-98FF-06E4F633A009}"/>
    <cellStyle name="Hyperlink 3 3 3 4 3" xfId="1502" xr:uid="{00000000-0005-0000-0000-0000CE0E0000}"/>
    <cellStyle name="Hyperlink 3 3 3 4 3 2" xfId="3713" xr:uid="{00000000-0005-0000-0000-0000CF0E0000}"/>
    <cellStyle name="Hyperlink 3 3 3 4 3 2 2" xfId="10343" xr:uid="{418DFD5D-2055-408A-87B7-96F426A0A496}"/>
    <cellStyle name="Hyperlink 3 3 3 4 3 3" xfId="5923" xr:uid="{00000000-0005-0000-0000-0000D00E0000}"/>
    <cellStyle name="Hyperlink 3 3 3 4 3 4" xfId="8133" xr:uid="{BBCCE4F6-04A0-454E-BD46-F374B816185C}"/>
    <cellStyle name="Hyperlink 3 3 3 4 4" xfId="2608" xr:uid="{00000000-0005-0000-0000-0000D10E0000}"/>
    <cellStyle name="Hyperlink 3 3 3 4 4 2" xfId="9238" xr:uid="{6582B25C-45A3-4309-BA5D-61C674750EA6}"/>
    <cellStyle name="Hyperlink 3 3 3 4 5" xfId="4818" xr:uid="{00000000-0005-0000-0000-0000D20E0000}"/>
    <cellStyle name="Hyperlink 3 3 3 4 6" xfId="7028" xr:uid="{57EE6AC4-CAE2-44E5-B525-48A59C9EF94E}"/>
    <cellStyle name="Hyperlink 3 3 3 5" xfId="665" xr:uid="{00000000-0005-0000-0000-0000D30E0000}"/>
    <cellStyle name="Hyperlink 3 3 3 5 2" xfId="1778" xr:uid="{00000000-0005-0000-0000-0000D40E0000}"/>
    <cellStyle name="Hyperlink 3 3 3 5 2 2" xfId="3989" xr:uid="{00000000-0005-0000-0000-0000D50E0000}"/>
    <cellStyle name="Hyperlink 3 3 3 5 2 2 2" xfId="10619" xr:uid="{BFDCD6DD-FB5A-4BA2-9485-B52B5DAB18E2}"/>
    <cellStyle name="Hyperlink 3 3 3 5 2 3" xfId="6199" xr:uid="{00000000-0005-0000-0000-0000D60E0000}"/>
    <cellStyle name="Hyperlink 3 3 3 5 2 4" xfId="8409" xr:uid="{30A11D37-37AC-4B64-AE58-A65737419E49}"/>
    <cellStyle name="Hyperlink 3 3 3 5 3" xfId="2884" xr:uid="{00000000-0005-0000-0000-0000D70E0000}"/>
    <cellStyle name="Hyperlink 3 3 3 5 3 2" xfId="9514" xr:uid="{687117E9-EA7F-40F5-8678-291C170E8BE8}"/>
    <cellStyle name="Hyperlink 3 3 3 5 4" xfId="5094" xr:uid="{00000000-0005-0000-0000-0000D80E0000}"/>
    <cellStyle name="Hyperlink 3 3 3 5 5" xfId="7304" xr:uid="{22F1363A-E494-4051-A317-393E7FA6CE10}"/>
    <cellStyle name="Hyperlink 3 3 3 6" xfId="1226" xr:uid="{00000000-0005-0000-0000-0000D90E0000}"/>
    <cellStyle name="Hyperlink 3 3 3 6 2" xfId="3437" xr:uid="{00000000-0005-0000-0000-0000DA0E0000}"/>
    <cellStyle name="Hyperlink 3 3 3 6 2 2" xfId="10067" xr:uid="{3275B9C7-3252-404E-A0FD-63B73584C62F}"/>
    <cellStyle name="Hyperlink 3 3 3 6 3" xfId="5647" xr:uid="{00000000-0005-0000-0000-0000DB0E0000}"/>
    <cellStyle name="Hyperlink 3 3 3 6 4" xfId="7857" xr:uid="{10017B7A-9894-43B1-8719-70D19579070C}"/>
    <cellStyle name="Hyperlink 3 3 3 7" xfId="2332" xr:uid="{00000000-0005-0000-0000-0000DC0E0000}"/>
    <cellStyle name="Hyperlink 3 3 3 7 2" xfId="8962" xr:uid="{0CD61CE6-8EBD-4608-B161-1606140B8AD4}"/>
    <cellStyle name="Hyperlink 3 3 3 8" xfId="4542" xr:uid="{00000000-0005-0000-0000-0000DD0E0000}"/>
    <cellStyle name="Hyperlink 3 3 3 9" xfId="6752" xr:uid="{8D30B632-6E05-4C5F-A897-7B33FE11CE77}"/>
    <cellStyle name="Hyperlink 3 3 4" xfId="159" xr:uid="{00000000-0005-0000-0000-0000DE0E0000}"/>
    <cellStyle name="Hyperlink 3 3 4 2" xfId="435" xr:uid="{00000000-0005-0000-0000-0000DF0E0000}"/>
    <cellStyle name="Hyperlink 3 3 4 2 2" xfId="987" xr:uid="{00000000-0005-0000-0000-0000E00E0000}"/>
    <cellStyle name="Hyperlink 3 3 4 2 2 2" xfId="2100" xr:uid="{00000000-0005-0000-0000-0000E10E0000}"/>
    <cellStyle name="Hyperlink 3 3 4 2 2 2 2" xfId="4311" xr:uid="{00000000-0005-0000-0000-0000E20E0000}"/>
    <cellStyle name="Hyperlink 3 3 4 2 2 2 2 2" xfId="10941" xr:uid="{66C8329E-6ED8-4E61-A1E9-74EAF559BE50}"/>
    <cellStyle name="Hyperlink 3 3 4 2 2 2 3" xfId="6521" xr:uid="{00000000-0005-0000-0000-0000E30E0000}"/>
    <cellStyle name="Hyperlink 3 3 4 2 2 2 4" xfId="8731" xr:uid="{E18D9611-9DEE-459F-9ED9-0F55D62FDE4B}"/>
    <cellStyle name="Hyperlink 3 3 4 2 2 3" xfId="3206" xr:uid="{00000000-0005-0000-0000-0000E40E0000}"/>
    <cellStyle name="Hyperlink 3 3 4 2 2 3 2" xfId="9836" xr:uid="{88B35DD4-2786-4138-BE05-B1A244FAADFB}"/>
    <cellStyle name="Hyperlink 3 3 4 2 2 4" xfId="5416" xr:uid="{00000000-0005-0000-0000-0000E50E0000}"/>
    <cellStyle name="Hyperlink 3 3 4 2 2 5" xfId="7626" xr:uid="{101432E3-45B6-44C2-BA36-3D6A4F8D1C1B}"/>
    <cellStyle name="Hyperlink 3 3 4 2 3" xfId="1548" xr:uid="{00000000-0005-0000-0000-0000E60E0000}"/>
    <cellStyle name="Hyperlink 3 3 4 2 3 2" xfId="3759" xr:uid="{00000000-0005-0000-0000-0000E70E0000}"/>
    <cellStyle name="Hyperlink 3 3 4 2 3 2 2" xfId="10389" xr:uid="{E6203F7C-9A8B-4911-B8C7-4684CC3889DD}"/>
    <cellStyle name="Hyperlink 3 3 4 2 3 3" xfId="5969" xr:uid="{00000000-0005-0000-0000-0000E80E0000}"/>
    <cellStyle name="Hyperlink 3 3 4 2 3 4" xfId="8179" xr:uid="{D3B24392-800B-49F8-9043-DF0B502D38F2}"/>
    <cellStyle name="Hyperlink 3 3 4 2 4" xfId="2654" xr:uid="{00000000-0005-0000-0000-0000E90E0000}"/>
    <cellStyle name="Hyperlink 3 3 4 2 4 2" xfId="9284" xr:uid="{44E392F2-225B-4BEC-860C-6FF42273869C}"/>
    <cellStyle name="Hyperlink 3 3 4 2 5" xfId="4864" xr:uid="{00000000-0005-0000-0000-0000EA0E0000}"/>
    <cellStyle name="Hyperlink 3 3 4 2 6" xfId="7074" xr:uid="{14571E83-7D89-42BD-8F95-40787275A3CE}"/>
    <cellStyle name="Hyperlink 3 3 4 3" xfId="711" xr:uid="{00000000-0005-0000-0000-0000EB0E0000}"/>
    <cellStyle name="Hyperlink 3 3 4 3 2" xfId="1824" xr:uid="{00000000-0005-0000-0000-0000EC0E0000}"/>
    <cellStyle name="Hyperlink 3 3 4 3 2 2" xfId="4035" xr:uid="{00000000-0005-0000-0000-0000ED0E0000}"/>
    <cellStyle name="Hyperlink 3 3 4 3 2 2 2" xfId="10665" xr:uid="{0D9CFF86-5877-4180-B8D4-A120E2ED58D6}"/>
    <cellStyle name="Hyperlink 3 3 4 3 2 3" xfId="6245" xr:uid="{00000000-0005-0000-0000-0000EE0E0000}"/>
    <cellStyle name="Hyperlink 3 3 4 3 2 4" xfId="8455" xr:uid="{E8DA0B6C-F66E-4EF0-B875-71C09A9E812E}"/>
    <cellStyle name="Hyperlink 3 3 4 3 3" xfId="2930" xr:uid="{00000000-0005-0000-0000-0000EF0E0000}"/>
    <cellStyle name="Hyperlink 3 3 4 3 3 2" xfId="9560" xr:uid="{2E848BDA-7C83-44F2-90B2-62A3689083AF}"/>
    <cellStyle name="Hyperlink 3 3 4 3 4" xfId="5140" xr:uid="{00000000-0005-0000-0000-0000F00E0000}"/>
    <cellStyle name="Hyperlink 3 3 4 3 5" xfId="7350" xr:uid="{C4DAC8F0-C736-4B8B-BB3F-846253045DCC}"/>
    <cellStyle name="Hyperlink 3 3 4 4" xfId="1272" xr:uid="{00000000-0005-0000-0000-0000F10E0000}"/>
    <cellStyle name="Hyperlink 3 3 4 4 2" xfId="3483" xr:uid="{00000000-0005-0000-0000-0000F20E0000}"/>
    <cellStyle name="Hyperlink 3 3 4 4 2 2" xfId="10113" xr:uid="{BAE83417-DD18-4492-8000-2E7220EFA8E3}"/>
    <cellStyle name="Hyperlink 3 3 4 4 3" xfId="5693" xr:uid="{00000000-0005-0000-0000-0000F30E0000}"/>
    <cellStyle name="Hyperlink 3 3 4 4 4" xfId="7903" xr:uid="{1E67787B-A04A-44C9-B0B3-0745949E67CC}"/>
    <cellStyle name="Hyperlink 3 3 4 5" xfId="2378" xr:uid="{00000000-0005-0000-0000-0000F40E0000}"/>
    <cellStyle name="Hyperlink 3 3 4 5 2" xfId="9008" xr:uid="{23A399A7-D6EC-4983-BE80-45FE83AA7ECC}"/>
    <cellStyle name="Hyperlink 3 3 4 6" xfId="4588" xr:uid="{00000000-0005-0000-0000-0000F50E0000}"/>
    <cellStyle name="Hyperlink 3 3 4 7" xfId="6798" xr:uid="{E967FDD6-F626-4637-AAE6-FC65E0FAD31D}"/>
    <cellStyle name="Hyperlink 3 3 5" xfId="251" xr:uid="{00000000-0005-0000-0000-0000F60E0000}"/>
    <cellStyle name="Hyperlink 3 3 5 2" xfId="527" xr:uid="{00000000-0005-0000-0000-0000F70E0000}"/>
    <cellStyle name="Hyperlink 3 3 5 2 2" xfId="1079" xr:uid="{00000000-0005-0000-0000-0000F80E0000}"/>
    <cellStyle name="Hyperlink 3 3 5 2 2 2" xfId="2192" xr:uid="{00000000-0005-0000-0000-0000F90E0000}"/>
    <cellStyle name="Hyperlink 3 3 5 2 2 2 2" xfId="4403" xr:uid="{00000000-0005-0000-0000-0000FA0E0000}"/>
    <cellStyle name="Hyperlink 3 3 5 2 2 2 2 2" xfId="11033" xr:uid="{38FA9EA2-6F16-43A6-844A-1FAFB83A8097}"/>
    <cellStyle name="Hyperlink 3 3 5 2 2 2 3" xfId="6613" xr:uid="{00000000-0005-0000-0000-0000FB0E0000}"/>
    <cellStyle name="Hyperlink 3 3 5 2 2 2 4" xfId="8823" xr:uid="{F6E7FAFD-6A3C-4344-9E35-421CF91D2765}"/>
    <cellStyle name="Hyperlink 3 3 5 2 2 3" xfId="3298" xr:uid="{00000000-0005-0000-0000-0000FC0E0000}"/>
    <cellStyle name="Hyperlink 3 3 5 2 2 3 2" xfId="9928" xr:uid="{B165D68A-81E0-4222-B3D7-E6F6F785AFA4}"/>
    <cellStyle name="Hyperlink 3 3 5 2 2 4" xfId="5508" xr:uid="{00000000-0005-0000-0000-0000FD0E0000}"/>
    <cellStyle name="Hyperlink 3 3 5 2 2 5" xfId="7718" xr:uid="{D7D8E6CA-519D-44F5-9CDB-82C2F6DBB026}"/>
    <cellStyle name="Hyperlink 3 3 5 2 3" xfId="1640" xr:uid="{00000000-0005-0000-0000-0000FE0E0000}"/>
    <cellStyle name="Hyperlink 3 3 5 2 3 2" xfId="3851" xr:uid="{00000000-0005-0000-0000-0000FF0E0000}"/>
    <cellStyle name="Hyperlink 3 3 5 2 3 2 2" xfId="10481" xr:uid="{37CAB175-57F5-4A8E-97FA-0B3DC5BCB832}"/>
    <cellStyle name="Hyperlink 3 3 5 2 3 3" xfId="6061" xr:uid="{00000000-0005-0000-0000-0000000F0000}"/>
    <cellStyle name="Hyperlink 3 3 5 2 3 4" xfId="8271" xr:uid="{FE7FC2C5-CCAF-42F8-B201-485346A4CA44}"/>
    <cellStyle name="Hyperlink 3 3 5 2 4" xfId="2746" xr:uid="{00000000-0005-0000-0000-0000010F0000}"/>
    <cellStyle name="Hyperlink 3 3 5 2 4 2" xfId="9376" xr:uid="{F2B156D3-2038-405E-8A5F-6F207E52EF70}"/>
    <cellStyle name="Hyperlink 3 3 5 2 5" xfId="4956" xr:uid="{00000000-0005-0000-0000-0000020F0000}"/>
    <cellStyle name="Hyperlink 3 3 5 2 6" xfId="7166" xr:uid="{52D9D6B0-0906-447E-A351-A9C2BD531CE7}"/>
    <cellStyle name="Hyperlink 3 3 5 3" xfId="803" xr:uid="{00000000-0005-0000-0000-0000030F0000}"/>
    <cellStyle name="Hyperlink 3 3 5 3 2" xfId="1916" xr:uid="{00000000-0005-0000-0000-0000040F0000}"/>
    <cellStyle name="Hyperlink 3 3 5 3 2 2" xfId="4127" xr:uid="{00000000-0005-0000-0000-0000050F0000}"/>
    <cellStyle name="Hyperlink 3 3 5 3 2 2 2" xfId="10757" xr:uid="{AD5D21CF-E71C-4B67-A0A4-CDBD61E8282F}"/>
    <cellStyle name="Hyperlink 3 3 5 3 2 3" xfId="6337" xr:uid="{00000000-0005-0000-0000-0000060F0000}"/>
    <cellStyle name="Hyperlink 3 3 5 3 2 4" xfId="8547" xr:uid="{3C1F3BF0-5664-4667-9F39-827FBF8FB27B}"/>
    <cellStyle name="Hyperlink 3 3 5 3 3" xfId="3022" xr:uid="{00000000-0005-0000-0000-0000070F0000}"/>
    <cellStyle name="Hyperlink 3 3 5 3 3 2" xfId="9652" xr:uid="{36A76A3C-A78C-451A-A727-E81F831B0A6E}"/>
    <cellStyle name="Hyperlink 3 3 5 3 4" xfId="5232" xr:uid="{00000000-0005-0000-0000-0000080F0000}"/>
    <cellStyle name="Hyperlink 3 3 5 3 5" xfId="7442" xr:uid="{4A6D150F-BE66-4110-937D-D336FD5AFB05}"/>
    <cellStyle name="Hyperlink 3 3 5 4" xfId="1364" xr:uid="{00000000-0005-0000-0000-0000090F0000}"/>
    <cellStyle name="Hyperlink 3 3 5 4 2" xfId="3575" xr:uid="{00000000-0005-0000-0000-00000A0F0000}"/>
    <cellStyle name="Hyperlink 3 3 5 4 2 2" xfId="10205" xr:uid="{91DC5633-DB10-42DB-8B73-D9AF8C68EFE9}"/>
    <cellStyle name="Hyperlink 3 3 5 4 3" xfId="5785" xr:uid="{00000000-0005-0000-0000-00000B0F0000}"/>
    <cellStyle name="Hyperlink 3 3 5 4 4" xfId="7995" xr:uid="{FB0C1252-6BD9-423E-8C62-F3F4D5E4ABCC}"/>
    <cellStyle name="Hyperlink 3 3 5 5" xfId="2470" xr:uid="{00000000-0005-0000-0000-00000C0F0000}"/>
    <cellStyle name="Hyperlink 3 3 5 5 2" xfId="9100" xr:uid="{41557631-4137-478C-88DD-E2CE960FB3B8}"/>
    <cellStyle name="Hyperlink 3 3 5 6" xfId="4680" xr:uid="{00000000-0005-0000-0000-00000D0F0000}"/>
    <cellStyle name="Hyperlink 3 3 5 7" xfId="6890" xr:uid="{511514B3-89A3-4192-8697-A879B6968B02}"/>
    <cellStyle name="Hyperlink 3 3 6" xfId="343" xr:uid="{00000000-0005-0000-0000-00000E0F0000}"/>
    <cellStyle name="Hyperlink 3 3 6 2" xfId="895" xr:uid="{00000000-0005-0000-0000-00000F0F0000}"/>
    <cellStyle name="Hyperlink 3 3 6 2 2" xfId="2008" xr:uid="{00000000-0005-0000-0000-0000100F0000}"/>
    <cellStyle name="Hyperlink 3 3 6 2 2 2" xfId="4219" xr:uid="{00000000-0005-0000-0000-0000110F0000}"/>
    <cellStyle name="Hyperlink 3 3 6 2 2 2 2" xfId="10849" xr:uid="{A3397FC9-CC3C-4BFB-99DA-4A8F58021DB1}"/>
    <cellStyle name="Hyperlink 3 3 6 2 2 3" xfId="6429" xr:uid="{00000000-0005-0000-0000-0000120F0000}"/>
    <cellStyle name="Hyperlink 3 3 6 2 2 4" xfId="8639" xr:uid="{266123BF-BE8F-4FE4-AC86-5F2710298D9E}"/>
    <cellStyle name="Hyperlink 3 3 6 2 3" xfId="3114" xr:uid="{00000000-0005-0000-0000-0000130F0000}"/>
    <cellStyle name="Hyperlink 3 3 6 2 3 2" xfId="9744" xr:uid="{2F64D36D-6D77-40DC-A7C8-E27950CF451F}"/>
    <cellStyle name="Hyperlink 3 3 6 2 4" xfId="5324" xr:uid="{00000000-0005-0000-0000-0000140F0000}"/>
    <cellStyle name="Hyperlink 3 3 6 2 5" xfId="7534" xr:uid="{83CD3966-15DA-4FDF-9AC4-7DBA4C5FDAF4}"/>
    <cellStyle name="Hyperlink 3 3 6 3" xfId="1456" xr:uid="{00000000-0005-0000-0000-0000150F0000}"/>
    <cellStyle name="Hyperlink 3 3 6 3 2" xfId="3667" xr:uid="{00000000-0005-0000-0000-0000160F0000}"/>
    <cellStyle name="Hyperlink 3 3 6 3 2 2" xfId="10297" xr:uid="{AB44EAE8-D0F6-43F8-9B93-7B5626B5C574}"/>
    <cellStyle name="Hyperlink 3 3 6 3 3" xfId="5877" xr:uid="{00000000-0005-0000-0000-0000170F0000}"/>
    <cellStyle name="Hyperlink 3 3 6 3 4" xfId="8087" xr:uid="{C2B99868-4EDF-413C-98DF-1FB9C0D3CEB0}"/>
    <cellStyle name="Hyperlink 3 3 6 4" xfId="2562" xr:uid="{00000000-0005-0000-0000-0000180F0000}"/>
    <cellStyle name="Hyperlink 3 3 6 4 2" xfId="9192" xr:uid="{D092FBED-323B-448D-B28F-945765115E38}"/>
    <cellStyle name="Hyperlink 3 3 6 5" xfId="4772" xr:uid="{00000000-0005-0000-0000-0000190F0000}"/>
    <cellStyle name="Hyperlink 3 3 6 6" xfId="6982" xr:uid="{0651EB87-1DFB-4BFB-AE6D-3B71C9FD0D96}"/>
    <cellStyle name="Hyperlink 3 3 7" xfId="619" xr:uid="{00000000-0005-0000-0000-00001A0F0000}"/>
    <cellStyle name="Hyperlink 3 3 7 2" xfId="1732" xr:uid="{00000000-0005-0000-0000-00001B0F0000}"/>
    <cellStyle name="Hyperlink 3 3 7 2 2" xfId="3943" xr:uid="{00000000-0005-0000-0000-00001C0F0000}"/>
    <cellStyle name="Hyperlink 3 3 7 2 2 2" xfId="10573" xr:uid="{B56ADAA1-0EED-414D-B899-CE35842CAF74}"/>
    <cellStyle name="Hyperlink 3 3 7 2 3" xfId="6153" xr:uid="{00000000-0005-0000-0000-00001D0F0000}"/>
    <cellStyle name="Hyperlink 3 3 7 2 4" xfId="8363" xr:uid="{CFFD81AC-A29F-43E8-9A6E-122A79A39E00}"/>
    <cellStyle name="Hyperlink 3 3 7 3" xfId="2838" xr:uid="{00000000-0005-0000-0000-00001E0F0000}"/>
    <cellStyle name="Hyperlink 3 3 7 3 2" xfId="9468" xr:uid="{D1BDC41D-8889-46A8-99E1-AD974F5345B2}"/>
    <cellStyle name="Hyperlink 3 3 7 4" xfId="5048" xr:uid="{00000000-0005-0000-0000-00001F0F0000}"/>
    <cellStyle name="Hyperlink 3 3 7 5" xfId="7258" xr:uid="{C1B87AB4-04AE-45BD-BA10-02400BAADD76}"/>
    <cellStyle name="Hyperlink 3 3 8" xfId="1180" xr:uid="{00000000-0005-0000-0000-0000200F0000}"/>
    <cellStyle name="Hyperlink 3 3 8 2" xfId="3391" xr:uid="{00000000-0005-0000-0000-0000210F0000}"/>
    <cellStyle name="Hyperlink 3 3 8 2 2" xfId="10021" xr:uid="{7A934692-BB6A-4A26-9757-B8FA04265AC3}"/>
    <cellStyle name="Hyperlink 3 3 8 3" xfId="5601" xr:uid="{00000000-0005-0000-0000-0000220F0000}"/>
    <cellStyle name="Hyperlink 3 3 8 4" xfId="7811" xr:uid="{EF7DCDCB-06B7-4F50-A32A-6791CFA11EB7}"/>
    <cellStyle name="Hyperlink 3 3 9" xfId="2286" xr:uid="{00000000-0005-0000-0000-0000230F0000}"/>
    <cellStyle name="Hyperlink 3 3 9 2" xfId="8916" xr:uid="{C7B12838-9D1A-4706-8FC3-B33F5863509F}"/>
    <cellStyle name="Hyperlink 3 4" xfId="77" xr:uid="{00000000-0005-0000-0000-0000240F0000}"/>
    <cellStyle name="Hyperlink 3 4 10" xfId="6716" xr:uid="{A44A397F-71B1-48FE-AF45-B64060A29B65}"/>
    <cellStyle name="Hyperlink 3 4 2" xfId="123" xr:uid="{00000000-0005-0000-0000-0000250F0000}"/>
    <cellStyle name="Hyperlink 3 4 2 2" xfId="215" xr:uid="{00000000-0005-0000-0000-0000260F0000}"/>
    <cellStyle name="Hyperlink 3 4 2 2 2" xfId="491" xr:uid="{00000000-0005-0000-0000-0000270F0000}"/>
    <cellStyle name="Hyperlink 3 4 2 2 2 2" xfId="1043" xr:uid="{00000000-0005-0000-0000-0000280F0000}"/>
    <cellStyle name="Hyperlink 3 4 2 2 2 2 2" xfId="2156" xr:uid="{00000000-0005-0000-0000-0000290F0000}"/>
    <cellStyle name="Hyperlink 3 4 2 2 2 2 2 2" xfId="4367" xr:uid="{00000000-0005-0000-0000-00002A0F0000}"/>
    <cellStyle name="Hyperlink 3 4 2 2 2 2 2 2 2" xfId="10997" xr:uid="{8D02C38C-4CB7-42E5-A564-1D8F73994DA2}"/>
    <cellStyle name="Hyperlink 3 4 2 2 2 2 2 3" xfId="6577" xr:uid="{00000000-0005-0000-0000-00002B0F0000}"/>
    <cellStyle name="Hyperlink 3 4 2 2 2 2 2 4" xfId="8787" xr:uid="{D23A3ECE-FC1B-4604-9647-243FC558E175}"/>
    <cellStyle name="Hyperlink 3 4 2 2 2 2 3" xfId="3262" xr:uid="{00000000-0005-0000-0000-00002C0F0000}"/>
    <cellStyle name="Hyperlink 3 4 2 2 2 2 3 2" xfId="9892" xr:uid="{F84EE1E9-7884-427E-8DF3-65BC5654AF65}"/>
    <cellStyle name="Hyperlink 3 4 2 2 2 2 4" xfId="5472" xr:uid="{00000000-0005-0000-0000-00002D0F0000}"/>
    <cellStyle name="Hyperlink 3 4 2 2 2 2 5" xfId="7682" xr:uid="{15AB9022-C035-4F84-BED3-A4AB5352D137}"/>
    <cellStyle name="Hyperlink 3 4 2 2 2 3" xfId="1604" xr:uid="{00000000-0005-0000-0000-00002E0F0000}"/>
    <cellStyle name="Hyperlink 3 4 2 2 2 3 2" xfId="3815" xr:uid="{00000000-0005-0000-0000-00002F0F0000}"/>
    <cellStyle name="Hyperlink 3 4 2 2 2 3 2 2" xfId="10445" xr:uid="{DDD1F16C-50C0-4E7B-899A-7C111B0159E7}"/>
    <cellStyle name="Hyperlink 3 4 2 2 2 3 3" xfId="6025" xr:uid="{00000000-0005-0000-0000-0000300F0000}"/>
    <cellStyle name="Hyperlink 3 4 2 2 2 3 4" xfId="8235" xr:uid="{4EDD8820-17A1-45B6-9B86-FF61D5329866}"/>
    <cellStyle name="Hyperlink 3 4 2 2 2 4" xfId="2710" xr:uid="{00000000-0005-0000-0000-0000310F0000}"/>
    <cellStyle name="Hyperlink 3 4 2 2 2 4 2" xfId="9340" xr:uid="{0FD7949F-8E26-4589-B4C6-A90438BBFD03}"/>
    <cellStyle name="Hyperlink 3 4 2 2 2 5" xfId="4920" xr:uid="{00000000-0005-0000-0000-0000320F0000}"/>
    <cellStyle name="Hyperlink 3 4 2 2 2 6" xfId="7130" xr:uid="{A4635326-D391-469B-B555-1D432997D5C1}"/>
    <cellStyle name="Hyperlink 3 4 2 2 3" xfId="767" xr:uid="{00000000-0005-0000-0000-0000330F0000}"/>
    <cellStyle name="Hyperlink 3 4 2 2 3 2" xfId="1880" xr:uid="{00000000-0005-0000-0000-0000340F0000}"/>
    <cellStyle name="Hyperlink 3 4 2 2 3 2 2" xfId="4091" xr:uid="{00000000-0005-0000-0000-0000350F0000}"/>
    <cellStyle name="Hyperlink 3 4 2 2 3 2 2 2" xfId="10721" xr:uid="{CD9B1E79-D9BF-48B4-B17E-7E76A1D46DF8}"/>
    <cellStyle name="Hyperlink 3 4 2 2 3 2 3" xfId="6301" xr:uid="{00000000-0005-0000-0000-0000360F0000}"/>
    <cellStyle name="Hyperlink 3 4 2 2 3 2 4" xfId="8511" xr:uid="{65023F7E-2A90-4B0C-8F6A-CF1883A5B1BB}"/>
    <cellStyle name="Hyperlink 3 4 2 2 3 3" xfId="2986" xr:uid="{00000000-0005-0000-0000-0000370F0000}"/>
    <cellStyle name="Hyperlink 3 4 2 2 3 3 2" xfId="9616" xr:uid="{A98C667D-4F88-40E3-900C-1E2ACC6102F5}"/>
    <cellStyle name="Hyperlink 3 4 2 2 3 4" xfId="5196" xr:uid="{00000000-0005-0000-0000-0000380F0000}"/>
    <cellStyle name="Hyperlink 3 4 2 2 3 5" xfId="7406" xr:uid="{8A661327-1F1D-4E24-A665-2329FC5BC42F}"/>
    <cellStyle name="Hyperlink 3 4 2 2 4" xfId="1328" xr:uid="{00000000-0005-0000-0000-0000390F0000}"/>
    <cellStyle name="Hyperlink 3 4 2 2 4 2" xfId="3539" xr:uid="{00000000-0005-0000-0000-00003A0F0000}"/>
    <cellStyle name="Hyperlink 3 4 2 2 4 2 2" xfId="10169" xr:uid="{818C28C3-55FA-4168-AD73-D16464AC95B0}"/>
    <cellStyle name="Hyperlink 3 4 2 2 4 3" xfId="5749" xr:uid="{00000000-0005-0000-0000-00003B0F0000}"/>
    <cellStyle name="Hyperlink 3 4 2 2 4 4" xfId="7959" xr:uid="{9784D639-6D91-43B3-AF44-BBD2DF27A9CE}"/>
    <cellStyle name="Hyperlink 3 4 2 2 5" xfId="2434" xr:uid="{00000000-0005-0000-0000-00003C0F0000}"/>
    <cellStyle name="Hyperlink 3 4 2 2 5 2" xfId="9064" xr:uid="{941172C5-1737-44F0-BC74-B66EF1E5FB91}"/>
    <cellStyle name="Hyperlink 3 4 2 2 6" xfId="4644" xr:uid="{00000000-0005-0000-0000-00003D0F0000}"/>
    <cellStyle name="Hyperlink 3 4 2 2 7" xfId="6854" xr:uid="{9AAAB7AA-0ED1-43C3-BCD1-FCDF09B51751}"/>
    <cellStyle name="Hyperlink 3 4 2 3" xfId="307" xr:uid="{00000000-0005-0000-0000-00003E0F0000}"/>
    <cellStyle name="Hyperlink 3 4 2 3 2" xfId="583" xr:uid="{00000000-0005-0000-0000-00003F0F0000}"/>
    <cellStyle name="Hyperlink 3 4 2 3 2 2" xfId="1135" xr:uid="{00000000-0005-0000-0000-0000400F0000}"/>
    <cellStyle name="Hyperlink 3 4 2 3 2 2 2" xfId="2248" xr:uid="{00000000-0005-0000-0000-0000410F0000}"/>
    <cellStyle name="Hyperlink 3 4 2 3 2 2 2 2" xfId="4459" xr:uid="{00000000-0005-0000-0000-0000420F0000}"/>
    <cellStyle name="Hyperlink 3 4 2 3 2 2 2 2 2" xfId="11089" xr:uid="{781757EB-332F-41B7-9CDE-7F5F55CE17EE}"/>
    <cellStyle name="Hyperlink 3 4 2 3 2 2 2 3" xfId="6669" xr:uid="{00000000-0005-0000-0000-0000430F0000}"/>
    <cellStyle name="Hyperlink 3 4 2 3 2 2 2 4" xfId="8879" xr:uid="{492B592B-B930-47B9-B71B-FD1093B6C552}"/>
    <cellStyle name="Hyperlink 3 4 2 3 2 2 3" xfId="3354" xr:uid="{00000000-0005-0000-0000-0000440F0000}"/>
    <cellStyle name="Hyperlink 3 4 2 3 2 2 3 2" xfId="9984" xr:uid="{B3C46370-3922-450D-83B5-945B916881C4}"/>
    <cellStyle name="Hyperlink 3 4 2 3 2 2 4" xfId="5564" xr:uid="{00000000-0005-0000-0000-0000450F0000}"/>
    <cellStyle name="Hyperlink 3 4 2 3 2 2 5" xfId="7774" xr:uid="{2A7DEBC3-E818-4D92-B845-18800A25FE7E}"/>
    <cellStyle name="Hyperlink 3 4 2 3 2 3" xfId="1696" xr:uid="{00000000-0005-0000-0000-0000460F0000}"/>
    <cellStyle name="Hyperlink 3 4 2 3 2 3 2" xfId="3907" xr:uid="{00000000-0005-0000-0000-0000470F0000}"/>
    <cellStyle name="Hyperlink 3 4 2 3 2 3 2 2" xfId="10537" xr:uid="{4E6779FF-D98F-4F85-B15E-F7FDDD58710C}"/>
    <cellStyle name="Hyperlink 3 4 2 3 2 3 3" xfId="6117" xr:uid="{00000000-0005-0000-0000-0000480F0000}"/>
    <cellStyle name="Hyperlink 3 4 2 3 2 3 4" xfId="8327" xr:uid="{7653D722-7879-42D6-9B71-E79DC87A1CB4}"/>
    <cellStyle name="Hyperlink 3 4 2 3 2 4" xfId="2802" xr:uid="{00000000-0005-0000-0000-0000490F0000}"/>
    <cellStyle name="Hyperlink 3 4 2 3 2 4 2" xfId="9432" xr:uid="{30F55E72-BDDC-487B-8AEC-7F3842270170}"/>
    <cellStyle name="Hyperlink 3 4 2 3 2 5" xfId="5012" xr:uid="{00000000-0005-0000-0000-00004A0F0000}"/>
    <cellStyle name="Hyperlink 3 4 2 3 2 6" xfId="7222" xr:uid="{6960BB80-B5BE-4BC4-898D-274C22261E6E}"/>
    <cellStyle name="Hyperlink 3 4 2 3 3" xfId="859" xr:uid="{00000000-0005-0000-0000-00004B0F0000}"/>
    <cellStyle name="Hyperlink 3 4 2 3 3 2" xfId="1972" xr:uid="{00000000-0005-0000-0000-00004C0F0000}"/>
    <cellStyle name="Hyperlink 3 4 2 3 3 2 2" xfId="4183" xr:uid="{00000000-0005-0000-0000-00004D0F0000}"/>
    <cellStyle name="Hyperlink 3 4 2 3 3 2 2 2" xfId="10813" xr:uid="{B7CC0C02-FC27-4BB9-A2C3-A59C0321F07D}"/>
    <cellStyle name="Hyperlink 3 4 2 3 3 2 3" xfId="6393" xr:uid="{00000000-0005-0000-0000-00004E0F0000}"/>
    <cellStyle name="Hyperlink 3 4 2 3 3 2 4" xfId="8603" xr:uid="{535F1045-114F-4F6F-B8BA-7B0D6F789F3C}"/>
    <cellStyle name="Hyperlink 3 4 2 3 3 3" xfId="3078" xr:uid="{00000000-0005-0000-0000-00004F0F0000}"/>
    <cellStyle name="Hyperlink 3 4 2 3 3 3 2" xfId="9708" xr:uid="{602D5607-3E89-49A3-A4E9-6442F56D11AB}"/>
    <cellStyle name="Hyperlink 3 4 2 3 3 4" xfId="5288" xr:uid="{00000000-0005-0000-0000-0000500F0000}"/>
    <cellStyle name="Hyperlink 3 4 2 3 3 5" xfId="7498" xr:uid="{474DD898-9F67-4060-9AFC-761AEAD42FC2}"/>
    <cellStyle name="Hyperlink 3 4 2 3 4" xfId="1420" xr:uid="{00000000-0005-0000-0000-0000510F0000}"/>
    <cellStyle name="Hyperlink 3 4 2 3 4 2" xfId="3631" xr:uid="{00000000-0005-0000-0000-0000520F0000}"/>
    <cellStyle name="Hyperlink 3 4 2 3 4 2 2" xfId="10261" xr:uid="{0DE84411-44A2-404E-B786-BF3F3F33A27D}"/>
    <cellStyle name="Hyperlink 3 4 2 3 4 3" xfId="5841" xr:uid="{00000000-0005-0000-0000-0000530F0000}"/>
    <cellStyle name="Hyperlink 3 4 2 3 4 4" xfId="8051" xr:uid="{B47CBC44-39A5-4DD1-9CE5-80AE5144E2A3}"/>
    <cellStyle name="Hyperlink 3 4 2 3 5" xfId="2526" xr:uid="{00000000-0005-0000-0000-0000540F0000}"/>
    <cellStyle name="Hyperlink 3 4 2 3 5 2" xfId="9156" xr:uid="{5EF1D967-7CE4-44D0-B6EF-13AA55D0BC43}"/>
    <cellStyle name="Hyperlink 3 4 2 3 6" xfId="4736" xr:uid="{00000000-0005-0000-0000-0000550F0000}"/>
    <cellStyle name="Hyperlink 3 4 2 3 7" xfId="6946" xr:uid="{594B5C66-E9D2-4BF2-9541-5C1A5E72BB0F}"/>
    <cellStyle name="Hyperlink 3 4 2 4" xfId="399" xr:uid="{00000000-0005-0000-0000-0000560F0000}"/>
    <cellStyle name="Hyperlink 3 4 2 4 2" xfId="951" xr:uid="{00000000-0005-0000-0000-0000570F0000}"/>
    <cellStyle name="Hyperlink 3 4 2 4 2 2" xfId="2064" xr:uid="{00000000-0005-0000-0000-0000580F0000}"/>
    <cellStyle name="Hyperlink 3 4 2 4 2 2 2" xfId="4275" xr:uid="{00000000-0005-0000-0000-0000590F0000}"/>
    <cellStyle name="Hyperlink 3 4 2 4 2 2 2 2" xfId="10905" xr:uid="{D6F1C10F-95A5-407A-90C3-50BC3988BEB0}"/>
    <cellStyle name="Hyperlink 3 4 2 4 2 2 3" xfId="6485" xr:uid="{00000000-0005-0000-0000-00005A0F0000}"/>
    <cellStyle name="Hyperlink 3 4 2 4 2 2 4" xfId="8695" xr:uid="{E7D84961-8D8D-4AE3-9A40-2665260460D3}"/>
    <cellStyle name="Hyperlink 3 4 2 4 2 3" xfId="3170" xr:uid="{00000000-0005-0000-0000-00005B0F0000}"/>
    <cellStyle name="Hyperlink 3 4 2 4 2 3 2" xfId="9800" xr:uid="{D38EEC28-845E-45C4-8755-E95D93886759}"/>
    <cellStyle name="Hyperlink 3 4 2 4 2 4" xfId="5380" xr:uid="{00000000-0005-0000-0000-00005C0F0000}"/>
    <cellStyle name="Hyperlink 3 4 2 4 2 5" xfId="7590" xr:uid="{EB32923A-F46F-4179-AF04-73FAA0A80845}"/>
    <cellStyle name="Hyperlink 3 4 2 4 3" xfId="1512" xr:uid="{00000000-0005-0000-0000-00005D0F0000}"/>
    <cellStyle name="Hyperlink 3 4 2 4 3 2" xfId="3723" xr:uid="{00000000-0005-0000-0000-00005E0F0000}"/>
    <cellStyle name="Hyperlink 3 4 2 4 3 2 2" xfId="10353" xr:uid="{38867546-74C2-4A5D-9014-71D8781AE486}"/>
    <cellStyle name="Hyperlink 3 4 2 4 3 3" xfId="5933" xr:uid="{00000000-0005-0000-0000-00005F0F0000}"/>
    <cellStyle name="Hyperlink 3 4 2 4 3 4" xfId="8143" xr:uid="{1E9D2288-A166-4AC3-855F-857C3042AF40}"/>
    <cellStyle name="Hyperlink 3 4 2 4 4" xfId="2618" xr:uid="{00000000-0005-0000-0000-0000600F0000}"/>
    <cellStyle name="Hyperlink 3 4 2 4 4 2" xfId="9248" xr:uid="{9C5C25EA-23A2-45B1-B811-5411CCF759E6}"/>
    <cellStyle name="Hyperlink 3 4 2 4 5" xfId="4828" xr:uid="{00000000-0005-0000-0000-0000610F0000}"/>
    <cellStyle name="Hyperlink 3 4 2 4 6" xfId="7038" xr:uid="{68F71A48-F1F2-4D02-B9C9-176A2425EAE3}"/>
    <cellStyle name="Hyperlink 3 4 2 5" xfId="675" xr:uid="{00000000-0005-0000-0000-0000620F0000}"/>
    <cellStyle name="Hyperlink 3 4 2 5 2" xfId="1788" xr:uid="{00000000-0005-0000-0000-0000630F0000}"/>
    <cellStyle name="Hyperlink 3 4 2 5 2 2" xfId="3999" xr:uid="{00000000-0005-0000-0000-0000640F0000}"/>
    <cellStyle name="Hyperlink 3 4 2 5 2 2 2" xfId="10629" xr:uid="{011047FC-00D9-464D-AB49-BEB310C8C632}"/>
    <cellStyle name="Hyperlink 3 4 2 5 2 3" xfId="6209" xr:uid="{00000000-0005-0000-0000-0000650F0000}"/>
    <cellStyle name="Hyperlink 3 4 2 5 2 4" xfId="8419" xr:uid="{D48DE8F7-B7A1-402B-9C98-86A999F792E9}"/>
    <cellStyle name="Hyperlink 3 4 2 5 3" xfId="2894" xr:uid="{00000000-0005-0000-0000-0000660F0000}"/>
    <cellStyle name="Hyperlink 3 4 2 5 3 2" xfId="9524" xr:uid="{C605A75F-E17B-47BB-AF4E-D5E48A27C6DF}"/>
    <cellStyle name="Hyperlink 3 4 2 5 4" xfId="5104" xr:uid="{00000000-0005-0000-0000-0000670F0000}"/>
    <cellStyle name="Hyperlink 3 4 2 5 5" xfId="7314" xr:uid="{F45C35B0-E991-4CFC-9A87-D65498959966}"/>
    <cellStyle name="Hyperlink 3 4 2 6" xfId="1236" xr:uid="{00000000-0005-0000-0000-0000680F0000}"/>
    <cellStyle name="Hyperlink 3 4 2 6 2" xfId="3447" xr:uid="{00000000-0005-0000-0000-0000690F0000}"/>
    <cellStyle name="Hyperlink 3 4 2 6 2 2" xfId="10077" xr:uid="{04CB0A21-9820-45AD-BF4D-F367AF77C8F8}"/>
    <cellStyle name="Hyperlink 3 4 2 6 3" xfId="5657" xr:uid="{00000000-0005-0000-0000-00006A0F0000}"/>
    <cellStyle name="Hyperlink 3 4 2 6 4" xfId="7867" xr:uid="{5984D11A-EAB4-4A8B-9325-5700DEF0A3AE}"/>
    <cellStyle name="Hyperlink 3 4 2 7" xfId="2342" xr:uid="{00000000-0005-0000-0000-00006B0F0000}"/>
    <cellStyle name="Hyperlink 3 4 2 7 2" xfId="8972" xr:uid="{8BD2723D-CF80-4365-BF97-5AE1267F7539}"/>
    <cellStyle name="Hyperlink 3 4 2 8" xfId="4552" xr:uid="{00000000-0005-0000-0000-00006C0F0000}"/>
    <cellStyle name="Hyperlink 3 4 2 9" xfId="6762" xr:uid="{6F194386-C437-4DB0-8094-38C405174C52}"/>
    <cellStyle name="Hyperlink 3 4 3" xfId="169" xr:uid="{00000000-0005-0000-0000-00006D0F0000}"/>
    <cellStyle name="Hyperlink 3 4 3 2" xfId="445" xr:uid="{00000000-0005-0000-0000-00006E0F0000}"/>
    <cellStyle name="Hyperlink 3 4 3 2 2" xfId="997" xr:uid="{00000000-0005-0000-0000-00006F0F0000}"/>
    <cellStyle name="Hyperlink 3 4 3 2 2 2" xfId="2110" xr:uid="{00000000-0005-0000-0000-0000700F0000}"/>
    <cellStyle name="Hyperlink 3 4 3 2 2 2 2" xfId="4321" xr:uid="{00000000-0005-0000-0000-0000710F0000}"/>
    <cellStyle name="Hyperlink 3 4 3 2 2 2 2 2" xfId="10951" xr:uid="{17E349C5-222C-4E6B-8140-1B60DE852F69}"/>
    <cellStyle name="Hyperlink 3 4 3 2 2 2 3" xfId="6531" xr:uid="{00000000-0005-0000-0000-0000720F0000}"/>
    <cellStyle name="Hyperlink 3 4 3 2 2 2 4" xfId="8741" xr:uid="{9F4785A2-F366-4DE3-8BAB-A5F327324809}"/>
    <cellStyle name="Hyperlink 3 4 3 2 2 3" xfId="3216" xr:uid="{00000000-0005-0000-0000-0000730F0000}"/>
    <cellStyle name="Hyperlink 3 4 3 2 2 3 2" xfId="9846" xr:uid="{68B56715-9207-449F-AADE-B7128B2748C8}"/>
    <cellStyle name="Hyperlink 3 4 3 2 2 4" xfId="5426" xr:uid="{00000000-0005-0000-0000-0000740F0000}"/>
    <cellStyle name="Hyperlink 3 4 3 2 2 5" xfId="7636" xr:uid="{D311E942-4831-4B2E-BE50-E92B2DEEF360}"/>
    <cellStyle name="Hyperlink 3 4 3 2 3" xfId="1558" xr:uid="{00000000-0005-0000-0000-0000750F0000}"/>
    <cellStyle name="Hyperlink 3 4 3 2 3 2" xfId="3769" xr:uid="{00000000-0005-0000-0000-0000760F0000}"/>
    <cellStyle name="Hyperlink 3 4 3 2 3 2 2" xfId="10399" xr:uid="{3DB47E45-BE1C-4041-9F3E-91335613D46D}"/>
    <cellStyle name="Hyperlink 3 4 3 2 3 3" xfId="5979" xr:uid="{00000000-0005-0000-0000-0000770F0000}"/>
    <cellStyle name="Hyperlink 3 4 3 2 3 4" xfId="8189" xr:uid="{B8BB2EC0-7C4D-4D7F-984B-4D23F5CF7D09}"/>
    <cellStyle name="Hyperlink 3 4 3 2 4" xfId="2664" xr:uid="{00000000-0005-0000-0000-0000780F0000}"/>
    <cellStyle name="Hyperlink 3 4 3 2 4 2" xfId="9294" xr:uid="{FEC308F7-F92B-4B4C-9A0D-588A93E544F6}"/>
    <cellStyle name="Hyperlink 3 4 3 2 5" xfId="4874" xr:uid="{00000000-0005-0000-0000-0000790F0000}"/>
    <cellStyle name="Hyperlink 3 4 3 2 6" xfId="7084" xr:uid="{EBF8F34F-904F-4A2B-A770-C273182A816A}"/>
    <cellStyle name="Hyperlink 3 4 3 3" xfId="721" xr:uid="{00000000-0005-0000-0000-00007A0F0000}"/>
    <cellStyle name="Hyperlink 3 4 3 3 2" xfId="1834" xr:uid="{00000000-0005-0000-0000-00007B0F0000}"/>
    <cellStyle name="Hyperlink 3 4 3 3 2 2" xfId="4045" xr:uid="{00000000-0005-0000-0000-00007C0F0000}"/>
    <cellStyle name="Hyperlink 3 4 3 3 2 2 2" xfId="10675" xr:uid="{9894C8DD-96DD-460C-83A3-939D37C47371}"/>
    <cellStyle name="Hyperlink 3 4 3 3 2 3" xfId="6255" xr:uid="{00000000-0005-0000-0000-00007D0F0000}"/>
    <cellStyle name="Hyperlink 3 4 3 3 2 4" xfId="8465" xr:uid="{B90E69CE-023D-486D-B06B-FF776917A341}"/>
    <cellStyle name="Hyperlink 3 4 3 3 3" xfId="2940" xr:uid="{00000000-0005-0000-0000-00007E0F0000}"/>
    <cellStyle name="Hyperlink 3 4 3 3 3 2" xfId="9570" xr:uid="{ED51AC6F-18A4-4752-9ED9-C733FA86E3FA}"/>
    <cellStyle name="Hyperlink 3 4 3 3 4" xfId="5150" xr:uid="{00000000-0005-0000-0000-00007F0F0000}"/>
    <cellStyle name="Hyperlink 3 4 3 3 5" xfId="7360" xr:uid="{084B6813-511E-425B-A82D-5988D948DD1A}"/>
    <cellStyle name="Hyperlink 3 4 3 4" xfId="1282" xr:uid="{00000000-0005-0000-0000-0000800F0000}"/>
    <cellStyle name="Hyperlink 3 4 3 4 2" xfId="3493" xr:uid="{00000000-0005-0000-0000-0000810F0000}"/>
    <cellStyle name="Hyperlink 3 4 3 4 2 2" xfId="10123" xr:uid="{38ECB73C-FD46-481A-BC7B-A94368E77BD4}"/>
    <cellStyle name="Hyperlink 3 4 3 4 3" xfId="5703" xr:uid="{00000000-0005-0000-0000-0000820F0000}"/>
    <cellStyle name="Hyperlink 3 4 3 4 4" xfId="7913" xr:uid="{02711A8E-1E78-4947-AA3B-BAA834821B2E}"/>
    <cellStyle name="Hyperlink 3 4 3 5" xfId="2388" xr:uid="{00000000-0005-0000-0000-0000830F0000}"/>
    <cellStyle name="Hyperlink 3 4 3 5 2" xfId="9018" xr:uid="{DB53C144-C478-4120-A756-5325C3DF8549}"/>
    <cellStyle name="Hyperlink 3 4 3 6" xfId="4598" xr:uid="{00000000-0005-0000-0000-0000840F0000}"/>
    <cellStyle name="Hyperlink 3 4 3 7" xfId="6808" xr:uid="{22E58461-26D9-42D1-A6D9-42BD577116F3}"/>
    <cellStyle name="Hyperlink 3 4 4" xfId="261" xr:uid="{00000000-0005-0000-0000-0000850F0000}"/>
    <cellStyle name="Hyperlink 3 4 4 2" xfId="537" xr:uid="{00000000-0005-0000-0000-0000860F0000}"/>
    <cellStyle name="Hyperlink 3 4 4 2 2" xfId="1089" xr:uid="{00000000-0005-0000-0000-0000870F0000}"/>
    <cellStyle name="Hyperlink 3 4 4 2 2 2" xfId="2202" xr:uid="{00000000-0005-0000-0000-0000880F0000}"/>
    <cellStyle name="Hyperlink 3 4 4 2 2 2 2" xfId="4413" xr:uid="{00000000-0005-0000-0000-0000890F0000}"/>
    <cellStyle name="Hyperlink 3 4 4 2 2 2 2 2" xfId="11043" xr:uid="{700B6D5D-5324-4985-9FDF-DDA0451FD04A}"/>
    <cellStyle name="Hyperlink 3 4 4 2 2 2 3" xfId="6623" xr:uid="{00000000-0005-0000-0000-00008A0F0000}"/>
    <cellStyle name="Hyperlink 3 4 4 2 2 2 4" xfId="8833" xr:uid="{BC6A1EE6-BDCD-41C2-B558-51EA0B2246C0}"/>
    <cellStyle name="Hyperlink 3 4 4 2 2 3" xfId="3308" xr:uid="{00000000-0005-0000-0000-00008B0F0000}"/>
    <cellStyle name="Hyperlink 3 4 4 2 2 3 2" xfId="9938" xr:uid="{FCC06B28-6BED-4CE5-BAA9-3B05F1ABE894}"/>
    <cellStyle name="Hyperlink 3 4 4 2 2 4" xfId="5518" xr:uid="{00000000-0005-0000-0000-00008C0F0000}"/>
    <cellStyle name="Hyperlink 3 4 4 2 2 5" xfId="7728" xr:uid="{CDA4F8C0-AB0C-4C16-8A87-FAACD6F94E70}"/>
    <cellStyle name="Hyperlink 3 4 4 2 3" xfId="1650" xr:uid="{00000000-0005-0000-0000-00008D0F0000}"/>
    <cellStyle name="Hyperlink 3 4 4 2 3 2" xfId="3861" xr:uid="{00000000-0005-0000-0000-00008E0F0000}"/>
    <cellStyle name="Hyperlink 3 4 4 2 3 2 2" xfId="10491" xr:uid="{5FEEF7FA-228F-41D8-9BD6-AE66FBBC1795}"/>
    <cellStyle name="Hyperlink 3 4 4 2 3 3" xfId="6071" xr:uid="{00000000-0005-0000-0000-00008F0F0000}"/>
    <cellStyle name="Hyperlink 3 4 4 2 3 4" xfId="8281" xr:uid="{98136BF9-FB34-44C5-BB8E-58E608E2E7EB}"/>
    <cellStyle name="Hyperlink 3 4 4 2 4" xfId="2756" xr:uid="{00000000-0005-0000-0000-0000900F0000}"/>
    <cellStyle name="Hyperlink 3 4 4 2 4 2" xfId="9386" xr:uid="{35F03234-7994-4811-90E3-F587167AE5D5}"/>
    <cellStyle name="Hyperlink 3 4 4 2 5" xfId="4966" xr:uid="{00000000-0005-0000-0000-0000910F0000}"/>
    <cellStyle name="Hyperlink 3 4 4 2 6" xfId="7176" xr:uid="{B57754DE-518C-49F1-A533-80A37CA84DCE}"/>
    <cellStyle name="Hyperlink 3 4 4 3" xfId="813" xr:uid="{00000000-0005-0000-0000-0000920F0000}"/>
    <cellStyle name="Hyperlink 3 4 4 3 2" xfId="1926" xr:uid="{00000000-0005-0000-0000-0000930F0000}"/>
    <cellStyle name="Hyperlink 3 4 4 3 2 2" xfId="4137" xr:uid="{00000000-0005-0000-0000-0000940F0000}"/>
    <cellStyle name="Hyperlink 3 4 4 3 2 2 2" xfId="10767" xr:uid="{159B28BD-FD43-4DC7-B28E-1866870B2E26}"/>
    <cellStyle name="Hyperlink 3 4 4 3 2 3" xfId="6347" xr:uid="{00000000-0005-0000-0000-0000950F0000}"/>
    <cellStyle name="Hyperlink 3 4 4 3 2 4" xfId="8557" xr:uid="{AF9A091D-C80D-4ED8-91BC-FDE26E510D51}"/>
    <cellStyle name="Hyperlink 3 4 4 3 3" xfId="3032" xr:uid="{00000000-0005-0000-0000-0000960F0000}"/>
    <cellStyle name="Hyperlink 3 4 4 3 3 2" xfId="9662" xr:uid="{AF4F5BAE-F1F4-4815-8408-E444B800839D}"/>
    <cellStyle name="Hyperlink 3 4 4 3 4" xfId="5242" xr:uid="{00000000-0005-0000-0000-0000970F0000}"/>
    <cellStyle name="Hyperlink 3 4 4 3 5" xfId="7452" xr:uid="{488AD1F2-B457-46D9-A7FD-C25A39EE1919}"/>
    <cellStyle name="Hyperlink 3 4 4 4" xfId="1374" xr:uid="{00000000-0005-0000-0000-0000980F0000}"/>
    <cellStyle name="Hyperlink 3 4 4 4 2" xfId="3585" xr:uid="{00000000-0005-0000-0000-0000990F0000}"/>
    <cellStyle name="Hyperlink 3 4 4 4 2 2" xfId="10215" xr:uid="{F6CFE08E-AD89-4EEE-88EC-DE6981965612}"/>
    <cellStyle name="Hyperlink 3 4 4 4 3" xfId="5795" xr:uid="{00000000-0005-0000-0000-00009A0F0000}"/>
    <cellStyle name="Hyperlink 3 4 4 4 4" xfId="8005" xr:uid="{3177CE8A-FE53-4DCF-8CCC-E4B248007B56}"/>
    <cellStyle name="Hyperlink 3 4 4 5" xfId="2480" xr:uid="{00000000-0005-0000-0000-00009B0F0000}"/>
    <cellStyle name="Hyperlink 3 4 4 5 2" xfId="9110" xr:uid="{3D249BD3-5F18-4521-B6A8-8E0A3B8DB2C1}"/>
    <cellStyle name="Hyperlink 3 4 4 6" xfId="4690" xr:uid="{00000000-0005-0000-0000-00009C0F0000}"/>
    <cellStyle name="Hyperlink 3 4 4 7" xfId="6900" xr:uid="{B380F222-1213-4A16-BC28-BED319D5DB97}"/>
    <cellStyle name="Hyperlink 3 4 5" xfId="353" xr:uid="{00000000-0005-0000-0000-00009D0F0000}"/>
    <cellStyle name="Hyperlink 3 4 5 2" xfId="905" xr:uid="{00000000-0005-0000-0000-00009E0F0000}"/>
    <cellStyle name="Hyperlink 3 4 5 2 2" xfId="2018" xr:uid="{00000000-0005-0000-0000-00009F0F0000}"/>
    <cellStyle name="Hyperlink 3 4 5 2 2 2" xfId="4229" xr:uid="{00000000-0005-0000-0000-0000A00F0000}"/>
    <cellStyle name="Hyperlink 3 4 5 2 2 2 2" xfId="10859" xr:uid="{6C44CBA6-68C1-4C08-B6F0-9C5F19257063}"/>
    <cellStyle name="Hyperlink 3 4 5 2 2 3" xfId="6439" xr:uid="{00000000-0005-0000-0000-0000A10F0000}"/>
    <cellStyle name="Hyperlink 3 4 5 2 2 4" xfId="8649" xr:uid="{5DAC1603-DD02-4CB6-AD53-C8123F292731}"/>
    <cellStyle name="Hyperlink 3 4 5 2 3" xfId="3124" xr:uid="{00000000-0005-0000-0000-0000A20F0000}"/>
    <cellStyle name="Hyperlink 3 4 5 2 3 2" xfId="9754" xr:uid="{549ECDBA-26F1-457B-9BFD-EAC4F54905E2}"/>
    <cellStyle name="Hyperlink 3 4 5 2 4" xfId="5334" xr:uid="{00000000-0005-0000-0000-0000A30F0000}"/>
    <cellStyle name="Hyperlink 3 4 5 2 5" xfId="7544" xr:uid="{38BB4403-AB36-4139-9724-19968E8F13B3}"/>
    <cellStyle name="Hyperlink 3 4 5 3" xfId="1466" xr:uid="{00000000-0005-0000-0000-0000A40F0000}"/>
    <cellStyle name="Hyperlink 3 4 5 3 2" xfId="3677" xr:uid="{00000000-0005-0000-0000-0000A50F0000}"/>
    <cellStyle name="Hyperlink 3 4 5 3 2 2" xfId="10307" xr:uid="{E502B043-6E26-49D5-986B-DCF09BAA2E71}"/>
    <cellStyle name="Hyperlink 3 4 5 3 3" xfId="5887" xr:uid="{00000000-0005-0000-0000-0000A60F0000}"/>
    <cellStyle name="Hyperlink 3 4 5 3 4" xfId="8097" xr:uid="{632FDC0C-C205-46AD-87D7-84DF6759A9CC}"/>
    <cellStyle name="Hyperlink 3 4 5 4" xfId="2572" xr:uid="{00000000-0005-0000-0000-0000A70F0000}"/>
    <cellStyle name="Hyperlink 3 4 5 4 2" xfId="9202" xr:uid="{B20CDF53-562D-4DCD-8321-61A54EE32BEE}"/>
    <cellStyle name="Hyperlink 3 4 5 5" xfId="4782" xr:uid="{00000000-0005-0000-0000-0000A80F0000}"/>
    <cellStyle name="Hyperlink 3 4 5 6" xfId="6992" xr:uid="{4BF2BEC5-D27B-444A-ACDF-2A87365EFF13}"/>
    <cellStyle name="Hyperlink 3 4 6" xfId="629" xr:uid="{00000000-0005-0000-0000-0000A90F0000}"/>
    <cellStyle name="Hyperlink 3 4 6 2" xfId="1742" xr:uid="{00000000-0005-0000-0000-0000AA0F0000}"/>
    <cellStyle name="Hyperlink 3 4 6 2 2" xfId="3953" xr:uid="{00000000-0005-0000-0000-0000AB0F0000}"/>
    <cellStyle name="Hyperlink 3 4 6 2 2 2" xfId="10583" xr:uid="{E9C39BF9-C571-44C5-8ADB-6FF9C7ED7087}"/>
    <cellStyle name="Hyperlink 3 4 6 2 3" xfId="6163" xr:uid="{00000000-0005-0000-0000-0000AC0F0000}"/>
    <cellStyle name="Hyperlink 3 4 6 2 4" xfId="8373" xr:uid="{B04DF46A-498B-48D4-9DEE-DC23FE7B4C2B}"/>
    <cellStyle name="Hyperlink 3 4 6 3" xfId="2848" xr:uid="{00000000-0005-0000-0000-0000AD0F0000}"/>
    <cellStyle name="Hyperlink 3 4 6 3 2" xfId="9478" xr:uid="{396F0FEB-00DC-4BFB-9ACE-F53E18B51222}"/>
    <cellStyle name="Hyperlink 3 4 6 4" xfId="5058" xr:uid="{00000000-0005-0000-0000-0000AE0F0000}"/>
    <cellStyle name="Hyperlink 3 4 6 5" xfId="7268" xr:uid="{6A1F762E-17A8-49C9-9D83-4A1C1769429A}"/>
    <cellStyle name="Hyperlink 3 4 7" xfId="1190" xr:uid="{00000000-0005-0000-0000-0000AF0F0000}"/>
    <cellStyle name="Hyperlink 3 4 7 2" xfId="3401" xr:uid="{00000000-0005-0000-0000-0000B00F0000}"/>
    <cellStyle name="Hyperlink 3 4 7 2 2" xfId="10031" xr:uid="{002ADC6F-6852-4E93-958C-7885AA13A996}"/>
    <cellStyle name="Hyperlink 3 4 7 3" xfId="5611" xr:uid="{00000000-0005-0000-0000-0000B10F0000}"/>
    <cellStyle name="Hyperlink 3 4 7 4" xfId="7821" xr:uid="{8A53F286-36C5-463A-AD75-B8809ED6A7CA}"/>
    <cellStyle name="Hyperlink 3 4 8" xfId="2296" xr:uid="{00000000-0005-0000-0000-0000B20F0000}"/>
    <cellStyle name="Hyperlink 3 4 8 2" xfId="8926" xr:uid="{75E50B75-E04A-4492-A6D3-A914072BB040}"/>
    <cellStyle name="Hyperlink 3 4 9" xfId="4506" xr:uid="{00000000-0005-0000-0000-0000B30F0000}"/>
    <cellStyle name="Hyperlink 3 5" xfId="98" xr:uid="{00000000-0005-0000-0000-0000B40F0000}"/>
    <cellStyle name="Hyperlink 3 5 10" xfId="6737" xr:uid="{66C9B055-4067-41A5-B54B-BC7B7BF9F79E}"/>
    <cellStyle name="Hyperlink 3 5 2" xfId="144" xr:uid="{00000000-0005-0000-0000-0000B50F0000}"/>
    <cellStyle name="Hyperlink 3 5 2 2" xfId="236" xr:uid="{00000000-0005-0000-0000-0000B60F0000}"/>
    <cellStyle name="Hyperlink 3 5 2 2 2" xfId="512" xr:uid="{00000000-0005-0000-0000-0000B70F0000}"/>
    <cellStyle name="Hyperlink 3 5 2 2 2 2" xfId="1064" xr:uid="{00000000-0005-0000-0000-0000B80F0000}"/>
    <cellStyle name="Hyperlink 3 5 2 2 2 2 2" xfId="2177" xr:uid="{00000000-0005-0000-0000-0000B90F0000}"/>
    <cellStyle name="Hyperlink 3 5 2 2 2 2 2 2" xfId="4388" xr:uid="{00000000-0005-0000-0000-0000BA0F0000}"/>
    <cellStyle name="Hyperlink 3 5 2 2 2 2 2 2 2" xfId="11018" xr:uid="{8CC4C0D1-2008-4532-A02B-CA64B6BF36F0}"/>
    <cellStyle name="Hyperlink 3 5 2 2 2 2 2 3" xfId="6598" xr:uid="{00000000-0005-0000-0000-0000BB0F0000}"/>
    <cellStyle name="Hyperlink 3 5 2 2 2 2 2 4" xfId="8808" xr:uid="{5352AEBB-BD1D-449B-A52B-C8409B8CA074}"/>
    <cellStyle name="Hyperlink 3 5 2 2 2 2 3" xfId="3283" xr:uid="{00000000-0005-0000-0000-0000BC0F0000}"/>
    <cellStyle name="Hyperlink 3 5 2 2 2 2 3 2" xfId="9913" xr:uid="{AEF7223B-7AF0-4BA9-A405-B5B299E7C4D5}"/>
    <cellStyle name="Hyperlink 3 5 2 2 2 2 4" xfId="5493" xr:uid="{00000000-0005-0000-0000-0000BD0F0000}"/>
    <cellStyle name="Hyperlink 3 5 2 2 2 2 5" xfId="7703" xr:uid="{5C394712-46AC-49BB-89A8-9DA320564C2B}"/>
    <cellStyle name="Hyperlink 3 5 2 2 2 3" xfId="1625" xr:uid="{00000000-0005-0000-0000-0000BE0F0000}"/>
    <cellStyle name="Hyperlink 3 5 2 2 2 3 2" xfId="3836" xr:uid="{00000000-0005-0000-0000-0000BF0F0000}"/>
    <cellStyle name="Hyperlink 3 5 2 2 2 3 2 2" xfId="10466" xr:uid="{F25974E0-08F6-4515-B320-BB6B1AE899F2}"/>
    <cellStyle name="Hyperlink 3 5 2 2 2 3 3" xfId="6046" xr:uid="{00000000-0005-0000-0000-0000C00F0000}"/>
    <cellStyle name="Hyperlink 3 5 2 2 2 3 4" xfId="8256" xr:uid="{8B6054AD-F730-404C-9B52-926846B699B8}"/>
    <cellStyle name="Hyperlink 3 5 2 2 2 4" xfId="2731" xr:uid="{00000000-0005-0000-0000-0000C10F0000}"/>
    <cellStyle name="Hyperlink 3 5 2 2 2 4 2" xfId="9361" xr:uid="{BF2E1695-936A-4C41-8D5A-AEC3522102FE}"/>
    <cellStyle name="Hyperlink 3 5 2 2 2 5" xfId="4941" xr:uid="{00000000-0005-0000-0000-0000C20F0000}"/>
    <cellStyle name="Hyperlink 3 5 2 2 2 6" xfId="7151" xr:uid="{880E8C77-0107-47CE-BE03-B9F8D98BCDC5}"/>
    <cellStyle name="Hyperlink 3 5 2 2 3" xfId="788" xr:uid="{00000000-0005-0000-0000-0000C30F0000}"/>
    <cellStyle name="Hyperlink 3 5 2 2 3 2" xfId="1901" xr:uid="{00000000-0005-0000-0000-0000C40F0000}"/>
    <cellStyle name="Hyperlink 3 5 2 2 3 2 2" xfId="4112" xr:uid="{00000000-0005-0000-0000-0000C50F0000}"/>
    <cellStyle name="Hyperlink 3 5 2 2 3 2 2 2" xfId="10742" xr:uid="{37AB1B70-4CB2-4BEF-867B-5F5ADD3FAC19}"/>
    <cellStyle name="Hyperlink 3 5 2 2 3 2 3" xfId="6322" xr:uid="{00000000-0005-0000-0000-0000C60F0000}"/>
    <cellStyle name="Hyperlink 3 5 2 2 3 2 4" xfId="8532" xr:uid="{6602E853-7244-4F90-ACFC-1C42D905E0E2}"/>
    <cellStyle name="Hyperlink 3 5 2 2 3 3" xfId="3007" xr:uid="{00000000-0005-0000-0000-0000C70F0000}"/>
    <cellStyle name="Hyperlink 3 5 2 2 3 3 2" xfId="9637" xr:uid="{26A109FF-31B7-4FF6-9787-931188AB8A85}"/>
    <cellStyle name="Hyperlink 3 5 2 2 3 4" xfId="5217" xr:uid="{00000000-0005-0000-0000-0000C80F0000}"/>
    <cellStyle name="Hyperlink 3 5 2 2 3 5" xfId="7427" xr:uid="{601CE87D-BCA9-4A0D-B231-47AA4DD58043}"/>
    <cellStyle name="Hyperlink 3 5 2 2 4" xfId="1349" xr:uid="{00000000-0005-0000-0000-0000C90F0000}"/>
    <cellStyle name="Hyperlink 3 5 2 2 4 2" xfId="3560" xr:uid="{00000000-0005-0000-0000-0000CA0F0000}"/>
    <cellStyle name="Hyperlink 3 5 2 2 4 2 2" xfId="10190" xr:uid="{F932A2FA-9DA3-41BD-AFE5-BE130D532C86}"/>
    <cellStyle name="Hyperlink 3 5 2 2 4 3" xfId="5770" xr:uid="{00000000-0005-0000-0000-0000CB0F0000}"/>
    <cellStyle name="Hyperlink 3 5 2 2 4 4" xfId="7980" xr:uid="{AC3D41F9-437E-4435-8AB5-FD739754728A}"/>
    <cellStyle name="Hyperlink 3 5 2 2 5" xfId="2455" xr:uid="{00000000-0005-0000-0000-0000CC0F0000}"/>
    <cellStyle name="Hyperlink 3 5 2 2 5 2" xfId="9085" xr:uid="{D553846C-B677-4311-905C-396A93EDE0D0}"/>
    <cellStyle name="Hyperlink 3 5 2 2 6" xfId="4665" xr:uid="{00000000-0005-0000-0000-0000CD0F0000}"/>
    <cellStyle name="Hyperlink 3 5 2 2 7" xfId="6875" xr:uid="{A5BFD400-114D-46A4-9A29-ADE690063D64}"/>
    <cellStyle name="Hyperlink 3 5 2 3" xfId="328" xr:uid="{00000000-0005-0000-0000-0000CE0F0000}"/>
    <cellStyle name="Hyperlink 3 5 2 3 2" xfId="604" xr:uid="{00000000-0005-0000-0000-0000CF0F0000}"/>
    <cellStyle name="Hyperlink 3 5 2 3 2 2" xfId="1156" xr:uid="{00000000-0005-0000-0000-0000D00F0000}"/>
    <cellStyle name="Hyperlink 3 5 2 3 2 2 2" xfId="2269" xr:uid="{00000000-0005-0000-0000-0000D10F0000}"/>
    <cellStyle name="Hyperlink 3 5 2 3 2 2 2 2" xfId="4480" xr:uid="{00000000-0005-0000-0000-0000D20F0000}"/>
    <cellStyle name="Hyperlink 3 5 2 3 2 2 2 2 2" xfId="11110" xr:uid="{E2B8C58E-7EE3-482C-AFA5-6BE4F22EA7C0}"/>
    <cellStyle name="Hyperlink 3 5 2 3 2 2 2 3" xfId="6690" xr:uid="{00000000-0005-0000-0000-0000D30F0000}"/>
    <cellStyle name="Hyperlink 3 5 2 3 2 2 2 4" xfId="8900" xr:uid="{4E3B49FE-B2EA-43FA-8806-B224A32EAAE6}"/>
    <cellStyle name="Hyperlink 3 5 2 3 2 2 3" xfId="3375" xr:uid="{00000000-0005-0000-0000-0000D40F0000}"/>
    <cellStyle name="Hyperlink 3 5 2 3 2 2 3 2" xfId="10005" xr:uid="{895AE7AB-6AAD-4A9F-9E8A-ECE107F1A3D4}"/>
    <cellStyle name="Hyperlink 3 5 2 3 2 2 4" xfId="5585" xr:uid="{00000000-0005-0000-0000-0000D50F0000}"/>
    <cellStyle name="Hyperlink 3 5 2 3 2 2 5" xfId="7795" xr:uid="{EA333A0B-47B7-4047-B399-FECE0C9CEE2C}"/>
    <cellStyle name="Hyperlink 3 5 2 3 2 3" xfId="1717" xr:uid="{00000000-0005-0000-0000-0000D60F0000}"/>
    <cellStyle name="Hyperlink 3 5 2 3 2 3 2" xfId="3928" xr:uid="{00000000-0005-0000-0000-0000D70F0000}"/>
    <cellStyle name="Hyperlink 3 5 2 3 2 3 2 2" xfId="10558" xr:uid="{2F43588F-4EF8-4BD4-A02F-8B4F4638ED06}"/>
    <cellStyle name="Hyperlink 3 5 2 3 2 3 3" xfId="6138" xr:uid="{00000000-0005-0000-0000-0000D80F0000}"/>
    <cellStyle name="Hyperlink 3 5 2 3 2 3 4" xfId="8348" xr:uid="{8CD78014-0AE0-4412-B654-4DF59627EC85}"/>
    <cellStyle name="Hyperlink 3 5 2 3 2 4" xfId="2823" xr:uid="{00000000-0005-0000-0000-0000D90F0000}"/>
    <cellStyle name="Hyperlink 3 5 2 3 2 4 2" xfId="9453" xr:uid="{20E2F829-60EC-417C-A408-E93133347BF8}"/>
    <cellStyle name="Hyperlink 3 5 2 3 2 5" xfId="5033" xr:uid="{00000000-0005-0000-0000-0000DA0F0000}"/>
    <cellStyle name="Hyperlink 3 5 2 3 2 6" xfId="7243" xr:uid="{CC1A2714-FD28-4957-8E87-A6BC29B08FE0}"/>
    <cellStyle name="Hyperlink 3 5 2 3 3" xfId="880" xr:uid="{00000000-0005-0000-0000-0000DB0F0000}"/>
    <cellStyle name="Hyperlink 3 5 2 3 3 2" xfId="1993" xr:uid="{00000000-0005-0000-0000-0000DC0F0000}"/>
    <cellStyle name="Hyperlink 3 5 2 3 3 2 2" xfId="4204" xr:uid="{00000000-0005-0000-0000-0000DD0F0000}"/>
    <cellStyle name="Hyperlink 3 5 2 3 3 2 2 2" xfId="10834" xr:uid="{05263F6D-78F5-4FD9-84D8-8D3B8AA7F17E}"/>
    <cellStyle name="Hyperlink 3 5 2 3 3 2 3" xfId="6414" xr:uid="{00000000-0005-0000-0000-0000DE0F0000}"/>
    <cellStyle name="Hyperlink 3 5 2 3 3 2 4" xfId="8624" xr:uid="{65207665-52AC-470C-B258-9BC8E153274C}"/>
    <cellStyle name="Hyperlink 3 5 2 3 3 3" xfId="3099" xr:uid="{00000000-0005-0000-0000-0000DF0F0000}"/>
    <cellStyle name="Hyperlink 3 5 2 3 3 3 2" xfId="9729" xr:uid="{DD7F0BD9-B987-45C9-9352-2D2398A83025}"/>
    <cellStyle name="Hyperlink 3 5 2 3 3 4" xfId="5309" xr:uid="{00000000-0005-0000-0000-0000E00F0000}"/>
    <cellStyle name="Hyperlink 3 5 2 3 3 5" xfId="7519" xr:uid="{EB18E0BA-ECBF-4647-AC48-F72E58EECDD8}"/>
    <cellStyle name="Hyperlink 3 5 2 3 4" xfId="1441" xr:uid="{00000000-0005-0000-0000-0000E10F0000}"/>
    <cellStyle name="Hyperlink 3 5 2 3 4 2" xfId="3652" xr:uid="{00000000-0005-0000-0000-0000E20F0000}"/>
    <cellStyle name="Hyperlink 3 5 2 3 4 2 2" xfId="10282" xr:uid="{49655978-5A99-4E8C-961D-EE40958F6B8A}"/>
    <cellStyle name="Hyperlink 3 5 2 3 4 3" xfId="5862" xr:uid="{00000000-0005-0000-0000-0000E30F0000}"/>
    <cellStyle name="Hyperlink 3 5 2 3 4 4" xfId="8072" xr:uid="{BDDC9D91-3B2B-48A7-962D-88316C7A7B2A}"/>
    <cellStyle name="Hyperlink 3 5 2 3 5" xfId="2547" xr:uid="{00000000-0005-0000-0000-0000E40F0000}"/>
    <cellStyle name="Hyperlink 3 5 2 3 5 2" xfId="9177" xr:uid="{7DC656D8-5F45-4BBB-AAD4-AF05FFBAA0E2}"/>
    <cellStyle name="Hyperlink 3 5 2 3 6" xfId="4757" xr:uid="{00000000-0005-0000-0000-0000E50F0000}"/>
    <cellStyle name="Hyperlink 3 5 2 3 7" xfId="6967" xr:uid="{7F30B17F-50B6-4A8F-8F43-9B340F909C4A}"/>
    <cellStyle name="Hyperlink 3 5 2 4" xfId="420" xr:uid="{00000000-0005-0000-0000-0000E60F0000}"/>
    <cellStyle name="Hyperlink 3 5 2 4 2" xfId="972" xr:uid="{00000000-0005-0000-0000-0000E70F0000}"/>
    <cellStyle name="Hyperlink 3 5 2 4 2 2" xfId="2085" xr:uid="{00000000-0005-0000-0000-0000E80F0000}"/>
    <cellStyle name="Hyperlink 3 5 2 4 2 2 2" xfId="4296" xr:uid="{00000000-0005-0000-0000-0000E90F0000}"/>
    <cellStyle name="Hyperlink 3 5 2 4 2 2 2 2" xfId="10926" xr:uid="{78581171-E99F-4F2A-B16C-0EF6D357187C}"/>
    <cellStyle name="Hyperlink 3 5 2 4 2 2 3" xfId="6506" xr:uid="{00000000-0005-0000-0000-0000EA0F0000}"/>
    <cellStyle name="Hyperlink 3 5 2 4 2 2 4" xfId="8716" xr:uid="{B95680CC-FCFE-4077-92EA-174A0640B6C0}"/>
    <cellStyle name="Hyperlink 3 5 2 4 2 3" xfId="3191" xr:uid="{00000000-0005-0000-0000-0000EB0F0000}"/>
    <cellStyle name="Hyperlink 3 5 2 4 2 3 2" xfId="9821" xr:uid="{A88B3D20-B4DB-4E63-8958-96986BF5A4A9}"/>
    <cellStyle name="Hyperlink 3 5 2 4 2 4" xfId="5401" xr:uid="{00000000-0005-0000-0000-0000EC0F0000}"/>
    <cellStyle name="Hyperlink 3 5 2 4 2 5" xfId="7611" xr:uid="{B91F850F-3C53-4A74-9DF8-A4EBD2E9F845}"/>
    <cellStyle name="Hyperlink 3 5 2 4 3" xfId="1533" xr:uid="{00000000-0005-0000-0000-0000ED0F0000}"/>
    <cellStyle name="Hyperlink 3 5 2 4 3 2" xfId="3744" xr:uid="{00000000-0005-0000-0000-0000EE0F0000}"/>
    <cellStyle name="Hyperlink 3 5 2 4 3 2 2" xfId="10374" xr:uid="{B93436E4-332A-482A-9A1A-A5917546BF53}"/>
    <cellStyle name="Hyperlink 3 5 2 4 3 3" xfId="5954" xr:uid="{00000000-0005-0000-0000-0000EF0F0000}"/>
    <cellStyle name="Hyperlink 3 5 2 4 3 4" xfId="8164" xr:uid="{E727FE88-4CDE-4F69-8725-9F63FB10D0AA}"/>
    <cellStyle name="Hyperlink 3 5 2 4 4" xfId="2639" xr:uid="{00000000-0005-0000-0000-0000F00F0000}"/>
    <cellStyle name="Hyperlink 3 5 2 4 4 2" xfId="9269" xr:uid="{4F977951-7464-44A1-A868-D8D65BCA7057}"/>
    <cellStyle name="Hyperlink 3 5 2 4 5" xfId="4849" xr:uid="{00000000-0005-0000-0000-0000F10F0000}"/>
    <cellStyle name="Hyperlink 3 5 2 4 6" xfId="7059" xr:uid="{EC6C1BB9-65CE-4D64-8ADF-53CC14BA2AD1}"/>
    <cellStyle name="Hyperlink 3 5 2 5" xfId="696" xr:uid="{00000000-0005-0000-0000-0000F20F0000}"/>
    <cellStyle name="Hyperlink 3 5 2 5 2" xfId="1809" xr:uid="{00000000-0005-0000-0000-0000F30F0000}"/>
    <cellStyle name="Hyperlink 3 5 2 5 2 2" xfId="4020" xr:uid="{00000000-0005-0000-0000-0000F40F0000}"/>
    <cellStyle name="Hyperlink 3 5 2 5 2 2 2" xfId="10650" xr:uid="{CDFDA7DF-A951-4D59-B6EF-14209F09A8A4}"/>
    <cellStyle name="Hyperlink 3 5 2 5 2 3" xfId="6230" xr:uid="{00000000-0005-0000-0000-0000F50F0000}"/>
    <cellStyle name="Hyperlink 3 5 2 5 2 4" xfId="8440" xr:uid="{FCAC5595-09C2-4363-93F7-08382A304530}"/>
    <cellStyle name="Hyperlink 3 5 2 5 3" xfId="2915" xr:uid="{00000000-0005-0000-0000-0000F60F0000}"/>
    <cellStyle name="Hyperlink 3 5 2 5 3 2" xfId="9545" xr:uid="{7D660B73-EA49-41D4-A2A5-79A6397E681F}"/>
    <cellStyle name="Hyperlink 3 5 2 5 4" xfId="5125" xr:uid="{00000000-0005-0000-0000-0000F70F0000}"/>
    <cellStyle name="Hyperlink 3 5 2 5 5" xfId="7335" xr:uid="{B8380DFE-9C1D-4F9E-A01D-5ED68578D3FA}"/>
    <cellStyle name="Hyperlink 3 5 2 6" xfId="1257" xr:uid="{00000000-0005-0000-0000-0000F80F0000}"/>
    <cellStyle name="Hyperlink 3 5 2 6 2" xfId="3468" xr:uid="{00000000-0005-0000-0000-0000F90F0000}"/>
    <cellStyle name="Hyperlink 3 5 2 6 2 2" xfId="10098" xr:uid="{D80CE5C5-A2CA-42D1-A23D-36CFAF3DCDC0}"/>
    <cellStyle name="Hyperlink 3 5 2 6 3" xfId="5678" xr:uid="{00000000-0005-0000-0000-0000FA0F0000}"/>
    <cellStyle name="Hyperlink 3 5 2 6 4" xfId="7888" xr:uid="{A43C8035-2C52-4BF4-8DE8-5448F69BB0EE}"/>
    <cellStyle name="Hyperlink 3 5 2 7" xfId="2363" xr:uid="{00000000-0005-0000-0000-0000FB0F0000}"/>
    <cellStyle name="Hyperlink 3 5 2 7 2" xfId="8993" xr:uid="{780E72DB-C052-4AD4-8A9C-D77D5CB2045C}"/>
    <cellStyle name="Hyperlink 3 5 2 8" xfId="4573" xr:uid="{00000000-0005-0000-0000-0000FC0F0000}"/>
    <cellStyle name="Hyperlink 3 5 2 9" xfId="6783" xr:uid="{D617DBC3-44DA-45A1-9366-D3D0AB4CF1E1}"/>
    <cellStyle name="Hyperlink 3 5 3" xfId="190" xr:uid="{00000000-0005-0000-0000-0000FD0F0000}"/>
    <cellStyle name="Hyperlink 3 5 3 2" xfId="466" xr:uid="{00000000-0005-0000-0000-0000FE0F0000}"/>
    <cellStyle name="Hyperlink 3 5 3 2 2" xfId="1018" xr:uid="{00000000-0005-0000-0000-0000FF0F0000}"/>
    <cellStyle name="Hyperlink 3 5 3 2 2 2" xfId="2131" xr:uid="{00000000-0005-0000-0000-000000100000}"/>
    <cellStyle name="Hyperlink 3 5 3 2 2 2 2" xfId="4342" xr:uid="{00000000-0005-0000-0000-000001100000}"/>
    <cellStyle name="Hyperlink 3 5 3 2 2 2 2 2" xfId="10972" xr:uid="{7FE60ADD-7EA5-477D-A719-7E32DAC40DF7}"/>
    <cellStyle name="Hyperlink 3 5 3 2 2 2 3" xfId="6552" xr:uid="{00000000-0005-0000-0000-000002100000}"/>
    <cellStyle name="Hyperlink 3 5 3 2 2 2 4" xfId="8762" xr:uid="{B6BA321A-1A8A-449F-8770-A8B3748CB1D0}"/>
    <cellStyle name="Hyperlink 3 5 3 2 2 3" xfId="3237" xr:uid="{00000000-0005-0000-0000-000003100000}"/>
    <cellStyle name="Hyperlink 3 5 3 2 2 3 2" xfId="9867" xr:uid="{3D4E8174-0DD3-4F39-82F8-CE38565F82F0}"/>
    <cellStyle name="Hyperlink 3 5 3 2 2 4" xfId="5447" xr:uid="{00000000-0005-0000-0000-000004100000}"/>
    <cellStyle name="Hyperlink 3 5 3 2 2 5" xfId="7657" xr:uid="{421054F4-35C6-48F6-B21F-EE11FC09B62B}"/>
    <cellStyle name="Hyperlink 3 5 3 2 3" xfId="1579" xr:uid="{00000000-0005-0000-0000-000005100000}"/>
    <cellStyle name="Hyperlink 3 5 3 2 3 2" xfId="3790" xr:uid="{00000000-0005-0000-0000-000006100000}"/>
    <cellStyle name="Hyperlink 3 5 3 2 3 2 2" xfId="10420" xr:uid="{E035F024-A5DC-4C43-8A83-ADB8B63AA7FA}"/>
    <cellStyle name="Hyperlink 3 5 3 2 3 3" xfId="6000" xr:uid="{00000000-0005-0000-0000-000007100000}"/>
    <cellStyle name="Hyperlink 3 5 3 2 3 4" xfId="8210" xr:uid="{1BFC5711-A77A-423A-AE7D-8F5B5220118D}"/>
    <cellStyle name="Hyperlink 3 5 3 2 4" xfId="2685" xr:uid="{00000000-0005-0000-0000-000008100000}"/>
    <cellStyle name="Hyperlink 3 5 3 2 4 2" xfId="9315" xr:uid="{32A91E58-CCD6-445F-B89D-59BBAFFEC140}"/>
    <cellStyle name="Hyperlink 3 5 3 2 5" xfId="4895" xr:uid="{00000000-0005-0000-0000-000009100000}"/>
    <cellStyle name="Hyperlink 3 5 3 2 6" xfId="7105" xr:uid="{5EA474BC-B1A1-4F3D-9BA9-08214B6F531F}"/>
    <cellStyle name="Hyperlink 3 5 3 3" xfId="742" xr:uid="{00000000-0005-0000-0000-00000A100000}"/>
    <cellStyle name="Hyperlink 3 5 3 3 2" xfId="1855" xr:uid="{00000000-0005-0000-0000-00000B100000}"/>
    <cellStyle name="Hyperlink 3 5 3 3 2 2" xfId="4066" xr:uid="{00000000-0005-0000-0000-00000C100000}"/>
    <cellStyle name="Hyperlink 3 5 3 3 2 2 2" xfId="10696" xr:uid="{4DE524DD-D0F5-4D4E-8C81-85A02DE97948}"/>
    <cellStyle name="Hyperlink 3 5 3 3 2 3" xfId="6276" xr:uid="{00000000-0005-0000-0000-00000D100000}"/>
    <cellStyle name="Hyperlink 3 5 3 3 2 4" xfId="8486" xr:uid="{1BB2B39E-FF49-4C2A-9223-DCCF0C913DAE}"/>
    <cellStyle name="Hyperlink 3 5 3 3 3" xfId="2961" xr:uid="{00000000-0005-0000-0000-00000E100000}"/>
    <cellStyle name="Hyperlink 3 5 3 3 3 2" xfId="9591" xr:uid="{9B94E282-BE03-4E6E-9AE0-CC52D964A06B}"/>
    <cellStyle name="Hyperlink 3 5 3 3 4" xfId="5171" xr:uid="{00000000-0005-0000-0000-00000F100000}"/>
    <cellStyle name="Hyperlink 3 5 3 3 5" xfId="7381" xr:uid="{070F6219-8CB0-4611-A15D-DD611121369E}"/>
    <cellStyle name="Hyperlink 3 5 3 4" xfId="1303" xr:uid="{00000000-0005-0000-0000-000010100000}"/>
    <cellStyle name="Hyperlink 3 5 3 4 2" xfId="3514" xr:uid="{00000000-0005-0000-0000-000011100000}"/>
    <cellStyle name="Hyperlink 3 5 3 4 2 2" xfId="10144" xr:uid="{A2236A95-9250-471D-91B5-B3473E61B1D0}"/>
    <cellStyle name="Hyperlink 3 5 3 4 3" xfId="5724" xr:uid="{00000000-0005-0000-0000-000012100000}"/>
    <cellStyle name="Hyperlink 3 5 3 4 4" xfId="7934" xr:uid="{BA372ED1-00FE-4648-9AE1-902D164FA1B9}"/>
    <cellStyle name="Hyperlink 3 5 3 5" xfId="2409" xr:uid="{00000000-0005-0000-0000-000013100000}"/>
    <cellStyle name="Hyperlink 3 5 3 5 2" xfId="9039" xr:uid="{E4564FAB-98AE-4A26-83E6-41DA121BD11B}"/>
    <cellStyle name="Hyperlink 3 5 3 6" xfId="4619" xr:uid="{00000000-0005-0000-0000-000014100000}"/>
    <cellStyle name="Hyperlink 3 5 3 7" xfId="6829" xr:uid="{09B00F46-9239-4FB0-B3CB-FFDA4FB857C3}"/>
    <cellStyle name="Hyperlink 3 5 4" xfId="282" xr:uid="{00000000-0005-0000-0000-000015100000}"/>
    <cellStyle name="Hyperlink 3 5 4 2" xfId="558" xr:uid="{00000000-0005-0000-0000-000016100000}"/>
    <cellStyle name="Hyperlink 3 5 4 2 2" xfId="1110" xr:uid="{00000000-0005-0000-0000-000017100000}"/>
    <cellStyle name="Hyperlink 3 5 4 2 2 2" xfId="2223" xr:uid="{00000000-0005-0000-0000-000018100000}"/>
    <cellStyle name="Hyperlink 3 5 4 2 2 2 2" xfId="4434" xr:uid="{00000000-0005-0000-0000-000019100000}"/>
    <cellStyle name="Hyperlink 3 5 4 2 2 2 2 2" xfId="11064" xr:uid="{72E05318-AF77-4CFB-AC09-6153D82C2FAC}"/>
    <cellStyle name="Hyperlink 3 5 4 2 2 2 3" xfId="6644" xr:uid="{00000000-0005-0000-0000-00001A100000}"/>
    <cellStyle name="Hyperlink 3 5 4 2 2 2 4" xfId="8854" xr:uid="{B443B81D-1060-45D4-BD91-5A47BC5177CE}"/>
    <cellStyle name="Hyperlink 3 5 4 2 2 3" xfId="3329" xr:uid="{00000000-0005-0000-0000-00001B100000}"/>
    <cellStyle name="Hyperlink 3 5 4 2 2 3 2" xfId="9959" xr:uid="{4D4A431A-EA76-4235-AB77-1C668EA2025C}"/>
    <cellStyle name="Hyperlink 3 5 4 2 2 4" xfId="5539" xr:uid="{00000000-0005-0000-0000-00001C100000}"/>
    <cellStyle name="Hyperlink 3 5 4 2 2 5" xfId="7749" xr:uid="{ECEEA3F3-15F9-496E-9DBE-1BEA2A3ECBDD}"/>
    <cellStyle name="Hyperlink 3 5 4 2 3" xfId="1671" xr:uid="{00000000-0005-0000-0000-00001D100000}"/>
    <cellStyle name="Hyperlink 3 5 4 2 3 2" xfId="3882" xr:uid="{00000000-0005-0000-0000-00001E100000}"/>
    <cellStyle name="Hyperlink 3 5 4 2 3 2 2" xfId="10512" xr:uid="{1EA5980C-F767-4FA5-9083-1A04C00B1A59}"/>
    <cellStyle name="Hyperlink 3 5 4 2 3 3" xfId="6092" xr:uid="{00000000-0005-0000-0000-00001F100000}"/>
    <cellStyle name="Hyperlink 3 5 4 2 3 4" xfId="8302" xr:uid="{F62DFD05-57A1-4036-9D83-5CC601E238F1}"/>
    <cellStyle name="Hyperlink 3 5 4 2 4" xfId="2777" xr:uid="{00000000-0005-0000-0000-000020100000}"/>
    <cellStyle name="Hyperlink 3 5 4 2 4 2" xfId="9407" xr:uid="{54E6A088-8226-4E91-9370-34245E3B48F0}"/>
    <cellStyle name="Hyperlink 3 5 4 2 5" xfId="4987" xr:uid="{00000000-0005-0000-0000-000021100000}"/>
    <cellStyle name="Hyperlink 3 5 4 2 6" xfId="7197" xr:uid="{A7714B4D-954E-4C8A-9C21-32434188B905}"/>
    <cellStyle name="Hyperlink 3 5 4 3" xfId="834" xr:uid="{00000000-0005-0000-0000-000022100000}"/>
    <cellStyle name="Hyperlink 3 5 4 3 2" xfId="1947" xr:uid="{00000000-0005-0000-0000-000023100000}"/>
    <cellStyle name="Hyperlink 3 5 4 3 2 2" xfId="4158" xr:uid="{00000000-0005-0000-0000-000024100000}"/>
    <cellStyle name="Hyperlink 3 5 4 3 2 2 2" xfId="10788" xr:uid="{DBD49779-3490-42AF-8E97-D9B5C8413A2D}"/>
    <cellStyle name="Hyperlink 3 5 4 3 2 3" xfId="6368" xr:uid="{00000000-0005-0000-0000-000025100000}"/>
    <cellStyle name="Hyperlink 3 5 4 3 2 4" xfId="8578" xr:uid="{33A36E2B-97F2-4568-818D-ED30182CC1C4}"/>
    <cellStyle name="Hyperlink 3 5 4 3 3" xfId="3053" xr:uid="{00000000-0005-0000-0000-000026100000}"/>
    <cellStyle name="Hyperlink 3 5 4 3 3 2" xfId="9683" xr:uid="{84204542-6BD4-498F-8286-1A266386DF1E}"/>
    <cellStyle name="Hyperlink 3 5 4 3 4" xfId="5263" xr:uid="{00000000-0005-0000-0000-000027100000}"/>
    <cellStyle name="Hyperlink 3 5 4 3 5" xfId="7473" xr:uid="{983AE469-9356-47A3-B0D4-347070EC11BA}"/>
    <cellStyle name="Hyperlink 3 5 4 4" xfId="1395" xr:uid="{00000000-0005-0000-0000-000028100000}"/>
    <cellStyle name="Hyperlink 3 5 4 4 2" xfId="3606" xr:uid="{00000000-0005-0000-0000-000029100000}"/>
    <cellStyle name="Hyperlink 3 5 4 4 2 2" xfId="10236" xr:uid="{5A921E9F-76A0-4246-A644-536365799261}"/>
    <cellStyle name="Hyperlink 3 5 4 4 3" xfId="5816" xr:uid="{00000000-0005-0000-0000-00002A100000}"/>
    <cellStyle name="Hyperlink 3 5 4 4 4" xfId="8026" xr:uid="{0A852B12-4C9F-4039-BE03-8901E88ACE40}"/>
    <cellStyle name="Hyperlink 3 5 4 5" xfId="2501" xr:uid="{00000000-0005-0000-0000-00002B100000}"/>
    <cellStyle name="Hyperlink 3 5 4 5 2" xfId="9131" xr:uid="{6B4C819E-195A-4F3A-9C14-75595973A70D}"/>
    <cellStyle name="Hyperlink 3 5 4 6" xfId="4711" xr:uid="{00000000-0005-0000-0000-00002C100000}"/>
    <cellStyle name="Hyperlink 3 5 4 7" xfId="6921" xr:uid="{2806968B-8107-495B-82AF-9376DC3AD657}"/>
    <cellStyle name="Hyperlink 3 5 5" xfId="374" xr:uid="{00000000-0005-0000-0000-00002D100000}"/>
    <cellStyle name="Hyperlink 3 5 5 2" xfId="926" xr:uid="{00000000-0005-0000-0000-00002E100000}"/>
    <cellStyle name="Hyperlink 3 5 5 2 2" xfId="2039" xr:uid="{00000000-0005-0000-0000-00002F100000}"/>
    <cellStyle name="Hyperlink 3 5 5 2 2 2" xfId="4250" xr:uid="{00000000-0005-0000-0000-000030100000}"/>
    <cellStyle name="Hyperlink 3 5 5 2 2 2 2" xfId="10880" xr:uid="{26FA9043-E8A8-4E18-A1FD-80B485506CF9}"/>
    <cellStyle name="Hyperlink 3 5 5 2 2 3" xfId="6460" xr:uid="{00000000-0005-0000-0000-000031100000}"/>
    <cellStyle name="Hyperlink 3 5 5 2 2 4" xfId="8670" xr:uid="{B0DBFCAE-36F2-4F39-B4B2-DE79CB1B1814}"/>
    <cellStyle name="Hyperlink 3 5 5 2 3" xfId="3145" xr:uid="{00000000-0005-0000-0000-000032100000}"/>
    <cellStyle name="Hyperlink 3 5 5 2 3 2" xfId="9775" xr:uid="{1E12A63A-637D-422F-A7AE-F8C40687ABC1}"/>
    <cellStyle name="Hyperlink 3 5 5 2 4" xfId="5355" xr:uid="{00000000-0005-0000-0000-000033100000}"/>
    <cellStyle name="Hyperlink 3 5 5 2 5" xfId="7565" xr:uid="{DEDB51E8-8D65-4E02-A763-5CD297CCF3CD}"/>
    <cellStyle name="Hyperlink 3 5 5 3" xfId="1487" xr:uid="{00000000-0005-0000-0000-000034100000}"/>
    <cellStyle name="Hyperlink 3 5 5 3 2" xfId="3698" xr:uid="{00000000-0005-0000-0000-000035100000}"/>
    <cellStyle name="Hyperlink 3 5 5 3 2 2" xfId="10328" xr:uid="{0D4E4A79-7BF1-400B-9C40-0372EEEA1813}"/>
    <cellStyle name="Hyperlink 3 5 5 3 3" xfId="5908" xr:uid="{00000000-0005-0000-0000-000036100000}"/>
    <cellStyle name="Hyperlink 3 5 5 3 4" xfId="8118" xr:uid="{2A451F1D-C183-43E8-9E77-0BD03AAA4D22}"/>
    <cellStyle name="Hyperlink 3 5 5 4" xfId="2593" xr:uid="{00000000-0005-0000-0000-000037100000}"/>
    <cellStyle name="Hyperlink 3 5 5 4 2" xfId="9223" xr:uid="{8A5F4AF7-F5A8-48D5-BC43-5D935E960A7D}"/>
    <cellStyle name="Hyperlink 3 5 5 5" xfId="4803" xr:uid="{00000000-0005-0000-0000-000038100000}"/>
    <cellStyle name="Hyperlink 3 5 5 6" xfId="7013" xr:uid="{E93AAC5A-9889-4C16-986B-94D583F67B74}"/>
    <cellStyle name="Hyperlink 3 5 6" xfId="650" xr:uid="{00000000-0005-0000-0000-000039100000}"/>
    <cellStyle name="Hyperlink 3 5 6 2" xfId="1763" xr:uid="{00000000-0005-0000-0000-00003A100000}"/>
    <cellStyle name="Hyperlink 3 5 6 2 2" xfId="3974" xr:uid="{00000000-0005-0000-0000-00003B100000}"/>
    <cellStyle name="Hyperlink 3 5 6 2 2 2" xfId="10604" xr:uid="{45AFDB6D-1C59-4607-8D74-BE983B47060B}"/>
    <cellStyle name="Hyperlink 3 5 6 2 3" xfId="6184" xr:uid="{00000000-0005-0000-0000-00003C100000}"/>
    <cellStyle name="Hyperlink 3 5 6 2 4" xfId="8394" xr:uid="{DA2B540D-1B69-4AED-9960-FBAFEC0CA42A}"/>
    <cellStyle name="Hyperlink 3 5 6 3" xfId="2869" xr:uid="{00000000-0005-0000-0000-00003D100000}"/>
    <cellStyle name="Hyperlink 3 5 6 3 2" xfId="9499" xr:uid="{A0C5C13A-5132-457E-9849-FA67E3D88434}"/>
    <cellStyle name="Hyperlink 3 5 6 4" xfId="5079" xr:uid="{00000000-0005-0000-0000-00003E100000}"/>
    <cellStyle name="Hyperlink 3 5 6 5" xfId="7289" xr:uid="{2A3627AA-F8D6-4384-B211-94B26E868D35}"/>
    <cellStyle name="Hyperlink 3 5 7" xfId="1211" xr:uid="{00000000-0005-0000-0000-00003F100000}"/>
    <cellStyle name="Hyperlink 3 5 7 2" xfId="3422" xr:uid="{00000000-0005-0000-0000-000040100000}"/>
    <cellStyle name="Hyperlink 3 5 7 2 2" xfId="10052" xr:uid="{526B8F50-1DA0-4532-978B-9664E91BA40C}"/>
    <cellStyle name="Hyperlink 3 5 7 3" xfId="5632" xr:uid="{00000000-0005-0000-0000-000041100000}"/>
    <cellStyle name="Hyperlink 3 5 7 4" xfId="7842" xr:uid="{2229DAC6-AC9A-4E3B-9873-ABA6A59DBF92}"/>
    <cellStyle name="Hyperlink 3 5 8" xfId="2317" xr:uid="{00000000-0005-0000-0000-000042100000}"/>
    <cellStyle name="Hyperlink 3 5 8 2" xfId="8947" xr:uid="{3E5C921C-655F-436F-86B4-141530AEC699}"/>
    <cellStyle name="Hyperlink 3 5 9" xfId="4527" xr:uid="{00000000-0005-0000-0000-000043100000}"/>
    <cellStyle name="Hyperlink 3 6" xfId="103" xr:uid="{00000000-0005-0000-0000-000044100000}"/>
    <cellStyle name="Hyperlink 3 6 2" xfId="195" xr:uid="{00000000-0005-0000-0000-000045100000}"/>
    <cellStyle name="Hyperlink 3 6 2 2" xfId="471" xr:uid="{00000000-0005-0000-0000-000046100000}"/>
    <cellStyle name="Hyperlink 3 6 2 2 2" xfId="1023" xr:uid="{00000000-0005-0000-0000-000047100000}"/>
    <cellStyle name="Hyperlink 3 6 2 2 2 2" xfId="2136" xr:uid="{00000000-0005-0000-0000-000048100000}"/>
    <cellStyle name="Hyperlink 3 6 2 2 2 2 2" xfId="4347" xr:uid="{00000000-0005-0000-0000-000049100000}"/>
    <cellStyle name="Hyperlink 3 6 2 2 2 2 2 2" xfId="10977" xr:uid="{C07B87B6-2AAB-470B-BC70-6B1DD6596BEB}"/>
    <cellStyle name="Hyperlink 3 6 2 2 2 2 3" xfId="6557" xr:uid="{00000000-0005-0000-0000-00004A100000}"/>
    <cellStyle name="Hyperlink 3 6 2 2 2 2 4" xfId="8767" xr:uid="{230F7E00-9857-4044-ADEF-70FC6C1A328B}"/>
    <cellStyle name="Hyperlink 3 6 2 2 2 3" xfId="3242" xr:uid="{00000000-0005-0000-0000-00004B100000}"/>
    <cellStyle name="Hyperlink 3 6 2 2 2 3 2" xfId="9872" xr:uid="{9DCFB85C-758C-47B3-AB14-B7B0AD1D6588}"/>
    <cellStyle name="Hyperlink 3 6 2 2 2 4" xfId="5452" xr:uid="{00000000-0005-0000-0000-00004C100000}"/>
    <cellStyle name="Hyperlink 3 6 2 2 2 5" xfId="7662" xr:uid="{9A8D2524-711D-4FD0-AF79-FAA4AEC269F8}"/>
    <cellStyle name="Hyperlink 3 6 2 2 3" xfId="1584" xr:uid="{00000000-0005-0000-0000-00004D100000}"/>
    <cellStyle name="Hyperlink 3 6 2 2 3 2" xfId="3795" xr:uid="{00000000-0005-0000-0000-00004E100000}"/>
    <cellStyle name="Hyperlink 3 6 2 2 3 2 2" xfId="10425" xr:uid="{B4DEB6EB-882D-4BFA-8CB4-B63A1A0EE567}"/>
    <cellStyle name="Hyperlink 3 6 2 2 3 3" xfId="6005" xr:uid="{00000000-0005-0000-0000-00004F100000}"/>
    <cellStyle name="Hyperlink 3 6 2 2 3 4" xfId="8215" xr:uid="{2770D79A-ACA8-4B27-A735-7124441C9CCB}"/>
    <cellStyle name="Hyperlink 3 6 2 2 4" xfId="2690" xr:uid="{00000000-0005-0000-0000-000050100000}"/>
    <cellStyle name="Hyperlink 3 6 2 2 4 2" xfId="9320" xr:uid="{B00827AA-8B0B-47BA-B568-DF34AF24A1CC}"/>
    <cellStyle name="Hyperlink 3 6 2 2 5" xfId="4900" xr:uid="{00000000-0005-0000-0000-000051100000}"/>
    <cellStyle name="Hyperlink 3 6 2 2 6" xfId="7110" xr:uid="{5CDFB03F-FA8F-4250-9BDA-1D37EC563B66}"/>
    <cellStyle name="Hyperlink 3 6 2 3" xfId="747" xr:uid="{00000000-0005-0000-0000-000052100000}"/>
    <cellStyle name="Hyperlink 3 6 2 3 2" xfId="1860" xr:uid="{00000000-0005-0000-0000-000053100000}"/>
    <cellStyle name="Hyperlink 3 6 2 3 2 2" xfId="4071" xr:uid="{00000000-0005-0000-0000-000054100000}"/>
    <cellStyle name="Hyperlink 3 6 2 3 2 2 2" xfId="10701" xr:uid="{345A85B1-E1E4-4901-87C8-F40230948B27}"/>
    <cellStyle name="Hyperlink 3 6 2 3 2 3" xfId="6281" xr:uid="{00000000-0005-0000-0000-000055100000}"/>
    <cellStyle name="Hyperlink 3 6 2 3 2 4" xfId="8491" xr:uid="{1F5A86D9-8DE1-43C2-8B72-3629D1B680FA}"/>
    <cellStyle name="Hyperlink 3 6 2 3 3" xfId="2966" xr:uid="{00000000-0005-0000-0000-000056100000}"/>
    <cellStyle name="Hyperlink 3 6 2 3 3 2" xfId="9596" xr:uid="{A9FA330B-CFB6-4620-B33D-C165D374FAD7}"/>
    <cellStyle name="Hyperlink 3 6 2 3 4" xfId="5176" xr:uid="{00000000-0005-0000-0000-000057100000}"/>
    <cellStyle name="Hyperlink 3 6 2 3 5" xfId="7386" xr:uid="{23CC6A92-9CC8-424E-9F7D-374E46633318}"/>
    <cellStyle name="Hyperlink 3 6 2 4" xfId="1308" xr:uid="{00000000-0005-0000-0000-000058100000}"/>
    <cellStyle name="Hyperlink 3 6 2 4 2" xfId="3519" xr:uid="{00000000-0005-0000-0000-000059100000}"/>
    <cellStyle name="Hyperlink 3 6 2 4 2 2" xfId="10149" xr:uid="{F2CDED89-66AC-4A4E-B7B6-6A0CB3226695}"/>
    <cellStyle name="Hyperlink 3 6 2 4 3" xfId="5729" xr:uid="{00000000-0005-0000-0000-00005A100000}"/>
    <cellStyle name="Hyperlink 3 6 2 4 4" xfId="7939" xr:uid="{69A6910D-CABC-475F-9AF9-837CCC7D1AA6}"/>
    <cellStyle name="Hyperlink 3 6 2 5" xfId="2414" xr:uid="{00000000-0005-0000-0000-00005B100000}"/>
    <cellStyle name="Hyperlink 3 6 2 5 2" xfId="9044" xr:uid="{1FC73993-E508-4584-B648-40B2C9F5DC6C}"/>
    <cellStyle name="Hyperlink 3 6 2 6" xfId="4624" xr:uid="{00000000-0005-0000-0000-00005C100000}"/>
    <cellStyle name="Hyperlink 3 6 2 7" xfId="6834" xr:uid="{97CB270D-7385-44F3-835F-6F779ACB95D2}"/>
    <cellStyle name="Hyperlink 3 6 3" xfId="287" xr:uid="{00000000-0005-0000-0000-00005D100000}"/>
    <cellStyle name="Hyperlink 3 6 3 2" xfId="563" xr:uid="{00000000-0005-0000-0000-00005E100000}"/>
    <cellStyle name="Hyperlink 3 6 3 2 2" xfId="1115" xr:uid="{00000000-0005-0000-0000-00005F100000}"/>
    <cellStyle name="Hyperlink 3 6 3 2 2 2" xfId="2228" xr:uid="{00000000-0005-0000-0000-000060100000}"/>
    <cellStyle name="Hyperlink 3 6 3 2 2 2 2" xfId="4439" xr:uid="{00000000-0005-0000-0000-000061100000}"/>
    <cellStyle name="Hyperlink 3 6 3 2 2 2 2 2" xfId="11069" xr:uid="{FBEBA6DD-D14B-49F8-8810-CD720695807B}"/>
    <cellStyle name="Hyperlink 3 6 3 2 2 2 3" xfId="6649" xr:uid="{00000000-0005-0000-0000-000062100000}"/>
    <cellStyle name="Hyperlink 3 6 3 2 2 2 4" xfId="8859" xr:uid="{B36705D9-5F7E-4547-AB2D-61BD985B69EB}"/>
    <cellStyle name="Hyperlink 3 6 3 2 2 3" xfId="3334" xr:uid="{00000000-0005-0000-0000-000063100000}"/>
    <cellStyle name="Hyperlink 3 6 3 2 2 3 2" xfId="9964" xr:uid="{DF7E40AD-606B-499B-9FD8-F76354A089C7}"/>
    <cellStyle name="Hyperlink 3 6 3 2 2 4" xfId="5544" xr:uid="{00000000-0005-0000-0000-000064100000}"/>
    <cellStyle name="Hyperlink 3 6 3 2 2 5" xfId="7754" xr:uid="{7760B65D-0A6B-4D3A-BD28-3E6FD0D52629}"/>
    <cellStyle name="Hyperlink 3 6 3 2 3" xfId="1676" xr:uid="{00000000-0005-0000-0000-000065100000}"/>
    <cellStyle name="Hyperlink 3 6 3 2 3 2" xfId="3887" xr:uid="{00000000-0005-0000-0000-000066100000}"/>
    <cellStyle name="Hyperlink 3 6 3 2 3 2 2" xfId="10517" xr:uid="{27941E9A-5CD5-4C64-ACCC-60B44829820E}"/>
    <cellStyle name="Hyperlink 3 6 3 2 3 3" xfId="6097" xr:uid="{00000000-0005-0000-0000-000067100000}"/>
    <cellStyle name="Hyperlink 3 6 3 2 3 4" xfId="8307" xr:uid="{4FED7432-FF07-45C7-87AB-3D974B41059C}"/>
    <cellStyle name="Hyperlink 3 6 3 2 4" xfId="2782" xr:uid="{00000000-0005-0000-0000-000068100000}"/>
    <cellStyle name="Hyperlink 3 6 3 2 4 2" xfId="9412" xr:uid="{5AFD7C35-2239-4720-A592-74B3F4C96243}"/>
    <cellStyle name="Hyperlink 3 6 3 2 5" xfId="4992" xr:uid="{00000000-0005-0000-0000-000069100000}"/>
    <cellStyle name="Hyperlink 3 6 3 2 6" xfId="7202" xr:uid="{2123BEEF-3510-493E-88CF-13D94C7E33A5}"/>
    <cellStyle name="Hyperlink 3 6 3 3" xfId="839" xr:uid="{00000000-0005-0000-0000-00006A100000}"/>
    <cellStyle name="Hyperlink 3 6 3 3 2" xfId="1952" xr:uid="{00000000-0005-0000-0000-00006B100000}"/>
    <cellStyle name="Hyperlink 3 6 3 3 2 2" xfId="4163" xr:uid="{00000000-0005-0000-0000-00006C100000}"/>
    <cellStyle name="Hyperlink 3 6 3 3 2 2 2" xfId="10793" xr:uid="{AFCE3AF3-A30D-42BA-A0C0-9B60AA200D1E}"/>
    <cellStyle name="Hyperlink 3 6 3 3 2 3" xfId="6373" xr:uid="{00000000-0005-0000-0000-00006D100000}"/>
    <cellStyle name="Hyperlink 3 6 3 3 2 4" xfId="8583" xr:uid="{0FC1FC80-5682-47A9-8BDF-BA06A106C253}"/>
    <cellStyle name="Hyperlink 3 6 3 3 3" xfId="3058" xr:uid="{00000000-0005-0000-0000-00006E100000}"/>
    <cellStyle name="Hyperlink 3 6 3 3 3 2" xfId="9688" xr:uid="{B134FE2C-2132-4738-8B8B-727DB2CCC378}"/>
    <cellStyle name="Hyperlink 3 6 3 3 4" xfId="5268" xr:uid="{00000000-0005-0000-0000-00006F100000}"/>
    <cellStyle name="Hyperlink 3 6 3 3 5" xfId="7478" xr:uid="{6846733E-06E3-415B-B60A-013893C3FD14}"/>
    <cellStyle name="Hyperlink 3 6 3 4" xfId="1400" xr:uid="{00000000-0005-0000-0000-000070100000}"/>
    <cellStyle name="Hyperlink 3 6 3 4 2" xfId="3611" xr:uid="{00000000-0005-0000-0000-000071100000}"/>
    <cellStyle name="Hyperlink 3 6 3 4 2 2" xfId="10241" xr:uid="{D765280C-08D3-4874-96F0-A134B556664E}"/>
    <cellStyle name="Hyperlink 3 6 3 4 3" xfId="5821" xr:uid="{00000000-0005-0000-0000-000072100000}"/>
    <cellStyle name="Hyperlink 3 6 3 4 4" xfId="8031" xr:uid="{E12329D3-D4FE-45FE-A30D-6589287EDB1C}"/>
    <cellStyle name="Hyperlink 3 6 3 5" xfId="2506" xr:uid="{00000000-0005-0000-0000-000073100000}"/>
    <cellStyle name="Hyperlink 3 6 3 5 2" xfId="9136" xr:uid="{03917F01-F614-4D8A-AD10-6CC46942198F}"/>
    <cellStyle name="Hyperlink 3 6 3 6" xfId="4716" xr:uid="{00000000-0005-0000-0000-000074100000}"/>
    <cellStyle name="Hyperlink 3 6 3 7" xfId="6926" xr:uid="{B7648571-A342-465B-BC0F-634F8C99029D}"/>
    <cellStyle name="Hyperlink 3 6 4" xfId="379" xr:uid="{00000000-0005-0000-0000-000075100000}"/>
    <cellStyle name="Hyperlink 3 6 4 2" xfId="931" xr:uid="{00000000-0005-0000-0000-000076100000}"/>
    <cellStyle name="Hyperlink 3 6 4 2 2" xfId="2044" xr:uid="{00000000-0005-0000-0000-000077100000}"/>
    <cellStyle name="Hyperlink 3 6 4 2 2 2" xfId="4255" xr:uid="{00000000-0005-0000-0000-000078100000}"/>
    <cellStyle name="Hyperlink 3 6 4 2 2 2 2" xfId="10885" xr:uid="{CEA52424-C207-431E-B2DB-C38BAF5E01EA}"/>
    <cellStyle name="Hyperlink 3 6 4 2 2 3" xfId="6465" xr:uid="{00000000-0005-0000-0000-000079100000}"/>
    <cellStyle name="Hyperlink 3 6 4 2 2 4" xfId="8675" xr:uid="{53B5B06B-A768-42F4-9D5C-33AF2E87F8FD}"/>
    <cellStyle name="Hyperlink 3 6 4 2 3" xfId="3150" xr:uid="{00000000-0005-0000-0000-00007A100000}"/>
    <cellStyle name="Hyperlink 3 6 4 2 3 2" xfId="9780" xr:uid="{161F2C86-D4BE-417F-B3B7-C26B55E01B6B}"/>
    <cellStyle name="Hyperlink 3 6 4 2 4" xfId="5360" xr:uid="{00000000-0005-0000-0000-00007B100000}"/>
    <cellStyle name="Hyperlink 3 6 4 2 5" xfId="7570" xr:uid="{85080A53-1DD3-4B80-961D-CABACFD5623A}"/>
    <cellStyle name="Hyperlink 3 6 4 3" xfId="1492" xr:uid="{00000000-0005-0000-0000-00007C100000}"/>
    <cellStyle name="Hyperlink 3 6 4 3 2" xfId="3703" xr:uid="{00000000-0005-0000-0000-00007D100000}"/>
    <cellStyle name="Hyperlink 3 6 4 3 2 2" xfId="10333" xr:uid="{96884451-CC9D-4DD4-AFE8-2207E61E4D77}"/>
    <cellStyle name="Hyperlink 3 6 4 3 3" xfId="5913" xr:uid="{00000000-0005-0000-0000-00007E100000}"/>
    <cellStyle name="Hyperlink 3 6 4 3 4" xfId="8123" xr:uid="{8E61DA69-E715-4B7F-A16C-DFA69DE3AB5C}"/>
    <cellStyle name="Hyperlink 3 6 4 4" xfId="2598" xr:uid="{00000000-0005-0000-0000-00007F100000}"/>
    <cellStyle name="Hyperlink 3 6 4 4 2" xfId="9228" xr:uid="{D1CCEF4F-0D07-4C27-ADAF-E7F7443C2810}"/>
    <cellStyle name="Hyperlink 3 6 4 5" xfId="4808" xr:uid="{00000000-0005-0000-0000-000080100000}"/>
    <cellStyle name="Hyperlink 3 6 4 6" xfId="7018" xr:uid="{9C30D113-4A89-4EA6-BCC0-02A940E1A4F4}"/>
    <cellStyle name="Hyperlink 3 6 5" xfId="655" xr:uid="{00000000-0005-0000-0000-000081100000}"/>
    <cellStyle name="Hyperlink 3 6 5 2" xfId="1768" xr:uid="{00000000-0005-0000-0000-000082100000}"/>
    <cellStyle name="Hyperlink 3 6 5 2 2" xfId="3979" xr:uid="{00000000-0005-0000-0000-000083100000}"/>
    <cellStyle name="Hyperlink 3 6 5 2 2 2" xfId="10609" xr:uid="{25DE6137-18ED-41A1-BC5D-52C35E6D2391}"/>
    <cellStyle name="Hyperlink 3 6 5 2 3" xfId="6189" xr:uid="{00000000-0005-0000-0000-000084100000}"/>
    <cellStyle name="Hyperlink 3 6 5 2 4" xfId="8399" xr:uid="{3E0E638A-3DB4-4C4D-B53E-11D82412915E}"/>
    <cellStyle name="Hyperlink 3 6 5 3" xfId="2874" xr:uid="{00000000-0005-0000-0000-000085100000}"/>
    <cellStyle name="Hyperlink 3 6 5 3 2" xfId="9504" xr:uid="{3507FD66-B471-4861-8D01-7C143EA8270C}"/>
    <cellStyle name="Hyperlink 3 6 5 4" xfId="5084" xr:uid="{00000000-0005-0000-0000-000086100000}"/>
    <cellStyle name="Hyperlink 3 6 5 5" xfId="7294" xr:uid="{A35F8FE0-9EEE-4971-8893-39BAFDE5B707}"/>
    <cellStyle name="Hyperlink 3 6 6" xfId="1216" xr:uid="{00000000-0005-0000-0000-000087100000}"/>
    <cellStyle name="Hyperlink 3 6 6 2" xfId="3427" xr:uid="{00000000-0005-0000-0000-000088100000}"/>
    <cellStyle name="Hyperlink 3 6 6 2 2" xfId="10057" xr:uid="{905EF910-6041-4725-A9A5-DE17983D3BEE}"/>
    <cellStyle name="Hyperlink 3 6 6 3" xfId="5637" xr:uid="{00000000-0005-0000-0000-000089100000}"/>
    <cellStyle name="Hyperlink 3 6 6 4" xfId="7847" xr:uid="{30F37E87-D773-4B5A-BF58-0314CE5781E5}"/>
    <cellStyle name="Hyperlink 3 6 7" xfId="2322" xr:uid="{00000000-0005-0000-0000-00008A100000}"/>
    <cellStyle name="Hyperlink 3 6 7 2" xfId="8952" xr:uid="{5884CB23-3334-472B-AEAB-4785AD6ABC58}"/>
    <cellStyle name="Hyperlink 3 6 8" xfId="4532" xr:uid="{00000000-0005-0000-0000-00008B100000}"/>
    <cellStyle name="Hyperlink 3 6 9" xfId="6742" xr:uid="{52662CBF-0EE5-45AD-9B68-1A17CAC3B038}"/>
    <cellStyle name="Hyperlink 3 7" xfId="149" xr:uid="{00000000-0005-0000-0000-00008C100000}"/>
    <cellStyle name="Hyperlink 3 7 2" xfId="425" xr:uid="{00000000-0005-0000-0000-00008D100000}"/>
    <cellStyle name="Hyperlink 3 7 2 2" xfId="977" xr:uid="{00000000-0005-0000-0000-00008E100000}"/>
    <cellStyle name="Hyperlink 3 7 2 2 2" xfId="2090" xr:uid="{00000000-0005-0000-0000-00008F100000}"/>
    <cellStyle name="Hyperlink 3 7 2 2 2 2" xfId="4301" xr:uid="{00000000-0005-0000-0000-000090100000}"/>
    <cellStyle name="Hyperlink 3 7 2 2 2 2 2" xfId="10931" xr:uid="{5566415A-3B88-456C-A15C-A3D8D8FF5072}"/>
    <cellStyle name="Hyperlink 3 7 2 2 2 3" xfId="6511" xr:uid="{00000000-0005-0000-0000-000091100000}"/>
    <cellStyle name="Hyperlink 3 7 2 2 2 4" xfId="8721" xr:uid="{3B1BDEFC-B198-4EE3-9C04-ED3E8A09B5FE}"/>
    <cellStyle name="Hyperlink 3 7 2 2 3" xfId="3196" xr:uid="{00000000-0005-0000-0000-000092100000}"/>
    <cellStyle name="Hyperlink 3 7 2 2 3 2" xfId="9826" xr:uid="{36140BF9-D749-45E1-935B-5C385D8CE29E}"/>
    <cellStyle name="Hyperlink 3 7 2 2 4" xfId="5406" xr:uid="{00000000-0005-0000-0000-000093100000}"/>
    <cellStyle name="Hyperlink 3 7 2 2 5" xfId="7616" xr:uid="{40A18FFC-69B4-4541-B8BE-4BF823F49750}"/>
    <cellStyle name="Hyperlink 3 7 2 3" xfId="1538" xr:uid="{00000000-0005-0000-0000-000094100000}"/>
    <cellStyle name="Hyperlink 3 7 2 3 2" xfId="3749" xr:uid="{00000000-0005-0000-0000-000095100000}"/>
    <cellStyle name="Hyperlink 3 7 2 3 2 2" xfId="10379" xr:uid="{54E855BC-8D1F-4DC0-BDB2-6F23BF8CF66B}"/>
    <cellStyle name="Hyperlink 3 7 2 3 3" xfId="5959" xr:uid="{00000000-0005-0000-0000-000096100000}"/>
    <cellStyle name="Hyperlink 3 7 2 3 4" xfId="8169" xr:uid="{F5591BAD-9822-4A55-8097-2DC0D09BB31F}"/>
    <cellStyle name="Hyperlink 3 7 2 4" xfId="2644" xr:uid="{00000000-0005-0000-0000-000097100000}"/>
    <cellStyle name="Hyperlink 3 7 2 4 2" xfId="9274" xr:uid="{249134CB-E68D-4647-BB7B-D2A25C8AC572}"/>
    <cellStyle name="Hyperlink 3 7 2 5" xfId="4854" xr:uid="{00000000-0005-0000-0000-000098100000}"/>
    <cellStyle name="Hyperlink 3 7 2 6" xfId="7064" xr:uid="{1B68D720-FBAA-4FA1-B835-C81486CD8993}"/>
    <cellStyle name="Hyperlink 3 7 3" xfId="701" xr:uid="{00000000-0005-0000-0000-000099100000}"/>
    <cellStyle name="Hyperlink 3 7 3 2" xfId="1814" xr:uid="{00000000-0005-0000-0000-00009A100000}"/>
    <cellStyle name="Hyperlink 3 7 3 2 2" xfId="4025" xr:uid="{00000000-0005-0000-0000-00009B100000}"/>
    <cellStyle name="Hyperlink 3 7 3 2 2 2" xfId="10655" xr:uid="{FFE3B9F0-614D-4109-90E0-FD7F4EDCDCC6}"/>
    <cellStyle name="Hyperlink 3 7 3 2 3" xfId="6235" xr:uid="{00000000-0005-0000-0000-00009C100000}"/>
    <cellStyle name="Hyperlink 3 7 3 2 4" xfId="8445" xr:uid="{9F4BE48D-7B78-4D7B-A29A-432F37AFC697}"/>
    <cellStyle name="Hyperlink 3 7 3 3" xfId="2920" xr:uid="{00000000-0005-0000-0000-00009D100000}"/>
    <cellStyle name="Hyperlink 3 7 3 3 2" xfId="9550" xr:uid="{E9ECFAED-2AF7-42F0-8290-30F1AC46CD25}"/>
    <cellStyle name="Hyperlink 3 7 3 4" xfId="5130" xr:uid="{00000000-0005-0000-0000-00009E100000}"/>
    <cellStyle name="Hyperlink 3 7 3 5" xfId="7340" xr:uid="{21BC5DEE-5A2B-48FA-9FB6-F1D7554D61B0}"/>
    <cellStyle name="Hyperlink 3 7 4" xfId="1262" xr:uid="{00000000-0005-0000-0000-00009F100000}"/>
    <cellStyle name="Hyperlink 3 7 4 2" xfId="3473" xr:uid="{00000000-0005-0000-0000-0000A0100000}"/>
    <cellStyle name="Hyperlink 3 7 4 2 2" xfId="10103" xr:uid="{CF238E6D-0205-430B-A6D7-9A188F305DBE}"/>
    <cellStyle name="Hyperlink 3 7 4 3" xfId="5683" xr:uid="{00000000-0005-0000-0000-0000A1100000}"/>
    <cellStyle name="Hyperlink 3 7 4 4" xfId="7893" xr:uid="{B92514CC-2A4F-44DB-9DEC-0286FB491EB1}"/>
    <cellStyle name="Hyperlink 3 7 5" xfId="2368" xr:uid="{00000000-0005-0000-0000-0000A2100000}"/>
    <cellStyle name="Hyperlink 3 7 5 2" xfId="8998" xr:uid="{0B797104-D2CA-41A2-A4F3-C11E0EAA9903}"/>
    <cellStyle name="Hyperlink 3 7 6" xfId="4578" xr:uid="{00000000-0005-0000-0000-0000A3100000}"/>
    <cellStyle name="Hyperlink 3 7 7" xfId="6788" xr:uid="{AF5E016C-D161-49A9-8CFA-D89D712DF44C}"/>
    <cellStyle name="Hyperlink 3 8" xfId="241" xr:uid="{00000000-0005-0000-0000-0000A4100000}"/>
    <cellStyle name="Hyperlink 3 8 2" xfId="517" xr:uid="{00000000-0005-0000-0000-0000A5100000}"/>
    <cellStyle name="Hyperlink 3 8 2 2" xfId="1069" xr:uid="{00000000-0005-0000-0000-0000A6100000}"/>
    <cellStyle name="Hyperlink 3 8 2 2 2" xfId="2182" xr:uid="{00000000-0005-0000-0000-0000A7100000}"/>
    <cellStyle name="Hyperlink 3 8 2 2 2 2" xfId="4393" xr:uid="{00000000-0005-0000-0000-0000A8100000}"/>
    <cellStyle name="Hyperlink 3 8 2 2 2 2 2" xfId="11023" xr:uid="{13D4FCD8-DF88-47CA-B390-ED65A6E5A77C}"/>
    <cellStyle name="Hyperlink 3 8 2 2 2 3" xfId="6603" xr:uid="{00000000-0005-0000-0000-0000A9100000}"/>
    <cellStyle name="Hyperlink 3 8 2 2 2 4" xfId="8813" xr:uid="{3B22908E-4107-4D12-878D-7EF3FAC6BF62}"/>
    <cellStyle name="Hyperlink 3 8 2 2 3" xfId="3288" xr:uid="{00000000-0005-0000-0000-0000AA100000}"/>
    <cellStyle name="Hyperlink 3 8 2 2 3 2" xfId="9918" xr:uid="{7B8FF779-BAC5-45FE-BCB4-6E7C87ABF004}"/>
    <cellStyle name="Hyperlink 3 8 2 2 4" xfId="5498" xr:uid="{00000000-0005-0000-0000-0000AB100000}"/>
    <cellStyle name="Hyperlink 3 8 2 2 5" xfId="7708" xr:uid="{873ED7D5-55F6-49FA-ACD4-E0EA49D9BE20}"/>
    <cellStyle name="Hyperlink 3 8 2 3" xfId="1630" xr:uid="{00000000-0005-0000-0000-0000AC100000}"/>
    <cellStyle name="Hyperlink 3 8 2 3 2" xfId="3841" xr:uid="{00000000-0005-0000-0000-0000AD100000}"/>
    <cellStyle name="Hyperlink 3 8 2 3 2 2" xfId="10471" xr:uid="{918DE3A7-C572-41FF-82B5-0764E2B3B0D0}"/>
    <cellStyle name="Hyperlink 3 8 2 3 3" xfId="6051" xr:uid="{00000000-0005-0000-0000-0000AE100000}"/>
    <cellStyle name="Hyperlink 3 8 2 3 4" xfId="8261" xr:uid="{858A95C8-FBA8-48DE-8982-697C9E21EC59}"/>
    <cellStyle name="Hyperlink 3 8 2 4" xfId="2736" xr:uid="{00000000-0005-0000-0000-0000AF100000}"/>
    <cellStyle name="Hyperlink 3 8 2 4 2" xfId="9366" xr:uid="{AE4EDD70-FD64-4114-A6AD-51BE5F26A69C}"/>
    <cellStyle name="Hyperlink 3 8 2 5" xfId="4946" xr:uid="{00000000-0005-0000-0000-0000B0100000}"/>
    <cellStyle name="Hyperlink 3 8 2 6" xfId="7156" xr:uid="{72FF3794-BC94-4372-B8D1-C8485634C158}"/>
    <cellStyle name="Hyperlink 3 8 3" xfId="793" xr:uid="{00000000-0005-0000-0000-0000B1100000}"/>
    <cellStyle name="Hyperlink 3 8 3 2" xfId="1906" xr:uid="{00000000-0005-0000-0000-0000B2100000}"/>
    <cellStyle name="Hyperlink 3 8 3 2 2" xfId="4117" xr:uid="{00000000-0005-0000-0000-0000B3100000}"/>
    <cellStyle name="Hyperlink 3 8 3 2 2 2" xfId="10747" xr:uid="{E59C3D8A-1366-4F4A-8DFF-5CE39C5B0F80}"/>
    <cellStyle name="Hyperlink 3 8 3 2 3" xfId="6327" xr:uid="{00000000-0005-0000-0000-0000B4100000}"/>
    <cellStyle name="Hyperlink 3 8 3 2 4" xfId="8537" xr:uid="{B65003AB-C685-4D48-AD00-550D31E85AD8}"/>
    <cellStyle name="Hyperlink 3 8 3 3" xfId="3012" xr:uid="{00000000-0005-0000-0000-0000B5100000}"/>
    <cellStyle name="Hyperlink 3 8 3 3 2" xfId="9642" xr:uid="{0BC21EB7-E542-4949-A443-BC5BFE1BB0F8}"/>
    <cellStyle name="Hyperlink 3 8 3 4" xfId="5222" xr:uid="{00000000-0005-0000-0000-0000B6100000}"/>
    <cellStyle name="Hyperlink 3 8 3 5" xfId="7432" xr:uid="{8D986EF4-5047-4B34-A5D4-663CF8776F5D}"/>
    <cellStyle name="Hyperlink 3 8 4" xfId="1354" xr:uid="{00000000-0005-0000-0000-0000B7100000}"/>
    <cellStyle name="Hyperlink 3 8 4 2" xfId="3565" xr:uid="{00000000-0005-0000-0000-0000B8100000}"/>
    <cellStyle name="Hyperlink 3 8 4 2 2" xfId="10195" xr:uid="{F50EC1EA-3203-48FE-9623-EE8A45A8D504}"/>
    <cellStyle name="Hyperlink 3 8 4 3" xfId="5775" xr:uid="{00000000-0005-0000-0000-0000B9100000}"/>
    <cellStyle name="Hyperlink 3 8 4 4" xfId="7985" xr:uid="{F1DB860E-A36F-4A31-9A9B-E97C0CE8B417}"/>
    <cellStyle name="Hyperlink 3 8 5" xfId="2460" xr:uid="{00000000-0005-0000-0000-0000BA100000}"/>
    <cellStyle name="Hyperlink 3 8 5 2" xfId="9090" xr:uid="{58B5104E-1D0C-464D-BD5B-C3E821626106}"/>
    <cellStyle name="Hyperlink 3 8 6" xfId="4670" xr:uid="{00000000-0005-0000-0000-0000BB100000}"/>
    <cellStyle name="Hyperlink 3 8 7" xfId="6880" xr:uid="{B55A2FC0-6E9F-486C-9F90-83371BF3C486}"/>
    <cellStyle name="Hyperlink 3 9" xfId="333" xr:uid="{00000000-0005-0000-0000-0000BC100000}"/>
    <cellStyle name="Hyperlink 3 9 2" xfId="885" xr:uid="{00000000-0005-0000-0000-0000BD100000}"/>
    <cellStyle name="Hyperlink 3 9 2 2" xfId="1998" xr:uid="{00000000-0005-0000-0000-0000BE100000}"/>
    <cellStyle name="Hyperlink 3 9 2 2 2" xfId="4209" xr:uid="{00000000-0005-0000-0000-0000BF100000}"/>
    <cellStyle name="Hyperlink 3 9 2 2 2 2" xfId="10839" xr:uid="{A1BF0723-759A-4E79-9A58-C4AF2D781D94}"/>
    <cellStyle name="Hyperlink 3 9 2 2 3" xfId="6419" xr:uid="{00000000-0005-0000-0000-0000C0100000}"/>
    <cellStyle name="Hyperlink 3 9 2 2 4" xfId="8629" xr:uid="{90705375-B510-4A3A-AB7A-5C5691B3B487}"/>
    <cellStyle name="Hyperlink 3 9 2 3" xfId="3104" xr:uid="{00000000-0005-0000-0000-0000C1100000}"/>
    <cellStyle name="Hyperlink 3 9 2 3 2" xfId="9734" xr:uid="{83A9EFF9-7B65-4A42-860E-6E39C2BB907D}"/>
    <cellStyle name="Hyperlink 3 9 2 4" xfId="5314" xr:uid="{00000000-0005-0000-0000-0000C2100000}"/>
    <cellStyle name="Hyperlink 3 9 2 5" xfId="7524" xr:uid="{66117443-BD6E-450F-AA80-5B92031E08B7}"/>
    <cellStyle name="Hyperlink 3 9 3" xfId="1446" xr:uid="{00000000-0005-0000-0000-0000C3100000}"/>
    <cellStyle name="Hyperlink 3 9 3 2" xfId="3657" xr:uid="{00000000-0005-0000-0000-0000C4100000}"/>
    <cellStyle name="Hyperlink 3 9 3 2 2" xfId="10287" xr:uid="{2D70E935-AA42-4F72-A0C6-70925D27309B}"/>
    <cellStyle name="Hyperlink 3 9 3 3" xfId="5867" xr:uid="{00000000-0005-0000-0000-0000C5100000}"/>
    <cellStyle name="Hyperlink 3 9 3 4" xfId="8077" xr:uid="{16F06C94-0F13-4A9B-A855-06924B9F79E7}"/>
    <cellStyle name="Hyperlink 3 9 4" xfId="2552" xr:uid="{00000000-0005-0000-0000-0000C6100000}"/>
    <cellStyle name="Hyperlink 3 9 4 2" xfId="9182" xr:uid="{5FBA0C55-1C50-4B2B-BEE6-0A0440852A4C}"/>
    <cellStyle name="Hyperlink 3 9 5" xfId="4762" xr:uid="{00000000-0005-0000-0000-0000C7100000}"/>
    <cellStyle name="Hyperlink 3 9 6" xfId="6972" xr:uid="{B466232B-31D1-4EA7-8316-DEA6B635266F}"/>
    <cellStyle name="Hyperlink 4" xfId="58" xr:uid="{00000000-0005-0000-0000-0000C8100000}"/>
    <cellStyle name="Hyperlink 4 10" xfId="1172" xr:uid="{00000000-0005-0000-0000-0000C9100000}"/>
    <cellStyle name="Hyperlink 4 10 2" xfId="3383" xr:uid="{00000000-0005-0000-0000-0000CA100000}"/>
    <cellStyle name="Hyperlink 4 10 2 2" xfId="10013" xr:uid="{901096C1-25B4-4977-8EBF-907B07F8944A}"/>
    <cellStyle name="Hyperlink 4 10 3" xfId="5593" xr:uid="{00000000-0005-0000-0000-0000CB100000}"/>
    <cellStyle name="Hyperlink 4 10 4" xfId="7803" xr:uid="{CB8C30A5-7DE5-4451-AAA8-808745E11AF8}"/>
    <cellStyle name="Hyperlink 4 11" xfId="2278" xr:uid="{00000000-0005-0000-0000-0000CC100000}"/>
    <cellStyle name="Hyperlink 4 11 2" xfId="8908" xr:uid="{1CFE4A79-60A7-467C-9D3C-6CE8B817EA89}"/>
    <cellStyle name="Hyperlink 4 12" xfId="4488" xr:uid="{00000000-0005-0000-0000-0000CD100000}"/>
    <cellStyle name="Hyperlink 4 13" xfId="6698" xr:uid="{0D20C51A-BC24-419C-A73C-61BCF7C14A1A}"/>
    <cellStyle name="Hyperlink 4 2" xfId="64" xr:uid="{00000000-0005-0000-0000-0000CE100000}"/>
    <cellStyle name="Hyperlink 4 2 10" xfId="2283" xr:uid="{00000000-0005-0000-0000-0000CF100000}"/>
    <cellStyle name="Hyperlink 4 2 10 2" xfId="8913" xr:uid="{8DCC3306-9247-40E9-83D3-59C7CCFDF986}"/>
    <cellStyle name="Hyperlink 4 2 11" xfId="4493" xr:uid="{00000000-0005-0000-0000-0000D0100000}"/>
    <cellStyle name="Hyperlink 4 2 12" xfId="6703" xr:uid="{0C65F8ED-8843-40B9-9E6D-17185E20C7F5}"/>
    <cellStyle name="Hyperlink 4 2 2" xfId="74" xr:uid="{00000000-0005-0000-0000-0000D1100000}"/>
    <cellStyle name="Hyperlink 4 2 2 10" xfId="4503" xr:uid="{00000000-0005-0000-0000-0000D2100000}"/>
    <cellStyle name="Hyperlink 4 2 2 11" xfId="6713" xr:uid="{E0A93E6C-72D1-4053-A294-944F3EA8EB04}"/>
    <cellStyle name="Hyperlink 4 2 2 2" xfId="94" xr:uid="{00000000-0005-0000-0000-0000D3100000}"/>
    <cellStyle name="Hyperlink 4 2 2 2 10" xfId="6733" xr:uid="{12FBE8C2-71BE-41B9-AA22-5664FAC72445}"/>
    <cellStyle name="Hyperlink 4 2 2 2 2" xfId="140" xr:uid="{00000000-0005-0000-0000-0000D4100000}"/>
    <cellStyle name="Hyperlink 4 2 2 2 2 2" xfId="232" xr:uid="{00000000-0005-0000-0000-0000D5100000}"/>
    <cellStyle name="Hyperlink 4 2 2 2 2 2 2" xfId="508" xr:uid="{00000000-0005-0000-0000-0000D6100000}"/>
    <cellStyle name="Hyperlink 4 2 2 2 2 2 2 2" xfId="1060" xr:uid="{00000000-0005-0000-0000-0000D7100000}"/>
    <cellStyle name="Hyperlink 4 2 2 2 2 2 2 2 2" xfId="2173" xr:uid="{00000000-0005-0000-0000-0000D8100000}"/>
    <cellStyle name="Hyperlink 4 2 2 2 2 2 2 2 2 2" xfId="4384" xr:uid="{00000000-0005-0000-0000-0000D9100000}"/>
    <cellStyle name="Hyperlink 4 2 2 2 2 2 2 2 2 2 2" xfId="11014" xr:uid="{619945C2-D575-4467-AB21-F7C88A8774BD}"/>
    <cellStyle name="Hyperlink 4 2 2 2 2 2 2 2 2 3" xfId="6594" xr:uid="{00000000-0005-0000-0000-0000DA100000}"/>
    <cellStyle name="Hyperlink 4 2 2 2 2 2 2 2 2 4" xfId="8804" xr:uid="{F11704BE-CFBA-4D7F-96B4-C87ED1F41ED5}"/>
    <cellStyle name="Hyperlink 4 2 2 2 2 2 2 2 3" xfId="3279" xr:uid="{00000000-0005-0000-0000-0000DB100000}"/>
    <cellStyle name="Hyperlink 4 2 2 2 2 2 2 2 3 2" xfId="9909" xr:uid="{E9ECDEAB-725C-45FF-BFF4-1A5C9A7C0774}"/>
    <cellStyle name="Hyperlink 4 2 2 2 2 2 2 2 4" xfId="5489" xr:uid="{00000000-0005-0000-0000-0000DC100000}"/>
    <cellStyle name="Hyperlink 4 2 2 2 2 2 2 2 5" xfId="7699" xr:uid="{B3F13E18-8E4D-4332-B1F8-AB4AD1A7E9F3}"/>
    <cellStyle name="Hyperlink 4 2 2 2 2 2 2 3" xfId="1621" xr:uid="{00000000-0005-0000-0000-0000DD100000}"/>
    <cellStyle name="Hyperlink 4 2 2 2 2 2 2 3 2" xfId="3832" xr:uid="{00000000-0005-0000-0000-0000DE100000}"/>
    <cellStyle name="Hyperlink 4 2 2 2 2 2 2 3 2 2" xfId="10462" xr:uid="{17B10135-9EF5-4E6C-A8FA-043E1D2B932A}"/>
    <cellStyle name="Hyperlink 4 2 2 2 2 2 2 3 3" xfId="6042" xr:uid="{00000000-0005-0000-0000-0000DF100000}"/>
    <cellStyle name="Hyperlink 4 2 2 2 2 2 2 3 4" xfId="8252" xr:uid="{DE84BAD8-6182-4C8A-A28D-FA4BA335C4C0}"/>
    <cellStyle name="Hyperlink 4 2 2 2 2 2 2 4" xfId="2727" xr:uid="{00000000-0005-0000-0000-0000E0100000}"/>
    <cellStyle name="Hyperlink 4 2 2 2 2 2 2 4 2" xfId="9357" xr:uid="{779C5BFB-549C-4284-A3D9-B6CA5F8351D5}"/>
    <cellStyle name="Hyperlink 4 2 2 2 2 2 2 5" xfId="4937" xr:uid="{00000000-0005-0000-0000-0000E1100000}"/>
    <cellStyle name="Hyperlink 4 2 2 2 2 2 2 6" xfId="7147" xr:uid="{BC0A5C2A-7FF8-464B-A559-CCF9C1D33ACE}"/>
    <cellStyle name="Hyperlink 4 2 2 2 2 2 3" xfId="784" xr:uid="{00000000-0005-0000-0000-0000E2100000}"/>
    <cellStyle name="Hyperlink 4 2 2 2 2 2 3 2" xfId="1897" xr:uid="{00000000-0005-0000-0000-0000E3100000}"/>
    <cellStyle name="Hyperlink 4 2 2 2 2 2 3 2 2" xfId="4108" xr:uid="{00000000-0005-0000-0000-0000E4100000}"/>
    <cellStyle name="Hyperlink 4 2 2 2 2 2 3 2 2 2" xfId="10738" xr:uid="{087E7AB3-08E9-4F04-A231-48F6B10BA53F}"/>
    <cellStyle name="Hyperlink 4 2 2 2 2 2 3 2 3" xfId="6318" xr:uid="{00000000-0005-0000-0000-0000E5100000}"/>
    <cellStyle name="Hyperlink 4 2 2 2 2 2 3 2 4" xfId="8528" xr:uid="{57B8F988-1BFE-42D7-83D0-7B1E9374D25E}"/>
    <cellStyle name="Hyperlink 4 2 2 2 2 2 3 3" xfId="3003" xr:uid="{00000000-0005-0000-0000-0000E6100000}"/>
    <cellStyle name="Hyperlink 4 2 2 2 2 2 3 3 2" xfId="9633" xr:uid="{94638C79-FEA0-4833-BA35-91ECA1599B7C}"/>
    <cellStyle name="Hyperlink 4 2 2 2 2 2 3 4" xfId="5213" xr:uid="{00000000-0005-0000-0000-0000E7100000}"/>
    <cellStyle name="Hyperlink 4 2 2 2 2 2 3 5" xfId="7423" xr:uid="{6D5E1090-BF9E-455A-9117-C439507A7DAA}"/>
    <cellStyle name="Hyperlink 4 2 2 2 2 2 4" xfId="1345" xr:uid="{00000000-0005-0000-0000-0000E8100000}"/>
    <cellStyle name="Hyperlink 4 2 2 2 2 2 4 2" xfId="3556" xr:uid="{00000000-0005-0000-0000-0000E9100000}"/>
    <cellStyle name="Hyperlink 4 2 2 2 2 2 4 2 2" xfId="10186" xr:uid="{16A2E91D-0085-40A5-BE13-B1244C23974A}"/>
    <cellStyle name="Hyperlink 4 2 2 2 2 2 4 3" xfId="5766" xr:uid="{00000000-0005-0000-0000-0000EA100000}"/>
    <cellStyle name="Hyperlink 4 2 2 2 2 2 4 4" xfId="7976" xr:uid="{45C972F1-A255-46ED-9C60-D54D30DC9E29}"/>
    <cellStyle name="Hyperlink 4 2 2 2 2 2 5" xfId="2451" xr:uid="{00000000-0005-0000-0000-0000EB100000}"/>
    <cellStyle name="Hyperlink 4 2 2 2 2 2 5 2" xfId="9081" xr:uid="{E26D9943-F8A4-44A6-B2F2-D70EE95C9827}"/>
    <cellStyle name="Hyperlink 4 2 2 2 2 2 6" xfId="4661" xr:uid="{00000000-0005-0000-0000-0000EC100000}"/>
    <cellStyle name="Hyperlink 4 2 2 2 2 2 7" xfId="6871" xr:uid="{9A7DC71D-FC5F-4EB6-AB35-9D89F59B4CDF}"/>
    <cellStyle name="Hyperlink 4 2 2 2 2 3" xfId="324" xr:uid="{00000000-0005-0000-0000-0000ED100000}"/>
    <cellStyle name="Hyperlink 4 2 2 2 2 3 2" xfId="600" xr:uid="{00000000-0005-0000-0000-0000EE100000}"/>
    <cellStyle name="Hyperlink 4 2 2 2 2 3 2 2" xfId="1152" xr:uid="{00000000-0005-0000-0000-0000EF100000}"/>
    <cellStyle name="Hyperlink 4 2 2 2 2 3 2 2 2" xfId="2265" xr:uid="{00000000-0005-0000-0000-0000F0100000}"/>
    <cellStyle name="Hyperlink 4 2 2 2 2 3 2 2 2 2" xfId="4476" xr:uid="{00000000-0005-0000-0000-0000F1100000}"/>
    <cellStyle name="Hyperlink 4 2 2 2 2 3 2 2 2 2 2" xfId="11106" xr:uid="{719CEAB7-24E7-4E95-BCFA-782A6DAF23C4}"/>
    <cellStyle name="Hyperlink 4 2 2 2 2 3 2 2 2 3" xfId="6686" xr:uid="{00000000-0005-0000-0000-0000F2100000}"/>
    <cellStyle name="Hyperlink 4 2 2 2 2 3 2 2 2 4" xfId="8896" xr:uid="{4665240C-F9DC-4970-98EC-F81C8CCD5639}"/>
    <cellStyle name="Hyperlink 4 2 2 2 2 3 2 2 3" xfId="3371" xr:uid="{00000000-0005-0000-0000-0000F3100000}"/>
    <cellStyle name="Hyperlink 4 2 2 2 2 3 2 2 3 2" xfId="10001" xr:uid="{9602F219-3694-443F-B7DF-199B9D7578E6}"/>
    <cellStyle name="Hyperlink 4 2 2 2 2 3 2 2 4" xfId="5581" xr:uid="{00000000-0005-0000-0000-0000F4100000}"/>
    <cellStyle name="Hyperlink 4 2 2 2 2 3 2 2 5" xfId="7791" xr:uid="{20D5B8EC-593B-4657-96D2-38C5FAF0208D}"/>
    <cellStyle name="Hyperlink 4 2 2 2 2 3 2 3" xfId="1713" xr:uid="{00000000-0005-0000-0000-0000F5100000}"/>
    <cellStyle name="Hyperlink 4 2 2 2 2 3 2 3 2" xfId="3924" xr:uid="{00000000-0005-0000-0000-0000F6100000}"/>
    <cellStyle name="Hyperlink 4 2 2 2 2 3 2 3 2 2" xfId="10554" xr:uid="{4A455C5D-0738-4BB2-8527-EC3D01122C8C}"/>
    <cellStyle name="Hyperlink 4 2 2 2 2 3 2 3 3" xfId="6134" xr:uid="{00000000-0005-0000-0000-0000F7100000}"/>
    <cellStyle name="Hyperlink 4 2 2 2 2 3 2 3 4" xfId="8344" xr:uid="{189EE550-7785-45B9-BB84-44FC73809581}"/>
    <cellStyle name="Hyperlink 4 2 2 2 2 3 2 4" xfId="2819" xr:uid="{00000000-0005-0000-0000-0000F8100000}"/>
    <cellStyle name="Hyperlink 4 2 2 2 2 3 2 4 2" xfId="9449" xr:uid="{340E2BFD-5BC4-4634-858C-32A76DF570DA}"/>
    <cellStyle name="Hyperlink 4 2 2 2 2 3 2 5" xfId="5029" xr:uid="{00000000-0005-0000-0000-0000F9100000}"/>
    <cellStyle name="Hyperlink 4 2 2 2 2 3 2 6" xfId="7239" xr:uid="{411F5BC2-B258-4EB0-B6CC-61C094728151}"/>
    <cellStyle name="Hyperlink 4 2 2 2 2 3 3" xfId="876" xr:uid="{00000000-0005-0000-0000-0000FA100000}"/>
    <cellStyle name="Hyperlink 4 2 2 2 2 3 3 2" xfId="1989" xr:uid="{00000000-0005-0000-0000-0000FB100000}"/>
    <cellStyle name="Hyperlink 4 2 2 2 2 3 3 2 2" xfId="4200" xr:uid="{00000000-0005-0000-0000-0000FC100000}"/>
    <cellStyle name="Hyperlink 4 2 2 2 2 3 3 2 2 2" xfId="10830" xr:uid="{D2888475-EDE5-4A64-BFCE-256AF02267C8}"/>
    <cellStyle name="Hyperlink 4 2 2 2 2 3 3 2 3" xfId="6410" xr:uid="{00000000-0005-0000-0000-0000FD100000}"/>
    <cellStyle name="Hyperlink 4 2 2 2 2 3 3 2 4" xfId="8620" xr:uid="{79D02E50-69E1-43E9-BEB8-ABF208DF32CD}"/>
    <cellStyle name="Hyperlink 4 2 2 2 2 3 3 3" xfId="3095" xr:uid="{00000000-0005-0000-0000-0000FE100000}"/>
    <cellStyle name="Hyperlink 4 2 2 2 2 3 3 3 2" xfId="9725" xr:uid="{E42444CD-C9E1-4EFB-B5F9-EE88CB49A1FD}"/>
    <cellStyle name="Hyperlink 4 2 2 2 2 3 3 4" xfId="5305" xr:uid="{00000000-0005-0000-0000-0000FF100000}"/>
    <cellStyle name="Hyperlink 4 2 2 2 2 3 3 5" xfId="7515" xr:uid="{CE5499E5-C7F7-44CA-81AE-17A9145C8454}"/>
    <cellStyle name="Hyperlink 4 2 2 2 2 3 4" xfId="1437" xr:uid="{00000000-0005-0000-0000-000000110000}"/>
    <cellStyle name="Hyperlink 4 2 2 2 2 3 4 2" xfId="3648" xr:uid="{00000000-0005-0000-0000-000001110000}"/>
    <cellStyle name="Hyperlink 4 2 2 2 2 3 4 2 2" xfId="10278" xr:uid="{D625B892-6C5B-45F4-9C2A-D3B8A54B8417}"/>
    <cellStyle name="Hyperlink 4 2 2 2 2 3 4 3" xfId="5858" xr:uid="{00000000-0005-0000-0000-000002110000}"/>
    <cellStyle name="Hyperlink 4 2 2 2 2 3 4 4" xfId="8068" xr:uid="{3315CD81-25D9-432A-9CA2-75A1F2915A28}"/>
    <cellStyle name="Hyperlink 4 2 2 2 2 3 5" xfId="2543" xr:uid="{00000000-0005-0000-0000-000003110000}"/>
    <cellStyle name="Hyperlink 4 2 2 2 2 3 5 2" xfId="9173" xr:uid="{3DD40929-0B58-4FB1-8B5C-29A62874A8D6}"/>
    <cellStyle name="Hyperlink 4 2 2 2 2 3 6" xfId="4753" xr:uid="{00000000-0005-0000-0000-000004110000}"/>
    <cellStyle name="Hyperlink 4 2 2 2 2 3 7" xfId="6963" xr:uid="{733951B3-90E2-4855-8065-C2A5AC31FBC2}"/>
    <cellStyle name="Hyperlink 4 2 2 2 2 4" xfId="416" xr:uid="{00000000-0005-0000-0000-000005110000}"/>
    <cellStyle name="Hyperlink 4 2 2 2 2 4 2" xfId="968" xr:uid="{00000000-0005-0000-0000-000006110000}"/>
    <cellStyle name="Hyperlink 4 2 2 2 2 4 2 2" xfId="2081" xr:uid="{00000000-0005-0000-0000-000007110000}"/>
    <cellStyle name="Hyperlink 4 2 2 2 2 4 2 2 2" xfId="4292" xr:uid="{00000000-0005-0000-0000-000008110000}"/>
    <cellStyle name="Hyperlink 4 2 2 2 2 4 2 2 2 2" xfId="10922" xr:uid="{4851884D-CF08-4110-B3CA-3AEA65A2CB82}"/>
    <cellStyle name="Hyperlink 4 2 2 2 2 4 2 2 3" xfId="6502" xr:uid="{00000000-0005-0000-0000-000009110000}"/>
    <cellStyle name="Hyperlink 4 2 2 2 2 4 2 2 4" xfId="8712" xr:uid="{9E5DEE15-1A6A-4D0C-9F87-D380ACF9DF0B}"/>
    <cellStyle name="Hyperlink 4 2 2 2 2 4 2 3" xfId="3187" xr:uid="{00000000-0005-0000-0000-00000A110000}"/>
    <cellStyle name="Hyperlink 4 2 2 2 2 4 2 3 2" xfId="9817" xr:uid="{1A134D22-0838-4D7F-BE51-9352B67E2C07}"/>
    <cellStyle name="Hyperlink 4 2 2 2 2 4 2 4" xfId="5397" xr:uid="{00000000-0005-0000-0000-00000B110000}"/>
    <cellStyle name="Hyperlink 4 2 2 2 2 4 2 5" xfId="7607" xr:uid="{29F9AAA4-296F-4DBF-AE68-F8EC07F14107}"/>
    <cellStyle name="Hyperlink 4 2 2 2 2 4 3" xfId="1529" xr:uid="{00000000-0005-0000-0000-00000C110000}"/>
    <cellStyle name="Hyperlink 4 2 2 2 2 4 3 2" xfId="3740" xr:uid="{00000000-0005-0000-0000-00000D110000}"/>
    <cellStyle name="Hyperlink 4 2 2 2 2 4 3 2 2" xfId="10370" xr:uid="{F2E25ACF-65F5-426E-BA3B-FC31AB47A572}"/>
    <cellStyle name="Hyperlink 4 2 2 2 2 4 3 3" xfId="5950" xr:uid="{00000000-0005-0000-0000-00000E110000}"/>
    <cellStyle name="Hyperlink 4 2 2 2 2 4 3 4" xfId="8160" xr:uid="{A934B896-D67F-49E3-9C5F-D619E4ECD61E}"/>
    <cellStyle name="Hyperlink 4 2 2 2 2 4 4" xfId="2635" xr:uid="{00000000-0005-0000-0000-00000F110000}"/>
    <cellStyle name="Hyperlink 4 2 2 2 2 4 4 2" xfId="9265" xr:uid="{C03A056A-2FAF-4A39-A5B4-A38D7B2A141A}"/>
    <cellStyle name="Hyperlink 4 2 2 2 2 4 5" xfId="4845" xr:uid="{00000000-0005-0000-0000-000010110000}"/>
    <cellStyle name="Hyperlink 4 2 2 2 2 4 6" xfId="7055" xr:uid="{548BF380-652C-4042-89BF-7544579963C0}"/>
    <cellStyle name="Hyperlink 4 2 2 2 2 5" xfId="692" xr:uid="{00000000-0005-0000-0000-000011110000}"/>
    <cellStyle name="Hyperlink 4 2 2 2 2 5 2" xfId="1805" xr:uid="{00000000-0005-0000-0000-000012110000}"/>
    <cellStyle name="Hyperlink 4 2 2 2 2 5 2 2" xfId="4016" xr:uid="{00000000-0005-0000-0000-000013110000}"/>
    <cellStyle name="Hyperlink 4 2 2 2 2 5 2 2 2" xfId="10646" xr:uid="{F6CA4AC9-0294-433B-B369-195F90F30F0C}"/>
    <cellStyle name="Hyperlink 4 2 2 2 2 5 2 3" xfId="6226" xr:uid="{00000000-0005-0000-0000-000014110000}"/>
    <cellStyle name="Hyperlink 4 2 2 2 2 5 2 4" xfId="8436" xr:uid="{9B650713-DABD-4023-9D0F-76B770FD0F34}"/>
    <cellStyle name="Hyperlink 4 2 2 2 2 5 3" xfId="2911" xr:uid="{00000000-0005-0000-0000-000015110000}"/>
    <cellStyle name="Hyperlink 4 2 2 2 2 5 3 2" xfId="9541" xr:uid="{A0923AE2-3E8F-47D6-9765-E63D54E32A81}"/>
    <cellStyle name="Hyperlink 4 2 2 2 2 5 4" xfId="5121" xr:uid="{00000000-0005-0000-0000-000016110000}"/>
    <cellStyle name="Hyperlink 4 2 2 2 2 5 5" xfId="7331" xr:uid="{614182F8-0F87-4623-B9B4-1140F92C44E3}"/>
    <cellStyle name="Hyperlink 4 2 2 2 2 6" xfId="1253" xr:uid="{00000000-0005-0000-0000-000017110000}"/>
    <cellStyle name="Hyperlink 4 2 2 2 2 6 2" xfId="3464" xr:uid="{00000000-0005-0000-0000-000018110000}"/>
    <cellStyle name="Hyperlink 4 2 2 2 2 6 2 2" xfId="10094" xr:uid="{07CA4B36-0256-4827-BA3D-26DC7D9447B5}"/>
    <cellStyle name="Hyperlink 4 2 2 2 2 6 3" xfId="5674" xr:uid="{00000000-0005-0000-0000-000019110000}"/>
    <cellStyle name="Hyperlink 4 2 2 2 2 6 4" xfId="7884" xr:uid="{337AB355-4273-4187-9917-450D59E5C67D}"/>
    <cellStyle name="Hyperlink 4 2 2 2 2 7" xfId="2359" xr:uid="{00000000-0005-0000-0000-00001A110000}"/>
    <cellStyle name="Hyperlink 4 2 2 2 2 7 2" xfId="8989" xr:uid="{500CA932-39EB-4F50-936A-14F4E52605A7}"/>
    <cellStyle name="Hyperlink 4 2 2 2 2 8" xfId="4569" xr:uid="{00000000-0005-0000-0000-00001B110000}"/>
    <cellStyle name="Hyperlink 4 2 2 2 2 9" xfId="6779" xr:uid="{166421E3-1F41-4D7E-99A4-FB307CAEFDB8}"/>
    <cellStyle name="Hyperlink 4 2 2 2 3" xfId="186" xr:uid="{00000000-0005-0000-0000-00001C110000}"/>
    <cellStyle name="Hyperlink 4 2 2 2 3 2" xfId="462" xr:uid="{00000000-0005-0000-0000-00001D110000}"/>
    <cellStyle name="Hyperlink 4 2 2 2 3 2 2" xfId="1014" xr:uid="{00000000-0005-0000-0000-00001E110000}"/>
    <cellStyle name="Hyperlink 4 2 2 2 3 2 2 2" xfId="2127" xr:uid="{00000000-0005-0000-0000-00001F110000}"/>
    <cellStyle name="Hyperlink 4 2 2 2 3 2 2 2 2" xfId="4338" xr:uid="{00000000-0005-0000-0000-000020110000}"/>
    <cellStyle name="Hyperlink 4 2 2 2 3 2 2 2 2 2" xfId="10968" xr:uid="{9951447D-227D-4558-80F2-8CF711CAEA3A}"/>
    <cellStyle name="Hyperlink 4 2 2 2 3 2 2 2 3" xfId="6548" xr:uid="{00000000-0005-0000-0000-000021110000}"/>
    <cellStyle name="Hyperlink 4 2 2 2 3 2 2 2 4" xfId="8758" xr:uid="{B102FF65-5010-4302-A26E-8F291C5D07A8}"/>
    <cellStyle name="Hyperlink 4 2 2 2 3 2 2 3" xfId="3233" xr:uid="{00000000-0005-0000-0000-000022110000}"/>
    <cellStyle name="Hyperlink 4 2 2 2 3 2 2 3 2" xfId="9863" xr:uid="{3DAAA295-58EF-4F07-843E-AECDB48BDBE1}"/>
    <cellStyle name="Hyperlink 4 2 2 2 3 2 2 4" xfId="5443" xr:uid="{00000000-0005-0000-0000-000023110000}"/>
    <cellStyle name="Hyperlink 4 2 2 2 3 2 2 5" xfId="7653" xr:uid="{81E37E00-B1A0-4307-8C39-DBE9B2B7A1B6}"/>
    <cellStyle name="Hyperlink 4 2 2 2 3 2 3" xfId="1575" xr:uid="{00000000-0005-0000-0000-000024110000}"/>
    <cellStyle name="Hyperlink 4 2 2 2 3 2 3 2" xfId="3786" xr:uid="{00000000-0005-0000-0000-000025110000}"/>
    <cellStyle name="Hyperlink 4 2 2 2 3 2 3 2 2" xfId="10416" xr:uid="{77C16CE4-9EB6-4264-B311-2D14C45FA274}"/>
    <cellStyle name="Hyperlink 4 2 2 2 3 2 3 3" xfId="5996" xr:uid="{00000000-0005-0000-0000-000026110000}"/>
    <cellStyle name="Hyperlink 4 2 2 2 3 2 3 4" xfId="8206" xr:uid="{A91BD014-AABD-4D7D-B977-A3E0FFAFA3AF}"/>
    <cellStyle name="Hyperlink 4 2 2 2 3 2 4" xfId="2681" xr:uid="{00000000-0005-0000-0000-000027110000}"/>
    <cellStyle name="Hyperlink 4 2 2 2 3 2 4 2" xfId="9311" xr:uid="{614EE0C6-FEA3-46D9-95B5-14AF406139AC}"/>
    <cellStyle name="Hyperlink 4 2 2 2 3 2 5" xfId="4891" xr:uid="{00000000-0005-0000-0000-000028110000}"/>
    <cellStyle name="Hyperlink 4 2 2 2 3 2 6" xfId="7101" xr:uid="{1E01A5B4-1134-4CB9-AD31-DD8F2205248D}"/>
    <cellStyle name="Hyperlink 4 2 2 2 3 3" xfId="738" xr:uid="{00000000-0005-0000-0000-000029110000}"/>
    <cellStyle name="Hyperlink 4 2 2 2 3 3 2" xfId="1851" xr:uid="{00000000-0005-0000-0000-00002A110000}"/>
    <cellStyle name="Hyperlink 4 2 2 2 3 3 2 2" xfId="4062" xr:uid="{00000000-0005-0000-0000-00002B110000}"/>
    <cellStyle name="Hyperlink 4 2 2 2 3 3 2 2 2" xfId="10692" xr:uid="{4DFCACEF-C2AC-4A3F-B365-3CCED84D00B1}"/>
    <cellStyle name="Hyperlink 4 2 2 2 3 3 2 3" xfId="6272" xr:uid="{00000000-0005-0000-0000-00002C110000}"/>
    <cellStyle name="Hyperlink 4 2 2 2 3 3 2 4" xfId="8482" xr:uid="{1A833A76-E069-4B13-85C8-74F2D16016C5}"/>
    <cellStyle name="Hyperlink 4 2 2 2 3 3 3" xfId="2957" xr:uid="{00000000-0005-0000-0000-00002D110000}"/>
    <cellStyle name="Hyperlink 4 2 2 2 3 3 3 2" xfId="9587" xr:uid="{15F89A23-224D-4BB6-BA13-2D591BCD5AD2}"/>
    <cellStyle name="Hyperlink 4 2 2 2 3 3 4" xfId="5167" xr:uid="{00000000-0005-0000-0000-00002E110000}"/>
    <cellStyle name="Hyperlink 4 2 2 2 3 3 5" xfId="7377" xr:uid="{F876A349-6A46-40DA-ACF4-015DAC6CA78C}"/>
    <cellStyle name="Hyperlink 4 2 2 2 3 4" xfId="1299" xr:uid="{00000000-0005-0000-0000-00002F110000}"/>
    <cellStyle name="Hyperlink 4 2 2 2 3 4 2" xfId="3510" xr:uid="{00000000-0005-0000-0000-000030110000}"/>
    <cellStyle name="Hyperlink 4 2 2 2 3 4 2 2" xfId="10140" xr:uid="{431C1477-80BB-47E2-88A7-67AAD7751821}"/>
    <cellStyle name="Hyperlink 4 2 2 2 3 4 3" xfId="5720" xr:uid="{00000000-0005-0000-0000-000031110000}"/>
    <cellStyle name="Hyperlink 4 2 2 2 3 4 4" xfId="7930" xr:uid="{9730E806-B854-4428-9B31-FBBFF6A1E237}"/>
    <cellStyle name="Hyperlink 4 2 2 2 3 5" xfId="2405" xr:uid="{00000000-0005-0000-0000-000032110000}"/>
    <cellStyle name="Hyperlink 4 2 2 2 3 5 2" xfId="9035" xr:uid="{623AE31D-4A57-40E3-B73F-A266C27E7179}"/>
    <cellStyle name="Hyperlink 4 2 2 2 3 6" xfId="4615" xr:uid="{00000000-0005-0000-0000-000033110000}"/>
    <cellStyle name="Hyperlink 4 2 2 2 3 7" xfId="6825" xr:uid="{92F2AAC2-A6F6-42F2-B87D-72430A764F00}"/>
    <cellStyle name="Hyperlink 4 2 2 2 4" xfId="278" xr:uid="{00000000-0005-0000-0000-000034110000}"/>
    <cellStyle name="Hyperlink 4 2 2 2 4 2" xfId="554" xr:uid="{00000000-0005-0000-0000-000035110000}"/>
    <cellStyle name="Hyperlink 4 2 2 2 4 2 2" xfId="1106" xr:uid="{00000000-0005-0000-0000-000036110000}"/>
    <cellStyle name="Hyperlink 4 2 2 2 4 2 2 2" xfId="2219" xr:uid="{00000000-0005-0000-0000-000037110000}"/>
    <cellStyle name="Hyperlink 4 2 2 2 4 2 2 2 2" xfId="4430" xr:uid="{00000000-0005-0000-0000-000038110000}"/>
    <cellStyle name="Hyperlink 4 2 2 2 4 2 2 2 2 2" xfId="11060" xr:uid="{8C078872-B84F-4E2F-B66E-E61BBECF625E}"/>
    <cellStyle name="Hyperlink 4 2 2 2 4 2 2 2 3" xfId="6640" xr:uid="{00000000-0005-0000-0000-000039110000}"/>
    <cellStyle name="Hyperlink 4 2 2 2 4 2 2 2 4" xfId="8850" xr:uid="{2AAE0520-CD52-4C99-8CF0-04C633FFCB30}"/>
    <cellStyle name="Hyperlink 4 2 2 2 4 2 2 3" xfId="3325" xr:uid="{00000000-0005-0000-0000-00003A110000}"/>
    <cellStyle name="Hyperlink 4 2 2 2 4 2 2 3 2" xfId="9955" xr:uid="{FEB5E3C1-C903-4CC9-9F5F-97C750160D49}"/>
    <cellStyle name="Hyperlink 4 2 2 2 4 2 2 4" xfId="5535" xr:uid="{00000000-0005-0000-0000-00003B110000}"/>
    <cellStyle name="Hyperlink 4 2 2 2 4 2 2 5" xfId="7745" xr:uid="{50C878DE-9850-4B98-8F64-55D2AB2FEEFE}"/>
    <cellStyle name="Hyperlink 4 2 2 2 4 2 3" xfId="1667" xr:uid="{00000000-0005-0000-0000-00003C110000}"/>
    <cellStyle name="Hyperlink 4 2 2 2 4 2 3 2" xfId="3878" xr:uid="{00000000-0005-0000-0000-00003D110000}"/>
    <cellStyle name="Hyperlink 4 2 2 2 4 2 3 2 2" xfId="10508" xr:uid="{7A442566-669A-43FB-B87A-C8F78387DAA5}"/>
    <cellStyle name="Hyperlink 4 2 2 2 4 2 3 3" xfId="6088" xr:uid="{00000000-0005-0000-0000-00003E110000}"/>
    <cellStyle name="Hyperlink 4 2 2 2 4 2 3 4" xfId="8298" xr:uid="{90DADD5E-11DC-4973-BD27-7B60718BA097}"/>
    <cellStyle name="Hyperlink 4 2 2 2 4 2 4" xfId="2773" xr:uid="{00000000-0005-0000-0000-00003F110000}"/>
    <cellStyle name="Hyperlink 4 2 2 2 4 2 4 2" xfId="9403" xr:uid="{9E6DEC09-F1F8-46E9-91A7-A4361FF92386}"/>
    <cellStyle name="Hyperlink 4 2 2 2 4 2 5" xfId="4983" xr:uid="{00000000-0005-0000-0000-000040110000}"/>
    <cellStyle name="Hyperlink 4 2 2 2 4 2 6" xfId="7193" xr:uid="{C6AF760A-D387-4967-B737-481C8BDC4F5D}"/>
    <cellStyle name="Hyperlink 4 2 2 2 4 3" xfId="830" xr:uid="{00000000-0005-0000-0000-000041110000}"/>
    <cellStyle name="Hyperlink 4 2 2 2 4 3 2" xfId="1943" xr:uid="{00000000-0005-0000-0000-000042110000}"/>
    <cellStyle name="Hyperlink 4 2 2 2 4 3 2 2" xfId="4154" xr:uid="{00000000-0005-0000-0000-000043110000}"/>
    <cellStyle name="Hyperlink 4 2 2 2 4 3 2 2 2" xfId="10784" xr:uid="{776B9D9B-411D-446C-B265-11D24CB38012}"/>
    <cellStyle name="Hyperlink 4 2 2 2 4 3 2 3" xfId="6364" xr:uid="{00000000-0005-0000-0000-000044110000}"/>
    <cellStyle name="Hyperlink 4 2 2 2 4 3 2 4" xfId="8574" xr:uid="{1A6B58D7-B919-4071-BBFC-C1CC68F1DE10}"/>
    <cellStyle name="Hyperlink 4 2 2 2 4 3 3" xfId="3049" xr:uid="{00000000-0005-0000-0000-000045110000}"/>
    <cellStyle name="Hyperlink 4 2 2 2 4 3 3 2" xfId="9679" xr:uid="{B16A19AB-FBA5-4C4E-90D2-9623AC1DC488}"/>
    <cellStyle name="Hyperlink 4 2 2 2 4 3 4" xfId="5259" xr:uid="{00000000-0005-0000-0000-000046110000}"/>
    <cellStyle name="Hyperlink 4 2 2 2 4 3 5" xfId="7469" xr:uid="{20ED97A4-B2B9-4508-BD49-DD2C7268D9E6}"/>
    <cellStyle name="Hyperlink 4 2 2 2 4 4" xfId="1391" xr:uid="{00000000-0005-0000-0000-000047110000}"/>
    <cellStyle name="Hyperlink 4 2 2 2 4 4 2" xfId="3602" xr:uid="{00000000-0005-0000-0000-000048110000}"/>
    <cellStyle name="Hyperlink 4 2 2 2 4 4 2 2" xfId="10232" xr:uid="{B91BF40A-8D43-4210-96F9-E83EAD356977}"/>
    <cellStyle name="Hyperlink 4 2 2 2 4 4 3" xfId="5812" xr:uid="{00000000-0005-0000-0000-000049110000}"/>
    <cellStyle name="Hyperlink 4 2 2 2 4 4 4" xfId="8022" xr:uid="{D4280BA1-BD62-4E84-8EA6-69AEEE8F84AE}"/>
    <cellStyle name="Hyperlink 4 2 2 2 4 5" xfId="2497" xr:uid="{00000000-0005-0000-0000-00004A110000}"/>
    <cellStyle name="Hyperlink 4 2 2 2 4 5 2" xfId="9127" xr:uid="{DDE27A48-96EB-4E6E-ACB2-C2A2453303B7}"/>
    <cellStyle name="Hyperlink 4 2 2 2 4 6" xfId="4707" xr:uid="{00000000-0005-0000-0000-00004B110000}"/>
    <cellStyle name="Hyperlink 4 2 2 2 4 7" xfId="6917" xr:uid="{A581F990-AF8D-429F-A1F7-51D69D3EC99A}"/>
    <cellStyle name="Hyperlink 4 2 2 2 5" xfId="370" xr:uid="{00000000-0005-0000-0000-00004C110000}"/>
    <cellStyle name="Hyperlink 4 2 2 2 5 2" xfId="922" xr:uid="{00000000-0005-0000-0000-00004D110000}"/>
    <cellStyle name="Hyperlink 4 2 2 2 5 2 2" xfId="2035" xr:uid="{00000000-0005-0000-0000-00004E110000}"/>
    <cellStyle name="Hyperlink 4 2 2 2 5 2 2 2" xfId="4246" xr:uid="{00000000-0005-0000-0000-00004F110000}"/>
    <cellStyle name="Hyperlink 4 2 2 2 5 2 2 2 2" xfId="10876" xr:uid="{8EE5602B-1803-4020-B456-D88998ABC99D}"/>
    <cellStyle name="Hyperlink 4 2 2 2 5 2 2 3" xfId="6456" xr:uid="{00000000-0005-0000-0000-000050110000}"/>
    <cellStyle name="Hyperlink 4 2 2 2 5 2 2 4" xfId="8666" xr:uid="{5A1C6398-3355-4807-87C5-59902A2BCDD6}"/>
    <cellStyle name="Hyperlink 4 2 2 2 5 2 3" xfId="3141" xr:uid="{00000000-0005-0000-0000-000051110000}"/>
    <cellStyle name="Hyperlink 4 2 2 2 5 2 3 2" xfId="9771" xr:uid="{079C1CB9-5098-4E40-AC72-AEB659CCA927}"/>
    <cellStyle name="Hyperlink 4 2 2 2 5 2 4" xfId="5351" xr:uid="{00000000-0005-0000-0000-000052110000}"/>
    <cellStyle name="Hyperlink 4 2 2 2 5 2 5" xfId="7561" xr:uid="{F5D40723-F7DF-4BBC-8420-544662885FD6}"/>
    <cellStyle name="Hyperlink 4 2 2 2 5 3" xfId="1483" xr:uid="{00000000-0005-0000-0000-000053110000}"/>
    <cellStyle name="Hyperlink 4 2 2 2 5 3 2" xfId="3694" xr:uid="{00000000-0005-0000-0000-000054110000}"/>
    <cellStyle name="Hyperlink 4 2 2 2 5 3 2 2" xfId="10324" xr:uid="{F3CA16B3-E73F-45BE-8F50-9312AE151A89}"/>
    <cellStyle name="Hyperlink 4 2 2 2 5 3 3" xfId="5904" xr:uid="{00000000-0005-0000-0000-000055110000}"/>
    <cellStyle name="Hyperlink 4 2 2 2 5 3 4" xfId="8114" xr:uid="{C49F1C92-A17D-4424-A4DB-B72F7C4BC09A}"/>
    <cellStyle name="Hyperlink 4 2 2 2 5 4" xfId="2589" xr:uid="{00000000-0005-0000-0000-000056110000}"/>
    <cellStyle name="Hyperlink 4 2 2 2 5 4 2" xfId="9219" xr:uid="{87FAEB9A-36AD-460D-B774-1996F9C99DBC}"/>
    <cellStyle name="Hyperlink 4 2 2 2 5 5" xfId="4799" xr:uid="{00000000-0005-0000-0000-000057110000}"/>
    <cellStyle name="Hyperlink 4 2 2 2 5 6" xfId="7009" xr:uid="{62199EB6-E7D5-441A-99E4-56FB86C5FD3A}"/>
    <cellStyle name="Hyperlink 4 2 2 2 6" xfId="646" xr:uid="{00000000-0005-0000-0000-000058110000}"/>
    <cellStyle name="Hyperlink 4 2 2 2 6 2" xfId="1759" xr:uid="{00000000-0005-0000-0000-000059110000}"/>
    <cellStyle name="Hyperlink 4 2 2 2 6 2 2" xfId="3970" xr:uid="{00000000-0005-0000-0000-00005A110000}"/>
    <cellStyle name="Hyperlink 4 2 2 2 6 2 2 2" xfId="10600" xr:uid="{CB07CA1C-209B-4AFA-9B21-E1323056A422}"/>
    <cellStyle name="Hyperlink 4 2 2 2 6 2 3" xfId="6180" xr:uid="{00000000-0005-0000-0000-00005B110000}"/>
    <cellStyle name="Hyperlink 4 2 2 2 6 2 4" xfId="8390" xr:uid="{F7E76CFA-C93C-47CE-A431-2134672C3D13}"/>
    <cellStyle name="Hyperlink 4 2 2 2 6 3" xfId="2865" xr:uid="{00000000-0005-0000-0000-00005C110000}"/>
    <cellStyle name="Hyperlink 4 2 2 2 6 3 2" xfId="9495" xr:uid="{F24DC040-720C-42D5-8BF4-30BF39E1C783}"/>
    <cellStyle name="Hyperlink 4 2 2 2 6 4" xfId="5075" xr:uid="{00000000-0005-0000-0000-00005D110000}"/>
    <cellStyle name="Hyperlink 4 2 2 2 6 5" xfId="7285" xr:uid="{D147CD55-8BBF-4428-9CF6-167B691E9BDF}"/>
    <cellStyle name="Hyperlink 4 2 2 2 7" xfId="1207" xr:uid="{00000000-0005-0000-0000-00005E110000}"/>
    <cellStyle name="Hyperlink 4 2 2 2 7 2" xfId="3418" xr:uid="{00000000-0005-0000-0000-00005F110000}"/>
    <cellStyle name="Hyperlink 4 2 2 2 7 2 2" xfId="10048" xr:uid="{2DA5845E-F02A-4383-BE42-FF5F2468354C}"/>
    <cellStyle name="Hyperlink 4 2 2 2 7 3" xfId="5628" xr:uid="{00000000-0005-0000-0000-000060110000}"/>
    <cellStyle name="Hyperlink 4 2 2 2 7 4" xfId="7838" xr:uid="{611E6C21-9D66-4A3C-AC60-44A89C3B1D8D}"/>
    <cellStyle name="Hyperlink 4 2 2 2 8" xfId="2313" xr:uid="{00000000-0005-0000-0000-000061110000}"/>
    <cellStyle name="Hyperlink 4 2 2 2 8 2" xfId="8943" xr:uid="{ACC8D072-4544-4126-9915-632361671D0A}"/>
    <cellStyle name="Hyperlink 4 2 2 2 9" xfId="4523" xr:uid="{00000000-0005-0000-0000-000062110000}"/>
    <cellStyle name="Hyperlink 4 2 2 3" xfId="120" xr:uid="{00000000-0005-0000-0000-000063110000}"/>
    <cellStyle name="Hyperlink 4 2 2 3 2" xfId="212" xr:uid="{00000000-0005-0000-0000-000064110000}"/>
    <cellStyle name="Hyperlink 4 2 2 3 2 2" xfId="488" xr:uid="{00000000-0005-0000-0000-000065110000}"/>
    <cellStyle name="Hyperlink 4 2 2 3 2 2 2" xfId="1040" xr:uid="{00000000-0005-0000-0000-000066110000}"/>
    <cellStyle name="Hyperlink 4 2 2 3 2 2 2 2" xfId="2153" xr:uid="{00000000-0005-0000-0000-000067110000}"/>
    <cellStyle name="Hyperlink 4 2 2 3 2 2 2 2 2" xfId="4364" xr:uid="{00000000-0005-0000-0000-000068110000}"/>
    <cellStyle name="Hyperlink 4 2 2 3 2 2 2 2 2 2" xfId="10994" xr:uid="{511F3E6A-50D5-4B35-A27B-E96A2100B96F}"/>
    <cellStyle name="Hyperlink 4 2 2 3 2 2 2 2 3" xfId="6574" xr:uid="{00000000-0005-0000-0000-000069110000}"/>
    <cellStyle name="Hyperlink 4 2 2 3 2 2 2 2 4" xfId="8784" xr:uid="{861C90BE-F9DF-49DC-B30A-40DF79F832C3}"/>
    <cellStyle name="Hyperlink 4 2 2 3 2 2 2 3" xfId="3259" xr:uid="{00000000-0005-0000-0000-00006A110000}"/>
    <cellStyle name="Hyperlink 4 2 2 3 2 2 2 3 2" xfId="9889" xr:uid="{E590DB8D-6E93-4ECB-82B4-6FEB4AE90FEE}"/>
    <cellStyle name="Hyperlink 4 2 2 3 2 2 2 4" xfId="5469" xr:uid="{00000000-0005-0000-0000-00006B110000}"/>
    <cellStyle name="Hyperlink 4 2 2 3 2 2 2 5" xfId="7679" xr:uid="{ED0D5B46-583E-4016-B171-B15D14C081B7}"/>
    <cellStyle name="Hyperlink 4 2 2 3 2 2 3" xfId="1601" xr:uid="{00000000-0005-0000-0000-00006C110000}"/>
    <cellStyle name="Hyperlink 4 2 2 3 2 2 3 2" xfId="3812" xr:uid="{00000000-0005-0000-0000-00006D110000}"/>
    <cellStyle name="Hyperlink 4 2 2 3 2 2 3 2 2" xfId="10442" xr:uid="{C080B484-D10A-4225-9C8B-BA7DE2B32765}"/>
    <cellStyle name="Hyperlink 4 2 2 3 2 2 3 3" xfId="6022" xr:uid="{00000000-0005-0000-0000-00006E110000}"/>
    <cellStyle name="Hyperlink 4 2 2 3 2 2 3 4" xfId="8232" xr:uid="{30E057DE-245A-426E-B607-10D373676558}"/>
    <cellStyle name="Hyperlink 4 2 2 3 2 2 4" xfId="2707" xr:uid="{00000000-0005-0000-0000-00006F110000}"/>
    <cellStyle name="Hyperlink 4 2 2 3 2 2 4 2" xfId="9337" xr:uid="{DEDF80ED-0FED-4834-B4ED-EA5C4C0431D3}"/>
    <cellStyle name="Hyperlink 4 2 2 3 2 2 5" xfId="4917" xr:uid="{00000000-0005-0000-0000-000070110000}"/>
    <cellStyle name="Hyperlink 4 2 2 3 2 2 6" xfId="7127" xr:uid="{EC6BECEE-2398-4CEC-B74D-191F93176922}"/>
    <cellStyle name="Hyperlink 4 2 2 3 2 3" xfId="764" xr:uid="{00000000-0005-0000-0000-000071110000}"/>
    <cellStyle name="Hyperlink 4 2 2 3 2 3 2" xfId="1877" xr:uid="{00000000-0005-0000-0000-000072110000}"/>
    <cellStyle name="Hyperlink 4 2 2 3 2 3 2 2" xfId="4088" xr:uid="{00000000-0005-0000-0000-000073110000}"/>
    <cellStyle name="Hyperlink 4 2 2 3 2 3 2 2 2" xfId="10718" xr:uid="{986B9494-9FBC-4302-8646-9B7A8B1C5034}"/>
    <cellStyle name="Hyperlink 4 2 2 3 2 3 2 3" xfId="6298" xr:uid="{00000000-0005-0000-0000-000074110000}"/>
    <cellStyle name="Hyperlink 4 2 2 3 2 3 2 4" xfId="8508" xr:uid="{2F32CDB4-B9E9-49A4-84F1-5690640AF689}"/>
    <cellStyle name="Hyperlink 4 2 2 3 2 3 3" xfId="2983" xr:uid="{00000000-0005-0000-0000-000075110000}"/>
    <cellStyle name="Hyperlink 4 2 2 3 2 3 3 2" xfId="9613" xr:uid="{12D0F6A0-EA09-4F17-874A-40E7541A1D25}"/>
    <cellStyle name="Hyperlink 4 2 2 3 2 3 4" xfId="5193" xr:uid="{00000000-0005-0000-0000-000076110000}"/>
    <cellStyle name="Hyperlink 4 2 2 3 2 3 5" xfId="7403" xr:uid="{2FC90ACE-3698-4E64-91E9-B79499FB4852}"/>
    <cellStyle name="Hyperlink 4 2 2 3 2 4" xfId="1325" xr:uid="{00000000-0005-0000-0000-000077110000}"/>
    <cellStyle name="Hyperlink 4 2 2 3 2 4 2" xfId="3536" xr:uid="{00000000-0005-0000-0000-000078110000}"/>
    <cellStyle name="Hyperlink 4 2 2 3 2 4 2 2" xfId="10166" xr:uid="{F51688A1-1AF7-49A6-843B-B553891D0737}"/>
    <cellStyle name="Hyperlink 4 2 2 3 2 4 3" xfId="5746" xr:uid="{00000000-0005-0000-0000-000079110000}"/>
    <cellStyle name="Hyperlink 4 2 2 3 2 4 4" xfId="7956" xr:uid="{8786F073-F6FC-4F13-9202-B472184619BB}"/>
    <cellStyle name="Hyperlink 4 2 2 3 2 5" xfId="2431" xr:uid="{00000000-0005-0000-0000-00007A110000}"/>
    <cellStyle name="Hyperlink 4 2 2 3 2 5 2" xfId="9061" xr:uid="{62EE1A42-B055-4489-BBC0-54CC962E8536}"/>
    <cellStyle name="Hyperlink 4 2 2 3 2 6" xfId="4641" xr:uid="{00000000-0005-0000-0000-00007B110000}"/>
    <cellStyle name="Hyperlink 4 2 2 3 2 7" xfId="6851" xr:uid="{0BB25DD8-D18D-4358-B9AF-7378063528C2}"/>
    <cellStyle name="Hyperlink 4 2 2 3 3" xfId="304" xr:uid="{00000000-0005-0000-0000-00007C110000}"/>
    <cellStyle name="Hyperlink 4 2 2 3 3 2" xfId="580" xr:uid="{00000000-0005-0000-0000-00007D110000}"/>
    <cellStyle name="Hyperlink 4 2 2 3 3 2 2" xfId="1132" xr:uid="{00000000-0005-0000-0000-00007E110000}"/>
    <cellStyle name="Hyperlink 4 2 2 3 3 2 2 2" xfId="2245" xr:uid="{00000000-0005-0000-0000-00007F110000}"/>
    <cellStyle name="Hyperlink 4 2 2 3 3 2 2 2 2" xfId="4456" xr:uid="{00000000-0005-0000-0000-000080110000}"/>
    <cellStyle name="Hyperlink 4 2 2 3 3 2 2 2 2 2" xfId="11086" xr:uid="{4AECBF14-1B05-4AE8-B783-DD641D3F4986}"/>
    <cellStyle name="Hyperlink 4 2 2 3 3 2 2 2 3" xfId="6666" xr:uid="{00000000-0005-0000-0000-000081110000}"/>
    <cellStyle name="Hyperlink 4 2 2 3 3 2 2 2 4" xfId="8876" xr:uid="{D2750409-0136-46C5-BA21-85C653BBAE87}"/>
    <cellStyle name="Hyperlink 4 2 2 3 3 2 2 3" xfId="3351" xr:uid="{00000000-0005-0000-0000-000082110000}"/>
    <cellStyle name="Hyperlink 4 2 2 3 3 2 2 3 2" xfId="9981" xr:uid="{A4D1E233-E32B-4C28-BDDC-9530A6E6B51E}"/>
    <cellStyle name="Hyperlink 4 2 2 3 3 2 2 4" xfId="5561" xr:uid="{00000000-0005-0000-0000-000083110000}"/>
    <cellStyle name="Hyperlink 4 2 2 3 3 2 2 5" xfId="7771" xr:uid="{76CE474D-D6A4-4462-9267-732E500F2B87}"/>
    <cellStyle name="Hyperlink 4 2 2 3 3 2 3" xfId="1693" xr:uid="{00000000-0005-0000-0000-000084110000}"/>
    <cellStyle name="Hyperlink 4 2 2 3 3 2 3 2" xfId="3904" xr:uid="{00000000-0005-0000-0000-000085110000}"/>
    <cellStyle name="Hyperlink 4 2 2 3 3 2 3 2 2" xfId="10534" xr:uid="{C965A5A8-A85E-4033-B08A-004F0C9ABB79}"/>
    <cellStyle name="Hyperlink 4 2 2 3 3 2 3 3" xfId="6114" xr:uid="{00000000-0005-0000-0000-000086110000}"/>
    <cellStyle name="Hyperlink 4 2 2 3 3 2 3 4" xfId="8324" xr:uid="{1F9317E1-B9D0-4D3B-9B54-F04CD8226ACB}"/>
    <cellStyle name="Hyperlink 4 2 2 3 3 2 4" xfId="2799" xr:uid="{00000000-0005-0000-0000-000087110000}"/>
    <cellStyle name="Hyperlink 4 2 2 3 3 2 4 2" xfId="9429" xr:uid="{54C57F9F-92C1-452E-8A79-C1BE252A7232}"/>
    <cellStyle name="Hyperlink 4 2 2 3 3 2 5" xfId="5009" xr:uid="{00000000-0005-0000-0000-000088110000}"/>
    <cellStyle name="Hyperlink 4 2 2 3 3 2 6" xfId="7219" xr:uid="{CA89696C-FDF2-4716-8333-9EFF24A852CB}"/>
    <cellStyle name="Hyperlink 4 2 2 3 3 3" xfId="856" xr:uid="{00000000-0005-0000-0000-000089110000}"/>
    <cellStyle name="Hyperlink 4 2 2 3 3 3 2" xfId="1969" xr:uid="{00000000-0005-0000-0000-00008A110000}"/>
    <cellStyle name="Hyperlink 4 2 2 3 3 3 2 2" xfId="4180" xr:uid="{00000000-0005-0000-0000-00008B110000}"/>
    <cellStyle name="Hyperlink 4 2 2 3 3 3 2 2 2" xfId="10810" xr:uid="{AD3029C8-4302-4522-B0D8-AFD75B70AFB8}"/>
    <cellStyle name="Hyperlink 4 2 2 3 3 3 2 3" xfId="6390" xr:uid="{00000000-0005-0000-0000-00008C110000}"/>
    <cellStyle name="Hyperlink 4 2 2 3 3 3 2 4" xfId="8600" xr:uid="{ED4026EC-BB1D-4729-A6E8-017FF92CA091}"/>
    <cellStyle name="Hyperlink 4 2 2 3 3 3 3" xfId="3075" xr:uid="{00000000-0005-0000-0000-00008D110000}"/>
    <cellStyle name="Hyperlink 4 2 2 3 3 3 3 2" xfId="9705" xr:uid="{20A44BB1-3057-474F-8E8D-2FA01DD090D3}"/>
    <cellStyle name="Hyperlink 4 2 2 3 3 3 4" xfId="5285" xr:uid="{00000000-0005-0000-0000-00008E110000}"/>
    <cellStyle name="Hyperlink 4 2 2 3 3 3 5" xfId="7495" xr:uid="{C1BC1232-9521-46A1-AC98-E3274ADF734B}"/>
    <cellStyle name="Hyperlink 4 2 2 3 3 4" xfId="1417" xr:uid="{00000000-0005-0000-0000-00008F110000}"/>
    <cellStyle name="Hyperlink 4 2 2 3 3 4 2" xfId="3628" xr:uid="{00000000-0005-0000-0000-000090110000}"/>
    <cellStyle name="Hyperlink 4 2 2 3 3 4 2 2" xfId="10258" xr:uid="{C20DD9E2-8C3B-4B0A-BD85-A28D83419BDD}"/>
    <cellStyle name="Hyperlink 4 2 2 3 3 4 3" xfId="5838" xr:uid="{00000000-0005-0000-0000-000091110000}"/>
    <cellStyle name="Hyperlink 4 2 2 3 3 4 4" xfId="8048" xr:uid="{45653AB6-1058-4B1F-A9F6-3A21D848FB46}"/>
    <cellStyle name="Hyperlink 4 2 2 3 3 5" xfId="2523" xr:uid="{00000000-0005-0000-0000-000092110000}"/>
    <cellStyle name="Hyperlink 4 2 2 3 3 5 2" xfId="9153" xr:uid="{AB217222-3227-4531-829F-BF99FC6780BC}"/>
    <cellStyle name="Hyperlink 4 2 2 3 3 6" xfId="4733" xr:uid="{00000000-0005-0000-0000-000093110000}"/>
    <cellStyle name="Hyperlink 4 2 2 3 3 7" xfId="6943" xr:uid="{ABDBA0CC-4735-4BFD-9EBE-DEECA92797FA}"/>
    <cellStyle name="Hyperlink 4 2 2 3 4" xfId="396" xr:uid="{00000000-0005-0000-0000-000094110000}"/>
    <cellStyle name="Hyperlink 4 2 2 3 4 2" xfId="948" xr:uid="{00000000-0005-0000-0000-000095110000}"/>
    <cellStyle name="Hyperlink 4 2 2 3 4 2 2" xfId="2061" xr:uid="{00000000-0005-0000-0000-000096110000}"/>
    <cellStyle name="Hyperlink 4 2 2 3 4 2 2 2" xfId="4272" xr:uid="{00000000-0005-0000-0000-000097110000}"/>
    <cellStyle name="Hyperlink 4 2 2 3 4 2 2 2 2" xfId="10902" xr:uid="{7E76F654-2E0E-4086-8107-9538833243EC}"/>
    <cellStyle name="Hyperlink 4 2 2 3 4 2 2 3" xfId="6482" xr:uid="{00000000-0005-0000-0000-000098110000}"/>
    <cellStyle name="Hyperlink 4 2 2 3 4 2 2 4" xfId="8692" xr:uid="{0A65EDCE-D0DE-4F08-9603-14FF3906FF33}"/>
    <cellStyle name="Hyperlink 4 2 2 3 4 2 3" xfId="3167" xr:uid="{00000000-0005-0000-0000-000099110000}"/>
    <cellStyle name="Hyperlink 4 2 2 3 4 2 3 2" xfId="9797" xr:uid="{3C6D904D-FF01-4DF9-A4B9-C7D89C609C44}"/>
    <cellStyle name="Hyperlink 4 2 2 3 4 2 4" xfId="5377" xr:uid="{00000000-0005-0000-0000-00009A110000}"/>
    <cellStyle name="Hyperlink 4 2 2 3 4 2 5" xfId="7587" xr:uid="{8F826500-A12F-478C-9E2E-B3B680704E91}"/>
    <cellStyle name="Hyperlink 4 2 2 3 4 3" xfId="1509" xr:uid="{00000000-0005-0000-0000-00009B110000}"/>
    <cellStyle name="Hyperlink 4 2 2 3 4 3 2" xfId="3720" xr:uid="{00000000-0005-0000-0000-00009C110000}"/>
    <cellStyle name="Hyperlink 4 2 2 3 4 3 2 2" xfId="10350" xr:uid="{F003502A-2B0C-46AB-BA55-A406242CE956}"/>
    <cellStyle name="Hyperlink 4 2 2 3 4 3 3" xfId="5930" xr:uid="{00000000-0005-0000-0000-00009D110000}"/>
    <cellStyle name="Hyperlink 4 2 2 3 4 3 4" xfId="8140" xr:uid="{D48C1B0E-7C64-4F66-B15F-B3C981A08306}"/>
    <cellStyle name="Hyperlink 4 2 2 3 4 4" xfId="2615" xr:uid="{00000000-0005-0000-0000-00009E110000}"/>
    <cellStyle name="Hyperlink 4 2 2 3 4 4 2" xfId="9245" xr:uid="{1925E916-89E3-4052-86B4-2577F8797CAB}"/>
    <cellStyle name="Hyperlink 4 2 2 3 4 5" xfId="4825" xr:uid="{00000000-0005-0000-0000-00009F110000}"/>
    <cellStyle name="Hyperlink 4 2 2 3 4 6" xfId="7035" xr:uid="{E86FA6B4-6133-4E2E-9697-C9383DB63A81}"/>
    <cellStyle name="Hyperlink 4 2 2 3 5" xfId="672" xr:uid="{00000000-0005-0000-0000-0000A0110000}"/>
    <cellStyle name="Hyperlink 4 2 2 3 5 2" xfId="1785" xr:uid="{00000000-0005-0000-0000-0000A1110000}"/>
    <cellStyle name="Hyperlink 4 2 2 3 5 2 2" xfId="3996" xr:uid="{00000000-0005-0000-0000-0000A2110000}"/>
    <cellStyle name="Hyperlink 4 2 2 3 5 2 2 2" xfId="10626" xr:uid="{16EB89CA-584E-4DE3-9BD1-071E55119438}"/>
    <cellStyle name="Hyperlink 4 2 2 3 5 2 3" xfId="6206" xr:uid="{00000000-0005-0000-0000-0000A3110000}"/>
    <cellStyle name="Hyperlink 4 2 2 3 5 2 4" xfId="8416" xr:uid="{E59A4B72-DA74-4D22-9443-78B53597B0ED}"/>
    <cellStyle name="Hyperlink 4 2 2 3 5 3" xfId="2891" xr:uid="{00000000-0005-0000-0000-0000A4110000}"/>
    <cellStyle name="Hyperlink 4 2 2 3 5 3 2" xfId="9521" xr:uid="{537C5F94-CC15-4C02-A1EE-E3B57D7E5DA5}"/>
    <cellStyle name="Hyperlink 4 2 2 3 5 4" xfId="5101" xr:uid="{00000000-0005-0000-0000-0000A5110000}"/>
    <cellStyle name="Hyperlink 4 2 2 3 5 5" xfId="7311" xr:uid="{C1F78E57-3272-4B00-9DEA-F5BA4484229F}"/>
    <cellStyle name="Hyperlink 4 2 2 3 6" xfId="1233" xr:uid="{00000000-0005-0000-0000-0000A6110000}"/>
    <cellStyle name="Hyperlink 4 2 2 3 6 2" xfId="3444" xr:uid="{00000000-0005-0000-0000-0000A7110000}"/>
    <cellStyle name="Hyperlink 4 2 2 3 6 2 2" xfId="10074" xr:uid="{E69306B5-1468-43FD-9CB3-CB156A8EC6B7}"/>
    <cellStyle name="Hyperlink 4 2 2 3 6 3" xfId="5654" xr:uid="{00000000-0005-0000-0000-0000A8110000}"/>
    <cellStyle name="Hyperlink 4 2 2 3 6 4" xfId="7864" xr:uid="{8C911C38-6525-4ED7-B53A-8602D74F6087}"/>
    <cellStyle name="Hyperlink 4 2 2 3 7" xfId="2339" xr:uid="{00000000-0005-0000-0000-0000A9110000}"/>
    <cellStyle name="Hyperlink 4 2 2 3 7 2" xfId="8969" xr:uid="{E02ABCA2-B84F-49D7-8F9F-1AA54033DE81}"/>
    <cellStyle name="Hyperlink 4 2 2 3 8" xfId="4549" xr:uid="{00000000-0005-0000-0000-0000AA110000}"/>
    <cellStyle name="Hyperlink 4 2 2 3 9" xfId="6759" xr:uid="{8B0DBCCD-A78D-46A5-8177-B8F9A965033B}"/>
    <cellStyle name="Hyperlink 4 2 2 4" xfId="166" xr:uid="{00000000-0005-0000-0000-0000AB110000}"/>
    <cellStyle name="Hyperlink 4 2 2 4 2" xfId="442" xr:uid="{00000000-0005-0000-0000-0000AC110000}"/>
    <cellStyle name="Hyperlink 4 2 2 4 2 2" xfId="994" xr:uid="{00000000-0005-0000-0000-0000AD110000}"/>
    <cellStyle name="Hyperlink 4 2 2 4 2 2 2" xfId="2107" xr:uid="{00000000-0005-0000-0000-0000AE110000}"/>
    <cellStyle name="Hyperlink 4 2 2 4 2 2 2 2" xfId="4318" xr:uid="{00000000-0005-0000-0000-0000AF110000}"/>
    <cellStyle name="Hyperlink 4 2 2 4 2 2 2 2 2" xfId="10948" xr:uid="{B9822ACD-10A3-4956-91B4-1988D92632EA}"/>
    <cellStyle name="Hyperlink 4 2 2 4 2 2 2 3" xfId="6528" xr:uid="{00000000-0005-0000-0000-0000B0110000}"/>
    <cellStyle name="Hyperlink 4 2 2 4 2 2 2 4" xfId="8738" xr:uid="{1C030BCA-4C1B-42C5-8219-5D92A8F3F7F5}"/>
    <cellStyle name="Hyperlink 4 2 2 4 2 2 3" xfId="3213" xr:uid="{00000000-0005-0000-0000-0000B1110000}"/>
    <cellStyle name="Hyperlink 4 2 2 4 2 2 3 2" xfId="9843" xr:uid="{1D0E57E7-0990-419D-B418-E4210D9502E6}"/>
    <cellStyle name="Hyperlink 4 2 2 4 2 2 4" xfId="5423" xr:uid="{00000000-0005-0000-0000-0000B2110000}"/>
    <cellStyle name="Hyperlink 4 2 2 4 2 2 5" xfId="7633" xr:uid="{43CD9F6D-5CB5-40E4-BA7B-6B113A7F0F93}"/>
    <cellStyle name="Hyperlink 4 2 2 4 2 3" xfId="1555" xr:uid="{00000000-0005-0000-0000-0000B3110000}"/>
    <cellStyle name="Hyperlink 4 2 2 4 2 3 2" xfId="3766" xr:uid="{00000000-0005-0000-0000-0000B4110000}"/>
    <cellStyle name="Hyperlink 4 2 2 4 2 3 2 2" xfId="10396" xr:uid="{19CB1735-BDF7-4938-880E-4BB306B6752A}"/>
    <cellStyle name="Hyperlink 4 2 2 4 2 3 3" xfId="5976" xr:uid="{00000000-0005-0000-0000-0000B5110000}"/>
    <cellStyle name="Hyperlink 4 2 2 4 2 3 4" xfId="8186" xr:uid="{6FF2211B-B355-40B8-9C0A-17613AA8A150}"/>
    <cellStyle name="Hyperlink 4 2 2 4 2 4" xfId="2661" xr:uid="{00000000-0005-0000-0000-0000B6110000}"/>
    <cellStyle name="Hyperlink 4 2 2 4 2 4 2" xfId="9291" xr:uid="{532506B0-5321-4DE8-9B59-1DB99D5F1313}"/>
    <cellStyle name="Hyperlink 4 2 2 4 2 5" xfId="4871" xr:uid="{00000000-0005-0000-0000-0000B7110000}"/>
    <cellStyle name="Hyperlink 4 2 2 4 2 6" xfId="7081" xr:uid="{CFC92755-C181-4491-AAB0-925A6C73E5C2}"/>
    <cellStyle name="Hyperlink 4 2 2 4 3" xfId="718" xr:uid="{00000000-0005-0000-0000-0000B8110000}"/>
    <cellStyle name="Hyperlink 4 2 2 4 3 2" xfId="1831" xr:uid="{00000000-0005-0000-0000-0000B9110000}"/>
    <cellStyle name="Hyperlink 4 2 2 4 3 2 2" xfId="4042" xr:uid="{00000000-0005-0000-0000-0000BA110000}"/>
    <cellStyle name="Hyperlink 4 2 2 4 3 2 2 2" xfId="10672" xr:uid="{80E1B1A2-2E1D-483F-830C-1DA15E3CC518}"/>
    <cellStyle name="Hyperlink 4 2 2 4 3 2 3" xfId="6252" xr:uid="{00000000-0005-0000-0000-0000BB110000}"/>
    <cellStyle name="Hyperlink 4 2 2 4 3 2 4" xfId="8462" xr:uid="{1319382D-0D6F-4C6A-8FB8-BA07D8A311AE}"/>
    <cellStyle name="Hyperlink 4 2 2 4 3 3" xfId="2937" xr:uid="{00000000-0005-0000-0000-0000BC110000}"/>
    <cellStyle name="Hyperlink 4 2 2 4 3 3 2" xfId="9567" xr:uid="{BF6CF780-9FC9-4EFA-99B7-A258DFCCA7FE}"/>
    <cellStyle name="Hyperlink 4 2 2 4 3 4" xfId="5147" xr:uid="{00000000-0005-0000-0000-0000BD110000}"/>
    <cellStyle name="Hyperlink 4 2 2 4 3 5" xfId="7357" xr:uid="{53C7EFCE-9613-4C27-A092-157357F7F928}"/>
    <cellStyle name="Hyperlink 4 2 2 4 4" xfId="1279" xr:uid="{00000000-0005-0000-0000-0000BE110000}"/>
    <cellStyle name="Hyperlink 4 2 2 4 4 2" xfId="3490" xr:uid="{00000000-0005-0000-0000-0000BF110000}"/>
    <cellStyle name="Hyperlink 4 2 2 4 4 2 2" xfId="10120" xr:uid="{343539BE-A4D7-4E62-8106-0494A5DB0A99}"/>
    <cellStyle name="Hyperlink 4 2 2 4 4 3" xfId="5700" xr:uid="{00000000-0005-0000-0000-0000C0110000}"/>
    <cellStyle name="Hyperlink 4 2 2 4 4 4" xfId="7910" xr:uid="{DFDDE1B8-3B9D-4E12-8D53-709F68119B86}"/>
    <cellStyle name="Hyperlink 4 2 2 4 5" xfId="2385" xr:uid="{00000000-0005-0000-0000-0000C1110000}"/>
    <cellStyle name="Hyperlink 4 2 2 4 5 2" xfId="9015" xr:uid="{324ABA4B-7764-410B-BFB3-5766D945FD2B}"/>
    <cellStyle name="Hyperlink 4 2 2 4 6" xfId="4595" xr:uid="{00000000-0005-0000-0000-0000C2110000}"/>
    <cellStyle name="Hyperlink 4 2 2 4 7" xfId="6805" xr:uid="{A18531DA-AAE1-4DE1-ADEC-265A721D0B22}"/>
    <cellStyle name="Hyperlink 4 2 2 5" xfId="258" xr:uid="{00000000-0005-0000-0000-0000C3110000}"/>
    <cellStyle name="Hyperlink 4 2 2 5 2" xfId="534" xr:uid="{00000000-0005-0000-0000-0000C4110000}"/>
    <cellStyle name="Hyperlink 4 2 2 5 2 2" xfId="1086" xr:uid="{00000000-0005-0000-0000-0000C5110000}"/>
    <cellStyle name="Hyperlink 4 2 2 5 2 2 2" xfId="2199" xr:uid="{00000000-0005-0000-0000-0000C6110000}"/>
    <cellStyle name="Hyperlink 4 2 2 5 2 2 2 2" xfId="4410" xr:uid="{00000000-0005-0000-0000-0000C7110000}"/>
    <cellStyle name="Hyperlink 4 2 2 5 2 2 2 2 2" xfId="11040" xr:uid="{9703F52F-90B1-482D-B480-F03C66639284}"/>
    <cellStyle name="Hyperlink 4 2 2 5 2 2 2 3" xfId="6620" xr:uid="{00000000-0005-0000-0000-0000C8110000}"/>
    <cellStyle name="Hyperlink 4 2 2 5 2 2 2 4" xfId="8830" xr:uid="{C1172887-12A8-417B-8A4E-B65BECCBB8FB}"/>
    <cellStyle name="Hyperlink 4 2 2 5 2 2 3" xfId="3305" xr:uid="{00000000-0005-0000-0000-0000C9110000}"/>
    <cellStyle name="Hyperlink 4 2 2 5 2 2 3 2" xfId="9935" xr:uid="{488EAABF-F19F-45E3-862E-AB837746A7E6}"/>
    <cellStyle name="Hyperlink 4 2 2 5 2 2 4" xfId="5515" xr:uid="{00000000-0005-0000-0000-0000CA110000}"/>
    <cellStyle name="Hyperlink 4 2 2 5 2 2 5" xfId="7725" xr:uid="{9AFFE0D0-E221-4F7B-8961-DE954929126E}"/>
    <cellStyle name="Hyperlink 4 2 2 5 2 3" xfId="1647" xr:uid="{00000000-0005-0000-0000-0000CB110000}"/>
    <cellStyle name="Hyperlink 4 2 2 5 2 3 2" xfId="3858" xr:uid="{00000000-0005-0000-0000-0000CC110000}"/>
    <cellStyle name="Hyperlink 4 2 2 5 2 3 2 2" xfId="10488" xr:uid="{9DB5A8F4-3B43-4F6F-95AA-321F1BE32B22}"/>
    <cellStyle name="Hyperlink 4 2 2 5 2 3 3" xfId="6068" xr:uid="{00000000-0005-0000-0000-0000CD110000}"/>
    <cellStyle name="Hyperlink 4 2 2 5 2 3 4" xfId="8278" xr:uid="{F8701F81-64DE-433B-99A4-E06BCD363BA9}"/>
    <cellStyle name="Hyperlink 4 2 2 5 2 4" xfId="2753" xr:uid="{00000000-0005-0000-0000-0000CE110000}"/>
    <cellStyle name="Hyperlink 4 2 2 5 2 4 2" xfId="9383" xr:uid="{33883EA2-5583-4F69-93BA-7847A2967A4C}"/>
    <cellStyle name="Hyperlink 4 2 2 5 2 5" xfId="4963" xr:uid="{00000000-0005-0000-0000-0000CF110000}"/>
    <cellStyle name="Hyperlink 4 2 2 5 2 6" xfId="7173" xr:uid="{1265233C-1930-4137-AEB5-E299DD66B665}"/>
    <cellStyle name="Hyperlink 4 2 2 5 3" xfId="810" xr:uid="{00000000-0005-0000-0000-0000D0110000}"/>
    <cellStyle name="Hyperlink 4 2 2 5 3 2" xfId="1923" xr:uid="{00000000-0005-0000-0000-0000D1110000}"/>
    <cellStyle name="Hyperlink 4 2 2 5 3 2 2" xfId="4134" xr:uid="{00000000-0005-0000-0000-0000D2110000}"/>
    <cellStyle name="Hyperlink 4 2 2 5 3 2 2 2" xfId="10764" xr:uid="{99D8531E-9012-4842-893D-18B9935503B6}"/>
    <cellStyle name="Hyperlink 4 2 2 5 3 2 3" xfId="6344" xr:uid="{00000000-0005-0000-0000-0000D3110000}"/>
    <cellStyle name="Hyperlink 4 2 2 5 3 2 4" xfId="8554" xr:uid="{089622F0-EC85-4B93-8CDA-D401752D084F}"/>
    <cellStyle name="Hyperlink 4 2 2 5 3 3" xfId="3029" xr:uid="{00000000-0005-0000-0000-0000D4110000}"/>
    <cellStyle name="Hyperlink 4 2 2 5 3 3 2" xfId="9659" xr:uid="{83B86229-B764-49A1-8F9C-08A87704FD3F}"/>
    <cellStyle name="Hyperlink 4 2 2 5 3 4" xfId="5239" xr:uid="{00000000-0005-0000-0000-0000D5110000}"/>
    <cellStyle name="Hyperlink 4 2 2 5 3 5" xfId="7449" xr:uid="{E1638090-BE65-47BF-8CB4-88AC20F6A720}"/>
    <cellStyle name="Hyperlink 4 2 2 5 4" xfId="1371" xr:uid="{00000000-0005-0000-0000-0000D6110000}"/>
    <cellStyle name="Hyperlink 4 2 2 5 4 2" xfId="3582" xr:uid="{00000000-0005-0000-0000-0000D7110000}"/>
    <cellStyle name="Hyperlink 4 2 2 5 4 2 2" xfId="10212" xr:uid="{DCBFF30A-51DE-4BAB-BD08-29CF78633A12}"/>
    <cellStyle name="Hyperlink 4 2 2 5 4 3" xfId="5792" xr:uid="{00000000-0005-0000-0000-0000D8110000}"/>
    <cellStyle name="Hyperlink 4 2 2 5 4 4" xfId="8002" xr:uid="{CB2F6F44-4DF7-45DB-811D-848D3722A6C2}"/>
    <cellStyle name="Hyperlink 4 2 2 5 5" xfId="2477" xr:uid="{00000000-0005-0000-0000-0000D9110000}"/>
    <cellStyle name="Hyperlink 4 2 2 5 5 2" xfId="9107" xr:uid="{8C7648A2-AE67-474E-BAD4-628A9FFC8067}"/>
    <cellStyle name="Hyperlink 4 2 2 5 6" xfId="4687" xr:uid="{00000000-0005-0000-0000-0000DA110000}"/>
    <cellStyle name="Hyperlink 4 2 2 5 7" xfId="6897" xr:uid="{FA51BC89-F125-4CF1-936E-36F53D314495}"/>
    <cellStyle name="Hyperlink 4 2 2 6" xfId="350" xr:uid="{00000000-0005-0000-0000-0000DB110000}"/>
    <cellStyle name="Hyperlink 4 2 2 6 2" xfId="902" xr:uid="{00000000-0005-0000-0000-0000DC110000}"/>
    <cellStyle name="Hyperlink 4 2 2 6 2 2" xfId="2015" xr:uid="{00000000-0005-0000-0000-0000DD110000}"/>
    <cellStyle name="Hyperlink 4 2 2 6 2 2 2" xfId="4226" xr:uid="{00000000-0005-0000-0000-0000DE110000}"/>
    <cellStyle name="Hyperlink 4 2 2 6 2 2 2 2" xfId="10856" xr:uid="{6712ADC4-1CD0-4B5C-BAE3-D0FABDE44A87}"/>
    <cellStyle name="Hyperlink 4 2 2 6 2 2 3" xfId="6436" xr:uid="{00000000-0005-0000-0000-0000DF110000}"/>
    <cellStyle name="Hyperlink 4 2 2 6 2 2 4" xfId="8646" xr:uid="{D63D867D-F66F-4E0E-8FD1-35B1519A5FD4}"/>
    <cellStyle name="Hyperlink 4 2 2 6 2 3" xfId="3121" xr:uid="{00000000-0005-0000-0000-0000E0110000}"/>
    <cellStyle name="Hyperlink 4 2 2 6 2 3 2" xfId="9751" xr:uid="{7EA708DE-CADA-4690-BADF-B5B66F8D6C05}"/>
    <cellStyle name="Hyperlink 4 2 2 6 2 4" xfId="5331" xr:uid="{00000000-0005-0000-0000-0000E1110000}"/>
    <cellStyle name="Hyperlink 4 2 2 6 2 5" xfId="7541" xr:uid="{ADBEFC41-9B40-45DE-A926-7A43F9A51B34}"/>
    <cellStyle name="Hyperlink 4 2 2 6 3" xfId="1463" xr:uid="{00000000-0005-0000-0000-0000E2110000}"/>
    <cellStyle name="Hyperlink 4 2 2 6 3 2" xfId="3674" xr:uid="{00000000-0005-0000-0000-0000E3110000}"/>
    <cellStyle name="Hyperlink 4 2 2 6 3 2 2" xfId="10304" xr:uid="{4878C88E-A434-4529-A161-C78A43E44926}"/>
    <cellStyle name="Hyperlink 4 2 2 6 3 3" xfId="5884" xr:uid="{00000000-0005-0000-0000-0000E4110000}"/>
    <cellStyle name="Hyperlink 4 2 2 6 3 4" xfId="8094" xr:uid="{0588B728-5524-4AAA-8638-E5BE9895ABEB}"/>
    <cellStyle name="Hyperlink 4 2 2 6 4" xfId="2569" xr:uid="{00000000-0005-0000-0000-0000E5110000}"/>
    <cellStyle name="Hyperlink 4 2 2 6 4 2" xfId="9199" xr:uid="{0D549F0A-4D80-48FF-9164-D484DCF7929C}"/>
    <cellStyle name="Hyperlink 4 2 2 6 5" xfId="4779" xr:uid="{00000000-0005-0000-0000-0000E6110000}"/>
    <cellStyle name="Hyperlink 4 2 2 6 6" xfId="6989" xr:uid="{CA360FA6-2CB1-48A3-A4F9-E20EB7F7D601}"/>
    <cellStyle name="Hyperlink 4 2 2 7" xfId="626" xr:uid="{00000000-0005-0000-0000-0000E7110000}"/>
    <cellStyle name="Hyperlink 4 2 2 7 2" xfId="1739" xr:uid="{00000000-0005-0000-0000-0000E8110000}"/>
    <cellStyle name="Hyperlink 4 2 2 7 2 2" xfId="3950" xr:uid="{00000000-0005-0000-0000-0000E9110000}"/>
    <cellStyle name="Hyperlink 4 2 2 7 2 2 2" xfId="10580" xr:uid="{7854FC20-0BC4-402E-B647-B5F4DF85A33D}"/>
    <cellStyle name="Hyperlink 4 2 2 7 2 3" xfId="6160" xr:uid="{00000000-0005-0000-0000-0000EA110000}"/>
    <cellStyle name="Hyperlink 4 2 2 7 2 4" xfId="8370" xr:uid="{80169B38-E846-4633-8C75-9746EBAB6B1E}"/>
    <cellStyle name="Hyperlink 4 2 2 7 3" xfId="2845" xr:uid="{00000000-0005-0000-0000-0000EB110000}"/>
    <cellStyle name="Hyperlink 4 2 2 7 3 2" xfId="9475" xr:uid="{CF939DA6-8E11-4A71-8577-1F4356A3606D}"/>
    <cellStyle name="Hyperlink 4 2 2 7 4" xfId="5055" xr:uid="{00000000-0005-0000-0000-0000EC110000}"/>
    <cellStyle name="Hyperlink 4 2 2 7 5" xfId="7265" xr:uid="{5AEB06A8-FD8C-419F-8DFC-5421AE8C34DE}"/>
    <cellStyle name="Hyperlink 4 2 2 8" xfId="1187" xr:uid="{00000000-0005-0000-0000-0000ED110000}"/>
    <cellStyle name="Hyperlink 4 2 2 8 2" xfId="3398" xr:uid="{00000000-0005-0000-0000-0000EE110000}"/>
    <cellStyle name="Hyperlink 4 2 2 8 2 2" xfId="10028" xr:uid="{9B109204-BB94-4722-80F8-449DF6AACFFA}"/>
    <cellStyle name="Hyperlink 4 2 2 8 3" xfId="5608" xr:uid="{00000000-0005-0000-0000-0000EF110000}"/>
    <cellStyle name="Hyperlink 4 2 2 8 4" xfId="7818" xr:uid="{EC34298C-E8D2-4041-9A82-E4B04D827110}"/>
    <cellStyle name="Hyperlink 4 2 2 9" xfId="2293" xr:uid="{00000000-0005-0000-0000-0000F0110000}"/>
    <cellStyle name="Hyperlink 4 2 2 9 2" xfId="8923" xr:uid="{E22415E3-D6DA-437B-B0DF-9C0C0A65AFA6}"/>
    <cellStyle name="Hyperlink 4 2 3" xfId="84" xr:uid="{00000000-0005-0000-0000-0000F1110000}"/>
    <cellStyle name="Hyperlink 4 2 3 10" xfId="6723" xr:uid="{F245891B-EE14-4D68-B8B5-EBDBA1F6FD8F}"/>
    <cellStyle name="Hyperlink 4 2 3 2" xfId="130" xr:uid="{00000000-0005-0000-0000-0000F2110000}"/>
    <cellStyle name="Hyperlink 4 2 3 2 2" xfId="222" xr:uid="{00000000-0005-0000-0000-0000F3110000}"/>
    <cellStyle name="Hyperlink 4 2 3 2 2 2" xfId="498" xr:uid="{00000000-0005-0000-0000-0000F4110000}"/>
    <cellStyle name="Hyperlink 4 2 3 2 2 2 2" xfId="1050" xr:uid="{00000000-0005-0000-0000-0000F5110000}"/>
    <cellStyle name="Hyperlink 4 2 3 2 2 2 2 2" xfId="2163" xr:uid="{00000000-0005-0000-0000-0000F6110000}"/>
    <cellStyle name="Hyperlink 4 2 3 2 2 2 2 2 2" xfId="4374" xr:uid="{00000000-0005-0000-0000-0000F7110000}"/>
    <cellStyle name="Hyperlink 4 2 3 2 2 2 2 2 2 2" xfId="11004" xr:uid="{625AFD7E-0C15-4F3F-9599-D314B5BC5B7F}"/>
    <cellStyle name="Hyperlink 4 2 3 2 2 2 2 2 3" xfId="6584" xr:uid="{00000000-0005-0000-0000-0000F8110000}"/>
    <cellStyle name="Hyperlink 4 2 3 2 2 2 2 2 4" xfId="8794" xr:uid="{63A00540-F0A5-4B69-BACB-2A0FBC296917}"/>
    <cellStyle name="Hyperlink 4 2 3 2 2 2 2 3" xfId="3269" xr:uid="{00000000-0005-0000-0000-0000F9110000}"/>
    <cellStyle name="Hyperlink 4 2 3 2 2 2 2 3 2" xfId="9899" xr:uid="{F2917707-67AE-46A2-8B93-218F8C93C353}"/>
    <cellStyle name="Hyperlink 4 2 3 2 2 2 2 4" xfId="5479" xr:uid="{00000000-0005-0000-0000-0000FA110000}"/>
    <cellStyle name="Hyperlink 4 2 3 2 2 2 2 5" xfId="7689" xr:uid="{41936BC7-3621-4417-873B-7A3B3453A956}"/>
    <cellStyle name="Hyperlink 4 2 3 2 2 2 3" xfId="1611" xr:uid="{00000000-0005-0000-0000-0000FB110000}"/>
    <cellStyle name="Hyperlink 4 2 3 2 2 2 3 2" xfId="3822" xr:uid="{00000000-0005-0000-0000-0000FC110000}"/>
    <cellStyle name="Hyperlink 4 2 3 2 2 2 3 2 2" xfId="10452" xr:uid="{85658118-623B-4D73-A2E3-DB309AECDEA0}"/>
    <cellStyle name="Hyperlink 4 2 3 2 2 2 3 3" xfId="6032" xr:uid="{00000000-0005-0000-0000-0000FD110000}"/>
    <cellStyle name="Hyperlink 4 2 3 2 2 2 3 4" xfId="8242" xr:uid="{5FEECA51-DC4B-401C-9997-42D0605E10EA}"/>
    <cellStyle name="Hyperlink 4 2 3 2 2 2 4" xfId="2717" xr:uid="{00000000-0005-0000-0000-0000FE110000}"/>
    <cellStyle name="Hyperlink 4 2 3 2 2 2 4 2" xfId="9347" xr:uid="{8D37D3C1-8D8B-4A0C-8F08-9FCD9C0017AC}"/>
    <cellStyle name="Hyperlink 4 2 3 2 2 2 5" xfId="4927" xr:uid="{00000000-0005-0000-0000-0000FF110000}"/>
    <cellStyle name="Hyperlink 4 2 3 2 2 2 6" xfId="7137" xr:uid="{4BFB161D-CAA1-43B4-97C8-87F527EC1522}"/>
    <cellStyle name="Hyperlink 4 2 3 2 2 3" xfId="774" xr:uid="{00000000-0005-0000-0000-000000120000}"/>
    <cellStyle name="Hyperlink 4 2 3 2 2 3 2" xfId="1887" xr:uid="{00000000-0005-0000-0000-000001120000}"/>
    <cellStyle name="Hyperlink 4 2 3 2 2 3 2 2" xfId="4098" xr:uid="{00000000-0005-0000-0000-000002120000}"/>
    <cellStyle name="Hyperlink 4 2 3 2 2 3 2 2 2" xfId="10728" xr:uid="{66B70766-C99B-4895-938D-D14C31EE775D}"/>
    <cellStyle name="Hyperlink 4 2 3 2 2 3 2 3" xfId="6308" xr:uid="{00000000-0005-0000-0000-000003120000}"/>
    <cellStyle name="Hyperlink 4 2 3 2 2 3 2 4" xfId="8518" xr:uid="{5BC06CC7-0FCD-46D8-8547-6BD7E8848DDD}"/>
    <cellStyle name="Hyperlink 4 2 3 2 2 3 3" xfId="2993" xr:uid="{00000000-0005-0000-0000-000004120000}"/>
    <cellStyle name="Hyperlink 4 2 3 2 2 3 3 2" xfId="9623" xr:uid="{7F06D801-37C5-4E06-ABB6-7D42CD414A3B}"/>
    <cellStyle name="Hyperlink 4 2 3 2 2 3 4" xfId="5203" xr:uid="{00000000-0005-0000-0000-000005120000}"/>
    <cellStyle name="Hyperlink 4 2 3 2 2 3 5" xfId="7413" xr:uid="{1C0FBC96-D8AC-4EB1-93A3-674DFAC2361F}"/>
    <cellStyle name="Hyperlink 4 2 3 2 2 4" xfId="1335" xr:uid="{00000000-0005-0000-0000-000006120000}"/>
    <cellStyle name="Hyperlink 4 2 3 2 2 4 2" xfId="3546" xr:uid="{00000000-0005-0000-0000-000007120000}"/>
    <cellStyle name="Hyperlink 4 2 3 2 2 4 2 2" xfId="10176" xr:uid="{C397B4C7-D684-4089-99D7-7E41C1D2B04F}"/>
    <cellStyle name="Hyperlink 4 2 3 2 2 4 3" xfId="5756" xr:uid="{00000000-0005-0000-0000-000008120000}"/>
    <cellStyle name="Hyperlink 4 2 3 2 2 4 4" xfId="7966" xr:uid="{DF68D0D2-3641-40FB-9088-F85518D71627}"/>
    <cellStyle name="Hyperlink 4 2 3 2 2 5" xfId="2441" xr:uid="{00000000-0005-0000-0000-000009120000}"/>
    <cellStyle name="Hyperlink 4 2 3 2 2 5 2" xfId="9071" xr:uid="{726F5DB7-466E-4B66-A3B3-735222724512}"/>
    <cellStyle name="Hyperlink 4 2 3 2 2 6" xfId="4651" xr:uid="{00000000-0005-0000-0000-00000A120000}"/>
    <cellStyle name="Hyperlink 4 2 3 2 2 7" xfId="6861" xr:uid="{9C5B6529-1D28-4D81-BF17-A3DA880F4815}"/>
    <cellStyle name="Hyperlink 4 2 3 2 3" xfId="314" xr:uid="{00000000-0005-0000-0000-00000B120000}"/>
    <cellStyle name="Hyperlink 4 2 3 2 3 2" xfId="590" xr:uid="{00000000-0005-0000-0000-00000C120000}"/>
    <cellStyle name="Hyperlink 4 2 3 2 3 2 2" xfId="1142" xr:uid="{00000000-0005-0000-0000-00000D120000}"/>
    <cellStyle name="Hyperlink 4 2 3 2 3 2 2 2" xfId="2255" xr:uid="{00000000-0005-0000-0000-00000E120000}"/>
    <cellStyle name="Hyperlink 4 2 3 2 3 2 2 2 2" xfId="4466" xr:uid="{00000000-0005-0000-0000-00000F120000}"/>
    <cellStyle name="Hyperlink 4 2 3 2 3 2 2 2 2 2" xfId="11096" xr:uid="{1221DA13-9CC8-4F24-8132-AABFA56BA467}"/>
    <cellStyle name="Hyperlink 4 2 3 2 3 2 2 2 3" xfId="6676" xr:uid="{00000000-0005-0000-0000-000010120000}"/>
    <cellStyle name="Hyperlink 4 2 3 2 3 2 2 2 4" xfId="8886" xr:uid="{DE06AE4A-4E74-48F4-8B58-B3FD52972C07}"/>
    <cellStyle name="Hyperlink 4 2 3 2 3 2 2 3" xfId="3361" xr:uid="{00000000-0005-0000-0000-000011120000}"/>
    <cellStyle name="Hyperlink 4 2 3 2 3 2 2 3 2" xfId="9991" xr:uid="{32A8310D-0213-4464-AC6F-9EBC4E78FF65}"/>
    <cellStyle name="Hyperlink 4 2 3 2 3 2 2 4" xfId="5571" xr:uid="{00000000-0005-0000-0000-000012120000}"/>
    <cellStyle name="Hyperlink 4 2 3 2 3 2 2 5" xfId="7781" xr:uid="{B75D133F-85DB-4955-A9D3-32A2146C10D7}"/>
    <cellStyle name="Hyperlink 4 2 3 2 3 2 3" xfId="1703" xr:uid="{00000000-0005-0000-0000-000013120000}"/>
    <cellStyle name="Hyperlink 4 2 3 2 3 2 3 2" xfId="3914" xr:uid="{00000000-0005-0000-0000-000014120000}"/>
    <cellStyle name="Hyperlink 4 2 3 2 3 2 3 2 2" xfId="10544" xr:uid="{0F355CD0-6755-40FC-80D8-515D71CE2299}"/>
    <cellStyle name="Hyperlink 4 2 3 2 3 2 3 3" xfId="6124" xr:uid="{00000000-0005-0000-0000-000015120000}"/>
    <cellStyle name="Hyperlink 4 2 3 2 3 2 3 4" xfId="8334" xr:uid="{0CCA80F7-D6EC-452D-AE47-4F7E68A2ECBD}"/>
    <cellStyle name="Hyperlink 4 2 3 2 3 2 4" xfId="2809" xr:uid="{00000000-0005-0000-0000-000016120000}"/>
    <cellStyle name="Hyperlink 4 2 3 2 3 2 4 2" xfId="9439" xr:uid="{86FB2638-8F10-45C7-9294-730334964EED}"/>
    <cellStyle name="Hyperlink 4 2 3 2 3 2 5" xfId="5019" xr:uid="{00000000-0005-0000-0000-000017120000}"/>
    <cellStyle name="Hyperlink 4 2 3 2 3 2 6" xfId="7229" xr:uid="{94EC4DE0-0B85-4F65-A9C8-56034844CDF6}"/>
    <cellStyle name="Hyperlink 4 2 3 2 3 3" xfId="866" xr:uid="{00000000-0005-0000-0000-000018120000}"/>
    <cellStyle name="Hyperlink 4 2 3 2 3 3 2" xfId="1979" xr:uid="{00000000-0005-0000-0000-000019120000}"/>
    <cellStyle name="Hyperlink 4 2 3 2 3 3 2 2" xfId="4190" xr:uid="{00000000-0005-0000-0000-00001A120000}"/>
    <cellStyle name="Hyperlink 4 2 3 2 3 3 2 2 2" xfId="10820" xr:uid="{9DDB2FEB-E9C3-411C-8E95-1AC8F81F8670}"/>
    <cellStyle name="Hyperlink 4 2 3 2 3 3 2 3" xfId="6400" xr:uid="{00000000-0005-0000-0000-00001B120000}"/>
    <cellStyle name="Hyperlink 4 2 3 2 3 3 2 4" xfId="8610" xr:uid="{1F0E2FBB-859B-4A91-87D3-DDA2D8BEC3C3}"/>
    <cellStyle name="Hyperlink 4 2 3 2 3 3 3" xfId="3085" xr:uid="{00000000-0005-0000-0000-00001C120000}"/>
    <cellStyle name="Hyperlink 4 2 3 2 3 3 3 2" xfId="9715" xr:uid="{54A7DA29-80BC-4A30-8EA2-54C727B73CC0}"/>
    <cellStyle name="Hyperlink 4 2 3 2 3 3 4" xfId="5295" xr:uid="{00000000-0005-0000-0000-00001D120000}"/>
    <cellStyle name="Hyperlink 4 2 3 2 3 3 5" xfId="7505" xr:uid="{7633BFB0-3F6A-4124-A8C6-7385DED00FCB}"/>
    <cellStyle name="Hyperlink 4 2 3 2 3 4" xfId="1427" xr:uid="{00000000-0005-0000-0000-00001E120000}"/>
    <cellStyle name="Hyperlink 4 2 3 2 3 4 2" xfId="3638" xr:uid="{00000000-0005-0000-0000-00001F120000}"/>
    <cellStyle name="Hyperlink 4 2 3 2 3 4 2 2" xfId="10268" xr:uid="{2D0575D9-16E1-4286-8A12-AE86CBC06D46}"/>
    <cellStyle name="Hyperlink 4 2 3 2 3 4 3" xfId="5848" xr:uid="{00000000-0005-0000-0000-000020120000}"/>
    <cellStyle name="Hyperlink 4 2 3 2 3 4 4" xfId="8058" xr:uid="{AA28DA29-724F-4D57-A494-BC1509531429}"/>
    <cellStyle name="Hyperlink 4 2 3 2 3 5" xfId="2533" xr:uid="{00000000-0005-0000-0000-000021120000}"/>
    <cellStyle name="Hyperlink 4 2 3 2 3 5 2" xfId="9163" xr:uid="{179EDB05-6FB8-4EDE-B364-5A32B6D5C04B}"/>
    <cellStyle name="Hyperlink 4 2 3 2 3 6" xfId="4743" xr:uid="{00000000-0005-0000-0000-000022120000}"/>
    <cellStyle name="Hyperlink 4 2 3 2 3 7" xfId="6953" xr:uid="{E8CEFDAD-3893-4ED1-89CC-C0E873CE075E}"/>
    <cellStyle name="Hyperlink 4 2 3 2 4" xfId="406" xr:uid="{00000000-0005-0000-0000-000023120000}"/>
    <cellStyle name="Hyperlink 4 2 3 2 4 2" xfId="958" xr:uid="{00000000-0005-0000-0000-000024120000}"/>
    <cellStyle name="Hyperlink 4 2 3 2 4 2 2" xfId="2071" xr:uid="{00000000-0005-0000-0000-000025120000}"/>
    <cellStyle name="Hyperlink 4 2 3 2 4 2 2 2" xfId="4282" xr:uid="{00000000-0005-0000-0000-000026120000}"/>
    <cellStyle name="Hyperlink 4 2 3 2 4 2 2 2 2" xfId="10912" xr:uid="{AC5DF9F4-A8CE-44A4-AD86-8E0773ACB148}"/>
    <cellStyle name="Hyperlink 4 2 3 2 4 2 2 3" xfId="6492" xr:uid="{00000000-0005-0000-0000-000027120000}"/>
    <cellStyle name="Hyperlink 4 2 3 2 4 2 2 4" xfId="8702" xr:uid="{27E202A7-E663-4F74-BFDE-8593614E697C}"/>
    <cellStyle name="Hyperlink 4 2 3 2 4 2 3" xfId="3177" xr:uid="{00000000-0005-0000-0000-000028120000}"/>
    <cellStyle name="Hyperlink 4 2 3 2 4 2 3 2" xfId="9807" xr:uid="{721191CA-48B2-4621-81EC-7BDB87DE0B6C}"/>
    <cellStyle name="Hyperlink 4 2 3 2 4 2 4" xfId="5387" xr:uid="{00000000-0005-0000-0000-000029120000}"/>
    <cellStyle name="Hyperlink 4 2 3 2 4 2 5" xfId="7597" xr:uid="{9929457F-A5C9-4A9B-BE0B-E9B9702D8BED}"/>
    <cellStyle name="Hyperlink 4 2 3 2 4 3" xfId="1519" xr:uid="{00000000-0005-0000-0000-00002A120000}"/>
    <cellStyle name="Hyperlink 4 2 3 2 4 3 2" xfId="3730" xr:uid="{00000000-0005-0000-0000-00002B120000}"/>
    <cellStyle name="Hyperlink 4 2 3 2 4 3 2 2" xfId="10360" xr:uid="{AFF31F68-AEE4-494F-8088-21C8A73EEDA7}"/>
    <cellStyle name="Hyperlink 4 2 3 2 4 3 3" xfId="5940" xr:uid="{00000000-0005-0000-0000-00002C120000}"/>
    <cellStyle name="Hyperlink 4 2 3 2 4 3 4" xfId="8150" xr:uid="{0890499F-1F76-4732-A274-7BE9077DC62B}"/>
    <cellStyle name="Hyperlink 4 2 3 2 4 4" xfId="2625" xr:uid="{00000000-0005-0000-0000-00002D120000}"/>
    <cellStyle name="Hyperlink 4 2 3 2 4 4 2" xfId="9255" xr:uid="{749EA9E5-FAAD-49C4-BAB4-DD3A7A11FDAD}"/>
    <cellStyle name="Hyperlink 4 2 3 2 4 5" xfId="4835" xr:uid="{00000000-0005-0000-0000-00002E120000}"/>
    <cellStyle name="Hyperlink 4 2 3 2 4 6" xfId="7045" xr:uid="{E63410C9-915E-4C52-82E0-386077AF8260}"/>
    <cellStyle name="Hyperlink 4 2 3 2 5" xfId="682" xr:uid="{00000000-0005-0000-0000-00002F120000}"/>
    <cellStyle name="Hyperlink 4 2 3 2 5 2" xfId="1795" xr:uid="{00000000-0005-0000-0000-000030120000}"/>
    <cellStyle name="Hyperlink 4 2 3 2 5 2 2" xfId="4006" xr:uid="{00000000-0005-0000-0000-000031120000}"/>
    <cellStyle name="Hyperlink 4 2 3 2 5 2 2 2" xfId="10636" xr:uid="{B5B2092B-AC3A-4A98-A499-3822A5A4B96A}"/>
    <cellStyle name="Hyperlink 4 2 3 2 5 2 3" xfId="6216" xr:uid="{00000000-0005-0000-0000-000032120000}"/>
    <cellStyle name="Hyperlink 4 2 3 2 5 2 4" xfId="8426" xr:uid="{86D0BE7B-4C80-479C-882D-FB9F6F2BAB30}"/>
    <cellStyle name="Hyperlink 4 2 3 2 5 3" xfId="2901" xr:uid="{00000000-0005-0000-0000-000033120000}"/>
    <cellStyle name="Hyperlink 4 2 3 2 5 3 2" xfId="9531" xr:uid="{817B2403-2BCA-4FC7-B4B0-292EF3BCD5C1}"/>
    <cellStyle name="Hyperlink 4 2 3 2 5 4" xfId="5111" xr:uid="{00000000-0005-0000-0000-000034120000}"/>
    <cellStyle name="Hyperlink 4 2 3 2 5 5" xfId="7321" xr:uid="{393B3234-8295-42A7-B8AF-8B7640A621DF}"/>
    <cellStyle name="Hyperlink 4 2 3 2 6" xfId="1243" xr:uid="{00000000-0005-0000-0000-000035120000}"/>
    <cellStyle name="Hyperlink 4 2 3 2 6 2" xfId="3454" xr:uid="{00000000-0005-0000-0000-000036120000}"/>
    <cellStyle name="Hyperlink 4 2 3 2 6 2 2" xfId="10084" xr:uid="{508DAE81-A7A2-481B-8B17-CB0C4B5D0720}"/>
    <cellStyle name="Hyperlink 4 2 3 2 6 3" xfId="5664" xr:uid="{00000000-0005-0000-0000-000037120000}"/>
    <cellStyle name="Hyperlink 4 2 3 2 6 4" xfId="7874" xr:uid="{C34C496B-477A-4E84-AC91-CE4EA910DD14}"/>
    <cellStyle name="Hyperlink 4 2 3 2 7" xfId="2349" xr:uid="{00000000-0005-0000-0000-000038120000}"/>
    <cellStyle name="Hyperlink 4 2 3 2 7 2" xfId="8979" xr:uid="{C5564B9B-214D-4E32-B870-9E5CEDD7C919}"/>
    <cellStyle name="Hyperlink 4 2 3 2 8" xfId="4559" xr:uid="{00000000-0005-0000-0000-000039120000}"/>
    <cellStyle name="Hyperlink 4 2 3 2 9" xfId="6769" xr:uid="{7B5ACD63-66C2-4761-BC93-EB7AADCD4902}"/>
    <cellStyle name="Hyperlink 4 2 3 3" xfId="176" xr:uid="{00000000-0005-0000-0000-00003A120000}"/>
    <cellStyle name="Hyperlink 4 2 3 3 2" xfId="452" xr:uid="{00000000-0005-0000-0000-00003B120000}"/>
    <cellStyle name="Hyperlink 4 2 3 3 2 2" xfId="1004" xr:uid="{00000000-0005-0000-0000-00003C120000}"/>
    <cellStyle name="Hyperlink 4 2 3 3 2 2 2" xfId="2117" xr:uid="{00000000-0005-0000-0000-00003D120000}"/>
    <cellStyle name="Hyperlink 4 2 3 3 2 2 2 2" xfId="4328" xr:uid="{00000000-0005-0000-0000-00003E120000}"/>
    <cellStyle name="Hyperlink 4 2 3 3 2 2 2 2 2" xfId="10958" xr:uid="{B3EAD479-1D9C-45C3-ABE9-F8224BA817B4}"/>
    <cellStyle name="Hyperlink 4 2 3 3 2 2 2 3" xfId="6538" xr:uid="{00000000-0005-0000-0000-00003F120000}"/>
    <cellStyle name="Hyperlink 4 2 3 3 2 2 2 4" xfId="8748" xr:uid="{860FD51A-B091-404B-B628-D63C6FC05EE5}"/>
    <cellStyle name="Hyperlink 4 2 3 3 2 2 3" xfId="3223" xr:uid="{00000000-0005-0000-0000-000040120000}"/>
    <cellStyle name="Hyperlink 4 2 3 3 2 2 3 2" xfId="9853" xr:uid="{FD372C9B-B2A3-45A0-8CF4-589354ECF7CA}"/>
    <cellStyle name="Hyperlink 4 2 3 3 2 2 4" xfId="5433" xr:uid="{00000000-0005-0000-0000-000041120000}"/>
    <cellStyle name="Hyperlink 4 2 3 3 2 2 5" xfId="7643" xr:uid="{968B3F26-B5C0-423A-8679-D96ED08F936B}"/>
    <cellStyle name="Hyperlink 4 2 3 3 2 3" xfId="1565" xr:uid="{00000000-0005-0000-0000-000042120000}"/>
    <cellStyle name="Hyperlink 4 2 3 3 2 3 2" xfId="3776" xr:uid="{00000000-0005-0000-0000-000043120000}"/>
    <cellStyle name="Hyperlink 4 2 3 3 2 3 2 2" xfId="10406" xr:uid="{97CF225A-0B85-415A-A74E-7B1C956C76B2}"/>
    <cellStyle name="Hyperlink 4 2 3 3 2 3 3" xfId="5986" xr:uid="{00000000-0005-0000-0000-000044120000}"/>
    <cellStyle name="Hyperlink 4 2 3 3 2 3 4" xfId="8196" xr:uid="{43270E22-9588-4AB0-9201-AFC22B9057CE}"/>
    <cellStyle name="Hyperlink 4 2 3 3 2 4" xfId="2671" xr:uid="{00000000-0005-0000-0000-000045120000}"/>
    <cellStyle name="Hyperlink 4 2 3 3 2 4 2" xfId="9301" xr:uid="{C258D257-FE1A-4AEC-8925-0E23E0DD92D8}"/>
    <cellStyle name="Hyperlink 4 2 3 3 2 5" xfId="4881" xr:uid="{00000000-0005-0000-0000-000046120000}"/>
    <cellStyle name="Hyperlink 4 2 3 3 2 6" xfId="7091" xr:uid="{ADF7C923-1827-4047-90AD-5B9E1FAEB073}"/>
    <cellStyle name="Hyperlink 4 2 3 3 3" xfId="728" xr:uid="{00000000-0005-0000-0000-000047120000}"/>
    <cellStyle name="Hyperlink 4 2 3 3 3 2" xfId="1841" xr:uid="{00000000-0005-0000-0000-000048120000}"/>
    <cellStyle name="Hyperlink 4 2 3 3 3 2 2" xfId="4052" xr:uid="{00000000-0005-0000-0000-000049120000}"/>
    <cellStyle name="Hyperlink 4 2 3 3 3 2 2 2" xfId="10682" xr:uid="{8758562F-89A2-4B1D-ADA8-855942057C9F}"/>
    <cellStyle name="Hyperlink 4 2 3 3 3 2 3" xfId="6262" xr:uid="{00000000-0005-0000-0000-00004A120000}"/>
    <cellStyle name="Hyperlink 4 2 3 3 3 2 4" xfId="8472" xr:uid="{BD90CA06-F814-4D01-AD0E-288C833C1A9E}"/>
    <cellStyle name="Hyperlink 4 2 3 3 3 3" xfId="2947" xr:uid="{00000000-0005-0000-0000-00004B120000}"/>
    <cellStyle name="Hyperlink 4 2 3 3 3 3 2" xfId="9577" xr:uid="{E70E1226-008D-44D5-A600-1C1A51B4A7EE}"/>
    <cellStyle name="Hyperlink 4 2 3 3 3 4" xfId="5157" xr:uid="{00000000-0005-0000-0000-00004C120000}"/>
    <cellStyle name="Hyperlink 4 2 3 3 3 5" xfId="7367" xr:uid="{67B3D510-33EC-4D0F-AE12-3983E5F06089}"/>
    <cellStyle name="Hyperlink 4 2 3 3 4" xfId="1289" xr:uid="{00000000-0005-0000-0000-00004D120000}"/>
    <cellStyle name="Hyperlink 4 2 3 3 4 2" xfId="3500" xr:uid="{00000000-0005-0000-0000-00004E120000}"/>
    <cellStyle name="Hyperlink 4 2 3 3 4 2 2" xfId="10130" xr:uid="{26AC564B-D3AB-4BCB-AD44-60855331E8FF}"/>
    <cellStyle name="Hyperlink 4 2 3 3 4 3" xfId="5710" xr:uid="{00000000-0005-0000-0000-00004F120000}"/>
    <cellStyle name="Hyperlink 4 2 3 3 4 4" xfId="7920" xr:uid="{ABB0AA94-F635-42D2-B41A-C29BC5CE3B48}"/>
    <cellStyle name="Hyperlink 4 2 3 3 5" xfId="2395" xr:uid="{00000000-0005-0000-0000-000050120000}"/>
    <cellStyle name="Hyperlink 4 2 3 3 5 2" xfId="9025" xr:uid="{AEB340C8-CC07-4306-AF36-D3CC0003AE2A}"/>
    <cellStyle name="Hyperlink 4 2 3 3 6" xfId="4605" xr:uid="{00000000-0005-0000-0000-000051120000}"/>
    <cellStyle name="Hyperlink 4 2 3 3 7" xfId="6815" xr:uid="{F5C056DC-61B6-42A2-A59C-636AA4A65C7F}"/>
    <cellStyle name="Hyperlink 4 2 3 4" xfId="268" xr:uid="{00000000-0005-0000-0000-000052120000}"/>
    <cellStyle name="Hyperlink 4 2 3 4 2" xfId="544" xr:uid="{00000000-0005-0000-0000-000053120000}"/>
    <cellStyle name="Hyperlink 4 2 3 4 2 2" xfId="1096" xr:uid="{00000000-0005-0000-0000-000054120000}"/>
    <cellStyle name="Hyperlink 4 2 3 4 2 2 2" xfId="2209" xr:uid="{00000000-0005-0000-0000-000055120000}"/>
    <cellStyle name="Hyperlink 4 2 3 4 2 2 2 2" xfId="4420" xr:uid="{00000000-0005-0000-0000-000056120000}"/>
    <cellStyle name="Hyperlink 4 2 3 4 2 2 2 2 2" xfId="11050" xr:uid="{8347B500-8D82-403D-BAC9-9F239E056458}"/>
    <cellStyle name="Hyperlink 4 2 3 4 2 2 2 3" xfId="6630" xr:uid="{00000000-0005-0000-0000-000057120000}"/>
    <cellStyle name="Hyperlink 4 2 3 4 2 2 2 4" xfId="8840" xr:uid="{6706DB1D-012B-4BF1-9E3B-B8811A6EBD9D}"/>
    <cellStyle name="Hyperlink 4 2 3 4 2 2 3" xfId="3315" xr:uid="{00000000-0005-0000-0000-000058120000}"/>
    <cellStyle name="Hyperlink 4 2 3 4 2 2 3 2" xfId="9945" xr:uid="{1FFB9798-84D0-4506-B298-EEF18F9D21E0}"/>
    <cellStyle name="Hyperlink 4 2 3 4 2 2 4" xfId="5525" xr:uid="{00000000-0005-0000-0000-000059120000}"/>
    <cellStyle name="Hyperlink 4 2 3 4 2 2 5" xfId="7735" xr:uid="{DB8C478C-731A-46E5-97F4-A4A2E009F6D5}"/>
    <cellStyle name="Hyperlink 4 2 3 4 2 3" xfId="1657" xr:uid="{00000000-0005-0000-0000-00005A120000}"/>
    <cellStyle name="Hyperlink 4 2 3 4 2 3 2" xfId="3868" xr:uid="{00000000-0005-0000-0000-00005B120000}"/>
    <cellStyle name="Hyperlink 4 2 3 4 2 3 2 2" xfId="10498" xr:uid="{0D35F7F0-8C79-4C8B-B499-3891BF2A7CE3}"/>
    <cellStyle name="Hyperlink 4 2 3 4 2 3 3" xfId="6078" xr:uid="{00000000-0005-0000-0000-00005C120000}"/>
    <cellStyle name="Hyperlink 4 2 3 4 2 3 4" xfId="8288" xr:uid="{5EF21C87-4EE7-4B33-8140-E781737C5C5C}"/>
    <cellStyle name="Hyperlink 4 2 3 4 2 4" xfId="2763" xr:uid="{00000000-0005-0000-0000-00005D120000}"/>
    <cellStyle name="Hyperlink 4 2 3 4 2 4 2" xfId="9393" xr:uid="{B2A4FF37-D83F-41D6-8C2C-1516F451E006}"/>
    <cellStyle name="Hyperlink 4 2 3 4 2 5" xfId="4973" xr:uid="{00000000-0005-0000-0000-00005E120000}"/>
    <cellStyle name="Hyperlink 4 2 3 4 2 6" xfId="7183" xr:uid="{636BBFBE-D442-414F-850F-8CB76FFFE6CA}"/>
    <cellStyle name="Hyperlink 4 2 3 4 3" xfId="820" xr:uid="{00000000-0005-0000-0000-00005F120000}"/>
    <cellStyle name="Hyperlink 4 2 3 4 3 2" xfId="1933" xr:uid="{00000000-0005-0000-0000-000060120000}"/>
    <cellStyle name="Hyperlink 4 2 3 4 3 2 2" xfId="4144" xr:uid="{00000000-0005-0000-0000-000061120000}"/>
    <cellStyle name="Hyperlink 4 2 3 4 3 2 2 2" xfId="10774" xr:uid="{07EC2BC7-B801-44F9-812B-54DC7EF22D8F}"/>
    <cellStyle name="Hyperlink 4 2 3 4 3 2 3" xfId="6354" xr:uid="{00000000-0005-0000-0000-000062120000}"/>
    <cellStyle name="Hyperlink 4 2 3 4 3 2 4" xfId="8564" xr:uid="{ED798A11-45FE-4B73-A2F1-F1C227C1C8E0}"/>
    <cellStyle name="Hyperlink 4 2 3 4 3 3" xfId="3039" xr:uid="{00000000-0005-0000-0000-000063120000}"/>
    <cellStyle name="Hyperlink 4 2 3 4 3 3 2" xfId="9669" xr:uid="{C0437083-BD39-4CA1-99B9-BD260320DD3D}"/>
    <cellStyle name="Hyperlink 4 2 3 4 3 4" xfId="5249" xr:uid="{00000000-0005-0000-0000-000064120000}"/>
    <cellStyle name="Hyperlink 4 2 3 4 3 5" xfId="7459" xr:uid="{A9C7DCC9-66D6-4902-95C6-ECDDFDB4C1E7}"/>
    <cellStyle name="Hyperlink 4 2 3 4 4" xfId="1381" xr:uid="{00000000-0005-0000-0000-000065120000}"/>
    <cellStyle name="Hyperlink 4 2 3 4 4 2" xfId="3592" xr:uid="{00000000-0005-0000-0000-000066120000}"/>
    <cellStyle name="Hyperlink 4 2 3 4 4 2 2" xfId="10222" xr:uid="{8063B716-7338-47BD-BBC5-370AC33AEE97}"/>
    <cellStyle name="Hyperlink 4 2 3 4 4 3" xfId="5802" xr:uid="{00000000-0005-0000-0000-000067120000}"/>
    <cellStyle name="Hyperlink 4 2 3 4 4 4" xfId="8012" xr:uid="{661FE711-88E6-4AC2-AD6B-A3FD7F7A2A73}"/>
    <cellStyle name="Hyperlink 4 2 3 4 5" xfId="2487" xr:uid="{00000000-0005-0000-0000-000068120000}"/>
    <cellStyle name="Hyperlink 4 2 3 4 5 2" xfId="9117" xr:uid="{8543B752-A526-459C-8D3E-83E4DA4A1F6A}"/>
    <cellStyle name="Hyperlink 4 2 3 4 6" xfId="4697" xr:uid="{00000000-0005-0000-0000-000069120000}"/>
    <cellStyle name="Hyperlink 4 2 3 4 7" xfId="6907" xr:uid="{CB95E296-E9C0-41D5-B9BD-8330616E9AFA}"/>
    <cellStyle name="Hyperlink 4 2 3 5" xfId="360" xr:uid="{00000000-0005-0000-0000-00006A120000}"/>
    <cellStyle name="Hyperlink 4 2 3 5 2" xfId="912" xr:uid="{00000000-0005-0000-0000-00006B120000}"/>
    <cellStyle name="Hyperlink 4 2 3 5 2 2" xfId="2025" xr:uid="{00000000-0005-0000-0000-00006C120000}"/>
    <cellStyle name="Hyperlink 4 2 3 5 2 2 2" xfId="4236" xr:uid="{00000000-0005-0000-0000-00006D120000}"/>
    <cellStyle name="Hyperlink 4 2 3 5 2 2 2 2" xfId="10866" xr:uid="{99624B9E-60FE-44B6-A425-CAA5B323DC42}"/>
    <cellStyle name="Hyperlink 4 2 3 5 2 2 3" xfId="6446" xr:uid="{00000000-0005-0000-0000-00006E120000}"/>
    <cellStyle name="Hyperlink 4 2 3 5 2 2 4" xfId="8656" xr:uid="{023D4FC6-1B10-4C07-A219-B6A36B0BFC09}"/>
    <cellStyle name="Hyperlink 4 2 3 5 2 3" xfId="3131" xr:uid="{00000000-0005-0000-0000-00006F120000}"/>
    <cellStyle name="Hyperlink 4 2 3 5 2 3 2" xfId="9761" xr:uid="{9707ADC5-0C91-4ED9-A7CE-1DA37E0DBAE2}"/>
    <cellStyle name="Hyperlink 4 2 3 5 2 4" xfId="5341" xr:uid="{00000000-0005-0000-0000-000070120000}"/>
    <cellStyle name="Hyperlink 4 2 3 5 2 5" xfId="7551" xr:uid="{A341FF0A-AA10-4707-B4AE-D1047E519A3D}"/>
    <cellStyle name="Hyperlink 4 2 3 5 3" xfId="1473" xr:uid="{00000000-0005-0000-0000-000071120000}"/>
    <cellStyle name="Hyperlink 4 2 3 5 3 2" xfId="3684" xr:uid="{00000000-0005-0000-0000-000072120000}"/>
    <cellStyle name="Hyperlink 4 2 3 5 3 2 2" xfId="10314" xr:uid="{34E020F9-383B-460A-A228-EE335A6ACD41}"/>
    <cellStyle name="Hyperlink 4 2 3 5 3 3" xfId="5894" xr:uid="{00000000-0005-0000-0000-000073120000}"/>
    <cellStyle name="Hyperlink 4 2 3 5 3 4" xfId="8104" xr:uid="{1EB43B91-639C-4885-80BA-7AAA54B9EB7A}"/>
    <cellStyle name="Hyperlink 4 2 3 5 4" xfId="2579" xr:uid="{00000000-0005-0000-0000-000074120000}"/>
    <cellStyle name="Hyperlink 4 2 3 5 4 2" xfId="9209" xr:uid="{63A74E41-0607-4AFA-B9E2-93759074646D}"/>
    <cellStyle name="Hyperlink 4 2 3 5 5" xfId="4789" xr:uid="{00000000-0005-0000-0000-000075120000}"/>
    <cellStyle name="Hyperlink 4 2 3 5 6" xfId="6999" xr:uid="{18D2CBC7-301C-42CE-B301-EDAEA191F9D3}"/>
    <cellStyle name="Hyperlink 4 2 3 6" xfId="636" xr:uid="{00000000-0005-0000-0000-000076120000}"/>
    <cellStyle name="Hyperlink 4 2 3 6 2" xfId="1749" xr:uid="{00000000-0005-0000-0000-000077120000}"/>
    <cellStyle name="Hyperlink 4 2 3 6 2 2" xfId="3960" xr:uid="{00000000-0005-0000-0000-000078120000}"/>
    <cellStyle name="Hyperlink 4 2 3 6 2 2 2" xfId="10590" xr:uid="{5DE569DA-24CB-4D1E-854D-0A9B69D16E09}"/>
    <cellStyle name="Hyperlink 4 2 3 6 2 3" xfId="6170" xr:uid="{00000000-0005-0000-0000-000079120000}"/>
    <cellStyle name="Hyperlink 4 2 3 6 2 4" xfId="8380" xr:uid="{50D07D6F-C2F9-4AB9-92BA-6A763FE9CFC4}"/>
    <cellStyle name="Hyperlink 4 2 3 6 3" xfId="2855" xr:uid="{00000000-0005-0000-0000-00007A120000}"/>
    <cellStyle name="Hyperlink 4 2 3 6 3 2" xfId="9485" xr:uid="{9E918BA2-EC18-4BF3-8420-1B7B35A8589A}"/>
    <cellStyle name="Hyperlink 4 2 3 6 4" xfId="5065" xr:uid="{00000000-0005-0000-0000-00007B120000}"/>
    <cellStyle name="Hyperlink 4 2 3 6 5" xfId="7275" xr:uid="{8B161358-44AF-4B97-8D38-066907E4C097}"/>
    <cellStyle name="Hyperlink 4 2 3 7" xfId="1197" xr:uid="{00000000-0005-0000-0000-00007C120000}"/>
    <cellStyle name="Hyperlink 4 2 3 7 2" xfId="3408" xr:uid="{00000000-0005-0000-0000-00007D120000}"/>
    <cellStyle name="Hyperlink 4 2 3 7 2 2" xfId="10038" xr:uid="{E0293F41-BDD4-4418-9A37-F13C6938E90C}"/>
    <cellStyle name="Hyperlink 4 2 3 7 3" xfId="5618" xr:uid="{00000000-0005-0000-0000-00007E120000}"/>
    <cellStyle name="Hyperlink 4 2 3 7 4" xfId="7828" xr:uid="{2A907232-85AD-438A-A8BF-E5F31989B72C}"/>
    <cellStyle name="Hyperlink 4 2 3 8" xfId="2303" xr:uid="{00000000-0005-0000-0000-00007F120000}"/>
    <cellStyle name="Hyperlink 4 2 3 8 2" xfId="8933" xr:uid="{DD0AC72E-EDD0-44DB-8F28-FC426B98E3C9}"/>
    <cellStyle name="Hyperlink 4 2 3 9" xfId="4513" xr:uid="{00000000-0005-0000-0000-000080120000}"/>
    <cellStyle name="Hyperlink 4 2 4" xfId="110" xr:uid="{00000000-0005-0000-0000-000081120000}"/>
    <cellStyle name="Hyperlink 4 2 4 2" xfId="202" xr:uid="{00000000-0005-0000-0000-000082120000}"/>
    <cellStyle name="Hyperlink 4 2 4 2 2" xfId="478" xr:uid="{00000000-0005-0000-0000-000083120000}"/>
    <cellStyle name="Hyperlink 4 2 4 2 2 2" xfId="1030" xr:uid="{00000000-0005-0000-0000-000084120000}"/>
    <cellStyle name="Hyperlink 4 2 4 2 2 2 2" xfId="2143" xr:uid="{00000000-0005-0000-0000-000085120000}"/>
    <cellStyle name="Hyperlink 4 2 4 2 2 2 2 2" xfId="4354" xr:uid="{00000000-0005-0000-0000-000086120000}"/>
    <cellStyle name="Hyperlink 4 2 4 2 2 2 2 2 2" xfId="10984" xr:uid="{A6179B0F-1543-408B-B05F-B9A8F567C988}"/>
    <cellStyle name="Hyperlink 4 2 4 2 2 2 2 3" xfId="6564" xr:uid="{00000000-0005-0000-0000-000087120000}"/>
    <cellStyle name="Hyperlink 4 2 4 2 2 2 2 4" xfId="8774" xr:uid="{9958D44E-7373-4EE2-96C9-376A56D0C50B}"/>
    <cellStyle name="Hyperlink 4 2 4 2 2 2 3" xfId="3249" xr:uid="{00000000-0005-0000-0000-000088120000}"/>
    <cellStyle name="Hyperlink 4 2 4 2 2 2 3 2" xfId="9879" xr:uid="{9444D265-1C31-4281-BA23-ECB77ADE6230}"/>
    <cellStyle name="Hyperlink 4 2 4 2 2 2 4" xfId="5459" xr:uid="{00000000-0005-0000-0000-000089120000}"/>
    <cellStyle name="Hyperlink 4 2 4 2 2 2 5" xfId="7669" xr:uid="{D213AEFE-2BF2-4733-A8CD-BE7D6C14ED0F}"/>
    <cellStyle name="Hyperlink 4 2 4 2 2 3" xfId="1591" xr:uid="{00000000-0005-0000-0000-00008A120000}"/>
    <cellStyle name="Hyperlink 4 2 4 2 2 3 2" xfId="3802" xr:uid="{00000000-0005-0000-0000-00008B120000}"/>
    <cellStyle name="Hyperlink 4 2 4 2 2 3 2 2" xfId="10432" xr:uid="{01F654E8-2CA0-4D99-8157-9EF4004822C4}"/>
    <cellStyle name="Hyperlink 4 2 4 2 2 3 3" xfId="6012" xr:uid="{00000000-0005-0000-0000-00008C120000}"/>
    <cellStyle name="Hyperlink 4 2 4 2 2 3 4" xfId="8222" xr:uid="{93297BE5-1877-44B7-A311-B382EBD8D381}"/>
    <cellStyle name="Hyperlink 4 2 4 2 2 4" xfId="2697" xr:uid="{00000000-0005-0000-0000-00008D120000}"/>
    <cellStyle name="Hyperlink 4 2 4 2 2 4 2" xfId="9327" xr:uid="{DDC904EC-369D-4104-8FB6-91537704614D}"/>
    <cellStyle name="Hyperlink 4 2 4 2 2 5" xfId="4907" xr:uid="{00000000-0005-0000-0000-00008E120000}"/>
    <cellStyle name="Hyperlink 4 2 4 2 2 6" xfId="7117" xr:uid="{861B9716-D842-4080-8C90-D6690202F4F1}"/>
    <cellStyle name="Hyperlink 4 2 4 2 3" xfId="754" xr:uid="{00000000-0005-0000-0000-00008F120000}"/>
    <cellStyle name="Hyperlink 4 2 4 2 3 2" xfId="1867" xr:uid="{00000000-0005-0000-0000-000090120000}"/>
    <cellStyle name="Hyperlink 4 2 4 2 3 2 2" xfId="4078" xr:uid="{00000000-0005-0000-0000-000091120000}"/>
    <cellStyle name="Hyperlink 4 2 4 2 3 2 2 2" xfId="10708" xr:uid="{0E4A7E76-59B5-42F1-8622-9BE8E67562C9}"/>
    <cellStyle name="Hyperlink 4 2 4 2 3 2 3" xfId="6288" xr:uid="{00000000-0005-0000-0000-000092120000}"/>
    <cellStyle name="Hyperlink 4 2 4 2 3 2 4" xfId="8498" xr:uid="{7CEE4D08-C086-4A07-A401-F0C6CE4D68E2}"/>
    <cellStyle name="Hyperlink 4 2 4 2 3 3" xfId="2973" xr:uid="{00000000-0005-0000-0000-000093120000}"/>
    <cellStyle name="Hyperlink 4 2 4 2 3 3 2" xfId="9603" xr:uid="{A83537AE-B679-4ED1-B0D4-628FE30D8879}"/>
    <cellStyle name="Hyperlink 4 2 4 2 3 4" xfId="5183" xr:uid="{00000000-0005-0000-0000-000094120000}"/>
    <cellStyle name="Hyperlink 4 2 4 2 3 5" xfId="7393" xr:uid="{1224FC16-5FDD-4999-90B2-B31B540F71B5}"/>
    <cellStyle name="Hyperlink 4 2 4 2 4" xfId="1315" xr:uid="{00000000-0005-0000-0000-000095120000}"/>
    <cellStyle name="Hyperlink 4 2 4 2 4 2" xfId="3526" xr:uid="{00000000-0005-0000-0000-000096120000}"/>
    <cellStyle name="Hyperlink 4 2 4 2 4 2 2" xfId="10156" xr:uid="{BFFD2EB4-44C8-4271-83DB-456BDCA2025A}"/>
    <cellStyle name="Hyperlink 4 2 4 2 4 3" xfId="5736" xr:uid="{00000000-0005-0000-0000-000097120000}"/>
    <cellStyle name="Hyperlink 4 2 4 2 4 4" xfId="7946" xr:uid="{F8FE8059-F13E-4164-AE7F-4FD3412B9594}"/>
    <cellStyle name="Hyperlink 4 2 4 2 5" xfId="2421" xr:uid="{00000000-0005-0000-0000-000098120000}"/>
    <cellStyle name="Hyperlink 4 2 4 2 5 2" xfId="9051" xr:uid="{7A9AFCDE-74DD-49DE-86DD-8FFC55477F62}"/>
    <cellStyle name="Hyperlink 4 2 4 2 6" xfId="4631" xr:uid="{00000000-0005-0000-0000-000099120000}"/>
    <cellStyle name="Hyperlink 4 2 4 2 7" xfId="6841" xr:uid="{81369386-2DC0-494F-8388-8544D8AC8EA3}"/>
    <cellStyle name="Hyperlink 4 2 4 3" xfId="294" xr:uid="{00000000-0005-0000-0000-00009A120000}"/>
    <cellStyle name="Hyperlink 4 2 4 3 2" xfId="570" xr:uid="{00000000-0005-0000-0000-00009B120000}"/>
    <cellStyle name="Hyperlink 4 2 4 3 2 2" xfId="1122" xr:uid="{00000000-0005-0000-0000-00009C120000}"/>
    <cellStyle name="Hyperlink 4 2 4 3 2 2 2" xfId="2235" xr:uid="{00000000-0005-0000-0000-00009D120000}"/>
    <cellStyle name="Hyperlink 4 2 4 3 2 2 2 2" xfId="4446" xr:uid="{00000000-0005-0000-0000-00009E120000}"/>
    <cellStyle name="Hyperlink 4 2 4 3 2 2 2 2 2" xfId="11076" xr:uid="{8A4A8B28-DF5D-44EE-9CE3-50C9F006FA55}"/>
    <cellStyle name="Hyperlink 4 2 4 3 2 2 2 3" xfId="6656" xr:uid="{00000000-0005-0000-0000-00009F120000}"/>
    <cellStyle name="Hyperlink 4 2 4 3 2 2 2 4" xfId="8866" xr:uid="{8332CFFC-26E9-4B9C-9FC8-2C2D01581573}"/>
    <cellStyle name="Hyperlink 4 2 4 3 2 2 3" xfId="3341" xr:uid="{00000000-0005-0000-0000-0000A0120000}"/>
    <cellStyle name="Hyperlink 4 2 4 3 2 2 3 2" xfId="9971" xr:uid="{A8B814D5-72F6-47E8-BEF0-0E7EE868E1F9}"/>
    <cellStyle name="Hyperlink 4 2 4 3 2 2 4" xfId="5551" xr:uid="{00000000-0005-0000-0000-0000A1120000}"/>
    <cellStyle name="Hyperlink 4 2 4 3 2 2 5" xfId="7761" xr:uid="{9F021909-F129-4E12-8C38-C4B015E7873F}"/>
    <cellStyle name="Hyperlink 4 2 4 3 2 3" xfId="1683" xr:uid="{00000000-0005-0000-0000-0000A2120000}"/>
    <cellStyle name="Hyperlink 4 2 4 3 2 3 2" xfId="3894" xr:uid="{00000000-0005-0000-0000-0000A3120000}"/>
    <cellStyle name="Hyperlink 4 2 4 3 2 3 2 2" xfId="10524" xr:uid="{D47F8767-1230-4667-A350-F2C0E13BE000}"/>
    <cellStyle name="Hyperlink 4 2 4 3 2 3 3" xfId="6104" xr:uid="{00000000-0005-0000-0000-0000A4120000}"/>
    <cellStyle name="Hyperlink 4 2 4 3 2 3 4" xfId="8314" xr:uid="{177BB970-E230-44FC-BE0A-3AA09E996AF3}"/>
    <cellStyle name="Hyperlink 4 2 4 3 2 4" xfId="2789" xr:uid="{00000000-0005-0000-0000-0000A5120000}"/>
    <cellStyle name="Hyperlink 4 2 4 3 2 4 2" xfId="9419" xr:uid="{BCB91673-1889-4A09-B808-8D9E02132DD6}"/>
    <cellStyle name="Hyperlink 4 2 4 3 2 5" xfId="4999" xr:uid="{00000000-0005-0000-0000-0000A6120000}"/>
    <cellStyle name="Hyperlink 4 2 4 3 2 6" xfId="7209" xr:uid="{CE514072-81FF-429A-AC55-0099E2E43032}"/>
    <cellStyle name="Hyperlink 4 2 4 3 3" xfId="846" xr:uid="{00000000-0005-0000-0000-0000A7120000}"/>
    <cellStyle name="Hyperlink 4 2 4 3 3 2" xfId="1959" xr:uid="{00000000-0005-0000-0000-0000A8120000}"/>
    <cellStyle name="Hyperlink 4 2 4 3 3 2 2" xfId="4170" xr:uid="{00000000-0005-0000-0000-0000A9120000}"/>
    <cellStyle name="Hyperlink 4 2 4 3 3 2 2 2" xfId="10800" xr:uid="{E8A3A3AC-BA23-456C-BC86-DFED27CD9B20}"/>
    <cellStyle name="Hyperlink 4 2 4 3 3 2 3" xfId="6380" xr:uid="{00000000-0005-0000-0000-0000AA120000}"/>
    <cellStyle name="Hyperlink 4 2 4 3 3 2 4" xfId="8590" xr:uid="{A6499FEE-61B1-4829-A93E-7B17721CBFC0}"/>
    <cellStyle name="Hyperlink 4 2 4 3 3 3" xfId="3065" xr:uid="{00000000-0005-0000-0000-0000AB120000}"/>
    <cellStyle name="Hyperlink 4 2 4 3 3 3 2" xfId="9695" xr:uid="{33267A18-05AF-4694-A847-A384866D5CE2}"/>
    <cellStyle name="Hyperlink 4 2 4 3 3 4" xfId="5275" xr:uid="{00000000-0005-0000-0000-0000AC120000}"/>
    <cellStyle name="Hyperlink 4 2 4 3 3 5" xfId="7485" xr:uid="{594A1218-88BE-45E9-AA90-CAFD426CF8D4}"/>
    <cellStyle name="Hyperlink 4 2 4 3 4" xfId="1407" xr:uid="{00000000-0005-0000-0000-0000AD120000}"/>
    <cellStyle name="Hyperlink 4 2 4 3 4 2" xfId="3618" xr:uid="{00000000-0005-0000-0000-0000AE120000}"/>
    <cellStyle name="Hyperlink 4 2 4 3 4 2 2" xfId="10248" xr:uid="{46C7B370-E314-46CE-A413-BAA1106F99EE}"/>
    <cellStyle name="Hyperlink 4 2 4 3 4 3" xfId="5828" xr:uid="{00000000-0005-0000-0000-0000AF120000}"/>
    <cellStyle name="Hyperlink 4 2 4 3 4 4" xfId="8038" xr:uid="{0795B22F-F7EE-4EFE-B35B-D5205DC7406A}"/>
    <cellStyle name="Hyperlink 4 2 4 3 5" xfId="2513" xr:uid="{00000000-0005-0000-0000-0000B0120000}"/>
    <cellStyle name="Hyperlink 4 2 4 3 5 2" xfId="9143" xr:uid="{587F9A60-DA43-46D6-A9B5-0026E518ECA3}"/>
    <cellStyle name="Hyperlink 4 2 4 3 6" xfId="4723" xr:uid="{00000000-0005-0000-0000-0000B1120000}"/>
    <cellStyle name="Hyperlink 4 2 4 3 7" xfId="6933" xr:uid="{FA8D91FB-FE59-4C51-BC18-E27716233BB5}"/>
    <cellStyle name="Hyperlink 4 2 4 4" xfId="386" xr:uid="{00000000-0005-0000-0000-0000B2120000}"/>
    <cellStyle name="Hyperlink 4 2 4 4 2" xfId="938" xr:uid="{00000000-0005-0000-0000-0000B3120000}"/>
    <cellStyle name="Hyperlink 4 2 4 4 2 2" xfId="2051" xr:uid="{00000000-0005-0000-0000-0000B4120000}"/>
    <cellStyle name="Hyperlink 4 2 4 4 2 2 2" xfId="4262" xr:uid="{00000000-0005-0000-0000-0000B5120000}"/>
    <cellStyle name="Hyperlink 4 2 4 4 2 2 2 2" xfId="10892" xr:uid="{FFEF1D60-EEBD-40B4-90D2-8C8F300EC63C}"/>
    <cellStyle name="Hyperlink 4 2 4 4 2 2 3" xfId="6472" xr:uid="{00000000-0005-0000-0000-0000B6120000}"/>
    <cellStyle name="Hyperlink 4 2 4 4 2 2 4" xfId="8682" xr:uid="{5CDA49D4-D9E3-48C1-95FD-6A1B726F1FBA}"/>
    <cellStyle name="Hyperlink 4 2 4 4 2 3" xfId="3157" xr:uid="{00000000-0005-0000-0000-0000B7120000}"/>
    <cellStyle name="Hyperlink 4 2 4 4 2 3 2" xfId="9787" xr:uid="{0162F29A-907D-4F96-A777-B169E635B0B5}"/>
    <cellStyle name="Hyperlink 4 2 4 4 2 4" xfId="5367" xr:uid="{00000000-0005-0000-0000-0000B8120000}"/>
    <cellStyle name="Hyperlink 4 2 4 4 2 5" xfId="7577" xr:uid="{FEDA9CEC-7E24-4F65-8F40-A237B76BE8EF}"/>
    <cellStyle name="Hyperlink 4 2 4 4 3" xfId="1499" xr:uid="{00000000-0005-0000-0000-0000B9120000}"/>
    <cellStyle name="Hyperlink 4 2 4 4 3 2" xfId="3710" xr:uid="{00000000-0005-0000-0000-0000BA120000}"/>
    <cellStyle name="Hyperlink 4 2 4 4 3 2 2" xfId="10340" xr:uid="{3D20982F-D692-4E05-8AC8-F728DAD31589}"/>
    <cellStyle name="Hyperlink 4 2 4 4 3 3" xfId="5920" xr:uid="{00000000-0005-0000-0000-0000BB120000}"/>
    <cellStyle name="Hyperlink 4 2 4 4 3 4" xfId="8130" xr:uid="{2CA478D6-C089-493F-9CD8-811E3D91715A}"/>
    <cellStyle name="Hyperlink 4 2 4 4 4" xfId="2605" xr:uid="{00000000-0005-0000-0000-0000BC120000}"/>
    <cellStyle name="Hyperlink 4 2 4 4 4 2" xfId="9235" xr:uid="{DFBA13DD-5BC6-4D65-A971-51A2647F0BD0}"/>
    <cellStyle name="Hyperlink 4 2 4 4 5" xfId="4815" xr:uid="{00000000-0005-0000-0000-0000BD120000}"/>
    <cellStyle name="Hyperlink 4 2 4 4 6" xfId="7025" xr:uid="{9E0BC856-94F6-430A-8C19-4131FAF75E61}"/>
    <cellStyle name="Hyperlink 4 2 4 5" xfId="662" xr:uid="{00000000-0005-0000-0000-0000BE120000}"/>
    <cellStyle name="Hyperlink 4 2 4 5 2" xfId="1775" xr:uid="{00000000-0005-0000-0000-0000BF120000}"/>
    <cellStyle name="Hyperlink 4 2 4 5 2 2" xfId="3986" xr:uid="{00000000-0005-0000-0000-0000C0120000}"/>
    <cellStyle name="Hyperlink 4 2 4 5 2 2 2" xfId="10616" xr:uid="{806CF43C-97C6-45AD-B95A-B5F3EC0C2D73}"/>
    <cellStyle name="Hyperlink 4 2 4 5 2 3" xfId="6196" xr:uid="{00000000-0005-0000-0000-0000C1120000}"/>
    <cellStyle name="Hyperlink 4 2 4 5 2 4" xfId="8406" xr:uid="{C89C6BF2-52EB-4BDF-AF0C-99A98729A529}"/>
    <cellStyle name="Hyperlink 4 2 4 5 3" xfId="2881" xr:uid="{00000000-0005-0000-0000-0000C2120000}"/>
    <cellStyle name="Hyperlink 4 2 4 5 3 2" xfId="9511" xr:uid="{8BBE6550-7CA2-4F9C-A8B0-B57700D20483}"/>
    <cellStyle name="Hyperlink 4 2 4 5 4" xfId="5091" xr:uid="{00000000-0005-0000-0000-0000C3120000}"/>
    <cellStyle name="Hyperlink 4 2 4 5 5" xfId="7301" xr:uid="{777BA583-9A18-4399-9A29-369CA49C24D2}"/>
    <cellStyle name="Hyperlink 4 2 4 6" xfId="1223" xr:uid="{00000000-0005-0000-0000-0000C4120000}"/>
    <cellStyle name="Hyperlink 4 2 4 6 2" xfId="3434" xr:uid="{00000000-0005-0000-0000-0000C5120000}"/>
    <cellStyle name="Hyperlink 4 2 4 6 2 2" xfId="10064" xr:uid="{4E131A31-5D8D-4880-9E29-E5445699E9E7}"/>
    <cellStyle name="Hyperlink 4 2 4 6 3" xfId="5644" xr:uid="{00000000-0005-0000-0000-0000C6120000}"/>
    <cellStyle name="Hyperlink 4 2 4 6 4" xfId="7854" xr:uid="{37289037-B99C-4533-BE11-E9A81B91D4DC}"/>
    <cellStyle name="Hyperlink 4 2 4 7" xfId="2329" xr:uid="{00000000-0005-0000-0000-0000C7120000}"/>
    <cellStyle name="Hyperlink 4 2 4 7 2" xfId="8959" xr:uid="{F6140BA4-5278-4B3B-ABB6-779BB2FEC7EB}"/>
    <cellStyle name="Hyperlink 4 2 4 8" xfId="4539" xr:uid="{00000000-0005-0000-0000-0000C8120000}"/>
    <cellStyle name="Hyperlink 4 2 4 9" xfId="6749" xr:uid="{01DBF839-5F74-45F4-9B15-F3ECD309A9EB}"/>
    <cellStyle name="Hyperlink 4 2 5" xfId="156" xr:uid="{00000000-0005-0000-0000-0000C9120000}"/>
    <cellStyle name="Hyperlink 4 2 5 2" xfId="432" xr:uid="{00000000-0005-0000-0000-0000CA120000}"/>
    <cellStyle name="Hyperlink 4 2 5 2 2" xfId="984" xr:uid="{00000000-0005-0000-0000-0000CB120000}"/>
    <cellStyle name="Hyperlink 4 2 5 2 2 2" xfId="2097" xr:uid="{00000000-0005-0000-0000-0000CC120000}"/>
    <cellStyle name="Hyperlink 4 2 5 2 2 2 2" xfId="4308" xr:uid="{00000000-0005-0000-0000-0000CD120000}"/>
    <cellStyle name="Hyperlink 4 2 5 2 2 2 2 2" xfId="10938" xr:uid="{F8DEC4AB-0DD1-4D7E-89D1-3936F723ACC2}"/>
    <cellStyle name="Hyperlink 4 2 5 2 2 2 3" xfId="6518" xr:uid="{00000000-0005-0000-0000-0000CE120000}"/>
    <cellStyle name="Hyperlink 4 2 5 2 2 2 4" xfId="8728" xr:uid="{F19CE12F-DFFD-442F-8190-55ABCCDA34EB}"/>
    <cellStyle name="Hyperlink 4 2 5 2 2 3" xfId="3203" xr:uid="{00000000-0005-0000-0000-0000CF120000}"/>
    <cellStyle name="Hyperlink 4 2 5 2 2 3 2" xfId="9833" xr:uid="{6127B1C3-1251-4378-BCF4-59FDB73F2F42}"/>
    <cellStyle name="Hyperlink 4 2 5 2 2 4" xfId="5413" xr:uid="{00000000-0005-0000-0000-0000D0120000}"/>
    <cellStyle name="Hyperlink 4 2 5 2 2 5" xfId="7623" xr:uid="{5C694C56-82C2-4846-BDA0-2F5A32595155}"/>
    <cellStyle name="Hyperlink 4 2 5 2 3" xfId="1545" xr:uid="{00000000-0005-0000-0000-0000D1120000}"/>
    <cellStyle name="Hyperlink 4 2 5 2 3 2" xfId="3756" xr:uid="{00000000-0005-0000-0000-0000D2120000}"/>
    <cellStyle name="Hyperlink 4 2 5 2 3 2 2" xfId="10386" xr:uid="{73F9AFD6-98B4-4511-B8D2-A46ED7F784AF}"/>
    <cellStyle name="Hyperlink 4 2 5 2 3 3" xfId="5966" xr:uid="{00000000-0005-0000-0000-0000D3120000}"/>
    <cellStyle name="Hyperlink 4 2 5 2 3 4" xfId="8176" xr:uid="{F2AEEB14-9BD4-4FF0-A979-C473EC390EE5}"/>
    <cellStyle name="Hyperlink 4 2 5 2 4" xfId="2651" xr:uid="{00000000-0005-0000-0000-0000D4120000}"/>
    <cellStyle name="Hyperlink 4 2 5 2 4 2" xfId="9281" xr:uid="{82F85E8C-BB57-43DD-B182-BF999AEAEBCF}"/>
    <cellStyle name="Hyperlink 4 2 5 2 5" xfId="4861" xr:uid="{00000000-0005-0000-0000-0000D5120000}"/>
    <cellStyle name="Hyperlink 4 2 5 2 6" xfId="7071" xr:uid="{26019240-6F1F-45C3-A123-A22ECE31141D}"/>
    <cellStyle name="Hyperlink 4 2 5 3" xfId="708" xr:uid="{00000000-0005-0000-0000-0000D6120000}"/>
    <cellStyle name="Hyperlink 4 2 5 3 2" xfId="1821" xr:uid="{00000000-0005-0000-0000-0000D7120000}"/>
    <cellStyle name="Hyperlink 4 2 5 3 2 2" xfId="4032" xr:uid="{00000000-0005-0000-0000-0000D8120000}"/>
    <cellStyle name="Hyperlink 4 2 5 3 2 2 2" xfId="10662" xr:uid="{01560096-B1E1-4C68-ABF8-AF3826718650}"/>
    <cellStyle name="Hyperlink 4 2 5 3 2 3" xfId="6242" xr:uid="{00000000-0005-0000-0000-0000D9120000}"/>
    <cellStyle name="Hyperlink 4 2 5 3 2 4" xfId="8452" xr:uid="{34D5A838-5E40-4D6F-BE44-6B772440DE92}"/>
    <cellStyle name="Hyperlink 4 2 5 3 3" xfId="2927" xr:uid="{00000000-0005-0000-0000-0000DA120000}"/>
    <cellStyle name="Hyperlink 4 2 5 3 3 2" xfId="9557" xr:uid="{5CAB4E81-953D-4DCB-B9D0-25CC46593513}"/>
    <cellStyle name="Hyperlink 4 2 5 3 4" xfId="5137" xr:uid="{00000000-0005-0000-0000-0000DB120000}"/>
    <cellStyle name="Hyperlink 4 2 5 3 5" xfId="7347" xr:uid="{3DA3AA1E-BBB9-4904-845D-A4DCAFE58C68}"/>
    <cellStyle name="Hyperlink 4 2 5 4" xfId="1269" xr:uid="{00000000-0005-0000-0000-0000DC120000}"/>
    <cellStyle name="Hyperlink 4 2 5 4 2" xfId="3480" xr:uid="{00000000-0005-0000-0000-0000DD120000}"/>
    <cellStyle name="Hyperlink 4 2 5 4 2 2" xfId="10110" xr:uid="{D458C88E-BE0F-4464-82A9-0C5CB3DA4963}"/>
    <cellStyle name="Hyperlink 4 2 5 4 3" xfId="5690" xr:uid="{00000000-0005-0000-0000-0000DE120000}"/>
    <cellStyle name="Hyperlink 4 2 5 4 4" xfId="7900" xr:uid="{66CF0DE9-42EC-4F40-AA05-68D51E9AADB7}"/>
    <cellStyle name="Hyperlink 4 2 5 5" xfId="2375" xr:uid="{00000000-0005-0000-0000-0000DF120000}"/>
    <cellStyle name="Hyperlink 4 2 5 5 2" xfId="9005" xr:uid="{4ABD2C70-FC61-4ABA-B60B-87C9B956BF5D}"/>
    <cellStyle name="Hyperlink 4 2 5 6" xfId="4585" xr:uid="{00000000-0005-0000-0000-0000E0120000}"/>
    <cellStyle name="Hyperlink 4 2 5 7" xfId="6795" xr:uid="{3C62F85E-F6B4-4948-BC50-AE86E18F3C37}"/>
    <cellStyle name="Hyperlink 4 2 6" xfId="248" xr:uid="{00000000-0005-0000-0000-0000E1120000}"/>
    <cellStyle name="Hyperlink 4 2 6 2" xfId="524" xr:uid="{00000000-0005-0000-0000-0000E2120000}"/>
    <cellStyle name="Hyperlink 4 2 6 2 2" xfId="1076" xr:uid="{00000000-0005-0000-0000-0000E3120000}"/>
    <cellStyle name="Hyperlink 4 2 6 2 2 2" xfId="2189" xr:uid="{00000000-0005-0000-0000-0000E4120000}"/>
    <cellStyle name="Hyperlink 4 2 6 2 2 2 2" xfId="4400" xr:uid="{00000000-0005-0000-0000-0000E5120000}"/>
    <cellStyle name="Hyperlink 4 2 6 2 2 2 2 2" xfId="11030" xr:uid="{21FDF766-1F8A-42C0-B6B4-E01C29BB37FC}"/>
    <cellStyle name="Hyperlink 4 2 6 2 2 2 3" xfId="6610" xr:uid="{00000000-0005-0000-0000-0000E6120000}"/>
    <cellStyle name="Hyperlink 4 2 6 2 2 2 4" xfId="8820" xr:uid="{B41DAE7D-8488-4EEA-9C3C-9023E557755C}"/>
    <cellStyle name="Hyperlink 4 2 6 2 2 3" xfId="3295" xr:uid="{00000000-0005-0000-0000-0000E7120000}"/>
    <cellStyle name="Hyperlink 4 2 6 2 2 3 2" xfId="9925" xr:uid="{2496E461-1A00-492A-A550-A380F91DDE9E}"/>
    <cellStyle name="Hyperlink 4 2 6 2 2 4" xfId="5505" xr:uid="{00000000-0005-0000-0000-0000E8120000}"/>
    <cellStyle name="Hyperlink 4 2 6 2 2 5" xfId="7715" xr:uid="{B7F47268-91CA-4DFF-8138-0328AA6AF413}"/>
    <cellStyle name="Hyperlink 4 2 6 2 3" xfId="1637" xr:uid="{00000000-0005-0000-0000-0000E9120000}"/>
    <cellStyle name="Hyperlink 4 2 6 2 3 2" xfId="3848" xr:uid="{00000000-0005-0000-0000-0000EA120000}"/>
    <cellStyle name="Hyperlink 4 2 6 2 3 2 2" xfId="10478" xr:uid="{024905BD-821F-4CBF-A2DA-6F9AB45E10FB}"/>
    <cellStyle name="Hyperlink 4 2 6 2 3 3" xfId="6058" xr:uid="{00000000-0005-0000-0000-0000EB120000}"/>
    <cellStyle name="Hyperlink 4 2 6 2 3 4" xfId="8268" xr:uid="{9B90744C-167A-4A78-814A-5E8907D7A85C}"/>
    <cellStyle name="Hyperlink 4 2 6 2 4" xfId="2743" xr:uid="{00000000-0005-0000-0000-0000EC120000}"/>
    <cellStyle name="Hyperlink 4 2 6 2 4 2" xfId="9373" xr:uid="{4688D603-6A48-413E-9856-F3C2649CA511}"/>
    <cellStyle name="Hyperlink 4 2 6 2 5" xfId="4953" xr:uid="{00000000-0005-0000-0000-0000ED120000}"/>
    <cellStyle name="Hyperlink 4 2 6 2 6" xfId="7163" xr:uid="{8D8949A8-4B00-4F9D-BA82-F89A26B9A2E1}"/>
    <cellStyle name="Hyperlink 4 2 6 3" xfId="800" xr:uid="{00000000-0005-0000-0000-0000EE120000}"/>
    <cellStyle name="Hyperlink 4 2 6 3 2" xfId="1913" xr:uid="{00000000-0005-0000-0000-0000EF120000}"/>
    <cellStyle name="Hyperlink 4 2 6 3 2 2" xfId="4124" xr:uid="{00000000-0005-0000-0000-0000F0120000}"/>
    <cellStyle name="Hyperlink 4 2 6 3 2 2 2" xfId="10754" xr:uid="{2CD938AC-A5A4-403D-9B41-3363DA6D6740}"/>
    <cellStyle name="Hyperlink 4 2 6 3 2 3" xfId="6334" xr:uid="{00000000-0005-0000-0000-0000F1120000}"/>
    <cellStyle name="Hyperlink 4 2 6 3 2 4" xfId="8544" xr:uid="{19D0596F-2DEC-4F4E-9996-5576E893E449}"/>
    <cellStyle name="Hyperlink 4 2 6 3 3" xfId="3019" xr:uid="{00000000-0005-0000-0000-0000F2120000}"/>
    <cellStyle name="Hyperlink 4 2 6 3 3 2" xfId="9649" xr:uid="{0D2EE371-4E87-46E4-A47E-EB43DF379734}"/>
    <cellStyle name="Hyperlink 4 2 6 3 4" xfId="5229" xr:uid="{00000000-0005-0000-0000-0000F3120000}"/>
    <cellStyle name="Hyperlink 4 2 6 3 5" xfId="7439" xr:uid="{94F539F6-D76B-479D-949F-82492899C277}"/>
    <cellStyle name="Hyperlink 4 2 6 4" xfId="1361" xr:uid="{00000000-0005-0000-0000-0000F4120000}"/>
    <cellStyle name="Hyperlink 4 2 6 4 2" xfId="3572" xr:uid="{00000000-0005-0000-0000-0000F5120000}"/>
    <cellStyle name="Hyperlink 4 2 6 4 2 2" xfId="10202" xr:uid="{53529969-44A5-4701-8608-D5EC58429A4B}"/>
    <cellStyle name="Hyperlink 4 2 6 4 3" xfId="5782" xr:uid="{00000000-0005-0000-0000-0000F6120000}"/>
    <cellStyle name="Hyperlink 4 2 6 4 4" xfId="7992" xr:uid="{54F63996-F195-4F7E-A17A-BB7624E8959F}"/>
    <cellStyle name="Hyperlink 4 2 6 5" xfId="2467" xr:uid="{00000000-0005-0000-0000-0000F7120000}"/>
    <cellStyle name="Hyperlink 4 2 6 5 2" xfId="9097" xr:uid="{D0893382-0DEC-48F4-BFF9-067163EADC1E}"/>
    <cellStyle name="Hyperlink 4 2 6 6" xfId="4677" xr:uid="{00000000-0005-0000-0000-0000F8120000}"/>
    <cellStyle name="Hyperlink 4 2 6 7" xfId="6887" xr:uid="{B2F37E79-51A1-434F-A349-6C31C5C994A3}"/>
    <cellStyle name="Hyperlink 4 2 7" xfId="340" xr:uid="{00000000-0005-0000-0000-0000F9120000}"/>
    <cellStyle name="Hyperlink 4 2 7 2" xfId="892" xr:uid="{00000000-0005-0000-0000-0000FA120000}"/>
    <cellStyle name="Hyperlink 4 2 7 2 2" xfId="2005" xr:uid="{00000000-0005-0000-0000-0000FB120000}"/>
    <cellStyle name="Hyperlink 4 2 7 2 2 2" xfId="4216" xr:uid="{00000000-0005-0000-0000-0000FC120000}"/>
    <cellStyle name="Hyperlink 4 2 7 2 2 2 2" xfId="10846" xr:uid="{C35C53E0-1830-40A5-8742-EAF33437AD2F}"/>
    <cellStyle name="Hyperlink 4 2 7 2 2 3" xfId="6426" xr:uid="{00000000-0005-0000-0000-0000FD120000}"/>
    <cellStyle name="Hyperlink 4 2 7 2 2 4" xfId="8636" xr:uid="{57823370-47B8-460A-AB95-36A25952D3EA}"/>
    <cellStyle name="Hyperlink 4 2 7 2 3" xfId="3111" xr:uid="{00000000-0005-0000-0000-0000FE120000}"/>
    <cellStyle name="Hyperlink 4 2 7 2 3 2" xfId="9741" xr:uid="{D24D6DAB-021F-4964-93CD-4D1B21B57FCA}"/>
    <cellStyle name="Hyperlink 4 2 7 2 4" xfId="5321" xr:uid="{00000000-0005-0000-0000-0000FF120000}"/>
    <cellStyle name="Hyperlink 4 2 7 2 5" xfId="7531" xr:uid="{93353B0C-258A-48F7-B4BF-B6417F73DFB6}"/>
    <cellStyle name="Hyperlink 4 2 7 3" xfId="1453" xr:uid="{00000000-0005-0000-0000-000000130000}"/>
    <cellStyle name="Hyperlink 4 2 7 3 2" xfId="3664" xr:uid="{00000000-0005-0000-0000-000001130000}"/>
    <cellStyle name="Hyperlink 4 2 7 3 2 2" xfId="10294" xr:uid="{D87E7B99-D90F-4DE0-9325-065032B3FDA5}"/>
    <cellStyle name="Hyperlink 4 2 7 3 3" xfId="5874" xr:uid="{00000000-0005-0000-0000-000002130000}"/>
    <cellStyle name="Hyperlink 4 2 7 3 4" xfId="8084" xr:uid="{4B37F77D-1DFE-462A-BBA1-CE6D58B17176}"/>
    <cellStyle name="Hyperlink 4 2 7 4" xfId="2559" xr:uid="{00000000-0005-0000-0000-000003130000}"/>
    <cellStyle name="Hyperlink 4 2 7 4 2" xfId="9189" xr:uid="{73D5C0C4-F04C-42CC-83F2-7BF8B7580873}"/>
    <cellStyle name="Hyperlink 4 2 7 5" xfId="4769" xr:uid="{00000000-0005-0000-0000-000004130000}"/>
    <cellStyle name="Hyperlink 4 2 7 6" xfId="6979" xr:uid="{BB3D7854-342B-43B4-BA5C-2BCFF2205BEC}"/>
    <cellStyle name="Hyperlink 4 2 8" xfId="616" xr:uid="{00000000-0005-0000-0000-000005130000}"/>
    <cellStyle name="Hyperlink 4 2 8 2" xfId="1729" xr:uid="{00000000-0005-0000-0000-000006130000}"/>
    <cellStyle name="Hyperlink 4 2 8 2 2" xfId="3940" xr:uid="{00000000-0005-0000-0000-000007130000}"/>
    <cellStyle name="Hyperlink 4 2 8 2 2 2" xfId="10570" xr:uid="{EE8AC08A-F8F0-492D-AA94-A89EA4D15B99}"/>
    <cellStyle name="Hyperlink 4 2 8 2 3" xfId="6150" xr:uid="{00000000-0005-0000-0000-000008130000}"/>
    <cellStyle name="Hyperlink 4 2 8 2 4" xfId="8360" xr:uid="{566BBAEC-6F45-40AB-8C46-159DE344968A}"/>
    <cellStyle name="Hyperlink 4 2 8 3" xfId="2835" xr:uid="{00000000-0005-0000-0000-000009130000}"/>
    <cellStyle name="Hyperlink 4 2 8 3 2" xfId="9465" xr:uid="{3B805470-07E2-410E-9116-45D9239A61B1}"/>
    <cellStyle name="Hyperlink 4 2 8 4" xfId="5045" xr:uid="{00000000-0005-0000-0000-00000A130000}"/>
    <cellStyle name="Hyperlink 4 2 8 5" xfId="7255" xr:uid="{935EDED8-7282-432D-BE17-D53EA4618B10}"/>
    <cellStyle name="Hyperlink 4 2 9" xfId="1177" xr:uid="{00000000-0005-0000-0000-00000B130000}"/>
    <cellStyle name="Hyperlink 4 2 9 2" xfId="3388" xr:uid="{00000000-0005-0000-0000-00000C130000}"/>
    <cellStyle name="Hyperlink 4 2 9 2 2" xfId="10018" xr:uid="{9215578D-D413-4211-BB72-BD7DB834FA5D}"/>
    <cellStyle name="Hyperlink 4 2 9 3" xfId="5598" xr:uid="{00000000-0005-0000-0000-00000D130000}"/>
    <cellStyle name="Hyperlink 4 2 9 4" xfId="7808" xr:uid="{E8E3AE22-7439-4C23-A08F-C600A17301BB}"/>
    <cellStyle name="Hyperlink 4 3" xfId="69" xr:uid="{00000000-0005-0000-0000-00000E130000}"/>
    <cellStyle name="Hyperlink 4 3 10" xfId="4498" xr:uid="{00000000-0005-0000-0000-00000F130000}"/>
    <cellStyle name="Hyperlink 4 3 11" xfId="6708" xr:uid="{9308F68A-C05E-4E36-A1E7-A2EDBBB1931B}"/>
    <cellStyle name="Hyperlink 4 3 2" xfId="89" xr:uid="{00000000-0005-0000-0000-000010130000}"/>
    <cellStyle name="Hyperlink 4 3 2 10" xfId="6728" xr:uid="{6E9B822B-CB6C-41A2-B49E-D9469C171E34}"/>
    <cellStyle name="Hyperlink 4 3 2 2" xfId="135" xr:uid="{00000000-0005-0000-0000-000011130000}"/>
    <cellStyle name="Hyperlink 4 3 2 2 2" xfId="227" xr:uid="{00000000-0005-0000-0000-000012130000}"/>
    <cellStyle name="Hyperlink 4 3 2 2 2 2" xfId="503" xr:uid="{00000000-0005-0000-0000-000013130000}"/>
    <cellStyle name="Hyperlink 4 3 2 2 2 2 2" xfId="1055" xr:uid="{00000000-0005-0000-0000-000014130000}"/>
    <cellStyle name="Hyperlink 4 3 2 2 2 2 2 2" xfId="2168" xr:uid="{00000000-0005-0000-0000-000015130000}"/>
    <cellStyle name="Hyperlink 4 3 2 2 2 2 2 2 2" xfId="4379" xr:uid="{00000000-0005-0000-0000-000016130000}"/>
    <cellStyle name="Hyperlink 4 3 2 2 2 2 2 2 2 2" xfId="11009" xr:uid="{55BE0C38-E636-40E5-9198-F1712BB7727B}"/>
    <cellStyle name="Hyperlink 4 3 2 2 2 2 2 2 3" xfId="6589" xr:uid="{00000000-0005-0000-0000-000017130000}"/>
    <cellStyle name="Hyperlink 4 3 2 2 2 2 2 2 4" xfId="8799" xr:uid="{AFD9645D-5B8C-475F-B692-8B3248C0D0A2}"/>
    <cellStyle name="Hyperlink 4 3 2 2 2 2 2 3" xfId="3274" xr:uid="{00000000-0005-0000-0000-000018130000}"/>
    <cellStyle name="Hyperlink 4 3 2 2 2 2 2 3 2" xfId="9904" xr:uid="{0AF05E7F-7E21-4A1F-8DAE-596739C11336}"/>
    <cellStyle name="Hyperlink 4 3 2 2 2 2 2 4" xfId="5484" xr:uid="{00000000-0005-0000-0000-000019130000}"/>
    <cellStyle name="Hyperlink 4 3 2 2 2 2 2 5" xfId="7694" xr:uid="{1AE60108-A736-42BB-B90D-6C56357D07AE}"/>
    <cellStyle name="Hyperlink 4 3 2 2 2 2 3" xfId="1616" xr:uid="{00000000-0005-0000-0000-00001A130000}"/>
    <cellStyle name="Hyperlink 4 3 2 2 2 2 3 2" xfId="3827" xr:uid="{00000000-0005-0000-0000-00001B130000}"/>
    <cellStyle name="Hyperlink 4 3 2 2 2 2 3 2 2" xfId="10457" xr:uid="{BA2BFB38-AB09-4383-9291-B3280ABC4D52}"/>
    <cellStyle name="Hyperlink 4 3 2 2 2 2 3 3" xfId="6037" xr:uid="{00000000-0005-0000-0000-00001C130000}"/>
    <cellStyle name="Hyperlink 4 3 2 2 2 2 3 4" xfId="8247" xr:uid="{C4D725E4-957F-4895-8B4E-B3D2F93D67EF}"/>
    <cellStyle name="Hyperlink 4 3 2 2 2 2 4" xfId="2722" xr:uid="{00000000-0005-0000-0000-00001D130000}"/>
    <cellStyle name="Hyperlink 4 3 2 2 2 2 4 2" xfId="9352" xr:uid="{85CAAD64-47AD-4EF4-80C0-499A67F4EA37}"/>
    <cellStyle name="Hyperlink 4 3 2 2 2 2 5" xfId="4932" xr:uid="{00000000-0005-0000-0000-00001E130000}"/>
    <cellStyle name="Hyperlink 4 3 2 2 2 2 6" xfId="7142" xr:uid="{3A43651D-0D20-439B-9A59-2FFB94D4048B}"/>
    <cellStyle name="Hyperlink 4 3 2 2 2 3" xfId="779" xr:uid="{00000000-0005-0000-0000-00001F130000}"/>
    <cellStyle name="Hyperlink 4 3 2 2 2 3 2" xfId="1892" xr:uid="{00000000-0005-0000-0000-000020130000}"/>
    <cellStyle name="Hyperlink 4 3 2 2 2 3 2 2" xfId="4103" xr:uid="{00000000-0005-0000-0000-000021130000}"/>
    <cellStyle name="Hyperlink 4 3 2 2 2 3 2 2 2" xfId="10733" xr:uid="{F9CCBFEF-1438-4C3E-A1A7-7CCE5738425C}"/>
    <cellStyle name="Hyperlink 4 3 2 2 2 3 2 3" xfId="6313" xr:uid="{00000000-0005-0000-0000-000022130000}"/>
    <cellStyle name="Hyperlink 4 3 2 2 2 3 2 4" xfId="8523" xr:uid="{255126DB-3D0A-4C4F-A0DF-B7C33701BD02}"/>
    <cellStyle name="Hyperlink 4 3 2 2 2 3 3" xfId="2998" xr:uid="{00000000-0005-0000-0000-000023130000}"/>
    <cellStyle name="Hyperlink 4 3 2 2 2 3 3 2" xfId="9628" xr:uid="{85A9F98D-A3EF-4B23-9CDD-E8A91A43D11A}"/>
    <cellStyle name="Hyperlink 4 3 2 2 2 3 4" xfId="5208" xr:uid="{00000000-0005-0000-0000-000024130000}"/>
    <cellStyle name="Hyperlink 4 3 2 2 2 3 5" xfId="7418" xr:uid="{5858EFB5-5A15-4F6C-A490-31C02E796F50}"/>
    <cellStyle name="Hyperlink 4 3 2 2 2 4" xfId="1340" xr:uid="{00000000-0005-0000-0000-000025130000}"/>
    <cellStyle name="Hyperlink 4 3 2 2 2 4 2" xfId="3551" xr:uid="{00000000-0005-0000-0000-000026130000}"/>
    <cellStyle name="Hyperlink 4 3 2 2 2 4 2 2" xfId="10181" xr:uid="{2633DB63-B0A2-4DB6-849A-5503D9923920}"/>
    <cellStyle name="Hyperlink 4 3 2 2 2 4 3" xfId="5761" xr:uid="{00000000-0005-0000-0000-000027130000}"/>
    <cellStyle name="Hyperlink 4 3 2 2 2 4 4" xfId="7971" xr:uid="{A96845DF-38F5-4D2C-AD2A-337FFD2F0048}"/>
    <cellStyle name="Hyperlink 4 3 2 2 2 5" xfId="2446" xr:uid="{00000000-0005-0000-0000-000028130000}"/>
    <cellStyle name="Hyperlink 4 3 2 2 2 5 2" xfId="9076" xr:uid="{8FF01FF7-9261-4E91-B27E-BF9432F7B6FD}"/>
    <cellStyle name="Hyperlink 4 3 2 2 2 6" xfId="4656" xr:uid="{00000000-0005-0000-0000-000029130000}"/>
    <cellStyle name="Hyperlink 4 3 2 2 2 7" xfId="6866" xr:uid="{03B740C0-8D3E-4F3C-97D7-1B1D82E7BF62}"/>
    <cellStyle name="Hyperlink 4 3 2 2 3" xfId="319" xr:uid="{00000000-0005-0000-0000-00002A130000}"/>
    <cellStyle name="Hyperlink 4 3 2 2 3 2" xfId="595" xr:uid="{00000000-0005-0000-0000-00002B130000}"/>
    <cellStyle name="Hyperlink 4 3 2 2 3 2 2" xfId="1147" xr:uid="{00000000-0005-0000-0000-00002C130000}"/>
    <cellStyle name="Hyperlink 4 3 2 2 3 2 2 2" xfId="2260" xr:uid="{00000000-0005-0000-0000-00002D130000}"/>
    <cellStyle name="Hyperlink 4 3 2 2 3 2 2 2 2" xfId="4471" xr:uid="{00000000-0005-0000-0000-00002E130000}"/>
    <cellStyle name="Hyperlink 4 3 2 2 3 2 2 2 2 2" xfId="11101" xr:uid="{8697B8B9-7932-405E-84E8-FECBC3C1C0F4}"/>
    <cellStyle name="Hyperlink 4 3 2 2 3 2 2 2 3" xfId="6681" xr:uid="{00000000-0005-0000-0000-00002F130000}"/>
    <cellStyle name="Hyperlink 4 3 2 2 3 2 2 2 4" xfId="8891" xr:uid="{616302C0-A99D-47E6-BF99-73CA2F1BCC3F}"/>
    <cellStyle name="Hyperlink 4 3 2 2 3 2 2 3" xfId="3366" xr:uid="{00000000-0005-0000-0000-000030130000}"/>
    <cellStyle name="Hyperlink 4 3 2 2 3 2 2 3 2" xfId="9996" xr:uid="{A2EEF4A4-2B7D-4E8D-82C6-118EFF10F30F}"/>
    <cellStyle name="Hyperlink 4 3 2 2 3 2 2 4" xfId="5576" xr:uid="{00000000-0005-0000-0000-000031130000}"/>
    <cellStyle name="Hyperlink 4 3 2 2 3 2 2 5" xfId="7786" xr:uid="{98D8A01B-A966-4399-A145-462B51A539D8}"/>
    <cellStyle name="Hyperlink 4 3 2 2 3 2 3" xfId="1708" xr:uid="{00000000-0005-0000-0000-000032130000}"/>
    <cellStyle name="Hyperlink 4 3 2 2 3 2 3 2" xfId="3919" xr:uid="{00000000-0005-0000-0000-000033130000}"/>
    <cellStyle name="Hyperlink 4 3 2 2 3 2 3 2 2" xfId="10549" xr:uid="{A2A7893E-6330-4EF3-AAA0-D4DE2BCDED6B}"/>
    <cellStyle name="Hyperlink 4 3 2 2 3 2 3 3" xfId="6129" xr:uid="{00000000-0005-0000-0000-000034130000}"/>
    <cellStyle name="Hyperlink 4 3 2 2 3 2 3 4" xfId="8339" xr:uid="{80A5B8E7-B545-4988-9C59-0B7CFA650AD7}"/>
    <cellStyle name="Hyperlink 4 3 2 2 3 2 4" xfId="2814" xr:uid="{00000000-0005-0000-0000-000035130000}"/>
    <cellStyle name="Hyperlink 4 3 2 2 3 2 4 2" xfId="9444" xr:uid="{73786992-D092-4B54-B844-A35B3F22A8F0}"/>
    <cellStyle name="Hyperlink 4 3 2 2 3 2 5" xfId="5024" xr:uid="{00000000-0005-0000-0000-000036130000}"/>
    <cellStyle name="Hyperlink 4 3 2 2 3 2 6" xfId="7234" xr:uid="{6BB8F256-FFB9-4DA1-91F9-19C1B4E67C35}"/>
    <cellStyle name="Hyperlink 4 3 2 2 3 3" xfId="871" xr:uid="{00000000-0005-0000-0000-000037130000}"/>
    <cellStyle name="Hyperlink 4 3 2 2 3 3 2" xfId="1984" xr:uid="{00000000-0005-0000-0000-000038130000}"/>
    <cellStyle name="Hyperlink 4 3 2 2 3 3 2 2" xfId="4195" xr:uid="{00000000-0005-0000-0000-000039130000}"/>
    <cellStyle name="Hyperlink 4 3 2 2 3 3 2 2 2" xfId="10825" xr:uid="{13B63412-6487-4678-A97B-83853B56897B}"/>
    <cellStyle name="Hyperlink 4 3 2 2 3 3 2 3" xfId="6405" xr:uid="{00000000-0005-0000-0000-00003A130000}"/>
    <cellStyle name="Hyperlink 4 3 2 2 3 3 2 4" xfId="8615" xr:uid="{F54E6DF3-F3A1-4CC1-BFAC-96D54FD44277}"/>
    <cellStyle name="Hyperlink 4 3 2 2 3 3 3" xfId="3090" xr:uid="{00000000-0005-0000-0000-00003B130000}"/>
    <cellStyle name="Hyperlink 4 3 2 2 3 3 3 2" xfId="9720" xr:uid="{600D359A-18A7-41AB-8AE1-1A398127AED4}"/>
    <cellStyle name="Hyperlink 4 3 2 2 3 3 4" xfId="5300" xr:uid="{00000000-0005-0000-0000-00003C130000}"/>
    <cellStyle name="Hyperlink 4 3 2 2 3 3 5" xfId="7510" xr:uid="{73CC3800-93CF-4A41-97AE-5E295FCD0044}"/>
    <cellStyle name="Hyperlink 4 3 2 2 3 4" xfId="1432" xr:uid="{00000000-0005-0000-0000-00003D130000}"/>
    <cellStyle name="Hyperlink 4 3 2 2 3 4 2" xfId="3643" xr:uid="{00000000-0005-0000-0000-00003E130000}"/>
    <cellStyle name="Hyperlink 4 3 2 2 3 4 2 2" xfId="10273" xr:uid="{D6A972A1-B7FD-4E82-9063-57F6DA1063D8}"/>
    <cellStyle name="Hyperlink 4 3 2 2 3 4 3" xfId="5853" xr:uid="{00000000-0005-0000-0000-00003F130000}"/>
    <cellStyle name="Hyperlink 4 3 2 2 3 4 4" xfId="8063" xr:uid="{6D5204BF-A4A2-45E7-9F30-2CA765F65885}"/>
    <cellStyle name="Hyperlink 4 3 2 2 3 5" xfId="2538" xr:uid="{00000000-0005-0000-0000-000040130000}"/>
    <cellStyle name="Hyperlink 4 3 2 2 3 5 2" xfId="9168" xr:uid="{304EC050-7371-4C8C-9215-F3AAB8731550}"/>
    <cellStyle name="Hyperlink 4 3 2 2 3 6" xfId="4748" xr:uid="{00000000-0005-0000-0000-000041130000}"/>
    <cellStyle name="Hyperlink 4 3 2 2 3 7" xfId="6958" xr:uid="{1F31DF52-A6F5-46DB-B0D9-40025159349B}"/>
    <cellStyle name="Hyperlink 4 3 2 2 4" xfId="411" xr:uid="{00000000-0005-0000-0000-000042130000}"/>
    <cellStyle name="Hyperlink 4 3 2 2 4 2" xfId="963" xr:uid="{00000000-0005-0000-0000-000043130000}"/>
    <cellStyle name="Hyperlink 4 3 2 2 4 2 2" xfId="2076" xr:uid="{00000000-0005-0000-0000-000044130000}"/>
    <cellStyle name="Hyperlink 4 3 2 2 4 2 2 2" xfId="4287" xr:uid="{00000000-0005-0000-0000-000045130000}"/>
    <cellStyle name="Hyperlink 4 3 2 2 4 2 2 2 2" xfId="10917" xr:uid="{36FC484E-A9C9-4C48-AB57-BF8EE3F1D7BB}"/>
    <cellStyle name="Hyperlink 4 3 2 2 4 2 2 3" xfId="6497" xr:uid="{00000000-0005-0000-0000-000046130000}"/>
    <cellStyle name="Hyperlink 4 3 2 2 4 2 2 4" xfId="8707" xr:uid="{B3A39AD4-5D18-4D25-BD58-8137DBC1700D}"/>
    <cellStyle name="Hyperlink 4 3 2 2 4 2 3" xfId="3182" xr:uid="{00000000-0005-0000-0000-000047130000}"/>
    <cellStyle name="Hyperlink 4 3 2 2 4 2 3 2" xfId="9812" xr:uid="{9895D5BB-94EC-4CC5-B0C2-7208080D73B8}"/>
    <cellStyle name="Hyperlink 4 3 2 2 4 2 4" xfId="5392" xr:uid="{00000000-0005-0000-0000-000048130000}"/>
    <cellStyle name="Hyperlink 4 3 2 2 4 2 5" xfId="7602" xr:uid="{38722CF8-3108-43AD-A6AB-714BE8E06E90}"/>
    <cellStyle name="Hyperlink 4 3 2 2 4 3" xfId="1524" xr:uid="{00000000-0005-0000-0000-000049130000}"/>
    <cellStyle name="Hyperlink 4 3 2 2 4 3 2" xfId="3735" xr:uid="{00000000-0005-0000-0000-00004A130000}"/>
    <cellStyle name="Hyperlink 4 3 2 2 4 3 2 2" xfId="10365" xr:uid="{080B89C9-CDC0-4B6E-AA46-1CED0842251C}"/>
    <cellStyle name="Hyperlink 4 3 2 2 4 3 3" xfId="5945" xr:uid="{00000000-0005-0000-0000-00004B130000}"/>
    <cellStyle name="Hyperlink 4 3 2 2 4 3 4" xfId="8155" xr:uid="{3065FE1D-F463-4BA6-B7C5-D6DEC11DF17D}"/>
    <cellStyle name="Hyperlink 4 3 2 2 4 4" xfId="2630" xr:uid="{00000000-0005-0000-0000-00004C130000}"/>
    <cellStyle name="Hyperlink 4 3 2 2 4 4 2" xfId="9260" xr:uid="{E95B927C-1ABE-4E05-9E94-0A427350688B}"/>
    <cellStyle name="Hyperlink 4 3 2 2 4 5" xfId="4840" xr:uid="{00000000-0005-0000-0000-00004D130000}"/>
    <cellStyle name="Hyperlink 4 3 2 2 4 6" xfId="7050" xr:uid="{07FCCCED-4074-4BAB-84DE-A6F6BB6F25DD}"/>
    <cellStyle name="Hyperlink 4 3 2 2 5" xfId="687" xr:uid="{00000000-0005-0000-0000-00004E130000}"/>
    <cellStyle name="Hyperlink 4 3 2 2 5 2" xfId="1800" xr:uid="{00000000-0005-0000-0000-00004F130000}"/>
    <cellStyle name="Hyperlink 4 3 2 2 5 2 2" xfId="4011" xr:uid="{00000000-0005-0000-0000-000050130000}"/>
    <cellStyle name="Hyperlink 4 3 2 2 5 2 2 2" xfId="10641" xr:uid="{5BC1B4CE-405F-4197-B6D8-8752C6D5ACCB}"/>
    <cellStyle name="Hyperlink 4 3 2 2 5 2 3" xfId="6221" xr:uid="{00000000-0005-0000-0000-000051130000}"/>
    <cellStyle name="Hyperlink 4 3 2 2 5 2 4" xfId="8431" xr:uid="{214353EB-26FF-4E26-B104-90C2B0DF348A}"/>
    <cellStyle name="Hyperlink 4 3 2 2 5 3" xfId="2906" xr:uid="{00000000-0005-0000-0000-000052130000}"/>
    <cellStyle name="Hyperlink 4 3 2 2 5 3 2" xfId="9536" xr:uid="{BC43A899-854A-4A0C-8461-21CF31FEDD9B}"/>
    <cellStyle name="Hyperlink 4 3 2 2 5 4" xfId="5116" xr:uid="{00000000-0005-0000-0000-000053130000}"/>
    <cellStyle name="Hyperlink 4 3 2 2 5 5" xfId="7326" xr:uid="{629850FF-42BF-469A-8054-52E395087EF8}"/>
    <cellStyle name="Hyperlink 4 3 2 2 6" xfId="1248" xr:uid="{00000000-0005-0000-0000-000054130000}"/>
    <cellStyle name="Hyperlink 4 3 2 2 6 2" xfId="3459" xr:uid="{00000000-0005-0000-0000-000055130000}"/>
    <cellStyle name="Hyperlink 4 3 2 2 6 2 2" xfId="10089" xr:uid="{5DC5FBA6-ECBA-4BE4-86FF-816F7273DBCF}"/>
    <cellStyle name="Hyperlink 4 3 2 2 6 3" xfId="5669" xr:uid="{00000000-0005-0000-0000-000056130000}"/>
    <cellStyle name="Hyperlink 4 3 2 2 6 4" xfId="7879" xr:uid="{5F02ED33-A1F1-4F67-AC0D-34E67C8A4967}"/>
    <cellStyle name="Hyperlink 4 3 2 2 7" xfId="2354" xr:uid="{00000000-0005-0000-0000-000057130000}"/>
    <cellStyle name="Hyperlink 4 3 2 2 7 2" xfId="8984" xr:uid="{2A7501D9-E707-4876-99F1-B47F8CE88B09}"/>
    <cellStyle name="Hyperlink 4 3 2 2 8" xfId="4564" xr:uid="{00000000-0005-0000-0000-000058130000}"/>
    <cellStyle name="Hyperlink 4 3 2 2 9" xfId="6774" xr:uid="{BDEB4DEA-492B-46C8-9BED-2D4CEA46F866}"/>
    <cellStyle name="Hyperlink 4 3 2 3" xfId="181" xr:uid="{00000000-0005-0000-0000-000059130000}"/>
    <cellStyle name="Hyperlink 4 3 2 3 2" xfId="457" xr:uid="{00000000-0005-0000-0000-00005A130000}"/>
    <cellStyle name="Hyperlink 4 3 2 3 2 2" xfId="1009" xr:uid="{00000000-0005-0000-0000-00005B130000}"/>
    <cellStyle name="Hyperlink 4 3 2 3 2 2 2" xfId="2122" xr:uid="{00000000-0005-0000-0000-00005C130000}"/>
    <cellStyle name="Hyperlink 4 3 2 3 2 2 2 2" xfId="4333" xr:uid="{00000000-0005-0000-0000-00005D130000}"/>
    <cellStyle name="Hyperlink 4 3 2 3 2 2 2 2 2" xfId="10963" xr:uid="{BAB39188-BDE1-4BBF-ACF9-4FB55225CE75}"/>
    <cellStyle name="Hyperlink 4 3 2 3 2 2 2 3" xfId="6543" xr:uid="{00000000-0005-0000-0000-00005E130000}"/>
    <cellStyle name="Hyperlink 4 3 2 3 2 2 2 4" xfId="8753" xr:uid="{CCB562B6-E3DF-44BC-9CC5-B0690EF51D77}"/>
    <cellStyle name="Hyperlink 4 3 2 3 2 2 3" xfId="3228" xr:uid="{00000000-0005-0000-0000-00005F130000}"/>
    <cellStyle name="Hyperlink 4 3 2 3 2 2 3 2" xfId="9858" xr:uid="{2C368B00-E8E5-4867-B355-D0196FEB013C}"/>
    <cellStyle name="Hyperlink 4 3 2 3 2 2 4" xfId="5438" xr:uid="{00000000-0005-0000-0000-000060130000}"/>
    <cellStyle name="Hyperlink 4 3 2 3 2 2 5" xfId="7648" xr:uid="{9874105F-0B6D-40FB-9703-5EF51D8DD7CF}"/>
    <cellStyle name="Hyperlink 4 3 2 3 2 3" xfId="1570" xr:uid="{00000000-0005-0000-0000-000061130000}"/>
    <cellStyle name="Hyperlink 4 3 2 3 2 3 2" xfId="3781" xr:uid="{00000000-0005-0000-0000-000062130000}"/>
    <cellStyle name="Hyperlink 4 3 2 3 2 3 2 2" xfId="10411" xr:uid="{5BEE9716-28CB-48E2-B9E5-35D978A4B1B4}"/>
    <cellStyle name="Hyperlink 4 3 2 3 2 3 3" xfId="5991" xr:uid="{00000000-0005-0000-0000-000063130000}"/>
    <cellStyle name="Hyperlink 4 3 2 3 2 3 4" xfId="8201" xr:uid="{465E76FB-9EEB-453E-B332-CDE62A3559D5}"/>
    <cellStyle name="Hyperlink 4 3 2 3 2 4" xfId="2676" xr:uid="{00000000-0005-0000-0000-000064130000}"/>
    <cellStyle name="Hyperlink 4 3 2 3 2 4 2" xfId="9306" xr:uid="{E38C07D7-D9E6-4F5B-9B1B-35C614F9B6C1}"/>
    <cellStyle name="Hyperlink 4 3 2 3 2 5" xfId="4886" xr:uid="{00000000-0005-0000-0000-000065130000}"/>
    <cellStyle name="Hyperlink 4 3 2 3 2 6" xfId="7096" xr:uid="{196159DE-96B2-4069-A0EF-2B8FB72B0E6E}"/>
    <cellStyle name="Hyperlink 4 3 2 3 3" xfId="733" xr:uid="{00000000-0005-0000-0000-000066130000}"/>
    <cellStyle name="Hyperlink 4 3 2 3 3 2" xfId="1846" xr:uid="{00000000-0005-0000-0000-000067130000}"/>
    <cellStyle name="Hyperlink 4 3 2 3 3 2 2" xfId="4057" xr:uid="{00000000-0005-0000-0000-000068130000}"/>
    <cellStyle name="Hyperlink 4 3 2 3 3 2 2 2" xfId="10687" xr:uid="{4E8CF82B-DD0C-455D-A81A-0646AE74F315}"/>
    <cellStyle name="Hyperlink 4 3 2 3 3 2 3" xfId="6267" xr:uid="{00000000-0005-0000-0000-000069130000}"/>
    <cellStyle name="Hyperlink 4 3 2 3 3 2 4" xfId="8477" xr:uid="{5C52E2C5-ADA5-4952-B082-F1AAA2BA6BB8}"/>
    <cellStyle name="Hyperlink 4 3 2 3 3 3" xfId="2952" xr:uid="{00000000-0005-0000-0000-00006A130000}"/>
    <cellStyle name="Hyperlink 4 3 2 3 3 3 2" xfId="9582" xr:uid="{FE1D2A54-869C-4CBD-B6D8-C03C6613B41B}"/>
    <cellStyle name="Hyperlink 4 3 2 3 3 4" xfId="5162" xr:uid="{00000000-0005-0000-0000-00006B130000}"/>
    <cellStyle name="Hyperlink 4 3 2 3 3 5" xfId="7372" xr:uid="{5F0D802B-B135-448A-B251-68345B0D3A85}"/>
    <cellStyle name="Hyperlink 4 3 2 3 4" xfId="1294" xr:uid="{00000000-0005-0000-0000-00006C130000}"/>
    <cellStyle name="Hyperlink 4 3 2 3 4 2" xfId="3505" xr:uid="{00000000-0005-0000-0000-00006D130000}"/>
    <cellStyle name="Hyperlink 4 3 2 3 4 2 2" xfId="10135" xr:uid="{2B156D21-3AB4-4ED0-9ECF-E7D0767103AB}"/>
    <cellStyle name="Hyperlink 4 3 2 3 4 3" xfId="5715" xr:uid="{00000000-0005-0000-0000-00006E130000}"/>
    <cellStyle name="Hyperlink 4 3 2 3 4 4" xfId="7925" xr:uid="{20649A0C-673D-443A-A4FA-1DE29120BF35}"/>
    <cellStyle name="Hyperlink 4 3 2 3 5" xfId="2400" xr:uid="{00000000-0005-0000-0000-00006F130000}"/>
    <cellStyle name="Hyperlink 4 3 2 3 5 2" xfId="9030" xr:uid="{962D4BE1-8355-4998-8198-A86078231A3E}"/>
    <cellStyle name="Hyperlink 4 3 2 3 6" xfId="4610" xr:uid="{00000000-0005-0000-0000-000070130000}"/>
    <cellStyle name="Hyperlink 4 3 2 3 7" xfId="6820" xr:uid="{71858B28-BED7-43C3-9127-842C2A1CD526}"/>
    <cellStyle name="Hyperlink 4 3 2 4" xfId="273" xr:uid="{00000000-0005-0000-0000-000071130000}"/>
    <cellStyle name="Hyperlink 4 3 2 4 2" xfId="549" xr:uid="{00000000-0005-0000-0000-000072130000}"/>
    <cellStyle name="Hyperlink 4 3 2 4 2 2" xfId="1101" xr:uid="{00000000-0005-0000-0000-000073130000}"/>
    <cellStyle name="Hyperlink 4 3 2 4 2 2 2" xfId="2214" xr:uid="{00000000-0005-0000-0000-000074130000}"/>
    <cellStyle name="Hyperlink 4 3 2 4 2 2 2 2" xfId="4425" xr:uid="{00000000-0005-0000-0000-000075130000}"/>
    <cellStyle name="Hyperlink 4 3 2 4 2 2 2 2 2" xfId="11055" xr:uid="{E5DD0941-88DC-438D-9EC8-A745F815F816}"/>
    <cellStyle name="Hyperlink 4 3 2 4 2 2 2 3" xfId="6635" xr:uid="{00000000-0005-0000-0000-000076130000}"/>
    <cellStyle name="Hyperlink 4 3 2 4 2 2 2 4" xfId="8845" xr:uid="{CB9FD1EF-4613-4A14-B0F4-5BB601EF4011}"/>
    <cellStyle name="Hyperlink 4 3 2 4 2 2 3" xfId="3320" xr:uid="{00000000-0005-0000-0000-000077130000}"/>
    <cellStyle name="Hyperlink 4 3 2 4 2 2 3 2" xfId="9950" xr:uid="{A8015B1C-6092-49E6-9FE4-44C505B9B036}"/>
    <cellStyle name="Hyperlink 4 3 2 4 2 2 4" xfId="5530" xr:uid="{00000000-0005-0000-0000-000078130000}"/>
    <cellStyle name="Hyperlink 4 3 2 4 2 2 5" xfId="7740" xr:uid="{084D41AA-3A0C-4FE9-9C72-389C36534833}"/>
    <cellStyle name="Hyperlink 4 3 2 4 2 3" xfId="1662" xr:uid="{00000000-0005-0000-0000-000079130000}"/>
    <cellStyle name="Hyperlink 4 3 2 4 2 3 2" xfId="3873" xr:uid="{00000000-0005-0000-0000-00007A130000}"/>
    <cellStyle name="Hyperlink 4 3 2 4 2 3 2 2" xfId="10503" xr:uid="{37F8878C-255F-401F-AC3D-8E7339C9C542}"/>
    <cellStyle name="Hyperlink 4 3 2 4 2 3 3" xfId="6083" xr:uid="{00000000-0005-0000-0000-00007B130000}"/>
    <cellStyle name="Hyperlink 4 3 2 4 2 3 4" xfId="8293" xr:uid="{B292BEBC-85D2-4E6F-88CE-43705EB31C49}"/>
    <cellStyle name="Hyperlink 4 3 2 4 2 4" xfId="2768" xr:uid="{00000000-0005-0000-0000-00007C130000}"/>
    <cellStyle name="Hyperlink 4 3 2 4 2 4 2" xfId="9398" xr:uid="{7FAB8BAC-01CE-4C04-AAA7-4DFFA2DB83FF}"/>
    <cellStyle name="Hyperlink 4 3 2 4 2 5" xfId="4978" xr:uid="{00000000-0005-0000-0000-00007D130000}"/>
    <cellStyle name="Hyperlink 4 3 2 4 2 6" xfId="7188" xr:uid="{C505DE33-04DD-473F-826B-6EAFD7E85EC8}"/>
    <cellStyle name="Hyperlink 4 3 2 4 3" xfId="825" xr:uid="{00000000-0005-0000-0000-00007E130000}"/>
    <cellStyle name="Hyperlink 4 3 2 4 3 2" xfId="1938" xr:uid="{00000000-0005-0000-0000-00007F130000}"/>
    <cellStyle name="Hyperlink 4 3 2 4 3 2 2" xfId="4149" xr:uid="{00000000-0005-0000-0000-000080130000}"/>
    <cellStyle name="Hyperlink 4 3 2 4 3 2 2 2" xfId="10779" xr:uid="{C5539029-AEC3-413B-B541-E7D7D3F8EB82}"/>
    <cellStyle name="Hyperlink 4 3 2 4 3 2 3" xfId="6359" xr:uid="{00000000-0005-0000-0000-000081130000}"/>
    <cellStyle name="Hyperlink 4 3 2 4 3 2 4" xfId="8569" xr:uid="{A503E3CD-7394-4F31-B212-6295046DB5B1}"/>
    <cellStyle name="Hyperlink 4 3 2 4 3 3" xfId="3044" xr:uid="{00000000-0005-0000-0000-000082130000}"/>
    <cellStyle name="Hyperlink 4 3 2 4 3 3 2" xfId="9674" xr:uid="{ECB83F76-4CF7-4D96-9F2D-1D9DFE05F7CB}"/>
    <cellStyle name="Hyperlink 4 3 2 4 3 4" xfId="5254" xr:uid="{00000000-0005-0000-0000-000083130000}"/>
    <cellStyle name="Hyperlink 4 3 2 4 3 5" xfId="7464" xr:uid="{D949E39C-D471-4960-A0B2-3B2CFAF85411}"/>
    <cellStyle name="Hyperlink 4 3 2 4 4" xfId="1386" xr:uid="{00000000-0005-0000-0000-000084130000}"/>
    <cellStyle name="Hyperlink 4 3 2 4 4 2" xfId="3597" xr:uid="{00000000-0005-0000-0000-000085130000}"/>
    <cellStyle name="Hyperlink 4 3 2 4 4 2 2" xfId="10227" xr:uid="{85DE3307-E279-4A11-9C38-B9F5FB8D4497}"/>
    <cellStyle name="Hyperlink 4 3 2 4 4 3" xfId="5807" xr:uid="{00000000-0005-0000-0000-000086130000}"/>
    <cellStyle name="Hyperlink 4 3 2 4 4 4" xfId="8017" xr:uid="{2C340741-3ACC-44B0-A90B-7C6F3E6313D9}"/>
    <cellStyle name="Hyperlink 4 3 2 4 5" xfId="2492" xr:uid="{00000000-0005-0000-0000-000087130000}"/>
    <cellStyle name="Hyperlink 4 3 2 4 5 2" xfId="9122" xr:uid="{8BDE562B-6F7D-448D-95DA-0E57CFEE561D}"/>
    <cellStyle name="Hyperlink 4 3 2 4 6" xfId="4702" xr:uid="{00000000-0005-0000-0000-000088130000}"/>
    <cellStyle name="Hyperlink 4 3 2 4 7" xfId="6912" xr:uid="{A48FD62F-E4D5-48E6-87BB-4160965EF26D}"/>
    <cellStyle name="Hyperlink 4 3 2 5" xfId="365" xr:uid="{00000000-0005-0000-0000-000089130000}"/>
    <cellStyle name="Hyperlink 4 3 2 5 2" xfId="917" xr:uid="{00000000-0005-0000-0000-00008A130000}"/>
    <cellStyle name="Hyperlink 4 3 2 5 2 2" xfId="2030" xr:uid="{00000000-0005-0000-0000-00008B130000}"/>
    <cellStyle name="Hyperlink 4 3 2 5 2 2 2" xfId="4241" xr:uid="{00000000-0005-0000-0000-00008C130000}"/>
    <cellStyle name="Hyperlink 4 3 2 5 2 2 2 2" xfId="10871" xr:uid="{96BC10AC-7C50-4D12-8FE4-80691FD4E63F}"/>
    <cellStyle name="Hyperlink 4 3 2 5 2 2 3" xfId="6451" xr:uid="{00000000-0005-0000-0000-00008D130000}"/>
    <cellStyle name="Hyperlink 4 3 2 5 2 2 4" xfId="8661" xr:uid="{FD0149CC-89E2-472A-ACDB-5939DB3E36C5}"/>
    <cellStyle name="Hyperlink 4 3 2 5 2 3" xfId="3136" xr:uid="{00000000-0005-0000-0000-00008E130000}"/>
    <cellStyle name="Hyperlink 4 3 2 5 2 3 2" xfId="9766" xr:uid="{B5F700B1-3D5C-4E10-A7C6-80354E25587B}"/>
    <cellStyle name="Hyperlink 4 3 2 5 2 4" xfId="5346" xr:uid="{00000000-0005-0000-0000-00008F130000}"/>
    <cellStyle name="Hyperlink 4 3 2 5 2 5" xfId="7556" xr:uid="{BD5EB1BC-89FF-49E5-9931-1B5E47018426}"/>
    <cellStyle name="Hyperlink 4 3 2 5 3" xfId="1478" xr:uid="{00000000-0005-0000-0000-000090130000}"/>
    <cellStyle name="Hyperlink 4 3 2 5 3 2" xfId="3689" xr:uid="{00000000-0005-0000-0000-000091130000}"/>
    <cellStyle name="Hyperlink 4 3 2 5 3 2 2" xfId="10319" xr:uid="{A20CC821-3581-4471-A292-B3184FEC688F}"/>
    <cellStyle name="Hyperlink 4 3 2 5 3 3" xfId="5899" xr:uid="{00000000-0005-0000-0000-000092130000}"/>
    <cellStyle name="Hyperlink 4 3 2 5 3 4" xfId="8109" xr:uid="{6C3EE63A-7039-4939-B9AB-BF2C824E8ADC}"/>
    <cellStyle name="Hyperlink 4 3 2 5 4" xfId="2584" xr:uid="{00000000-0005-0000-0000-000093130000}"/>
    <cellStyle name="Hyperlink 4 3 2 5 4 2" xfId="9214" xr:uid="{4F4E957A-994A-4D28-8E12-669FBA3ED00B}"/>
    <cellStyle name="Hyperlink 4 3 2 5 5" xfId="4794" xr:uid="{00000000-0005-0000-0000-000094130000}"/>
    <cellStyle name="Hyperlink 4 3 2 5 6" xfId="7004" xr:uid="{E99D5B95-5163-46B8-9EAA-693BFE92E289}"/>
    <cellStyle name="Hyperlink 4 3 2 6" xfId="641" xr:uid="{00000000-0005-0000-0000-000095130000}"/>
    <cellStyle name="Hyperlink 4 3 2 6 2" xfId="1754" xr:uid="{00000000-0005-0000-0000-000096130000}"/>
    <cellStyle name="Hyperlink 4 3 2 6 2 2" xfId="3965" xr:uid="{00000000-0005-0000-0000-000097130000}"/>
    <cellStyle name="Hyperlink 4 3 2 6 2 2 2" xfId="10595" xr:uid="{F97BA40A-E5F0-4C9E-A247-A89F09C7EF8E}"/>
    <cellStyle name="Hyperlink 4 3 2 6 2 3" xfId="6175" xr:uid="{00000000-0005-0000-0000-000098130000}"/>
    <cellStyle name="Hyperlink 4 3 2 6 2 4" xfId="8385" xr:uid="{3EE4BA20-34B7-41E1-B6BA-C310F26DA063}"/>
    <cellStyle name="Hyperlink 4 3 2 6 3" xfId="2860" xr:uid="{00000000-0005-0000-0000-000099130000}"/>
    <cellStyle name="Hyperlink 4 3 2 6 3 2" xfId="9490" xr:uid="{D2F9FF04-D225-4AD1-89F2-2F2AA7E59E15}"/>
    <cellStyle name="Hyperlink 4 3 2 6 4" xfId="5070" xr:uid="{00000000-0005-0000-0000-00009A130000}"/>
    <cellStyle name="Hyperlink 4 3 2 6 5" xfId="7280" xr:uid="{B49F9F76-09CD-4EFB-94AB-7F29175B25AD}"/>
    <cellStyle name="Hyperlink 4 3 2 7" xfId="1202" xr:uid="{00000000-0005-0000-0000-00009B130000}"/>
    <cellStyle name="Hyperlink 4 3 2 7 2" xfId="3413" xr:uid="{00000000-0005-0000-0000-00009C130000}"/>
    <cellStyle name="Hyperlink 4 3 2 7 2 2" xfId="10043" xr:uid="{32B09121-C2D9-4588-BDB2-0BAF4DC66E26}"/>
    <cellStyle name="Hyperlink 4 3 2 7 3" xfId="5623" xr:uid="{00000000-0005-0000-0000-00009D130000}"/>
    <cellStyle name="Hyperlink 4 3 2 7 4" xfId="7833" xr:uid="{681D0846-0415-4447-8100-982856F2B556}"/>
    <cellStyle name="Hyperlink 4 3 2 8" xfId="2308" xr:uid="{00000000-0005-0000-0000-00009E130000}"/>
    <cellStyle name="Hyperlink 4 3 2 8 2" xfId="8938" xr:uid="{98391B72-7A30-4163-950A-E2CDE960D349}"/>
    <cellStyle name="Hyperlink 4 3 2 9" xfId="4518" xr:uid="{00000000-0005-0000-0000-00009F130000}"/>
    <cellStyle name="Hyperlink 4 3 3" xfId="115" xr:uid="{00000000-0005-0000-0000-0000A0130000}"/>
    <cellStyle name="Hyperlink 4 3 3 2" xfId="207" xr:uid="{00000000-0005-0000-0000-0000A1130000}"/>
    <cellStyle name="Hyperlink 4 3 3 2 2" xfId="483" xr:uid="{00000000-0005-0000-0000-0000A2130000}"/>
    <cellStyle name="Hyperlink 4 3 3 2 2 2" xfId="1035" xr:uid="{00000000-0005-0000-0000-0000A3130000}"/>
    <cellStyle name="Hyperlink 4 3 3 2 2 2 2" xfId="2148" xr:uid="{00000000-0005-0000-0000-0000A4130000}"/>
    <cellStyle name="Hyperlink 4 3 3 2 2 2 2 2" xfId="4359" xr:uid="{00000000-0005-0000-0000-0000A5130000}"/>
    <cellStyle name="Hyperlink 4 3 3 2 2 2 2 2 2" xfId="10989" xr:uid="{40B21F58-854E-44CB-BC3A-2B24FEC80727}"/>
    <cellStyle name="Hyperlink 4 3 3 2 2 2 2 3" xfId="6569" xr:uid="{00000000-0005-0000-0000-0000A6130000}"/>
    <cellStyle name="Hyperlink 4 3 3 2 2 2 2 4" xfId="8779" xr:uid="{C5A88D20-146A-4E69-8D64-019180D0C222}"/>
    <cellStyle name="Hyperlink 4 3 3 2 2 2 3" xfId="3254" xr:uid="{00000000-0005-0000-0000-0000A7130000}"/>
    <cellStyle name="Hyperlink 4 3 3 2 2 2 3 2" xfId="9884" xr:uid="{2C85EE39-889C-44AE-8DF2-CFDA8BD041C9}"/>
    <cellStyle name="Hyperlink 4 3 3 2 2 2 4" xfId="5464" xr:uid="{00000000-0005-0000-0000-0000A8130000}"/>
    <cellStyle name="Hyperlink 4 3 3 2 2 2 5" xfId="7674" xr:uid="{B8C91143-F947-47DE-B3CA-70286BDD77C4}"/>
    <cellStyle name="Hyperlink 4 3 3 2 2 3" xfId="1596" xr:uid="{00000000-0005-0000-0000-0000A9130000}"/>
    <cellStyle name="Hyperlink 4 3 3 2 2 3 2" xfId="3807" xr:uid="{00000000-0005-0000-0000-0000AA130000}"/>
    <cellStyle name="Hyperlink 4 3 3 2 2 3 2 2" xfId="10437" xr:uid="{6DBF98F7-0E3A-41A5-9C1F-229CE6F524F2}"/>
    <cellStyle name="Hyperlink 4 3 3 2 2 3 3" xfId="6017" xr:uid="{00000000-0005-0000-0000-0000AB130000}"/>
    <cellStyle name="Hyperlink 4 3 3 2 2 3 4" xfId="8227" xr:uid="{A2541CA4-25BB-4E35-9B12-A61881351275}"/>
    <cellStyle name="Hyperlink 4 3 3 2 2 4" xfId="2702" xr:uid="{00000000-0005-0000-0000-0000AC130000}"/>
    <cellStyle name="Hyperlink 4 3 3 2 2 4 2" xfId="9332" xr:uid="{68C2F876-EBCD-46C7-AD6A-83475C9879D2}"/>
    <cellStyle name="Hyperlink 4 3 3 2 2 5" xfId="4912" xr:uid="{00000000-0005-0000-0000-0000AD130000}"/>
    <cellStyle name="Hyperlink 4 3 3 2 2 6" xfId="7122" xr:uid="{CDEEE814-664E-43DC-8DEF-7B3E445AB6DC}"/>
    <cellStyle name="Hyperlink 4 3 3 2 3" xfId="759" xr:uid="{00000000-0005-0000-0000-0000AE130000}"/>
    <cellStyle name="Hyperlink 4 3 3 2 3 2" xfId="1872" xr:uid="{00000000-0005-0000-0000-0000AF130000}"/>
    <cellStyle name="Hyperlink 4 3 3 2 3 2 2" xfId="4083" xr:uid="{00000000-0005-0000-0000-0000B0130000}"/>
    <cellStyle name="Hyperlink 4 3 3 2 3 2 2 2" xfId="10713" xr:uid="{6C4F48D3-59BB-4E6D-90C6-FE6E0FC38EB1}"/>
    <cellStyle name="Hyperlink 4 3 3 2 3 2 3" xfId="6293" xr:uid="{00000000-0005-0000-0000-0000B1130000}"/>
    <cellStyle name="Hyperlink 4 3 3 2 3 2 4" xfId="8503" xr:uid="{5E68B1DB-6BF6-4FC8-A9C5-66ACA186076D}"/>
    <cellStyle name="Hyperlink 4 3 3 2 3 3" xfId="2978" xr:uid="{00000000-0005-0000-0000-0000B2130000}"/>
    <cellStyle name="Hyperlink 4 3 3 2 3 3 2" xfId="9608" xr:uid="{70BE8F61-9494-43FC-8F7C-439B30816630}"/>
    <cellStyle name="Hyperlink 4 3 3 2 3 4" xfId="5188" xr:uid="{00000000-0005-0000-0000-0000B3130000}"/>
    <cellStyle name="Hyperlink 4 3 3 2 3 5" xfId="7398" xr:uid="{6FF8223A-748C-4972-95AE-EDE111B4700C}"/>
    <cellStyle name="Hyperlink 4 3 3 2 4" xfId="1320" xr:uid="{00000000-0005-0000-0000-0000B4130000}"/>
    <cellStyle name="Hyperlink 4 3 3 2 4 2" xfId="3531" xr:uid="{00000000-0005-0000-0000-0000B5130000}"/>
    <cellStyle name="Hyperlink 4 3 3 2 4 2 2" xfId="10161" xr:uid="{9402845F-FC82-4765-A955-2771B3DA9793}"/>
    <cellStyle name="Hyperlink 4 3 3 2 4 3" xfId="5741" xr:uid="{00000000-0005-0000-0000-0000B6130000}"/>
    <cellStyle name="Hyperlink 4 3 3 2 4 4" xfId="7951" xr:uid="{DE7F3D39-138F-4E36-A5F6-1EB7DB6284E4}"/>
    <cellStyle name="Hyperlink 4 3 3 2 5" xfId="2426" xr:uid="{00000000-0005-0000-0000-0000B7130000}"/>
    <cellStyle name="Hyperlink 4 3 3 2 5 2" xfId="9056" xr:uid="{A0DC090D-0E53-49FD-9371-C7DEB4B7BC22}"/>
    <cellStyle name="Hyperlink 4 3 3 2 6" xfId="4636" xr:uid="{00000000-0005-0000-0000-0000B8130000}"/>
    <cellStyle name="Hyperlink 4 3 3 2 7" xfId="6846" xr:uid="{B7E8A84F-FF65-4661-9303-56E1C95CA197}"/>
    <cellStyle name="Hyperlink 4 3 3 3" xfId="299" xr:uid="{00000000-0005-0000-0000-0000B9130000}"/>
    <cellStyle name="Hyperlink 4 3 3 3 2" xfId="575" xr:uid="{00000000-0005-0000-0000-0000BA130000}"/>
    <cellStyle name="Hyperlink 4 3 3 3 2 2" xfId="1127" xr:uid="{00000000-0005-0000-0000-0000BB130000}"/>
    <cellStyle name="Hyperlink 4 3 3 3 2 2 2" xfId="2240" xr:uid="{00000000-0005-0000-0000-0000BC130000}"/>
    <cellStyle name="Hyperlink 4 3 3 3 2 2 2 2" xfId="4451" xr:uid="{00000000-0005-0000-0000-0000BD130000}"/>
    <cellStyle name="Hyperlink 4 3 3 3 2 2 2 2 2" xfId="11081" xr:uid="{C0DA3550-C435-4D11-90D5-0A2C4BA1EC14}"/>
    <cellStyle name="Hyperlink 4 3 3 3 2 2 2 3" xfId="6661" xr:uid="{00000000-0005-0000-0000-0000BE130000}"/>
    <cellStyle name="Hyperlink 4 3 3 3 2 2 2 4" xfId="8871" xr:uid="{C7EDFE3D-64B5-4FDD-B0A3-F8DA1537EB16}"/>
    <cellStyle name="Hyperlink 4 3 3 3 2 2 3" xfId="3346" xr:uid="{00000000-0005-0000-0000-0000BF130000}"/>
    <cellStyle name="Hyperlink 4 3 3 3 2 2 3 2" xfId="9976" xr:uid="{1DAB0346-B520-47DB-B639-5C3CA3346ED1}"/>
    <cellStyle name="Hyperlink 4 3 3 3 2 2 4" xfId="5556" xr:uid="{00000000-0005-0000-0000-0000C0130000}"/>
    <cellStyle name="Hyperlink 4 3 3 3 2 2 5" xfId="7766" xr:uid="{EAE9157D-C9C9-47A2-8CFF-113AE9AE67D3}"/>
    <cellStyle name="Hyperlink 4 3 3 3 2 3" xfId="1688" xr:uid="{00000000-0005-0000-0000-0000C1130000}"/>
    <cellStyle name="Hyperlink 4 3 3 3 2 3 2" xfId="3899" xr:uid="{00000000-0005-0000-0000-0000C2130000}"/>
    <cellStyle name="Hyperlink 4 3 3 3 2 3 2 2" xfId="10529" xr:uid="{809C1482-6B5E-4217-BED7-ADAF33BE8F7F}"/>
    <cellStyle name="Hyperlink 4 3 3 3 2 3 3" xfId="6109" xr:uid="{00000000-0005-0000-0000-0000C3130000}"/>
    <cellStyle name="Hyperlink 4 3 3 3 2 3 4" xfId="8319" xr:uid="{0A827D29-1282-4319-9CA6-DE43D81ABA9B}"/>
    <cellStyle name="Hyperlink 4 3 3 3 2 4" xfId="2794" xr:uid="{00000000-0005-0000-0000-0000C4130000}"/>
    <cellStyle name="Hyperlink 4 3 3 3 2 4 2" xfId="9424" xr:uid="{E7BACCEB-9FFE-4797-8632-D2A1E948CCF4}"/>
    <cellStyle name="Hyperlink 4 3 3 3 2 5" xfId="5004" xr:uid="{00000000-0005-0000-0000-0000C5130000}"/>
    <cellStyle name="Hyperlink 4 3 3 3 2 6" xfId="7214" xr:uid="{7235AF8F-CA18-4C73-B83E-DC387E7642A9}"/>
    <cellStyle name="Hyperlink 4 3 3 3 3" xfId="851" xr:uid="{00000000-0005-0000-0000-0000C6130000}"/>
    <cellStyle name="Hyperlink 4 3 3 3 3 2" xfId="1964" xr:uid="{00000000-0005-0000-0000-0000C7130000}"/>
    <cellStyle name="Hyperlink 4 3 3 3 3 2 2" xfId="4175" xr:uid="{00000000-0005-0000-0000-0000C8130000}"/>
    <cellStyle name="Hyperlink 4 3 3 3 3 2 2 2" xfId="10805" xr:uid="{8376B93B-72E2-4304-88BA-9E44F725CD5D}"/>
    <cellStyle name="Hyperlink 4 3 3 3 3 2 3" xfId="6385" xr:uid="{00000000-0005-0000-0000-0000C9130000}"/>
    <cellStyle name="Hyperlink 4 3 3 3 3 2 4" xfId="8595" xr:uid="{D450F188-E6EB-43F3-8C54-D26C47CECAE8}"/>
    <cellStyle name="Hyperlink 4 3 3 3 3 3" xfId="3070" xr:uid="{00000000-0005-0000-0000-0000CA130000}"/>
    <cellStyle name="Hyperlink 4 3 3 3 3 3 2" xfId="9700" xr:uid="{BB1E53BE-D68C-420D-A4AC-F3F8294A9666}"/>
    <cellStyle name="Hyperlink 4 3 3 3 3 4" xfId="5280" xr:uid="{00000000-0005-0000-0000-0000CB130000}"/>
    <cellStyle name="Hyperlink 4 3 3 3 3 5" xfId="7490" xr:uid="{3E7B12AC-B8D3-45A5-BA81-2F5115AA03E0}"/>
    <cellStyle name="Hyperlink 4 3 3 3 4" xfId="1412" xr:uid="{00000000-0005-0000-0000-0000CC130000}"/>
    <cellStyle name="Hyperlink 4 3 3 3 4 2" xfId="3623" xr:uid="{00000000-0005-0000-0000-0000CD130000}"/>
    <cellStyle name="Hyperlink 4 3 3 3 4 2 2" xfId="10253" xr:uid="{0A71B897-CE3A-4E51-97C0-1F6B2E15482C}"/>
    <cellStyle name="Hyperlink 4 3 3 3 4 3" xfId="5833" xr:uid="{00000000-0005-0000-0000-0000CE130000}"/>
    <cellStyle name="Hyperlink 4 3 3 3 4 4" xfId="8043" xr:uid="{152B3018-2180-4A95-A636-BA5FCF6A3A63}"/>
    <cellStyle name="Hyperlink 4 3 3 3 5" xfId="2518" xr:uid="{00000000-0005-0000-0000-0000CF130000}"/>
    <cellStyle name="Hyperlink 4 3 3 3 5 2" xfId="9148" xr:uid="{8C738386-FEC9-44A7-961D-1520A27CF581}"/>
    <cellStyle name="Hyperlink 4 3 3 3 6" xfId="4728" xr:uid="{00000000-0005-0000-0000-0000D0130000}"/>
    <cellStyle name="Hyperlink 4 3 3 3 7" xfId="6938" xr:uid="{10D60DA4-BE21-42C5-BB68-6C48A1BD2819}"/>
    <cellStyle name="Hyperlink 4 3 3 4" xfId="391" xr:uid="{00000000-0005-0000-0000-0000D1130000}"/>
    <cellStyle name="Hyperlink 4 3 3 4 2" xfId="943" xr:uid="{00000000-0005-0000-0000-0000D2130000}"/>
    <cellStyle name="Hyperlink 4 3 3 4 2 2" xfId="2056" xr:uid="{00000000-0005-0000-0000-0000D3130000}"/>
    <cellStyle name="Hyperlink 4 3 3 4 2 2 2" xfId="4267" xr:uid="{00000000-0005-0000-0000-0000D4130000}"/>
    <cellStyle name="Hyperlink 4 3 3 4 2 2 2 2" xfId="10897" xr:uid="{08E35098-ACDB-4214-A8B1-777BB41561CD}"/>
    <cellStyle name="Hyperlink 4 3 3 4 2 2 3" xfId="6477" xr:uid="{00000000-0005-0000-0000-0000D5130000}"/>
    <cellStyle name="Hyperlink 4 3 3 4 2 2 4" xfId="8687" xr:uid="{B5695646-C67A-41FE-BCD3-F7EE6FAA8F48}"/>
    <cellStyle name="Hyperlink 4 3 3 4 2 3" xfId="3162" xr:uid="{00000000-0005-0000-0000-0000D6130000}"/>
    <cellStyle name="Hyperlink 4 3 3 4 2 3 2" xfId="9792" xr:uid="{0322FD60-007C-429D-B2FC-69732EAB44DE}"/>
    <cellStyle name="Hyperlink 4 3 3 4 2 4" xfId="5372" xr:uid="{00000000-0005-0000-0000-0000D7130000}"/>
    <cellStyle name="Hyperlink 4 3 3 4 2 5" xfId="7582" xr:uid="{D77BA1D4-EAEA-4CAE-AA67-8FB80F0E1BC0}"/>
    <cellStyle name="Hyperlink 4 3 3 4 3" xfId="1504" xr:uid="{00000000-0005-0000-0000-0000D8130000}"/>
    <cellStyle name="Hyperlink 4 3 3 4 3 2" xfId="3715" xr:uid="{00000000-0005-0000-0000-0000D9130000}"/>
    <cellStyle name="Hyperlink 4 3 3 4 3 2 2" xfId="10345" xr:uid="{BD7DB05E-62E9-4C3D-BCAA-2A22F656A08B}"/>
    <cellStyle name="Hyperlink 4 3 3 4 3 3" xfId="5925" xr:uid="{00000000-0005-0000-0000-0000DA130000}"/>
    <cellStyle name="Hyperlink 4 3 3 4 3 4" xfId="8135" xr:uid="{71EFF156-ADAE-47F1-8BEC-6038E27BA3C6}"/>
    <cellStyle name="Hyperlink 4 3 3 4 4" xfId="2610" xr:uid="{00000000-0005-0000-0000-0000DB130000}"/>
    <cellStyle name="Hyperlink 4 3 3 4 4 2" xfId="9240" xr:uid="{CE0B262D-38A0-40FD-8A63-A79A1075B5A3}"/>
    <cellStyle name="Hyperlink 4 3 3 4 5" xfId="4820" xr:uid="{00000000-0005-0000-0000-0000DC130000}"/>
    <cellStyle name="Hyperlink 4 3 3 4 6" xfId="7030" xr:uid="{EFB78A71-3636-49F9-8714-63E83B7B0B3F}"/>
    <cellStyle name="Hyperlink 4 3 3 5" xfId="667" xr:uid="{00000000-0005-0000-0000-0000DD130000}"/>
    <cellStyle name="Hyperlink 4 3 3 5 2" xfId="1780" xr:uid="{00000000-0005-0000-0000-0000DE130000}"/>
    <cellStyle name="Hyperlink 4 3 3 5 2 2" xfId="3991" xr:uid="{00000000-0005-0000-0000-0000DF130000}"/>
    <cellStyle name="Hyperlink 4 3 3 5 2 2 2" xfId="10621" xr:uid="{E8A452A9-567F-4DA0-8C95-5B9C290223E1}"/>
    <cellStyle name="Hyperlink 4 3 3 5 2 3" xfId="6201" xr:uid="{00000000-0005-0000-0000-0000E0130000}"/>
    <cellStyle name="Hyperlink 4 3 3 5 2 4" xfId="8411" xr:uid="{1FD18DE9-5285-45CA-9EE4-64CEFA868743}"/>
    <cellStyle name="Hyperlink 4 3 3 5 3" xfId="2886" xr:uid="{00000000-0005-0000-0000-0000E1130000}"/>
    <cellStyle name="Hyperlink 4 3 3 5 3 2" xfId="9516" xr:uid="{87836AA1-98F2-4086-8BE5-3181452A0A3C}"/>
    <cellStyle name="Hyperlink 4 3 3 5 4" xfId="5096" xr:uid="{00000000-0005-0000-0000-0000E2130000}"/>
    <cellStyle name="Hyperlink 4 3 3 5 5" xfId="7306" xr:uid="{7CD86E8E-B5D2-4642-B6DA-F756ADAE4162}"/>
    <cellStyle name="Hyperlink 4 3 3 6" xfId="1228" xr:uid="{00000000-0005-0000-0000-0000E3130000}"/>
    <cellStyle name="Hyperlink 4 3 3 6 2" xfId="3439" xr:uid="{00000000-0005-0000-0000-0000E4130000}"/>
    <cellStyle name="Hyperlink 4 3 3 6 2 2" xfId="10069" xr:uid="{2FCF8F87-8BCE-4A1E-9A27-84F6C3F19F18}"/>
    <cellStyle name="Hyperlink 4 3 3 6 3" xfId="5649" xr:uid="{00000000-0005-0000-0000-0000E5130000}"/>
    <cellStyle name="Hyperlink 4 3 3 6 4" xfId="7859" xr:uid="{F897D97B-24CA-4A9E-8CFB-B3A629ABA85B}"/>
    <cellStyle name="Hyperlink 4 3 3 7" xfId="2334" xr:uid="{00000000-0005-0000-0000-0000E6130000}"/>
    <cellStyle name="Hyperlink 4 3 3 7 2" xfId="8964" xr:uid="{D5F8C667-D1D4-478E-954F-81DF8771812E}"/>
    <cellStyle name="Hyperlink 4 3 3 8" xfId="4544" xr:uid="{00000000-0005-0000-0000-0000E7130000}"/>
    <cellStyle name="Hyperlink 4 3 3 9" xfId="6754" xr:uid="{C3ED0045-F20F-44B1-BAA5-C4C61A439370}"/>
    <cellStyle name="Hyperlink 4 3 4" xfId="161" xr:uid="{00000000-0005-0000-0000-0000E8130000}"/>
    <cellStyle name="Hyperlink 4 3 4 2" xfId="437" xr:uid="{00000000-0005-0000-0000-0000E9130000}"/>
    <cellStyle name="Hyperlink 4 3 4 2 2" xfId="989" xr:uid="{00000000-0005-0000-0000-0000EA130000}"/>
    <cellStyle name="Hyperlink 4 3 4 2 2 2" xfId="2102" xr:uid="{00000000-0005-0000-0000-0000EB130000}"/>
    <cellStyle name="Hyperlink 4 3 4 2 2 2 2" xfId="4313" xr:uid="{00000000-0005-0000-0000-0000EC130000}"/>
    <cellStyle name="Hyperlink 4 3 4 2 2 2 2 2" xfId="10943" xr:uid="{AF7F9A8F-FC42-4D24-8E48-3F44954CF3C0}"/>
    <cellStyle name="Hyperlink 4 3 4 2 2 2 3" xfId="6523" xr:uid="{00000000-0005-0000-0000-0000ED130000}"/>
    <cellStyle name="Hyperlink 4 3 4 2 2 2 4" xfId="8733" xr:uid="{7F5D9C71-B4E2-447E-B9BE-1204755A0F46}"/>
    <cellStyle name="Hyperlink 4 3 4 2 2 3" xfId="3208" xr:uid="{00000000-0005-0000-0000-0000EE130000}"/>
    <cellStyle name="Hyperlink 4 3 4 2 2 3 2" xfId="9838" xr:uid="{56CC5346-FE9D-499E-A9D7-5D162B717010}"/>
    <cellStyle name="Hyperlink 4 3 4 2 2 4" xfId="5418" xr:uid="{00000000-0005-0000-0000-0000EF130000}"/>
    <cellStyle name="Hyperlink 4 3 4 2 2 5" xfId="7628" xr:uid="{35DB33A1-90FA-45DE-8B45-4E90D064FD65}"/>
    <cellStyle name="Hyperlink 4 3 4 2 3" xfId="1550" xr:uid="{00000000-0005-0000-0000-0000F0130000}"/>
    <cellStyle name="Hyperlink 4 3 4 2 3 2" xfId="3761" xr:uid="{00000000-0005-0000-0000-0000F1130000}"/>
    <cellStyle name="Hyperlink 4 3 4 2 3 2 2" xfId="10391" xr:uid="{CB12CD54-9702-4CE0-9AAC-CFC335DE712A}"/>
    <cellStyle name="Hyperlink 4 3 4 2 3 3" xfId="5971" xr:uid="{00000000-0005-0000-0000-0000F2130000}"/>
    <cellStyle name="Hyperlink 4 3 4 2 3 4" xfId="8181" xr:uid="{52CF82C2-2CA6-457D-B2D8-8DCC885F0784}"/>
    <cellStyle name="Hyperlink 4 3 4 2 4" xfId="2656" xr:uid="{00000000-0005-0000-0000-0000F3130000}"/>
    <cellStyle name="Hyperlink 4 3 4 2 4 2" xfId="9286" xr:uid="{5BD3D18B-5B35-4BB5-B219-200D122301C1}"/>
    <cellStyle name="Hyperlink 4 3 4 2 5" xfId="4866" xr:uid="{00000000-0005-0000-0000-0000F4130000}"/>
    <cellStyle name="Hyperlink 4 3 4 2 6" xfId="7076" xr:uid="{DA2D39A4-A0EE-45C0-8819-627F586AD906}"/>
    <cellStyle name="Hyperlink 4 3 4 3" xfId="713" xr:uid="{00000000-0005-0000-0000-0000F5130000}"/>
    <cellStyle name="Hyperlink 4 3 4 3 2" xfId="1826" xr:uid="{00000000-0005-0000-0000-0000F6130000}"/>
    <cellStyle name="Hyperlink 4 3 4 3 2 2" xfId="4037" xr:uid="{00000000-0005-0000-0000-0000F7130000}"/>
    <cellStyle name="Hyperlink 4 3 4 3 2 2 2" xfId="10667" xr:uid="{7B78851F-6B5A-4E98-B70C-663F8FC26814}"/>
    <cellStyle name="Hyperlink 4 3 4 3 2 3" xfId="6247" xr:uid="{00000000-0005-0000-0000-0000F8130000}"/>
    <cellStyle name="Hyperlink 4 3 4 3 2 4" xfId="8457" xr:uid="{2403B697-EBF6-413B-BFBD-8E92E7D4655F}"/>
    <cellStyle name="Hyperlink 4 3 4 3 3" xfId="2932" xr:uid="{00000000-0005-0000-0000-0000F9130000}"/>
    <cellStyle name="Hyperlink 4 3 4 3 3 2" xfId="9562" xr:uid="{52923DCF-658F-46BB-BF6C-769108C2093E}"/>
    <cellStyle name="Hyperlink 4 3 4 3 4" xfId="5142" xr:uid="{00000000-0005-0000-0000-0000FA130000}"/>
    <cellStyle name="Hyperlink 4 3 4 3 5" xfId="7352" xr:uid="{D6AAFDEC-B8FD-4847-A37D-6E02AD2F2B90}"/>
    <cellStyle name="Hyperlink 4 3 4 4" xfId="1274" xr:uid="{00000000-0005-0000-0000-0000FB130000}"/>
    <cellStyle name="Hyperlink 4 3 4 4 2" xfId="3485" xr:uid="{00000000-0005-0000-0000-0000FC130000}"/>
    <cellStyle name="Hyperlink 4 3 4 4 2 2" xfId="10115" xr:uid="{50E8988D-773B-4971-BD09-B475925F10A4}"/>
    <cellStyle name="Hyperlink 4 3 4 4 3" xfId="5695" xr:uid="{00000000-0005-0000-0000-0000FD130000}"/>
    <cellStyle name="Hyperlink 4 3 4 4 4" xfId="7905" xr:uid="{8690FABE-8694-4C0F-933C-F13ACD1AB629}"/>
    <cellStyle name="Hyperlink 4 3 4 5" xfId="2380" xr:uid="{00000000-0005-0000-0000-0000FE130000}"/>
    <cellStyle name="Hyperlink 4 3 4 5 2" xfId="9010" xr:uid="{E2600AA6-DACB-48AE-BF7B-710D540DBC4B}"/>
    <cellStyle name="Hyperlink 4 3 4 6" xfId="4590" xr:uid="{00000000-0005-0000-0000-0000FF130000}"/>
    <cellStyle name="Hyperlink 4 3 4 7" xfId="6800" xr:uid="{67C04AA9-A85C-41FE-8769-A70971D626FC}"/>
    <cellStyle name="Hyperlink 4 3 5" xfId="253" xr:uid="{00000000-0005-0000-0000-000000140000}"/>
    <cellStyle name="Hyperlink 4 3 5 2" xfId="529" xr:uid="{00000000-0005-0000-0000-000001140000}"/>
    <cellStyle name="Hyperlink 4 3 5 2 2" xfId="1081" xr:uid="{00000000-0005-0000-0000-000002140000}"/>
    <cellStyle name="Hyperlink 4 3 5 2 2 2" xfId="2194" xr:uid="{00000000-0005-0000-0000-000003140000}"/>
    <cellStyle name="Hyperlink 4 3 5 2 2 2 2" xfId="4405" xr:uid="{00000000-0005-0000-0000-000004140000}"/>
    <cellStyle name="Hyperlink 4 3 5 2 2 2 2 2" xfId="11035" xr:uid="{921E9552-87F6-49A2-A04B-8F547305730C}"/>
    <cellStyle name="Hyperlink 4 3 5 2 2 2 3" xfId="6615" xr:uid="{00000000-0005-0000-0000-000005140000}"/>
    <cellStyle name="Hyperlink 4 3 5 2 2 2 4" xfId="8825" xr:uid="{A2842F1C-5E31-4691-8D30-7621F09D65E4}"/>
    <cellStyle name="Hyperlink 4 3 5 2 2 3" xfId="3300" xr:uid="{00000000-0005-0000-0000-000006140000}"/>
    <cellStyle name="Hyperlink 4 3 5 2 2 3 2" xfId="9930" xr:uid="{56A20F66-0DD6-4218-98DA-74EC0420CD2F}"/>
    <cellStyle name="Hyperlink 4 3 5 2 2 4" xfId="5510" xr:uid="{00000000-0005-0000-0000-000007140000}"/>
    <cellStyle name="Hyperlink 4 3 5 2 2 5" xfId="7720" xr:uid="{3E864C0B-5C6D-4527-A5BF-33B8F1E990E2}"/>
    <cellStyle name="Hyperlink 4 3 5 2 3" xfId="1642" xr:uid="{00000000-0005-0000-0000-000008140000}"/>
    <cellStyle name="Hyperlink 4 3 5 2 3 2" xfId="3853" xr:uid="{00000000-0005-0000-0000-000009140000}"/>
    <cellStyle name="Hyperlink 4 3 5 2 3 2 2" xfId="10483" xr:uid="{AB92F7A3-FADC-4967-942D-BBE284D9E9E3}"/>
    <cellStyle name="Hyperlink 4 3 5 2 3 3" xfId="6063" xr:uid="{00000000-0005-0000-0000-00000A140000}"/>
    <cellStyle name="Hyperlink 4 3 5 2 3 4" xfId="8273" xr:uid="{6EB9CDCA-FD2F-40AC-B937-1EC26DBA5DB9}"/>
    <cellStyle name="Hyperlink 4 3 5 2 4" xfId="2748" xr:uid="{00000000-0005-0000-0000-00000B140000}"/>
    <cellStyle name="Hyperlink 4 3 5 2 4 2" xfId="9378" xr:uid="{0F01615D-24E9-4513-B43C-52EBF77459B8}"/>
    <cellStyle name="Hyperlink 4 3 5 2 5" xfId="4958" xr:uid="{00000000-0005-0000-0000-00000C140000}"/>
    <cellStyle name="Hyperlink 4 3 5 2 6" xfId="7168" xr:uid="{8B4CB5E3-AB67-4F89-AD4F-272112FDD5B9}"/>
    <cellStyle name="Hyperlink 4 3 5 3" xfId="805" xr:uid="{00000000-0005-0000-0000-00000D140000}"/>
    <cellStyle name="Hyperlink 4 3 5 3 2" xfId="1918" xr:uid="{00000000-0005-0000-0000-00000E140000}"/>
    <cellStyle name="Hyperlink 4 3 5 3 2 2" xfId="4129" xr:uid="{00000000-0005-0000-0000-00000F140000}"/>
    <cellStyle name="Hyperlink 4 3 5 3 2 2 2" xfId="10759" xr:uid="{F51ABCED-E38D-40D6-B96C-8C471A755A97}"/>
    <cellStyle name="Hyperlink 4 3 5 3 2 3" xfId="6339" xr:uid="{00000000-0005-0000-0000-000010140000}"/>
    <cellStyle name="Hyperlink 4 3 5 3 2 4" xfId="8549" xr:uid="{CC10AC92-67B2-415E-BB08-D29D2F2C20FC}"/>
    <cellStyle name="Hyperlink 4 3 5 3 3" xfId="3024" xr:uid="{00000000-0005-0000-0000-000011140000}"/>
    <cellStyle name="Hyperlink 4 3 5 3 3 2" xfId="9654" xr:uid="{67089249-9294-4D3E-BB27-4192A1218917}"/>
    <cellStyle name="Hyperlink 4 3 5 3 4" xfId="5234" xr:uid="{00000000-0005-0000-0000-000012140000}"/>
    <cellStyle name="Hyperlink 4 3 5 3 5" xfId="7444" xr:uid="{260CC953-927B-4FDA-99C5-7F6A252DE552}"/>
    <cellStyle name="Hyperlink 4 3 5 4" xfId="1366" xr:uid="{00000000-0005-0000-0000-000013140000}"/>
    <cellStyle name="Hyperlink 4 3 5 4 2" xfId="3577" xr:uid="{00000000-0005-0000-0000-000014140000}"/>
    <cellStyle name="Hyperlink 4 3 5 4 2 2" xfId="10207" xr:uid="{9BC545B6-C49C-40BC-9ABC-194991DACB11}"/>
    <cellStyle name="Hyperlink 4 3 5 4 3" xfId="5787" xr:uid="{00000000-0005-0000-0000-000015140000}"/>
    <cellStyle name="Hyperlink 4 3 5 4 4" xfId="7997" xr:uid="{9086FBDF-EB65-412F-8536-7958F1DAFC19}"/>
    <cellStyle name="Hyperlink 4 3 5 5" xfId="2472" xr:uid="{00000000-0005-0000-0000-000016140000}"/>
    <cellStyle name="Hyperlink 4 3 5 5 2" xfId="9102" xr:uid="{1AC954F5-A5BB-44D6-9C7C-695474C45681}"/>
    <cellStyle name="Hyperlink 4 3 5 6" xfId="4682" xr:uid="{00000000-0005-0000-0000-000017140000}"/>
    <cellStyle name="Hyperlink 4 3 5 7" xfId="6892" xr:uid="{E14B73D6-3852-451B-BAD8-5A46D9879FAB}"/>
    <cellStyle name="Hyperlink 4 3 6" xfId="345" xr:uid="{00000000-0005-0000-0000-000018140000}"/>
    <cellStyle name="Hyperlink 4 3 6 2" xfId="897" xr:uid="{00000000-0005-0000-0000-000019140000}"/>
    <cellStyle name="Hyperlink 4 3 6 2 2" xfId="2010" xr:uid="{00000000-0005-0000-0000-00001A140000}"/>
    <cellStyle name="Hyperlink 4 3 6 2 2 2" xfId="4221" xr:uid="{00000000-0005-0000-0000-00001B140000}"/>
    <cellStyle name="Hyperlink 4 3 6 2 2 2 2" xfId="10851" xr:uid="{D641E918-7335-4CAB-B8FE-F326E013DDF3}"/>
    <cellStyle name="Hyperlink 4 3 6 2 2 3" xfId="6431" xr:uid="{00000000-0005-0000-0000-00001C140000}"/>
    <cellStyle name="Hyperlink 4 3 6 2 2 4" xfId="8641" xr:uid="{3288386E-3E9E-40F6-BDEE-C508ADF57D1A}"/>
    <cellStyle name="Hyperlink 4 3 6 2 3" xfId="3116" xr:uid="{00000000-0005-0000-0000-00001D140000}"/>
    <cellStyle name="Hyperlink 4 3 6 2 3 2" xfId="9746" xr:uid="{D9A989A4-01E6-42E8-931E-F32612888F6B}"/>
    <cellStyle name="Hyperlink 4 3 6 2 4" xfId="5326" xr:uid="{00000000-0005-0000-0000-00001E140000}"/>
    <cellStyle name="Hyperlink 4 3 6 2 5" xfId="7536" xr:uid="{2166CDAB-EBB5-43FF-8BBB-66E4D0E78B19}"/>
    <cellStyle name="Hyperlink 4 3 6 3" xfId="1458" xr:uid="{00000000-0005-0000-0000-00001F140000}"/>
    <cellStyle name="Hyperlink 4 3 6 3 2" xfId="3669" xr:uid="{00000000-0005-0000-0000-000020140000}"/>
    <cellStyle name="Hyperlink 4 3 6 3 2 2" xfId="10299" xr:uid="{F42371FA-F001-4290-B690-45C6C7D2B01B}"/>
    <cellStyle name="Hyperlink 4 3 6 3 3" xfId="5879" xr:uid="{00000000-0005-0000-0000-000021140000}"/>
    <cellStyle name="Hyperlink 4 3 6 3 4" xfId="8089" xr:uid="{DDEA76FE-2FF9-4ED1-AF52-053266C2C172}"/>
    <cellStyle name="Hyperlink 4 3 6 4" xfId="2564" xr:uid="{00000000-0005-0000-0000-000022140000}"/>
    <cellStyle name="Hyperlink 4 3 6 4 2" xfId="9194" xr:uid="{9E93CEA0-5A67-4473-92CC-B66F3B1ABC62}"/>
    <cellStyle name="Hyperlink 4 3 6 5" xfId="4774" xr:uid="{00000000-0005-0000-0000-000023140000}"/>
    <cellStyle name="Hyperlink 4 3 6 6" xfId="6984" xr:uid="{2D0B8562-44D1-4B6F-A09C-FAE51328DC8B}"/>
    <cellStyle name="Hyperlink 4 3 7" xfId="621" xr:uid="{00000000-0005-0000-0000-000024140000}"/>
    <cellStyle name="Hyperlink 4 3 7 2" xfId="1734" xr:uid="{00000000-0005-0000-0000-000025140000}"/>
    <cellStyle name="Hyperlink 4 3 7 2 2" xfId="3945" xr:uid="{00000000-0005-0000-0000-000026140000}"/>
    <cellStyle name="Hyperlink 4 3 7 2 2 2" xfId="10575" xr:uid="{A79C4E38-F544-4E36-AD27-9CA4176DE7FB}"/>
    <cellStyle name="Hyperlink 4 3 7 2 3" xfId="6155" xr:uid="{00000000-0005-0000-0000-000027140000}"/>
    <cellStyle name="Hyperlink 4 3 7 2 4" xfId="8365" xr:uid="{0A250ADC-8A57-4847-9AFB-63F076EC96C4}"/>
    <cellStyle name="Hyperlink 4 3 7 3" xfId="2840" xr:uid="{00000000-0005-0000-0000-000028140000}"/>
    <cellStyle name="Hyperlink 4 3 7 3 2" xfId="9470" xr:uid="{6F4C4142-5BB2-4D0A-9A74-3BEB6272F032}"/>
    <cellStyle name="Hyperlink 4 3 7 4" xfId="5050" xr:uid="{00000000-0005-0000-0000-000029140000}"/>
    <cellStyle name="Hyperlink 4 3 7 5" xfId="7260" xr:uid="{1C4598FF-7F9A-4DED-AA2B-D9FB4EEB246C}"/>
    <cellStyle name="Hyperlink 4 3 8" xfId="1182" xr:uid="{00000000-0005-0000-0000-00002A140000}"/>
    <cellStyle name="Hyperlink 4 3 8 2" xfId="3393" xr:uid="{00000000-0005-0000-0000-00002B140000}"/>
    <cellStyle name="Hyperlink 4 3 8 2 2" xfId="10023" xr:uid="{D924F21E-80E8-4135-95A1-8944F1BC1BB1}"/>
    <cellStyle name="Hyperlink 4 3 8 3" xfId="5603" xr:uid="{00000000-0005-0000-0000-00002C140000}"/>
    <cellStyle name="Hyperlink 4 3 8 4" xfId="7813" xr:uid="{F045E602-34C8-4A50-A8F9-A20586689015}"/>
    <cellStyle name="Hyperlink 4 3 9" xfId="2288" xr:uid="{00000000-0005-0000-0000-00002D140000}"/>
    <cellStyle name="Hyperlink 4 3 9 2" xfId="8918" xr:uid="{CEED2C17-44E7-4E25-960D-4232EB4534E4}"/>
    <cellStyle name="Hyperlink 4 4" xfId="79" xr:uid="{00000000-0005-0000-0000-00002E140000}"/>
    <cellStyle name="Hyperlink 4 4 10" xfId="6718" xr:uid="{3382A817-2CBA-4904-9CD5-D126F9787B76}"/>
    <cellStyle name="Hyperlink 4 4 2" xfId="125" xr:uid="{00000000-0005-0000-0000-00002F140000}"/>
    <cellStyle name="Hyperlink 4 4 2 2" xfId="217" xr:uid="{00000000-0005-0000-0000-000030140000}"/>
    <cellStyle name="Hyperlink 4 4 2 2 2" xfId="493" xr:uid="{00000000-0005-0000-0000-000031140000}"/>
    <cellStyle name="Hyperlink 4 4 2 2 2 2" xfId="1045" xr:uid="{00000000-0005-0000-0000-000032140000}"/>
    <cellStyle name="Hyperlink 4 4 2 2 2 2 2" xfId="2158" xr:uid="{00000000-0005-0000-0000-000033140000}"/>
    <cellStyle name="Hyperlink 4 4 2 2 2 2 2 2" xfId="4369" xr:uid="{00000000-0005-0000-0000-000034140000}"/>
    <cellStyle name="Hyperlink 4 4 2 2 2 2 2 2 2" xfId="10999" xr:uid="{D6437E03-19BF-4303-AD11-D855F8E4E3AD}"/>
    <cellStyle name="Hyperlink 4 4 2 2 2 2 2 3" xfId="6579" xr:uid="{00000000-0005-0000-0000-000035140000}"/>
    <cellStyle name="Hyperlink 4 4 2 2 2 2 2 4" xfId="8789" xr:uid="{5FC26ADC-57E3-45D9-B8A4-BAA83E7B9E3A}"/>
    <cellStyle name="Hyperlink 4 4 2 2 2 2 3" xfId="3264" xr:uid="{00000000-0005-0000-0000-000036140000}"/>
    <cellStyle name="Hyperlink 4 4 2 2 2 2 3 2" xfId="9894" xr:uid="{FC7335BB-2DA8-4D3D-A1A7-9A5E658CD26F}"/>
    <cellStyle name="Hyperlink 4 4 2 2 2 2 4" xfId="5474" xr:uid="{00000000-0005-0000-0000-000037140000}"/>
    <cellStyle name="Hyperlink 4 4 2 2 2 2 5" xfId="7684" xr:uid="{ED19A90E-3BFD-4E0A-9500-2A9CF1332663}"/>
    <cellStyle name="Hyperlink 4 4 2 2 2 3" xfId="1606" xr:uid="{00000000-0005-0000-0000-000038140000}"/>
    <cellStyle name="Hyperlink 4 4 2 2 2 3 2" xfId="3817" xr:uid="{00000000-0005-0000-0000-000039140000}"/>
    <cellStyle name="Hyperlink 4 4 2 2 2 3 2 2" xfId="10447" xr:uid="{EBC3C718-EB36-4192-ADF6-C02B5BCA887C}"/>
    <cellStyle name="Hyperlink 4 4 2 2 2 3 3" xfId="6027" xr:uid="{00000000-0005-0000-0000-00003A140000}"/>
    <cellStyle name="Hyperlink 4 4 2 2 2 3 4" xfId="8237" xr:uid="{5A8DEAB9-075E-42BE-85E6-5EADD64A9291}"/>
    <cellStyle name="Hyperlink 4 4 2 2 2 4" xfId="2712" xr:uid="{00000000-0005-0000-0000-00003B140000}"/>
    <cellStyle name="Hyperlink 4 4 2 2 2 4 2" xfId="9342" xr:uid="{A1EA72EC-22C4-467E-B55E-A9B59040B53A}"/>
    <cellStyle name="Hyperlink 4 4 2 2 2 5" xfId="4922" xr:uid="{00000000-0005-0000-0000-00003C140000}"/>
    <cellStyle name="Hyperlink 4 4 2 2 2 6" xfId="7132" xr:uid="{F20819D4-5EBE-49E6-A9D1-EE8E40F7926C}"/>
    <cellStyle name="Hyperlink 4 4 2 2 3" xfId="769" xr:uid="{00000000-0005-0000-0000-00003D140000}"/>
    <cellStyle name="Hyperlink 4 4 2 2 3 2" xfId="1882" xr:uid="{00000000-0005-0000-0000-00003E140000}"/>
    <cellStyle name="Hyperlink 4 4 2 2 3 2 2" xfId="4093" xr:uid="{00000000-0005-0000-0000-00003F140000}"/>
    <cellStyle name="Hyperlink 4 4 2 2 3 2 2 2" xfId="10723" xr:uid="{66579DC2-0526-443E-B44B-7051C8A8C55D}"/>
    <cellStyle name="Hyperlink 4 4 2 2 3 2 3" xfId="6303" xr:uid="{00000000-0005-0000-0000-000040140000}"/>
    <cellStyle name="Hyperlink 4 4 2 2 3 2 4" xfId="8513" xr:uid="{9CE6DD1C-B6C4-4017-8A11-1BE048771E19}"/>
    <cellStyle name="Hyperlink 4 4 2 2 3 3" xfId="2988" xr:uid="{00000000-0005-0000-0000-000041140000}"/>
    <cellStyle name="Hyperlink 4 4 2 2 3 3 2" xfId="9618" xr:uid="{A123B42D-B452-42B7-A117-79A0A07042D1}"/>
    <cellStyle name="Hyperlink 4 4 2 2 3 4" xfId="5198" xr:uid="{00000000-0005-0000-0000-000042140000}"/>
    <cellStyle name="Hyperlink 4 4 2 2 3 5" xfId="7408" xr:uid="{88BFA448-756C-4BE3-9502-216E364F826F}"/>
    <cellStyle name="Hyperlink 4 4 2 2 4" xfId="1330" xr:uid="{00000000-0005-0000-0000-000043140000}"/>
    <cellStyle name="Hyperlink 4 4 2 2 4 2" xfId="3541" xr:uid="{00000000-0005-0000-0000-000044140000}"/>
    <cellStyle name="Hyperlink 4 4 2 2 4 2 2" xfId="10171" xr:uid="{D5E2C144-20F3-437F-B096-83F7A7432F8A}"/>
    <cellStyle name="Hyperlink 4 4 2 2 4 3" xfId="5751" xr:uid="{00000000-0005-0000-0000-000045140000}"/>
    <cellStyle name="Hyperlink 4 4 2 2 4 4" xfId="7961" xr:uid="{C911793A-E26D-45BB-92C1-85825D7988A2}"/>
    <cellStyle name="Hyperlink 4 4 2 2 5" xfId="2436" xr:uid="{00000000-0005-0000-0000-000046140000}"/>
    <cellStyle name="Hyperlink 4 4 2 2 5 2" xfId="9066" xr:uid="{58588F84-4D29-422C-BBD2-318B70AF6CD4}"/>
    <cellStyle name="Hyperlink 4 4 2 2 6" xfId="4646" xr:uid="{00000000-0005-0000-0000-000047140000}"/>
    <cellStyle name="Hyperlink 4 4 2 2 7" xfId="6856" xr:uid="{24A19424-00D3-4B63-845D-A282E0BEC69D}"/>
    <cellStyle name="Hyperlink 4 4 2 3" xfId="309" xr:uid="{00000000-0005-0000-0000-000048140000}"/>
    <cellStyle name="Hyperlink 4 4 2 3 2" xfId="585" xr:uid="{00000000-0005-0000-0000-000049140000}"/>
    <cellStyle name="Hyperlink 4 4 2 3 2 2" xfId="1137" xr:uid="{00000000-0005-0000-0000-00004A140000}"/>
    <cellStyle name="Hyperlink 4 4 2 3 2 2 2" xfId="2250" xr:uid="{00000000-0005-0000-0000-00004B140000}"/>
    <cellStyle name="Hyperlink 4 4 2 3 2 2 2 2" xfId="4461" xr:uid="{00000000-0005-0000-0000-00004C140000}"/>
    <cellStyle name="Hyperlink 4 4 2 3 2 2 2 2 2" xfId="11091" xr:uid="{B04EAEF4-39D6-4EB0-9F32-61D31DF96C02}"/>
    <cellStyle name="Hyperlink 4 4 2 3 2 2 2 3" xfId="6671" xr:uid="{00000000-0005-0000-0000-00004D140000}"/>
    <cellStyle name="Hyperlink 4 4 2 3 2 2 2 4" xfId="8881" xr:uid="{86B7A4ED-5FB5-4A76-83AB-8371A4AFC812}"/>
    <cellStyle name="Hyperlink 4 4 2 3 2 2 3" xfId="3356" xr:uid="{00000000-0005-0000-0000-00004E140000}"/>
    <cellStyle name="Hyperlink 4 4 2 3 2 2 3 2" xfId="9986" xr:uid="{45762FE4-B762-461A-B3D5-2642244242C3}"/>
    <cellStyle name="Hyperlink 4 4 2 3 2 2 4" xfId="5566" xr:uid="{00000000-0005-0000-0000-00004F140000}"/>
    <cellStyle name="Hyperlink 4 4 2 3 2 2 5" xfId="7776" xr:uid="{38404507-B441-4FB8-BC3B-DBA678CB3808}"/>
    <cellStyle name="Hyperlink 4 4 2 3 2 3" xfId="1698" xr:uid="{00000000-0005-0000-0000-000050140000}"/>
    <cellStyle name="Hyperlink 4 4 2 3 2 3 2" xfId="3909" xr:uid="{00000000-0005-0000-0000-000051140000}"/>
    <cellStyle name="Hyperlink 4 4 2 3 2 3 2 2" xfId="10539" xr:uid="{EF050A22-FB62-4FF4-B385-E943109C0B66}"/>
    <cellStyle name="Hyperlink 4 4 2 3 2 3 3" xfId="6119" xr:uid="{00000000-0005-0000-0000-000052140000}"/>
    <cellStyle name="Hyperlink 4 4 2 3 2 3 4" xfId="8329" xr:uid="{BF994CFD-2189-4E74-87A7-44A37BA9DE9F}"/>
    <cellStyle name="Hyperlink 4 4 2 3 2 4" xfId="2804" xr:uid="{00000000-0005-0000-0000-000053140000}"/>
    <cellStyle name="Hyperlink 4 4 2 3 2 4 2" xfId="9434" xr:uid="{9BB5F57D-273D-42D1-BE12-055CF9281404}"/>
    <cellStyle name="Hyperlink 4 4 2 3 2 5" xfId="5014" xr:uid="{00000000-0005-0000-0000-000054140000}"/>
    <cellStyle name="Hyperlink 4 4 2 3 2 6" xfId="7224" xr:uid="{19078D80-0C28-4624-9230-FC05FD26FCD0}"/>
    <cellStyle name="Hyperlink 4 4 2 3 3" xfId="861" xr:uid="{00000000-0005-0000-0000-000055140000}"/>
    <cellStyle name="Hyperlink 4 4 2 3 3 2" xfId="1974" xr:uid="{00000000-0005-0000-0000-000056140000}"/>
    <cellStyle name="Hyperlink 4 4 2 3 3 2 2" xfId="4185" xr:uid="{00000000-0005-0000-0000-000057140000}"/>
    <cellStyle name="Hyperlink 4 4 2 3 3 2 2 2" xfId="10815" xr:uid="{864A5187-83DA-46CA-912D-879B4491996A}"/>
    <cellStyle name="Hyperlink 4 4 2 3 3 2 3" xfId="6395" xr:uid="{00000000-0005-0000-0000-000058140000}"/>
    <cellStyle name="Hyperlink 4 4 2 3 3 2 4" xfId="8605" xr:uid="{3A87A794-9A7B-415F-A18D-A1CEC9A36391}"/>
    <cellStyle name="Hyperlink 4 4 2 3 3 3" xfId="3080" xr:uid="{00000000-0005-0000-0000-000059140000}"/>
    <cellStyle name="Hyperlink 4 4 2 3 3 3 2" xfId="9710" xr:uid="{5756AC77-75FF-4DF7-902B-9E3C187FFFD6}"/>
    <cellStyle name="Hyperlink 4 4 2 3 3 4" xfId="5290" xr:uid="{00000000-0005-0000-0000-00005A140000}"/>
    <cellStyle name="Hyperlink 4 4 2 3 3 5" xfId="7500" xr:uid="{23414D92-2DBC-46D5-9DE4-32EB6E405A15}"/>
    <cellStyle name="Hyperlink 4 4 2 3 4" xfId="1422" xr:uid="{00000000-0005-0000-0000-00005B140000}"/>
    <cellStyle name="Hyperlink 4 4 2 3 4 2" xfId="3633" xr:uid="{00000000-0005-0000-0000-00005C140000}"/>
    <cellStyle name="Hyperlink 4 4 2 3 4 2 2" xfId="10263" xr:uid="{7486BF60-57C8-418B-B823-6D9B03D46D4C}"/>
    <cellStyle name="Hyperlink 4 4 2 3 4 3" xfId="5843" xr:uid="{00000000-0005-0000-0000-00005D140000}"/>
    <cellStyle name="Hyperlink 4 4 2 3 4 4" xfId="8053" xr:uid="{E83B24F7-16DA-48C7-AE6E-D52F54E0A936}"/>
    <cellStyle name="Hyperlink 4 4 2 3 5" xfId="2528" xr:uid="{00000000-0005-0000-0000-00005E140000}"/>
    <cellStyle name="Hyperlink 4 4 2 3 5 2" xfId="9158" xr:uid="{95F53509-2C20-4AFC-B52F-242AC920198E}"/>
    <cellStyle name="Hyperlink 4 4 2 3 6" xfId="4738" xr:uid="{00000000-0005-0000-0000-00005F140000}"/>
    <cellStyle name="Hyperlink 4 4 2 3 7" xfId="6948" xr:uid="{EE317E80-4767-48B2-B1B3-4B1D626A32D6}"/>
    <cellStyle name="Hyperlink 4 4 2 4" xfId="401" xr:uid="{00000000-0005-0000-0000-000060140000}"/>
    <cellStyle name="Hyperlink 4 4 2 4 2" xfId="953" xr:uid="{00000000-0005-0000-0000-000061140000}"/>
    <cellStyle name="Hyperlink 4 4 2 4 2 2" xfId="2066" xr:uid="{00000000-0005-0000-0000-000062140000}"/>
    <cellStyle name="Hyperlink 4 4 2 4 2 2 2" xfId="4277" xr:uid="{00000000-0005-0000-0000-000063140000}"/>
    <cellStyle name="Hyperlink 4 4 2 4 2 2 2 2" xfId="10907" xr:uid="{79963130-FB7C-42E7-8BA7-6E429B420C10}"/>
    <cellStyle name="Hyperlink 4 4 2 4 2 2 3" xfId="6487" xr:uid="{00000000-0005-0000-0000-000064140000}"/>
    <cellStyle name="Hyperlink 4 4 2 4 2 2 4" xfId="8697" xr:uid="{8BA45B4B-2339-4B54-9A2B-A43CA8B11300}"/>
    <cellStyle name="Hyperlink 4 4 2 4 2 3" xfId="3172" xr:uid="{00000000-0005-0000-0000-000065140000}"/>
    <cellStyle name="Hyperlink 4 4 2 4 2 3 2" xfId="9802" xr:uid="{1C4E3D9B-88A0-4517-8EE2-8186DB43D510}"/>
    <cellStyle name="Hyperlink 4 4 2 4 2 4" xfId="5382" xr:uid="{00000000-0005-0000-0000-000066140000}"/>
    <cellStyle name="Hyperlink 4 4 2 4 2 5" xfId="7592" xr:uid="{0E934A07-77DB-4D56-A02F-5E7A304218DD}"/>
    <cellStyle name="Hyperlink 4 4 2 4 3" xfId="1514" xr:uid="{00000000-0005-0000-0000-000067140000}"/>
    <cellStyle name="Hyperlink 4 4 2 4 3 2" xfId="3725" xr:uid="{00000000-0005-0000-0000-000068140000}"/>
    <cellStyle name="Hyperlink 4 4 2 4 3 2 2" xfId="10355" xr:uid="{28F3C39F-3695-4693-9CF8-9CB46A890081}"/>
    <cellStyle name="Hyperlink 4 4 2 4 3 3" xfId="5935" xr:uid="{00000000-0005-0000-0000-000069140000}"/>
    <cellStyle name="Hyperlink 4 4 2 4 3 4" xfId="8145" xr:uid="{351041D6-680A-40AC-A43F-A12745DCFECD}"/>
    <cellStyle name="Hyperlink 4 4 2 4 4" xfId="2620" xr:uid="{00000000-0005-0000-0000-00006A140000}"/>
    <cellStyle name="Hyperlink 4 4 2 4 4 2" xfId="9250" xr:uid="{BD86B37D-AFE8-4097-BDAF-1A69F4F418C3}"/>
    <cellStyle name="Hyperlink 4 4 2 4 5" xfId="4830" xr:uid="{00000000-0005-0000-0000-00006B140000}"/>
    <cellStyle name="Hyperlink 4 4 2 4 6" xfId="7040" xr:uid="{14C6A069-A543-4598-8604-BF716F16C5E4}"/>
    <cellStyle name="Hyperlink 4 4 2 5" xfId="677" xr:uid="{00000000-0005-0000-0000-00006C140000}"/>
    <cellStyle name="Hyperlink 4 4 2 5 2" xfId="1790" xr:uid="{00000000-0005-0000-0000-00006D140000}"/>
    <cellStyle name="Hyperlink 4 4 2 5 2 2" xfId="4001" xr:uid="{00000000-0005-0000-0000-00006E140000}"/>
    <cellStyle name="Hyperlink 4 4 2 5 2 2 2" xfId="10631" xr:uid="{ACE4C07A-7EAD-43CE-B51D-3837141960E4}"/>
    <cellStyle name="Hyperlink 4 4 2 5 2 3" xfId="6211" xr:uid="{00000000-0005-0000-0000-00006F140000}"/>
    <cellStyle name="Hyperlink 4 4 2 5 2 4" xfId="8421" xr:uid="{4430D54C-6EAE-4B59-B7E2-FDB30B02F4E3}"/>
    <cellStyle name="Hyperlink 4 4 2 5 3" xfId="2896" xr:uid="{00000000-0005-0000-0000-000070140000}"/>
    <cellStyle name="Hyperlink 4 4 2 5 3 2" xfId="9526" xr:uid="{CC84903D-3EA3-425D-B316-B346D7FBC5B9}"/>
    <cellStyle name="Hyperlink 4 4 2 5 4" xfId="5106" xr:uid="{00000000-0005-0000-0000-000071140000}"/>
    <cellStyle name="Hyperlink 4 4 2 5 5" xfId="7316" xr:uid="{B611FBB9-9985-4940-BB6E-1A2361AEF5A9}"/>
    <cellStyle name="Hyperlink 4 4 2 6" xfId="1238" xr:uid="{00000000-0005-0000-0000-000072140000}"/>
    <cellStyle name="Hyperlink 4 4 2 6 2" xfId="3449" xr:uid="{00000000-0005-0000-0000-000073140000}"/>
    <cellStyle name="Hyperlink 4 4 2 6 2 2" xfId="10079" xr:uid="{24B77EC0-2D00-40E7-A5E7-2AEC32C5CA40}"/>
    <cellStyle name="Hyperlink 4 4 2 6 3" xfId="5659" xr:uid="{00000000-0005-0000-0000-000074140000}"/>
    <cellStyle name="Hyperlink 4 4 2 6 4" xfId="7869" xr:uid="{B6D198BD-D7DA-46B8-90B1-CBD933709BFD}"/>
    <cellStyle name="Hyperlink 4 4 2 7" xfId="2344" xr:uid="{00000000-0005-0000-0000-000075140000}"/>
    <cellStyle name="Hyperlink 4 4 2 7 2" xfId="8974" xr:uid="{75A520F7-C81A-4000-ACE9-19B883420449}"/>
    <cellStyle name="Hyperlink 4 4 2 8" xfId="4554" xr:uid="{00000000-0005-0000-0000-000076140000}"/>
    <cellStyle name="Hyperlink 4 4 2 9" xfId="6764" xr:uid="{3F32958F-7A49-430D-B3BE-79BC4B332FD9}"/>
    <cellStyle name="Hyperlink 4 4 3" xfId="171" xr:uid="{00000000-0005-0000-0000-000077140000}"/>
    <cellStyle name="Hyperlink 4 4 3 2" xfId="447" xr:uid="{00000000-0005-0000-0000-000078140000}"/>
    <cellStyle name="Hyperlink 4 4 3 2 2" xfId="999" xr:uid="{00000000-0005-0000-0000-000079140000}"/>
    <cellStyle name="Hyperlink 4 4 3 2 2 2" xfId="2112" xr:uid="{00000000-0005-0000-0000-00007A140000}"/>
    <cellStyle name="Hyperlink 4 4 3 2 2 2 2" xfId="4323" xr:uid="{00000000-0005-0000-0000-00007B140000}"/>
    <cellStyle name="Hyperlink 4 4 3 2 2 2 2 2" xfId="10953" xr:uid="{9E8264BC-5092-4002-A28B-21B060EDA70A}"/>
    <cellStyle name="Hyperlink 4 4 3 2 2 2 3" xfId="6533" xr:uid="{00000000-0005-0000-0000-00007C140000}"/>
    <cellStyle name="Hyperlink 4 4 3 2 2 2 4" xfId="8743" xr:uid="{C189D43D-E104-4E2F-9E4B-6AE99D3927A4}"/>
    <cellStyle name="Hyperlink 4 4 3 2 2 3" xfId="3218" xr:uid="{00000000-0005-0000-0000-00007D140000}"/>
    <cellStyle name="Hyperlink 4 4 3 2 2 3 2" xfId="9848" xr:uid="{C88CE417-3548-46FC-AC96-6CE86602393D}"/>
    <cellStyle name="Hyperlink 4 4 3 2 2 4" xfId="5428" xr:uid="{00000000-0005-0000-0000-00007E140000}"/>
    <cellStyle name="Hyperlink 4 4 3 2 2 5" xfId="7638" xr:uid="{51DF49B7-BCBA-4F36-81A0-AF91C0BD4D7B}"/>
    <cellStyle name="Hyperlink 4 4 3 2 3" xfId="1560" xr:uid="{00000000-0005-0000-0000-00007F140000}"/>
    <cellStyle name="Hyperlink 4 4 3 2 3 2" xfId="3771" xr:uid="{00000000-0005-0000-0000-000080140000}"/>
    <cellStyle name="Hyperlink 4 4 3 2 3 2 2" xfId="10401" xr:uid="{4B55093C-9C65-4F8B-89E4-7AF79493164C}"/>
    <cellStyle name="Hyperlink 4 4 3 2 3 3" xfId="5981" xr:uid="{00000000-0005-0000-0000-000081140000}"/>
    <cellStyle name="Hyperlink 4 4 3 2 3 4" xfId="8191" xr:uid="{6170A3B5-4BAF-4FF3-A631-4F2791244AA2}"/>
    <cellStyle name="Hyperlink 4 4 3 2 4" xfId="2666" xr:uid="{00000000-0005-0000-0000-000082140000}"/>
    <cellStyle name="Hyperlink 4 4 3 2 4 2" xfId="9296" xr:uid="{A4CF376D-4EA3-4FA0-B958-92C5C729F02A}"/>
    <cellStyle name="Hyperlink 4 4 3 2 5" xfId="4876" xr:uid="{00000000-0005-0000-0000-000083140000}"/>
    <cellStyle name="Hyperlink 4 4 3 2 6" xfId="7086" xr:uid="{072386BE-E61F-4461-9BF7-EB02736123BF}"/>
    <cellStyle name="Hyperlink 4 4 3 3" xfId="723" xr:uid="{00000000-0005-0000-0000-000084140000}"/>
    <cellStyle name="Hyperlink 4 4 3 3 2" xfId="1836" xr:uid="{00000000-0005-0000-0000-000085140000}"/>
    <cellStyle name="Hyperlink 4 4 3 3 2 2" xfId="4047" xr:uid="{00000000-0005-0000-0000-000086140000}"/>
    <cellStyle name="Hyperlink 4 4 3 3 2 2 2" xfId="10677" xr:uid="{FCA0A280-83A2-4D29-A0D5-FAF2389C12B9}"/>
    <cellStyle name="Hyperlink 4 4 3 3 2 3" xfId="6257" xr:uid="{00000000-0005-0000-0000-000087140000}"/>
    <cellStyle name="Hyperlink 4 4 3 3 2 4" xfId="8467" xr:uid="{C4620F50-D85A-48BD-ADD3-17EAC0E1FE01}"/>
    <cellStyle name="Hyperlink 4 4 3 3 3" xfId="2942" xr:uid="{00000000-0005-0000-0000-000088140000}"/>
    <cellStyle name="Hyperlink 4 4 3 3 3 2" xfId="9572" xr:uid="{90494A9F-5101-4A52-9978-3C66D38093E2}"/>
    <cellStyle name="Hyperlink 4 4 3 3 4" xfId="5152" xr:uid="{00000000-0005-0000-0000-000089140000}"/>
    <cellStyle name="Hyperlink 4 4 3 3 5" xfId="7362" xr:uid="{F166221C-225F-421D-BA8C-1F1BE911D187}"/>
    <cellStyle name="Hyperlink 4 4 3 4" xfId="1284" xr:uid="{00000000-0005-0000-0000-00008A140000}"/>
    <cellStyle name="Hyperlink 4 4 3 4 2" xfId="3495" xr:uid="{00000000-0005-0000-0000-00008B140000}"/>
    <cellStyle name="Hyperlink 4 4 3 4 2 2" xfId="10125" xr:uid="{431E6D8A-E14E-4702-BD05-30FF47AFBC56}"/>
    <cellStyle name="Hyperlink 4 4 3 4 3" xfId="5705" xr:uid="{00000000-0005-0000-0000-00008C140000}"/>
    <cellStyle name="Hyperlink 4 4 3 4 4" xfId="7915" xr:uid="{D7626281-C4E2-4657-8D93-1B9D6E4ACD15}"/>
    <cellStyle name="Hyperlink 4 4 3 5" xfId="2390" xr:uid="{00000000-0005-0000-0000-00008D140000}"/>
    <cellStyle name="Hyperlink 4 4 3 5 2" xfId="9020" xr:uid="{7D24E9FA-29FE-483E-BDE4-F264FDC999C2}"/>
    <cellStyle name="Hyperlink 4 4 3 6" xfId="4600" xr:uid="{00000000-0005-0000-0000-00008E140000}"/>
    <cellStyle name="Hyperlink 4 4 3 7" xfId="6810" xr:uid="{6D13EAFD-AF2B-4900-8156-CF3DC65C615C}"/>
    <cellStyle name="Hyperlink 4 4 4" xfId="263" xr:uid="{00000000-0005-0000-0000-00008F140000}"/>
    <cellStyle name="Hyperlink 4 4 4 2" xfId="539" xr:uid="{00000000-0005-0000-0000-000090140000}"/>
    <cellStyle name="Hyperlink 4 4 4 2 2" xfId="1091" xr:uid="{00000000-0005-0000-0000-000091140000}"/>
    <cellStyle name="Hyperlink 4 4 4 2 2 2" xfId="2204" xr:uid="{00000000-0005-0000-0000-000092140000}"/>
    <cellStyle name="Hyperlink 4 4 4 2 2 2 2" xfId="4415" xr:uid="{00000000-0005-0000-0000-000093140000}"/>
    <cellStyle name="Hyperlink 4 4 4 2 2 2 2 2" xfId="11045" xr:uid="{88F004C6-FF4A-48C9-96AC-20158E73C035}"/>
    <cellStyle name="Hyperlink 4 4 4 2 2 2 3" xfId="6625" xr:uid="{00000000-0005-0000-0000-000094140000}"/>
    <cellStyle name="Hyperlink 4 4 4 2 2 2 4" xfId="8835" xr:uid="{63B0EAAF-D94D-46DF-B9F0-EA40E85C8AD2}"/>
    <cellStyle name="Hyperlink 4 4 4 2 2 3" xfId="3310" xr:uid="{00000000-0005-0000-0000-000095140000}"/>
    <cellStyle name="Hyperlink 4 4 4 2 2 3 2" xfId="9940" xr:uid="{4B1D58A1-73C7-4EBC-96B6-5891FEF90E40}"/>
    <cellStyle name="Hyperlink 4 4 4 2 2 4" xfId="5520" xr:uid="{00000000-0005-0000-0000-000096140000}"/>
    <cellStyle name="Hyperlink 4 4 4 2 2 5" xfId="7730" xr:uid="{39B28D15-1ED6-41CA-B5F8-F4B3CEB4E87A}"/>
    <cellStyle name="Hyperlink 4 4 4 2 3" xfId="1652" xr:uid="{00000000-0005-0000-0000-000097140000}"/>
    <cellStyle name="Hyperlink 4 4 4 2 3 2" xfId="3863" xr:uid="{00000000-0005-0000-0000-000098140000}"/>
    <cellStyle name="Hyperlink 4 4 4 2 3 2 2" xfId="10493" xr:uid="{6C034CDB-A420-4E5E-B724-4070F2601B0D}"/>
    <cellStyle name="Hyperlink 4 4 4 2 3 3" xfId="6073" xr:uid="{00000000-0005-0000-0000-000099140000}"/>
    <cellStyle name="Hyperlink 4 4 4 2 3 4" xfId="8283" xr:uid="{AF059C3B-0C16-47AD-B540-7A35FAE1F41C}"/>
    <cellStyle name="Hyperlink 4 4 4 2 4" xfId="2758" xr:uid="{00000000-0005-0000-0000-00009A140000}"/>
    <cellStyle name="Hyperlink 4 4 4 2 4 2" xfId="9388" xr:uid="{DBB854B7-AF48-42E3-931E-AF663C6B2B52}"/>
    <cellStyle name="Hyperlink 4 4 4 2 5" xfId="4968" xr:uid="{00000000-0005-0000-0000-00009B140000}"/>
    <cellStyle name="Hyperlink 4 4 4 2 6" xfId="7178" xr:uid="{75006E3A-2F58-4457-949A-5AD2666CA478}"/>
    <cellStyle name="Hyperlink 4 4 4 3" xfId="815" xr:uid="{00000000-0005-0000-0000-00009C140000}"/>
    <cellStyle name="Hyperlink 4 4 4 3 2" xfId="1928" xr:uid="{00000000-0005-0000-0000-00009D140000}"/>
    <cellStyle name="Hyperlink 4 4 4 3 2 2" xfId="4139" xr:uid="{00000000-0005-0000-0000-00009E140000}"/>
    <cellStyle name="Hyperlink 4 4 4 3 2 2 2" xfId="10769" xr:uid="{7F67B152-1666-4BBD-B063-37B1CCF96B3C}"/>
    <cellStyle name="Hyperlink 4 4 4 3 2 3" xfId="6349" xr:uid="{00000000-0005-0000-0000-00009F140000}"/>
    <cellStyle name="Hyperlink 4 4 4 3 2 4" xfId="8559" xr:uid="{478F8B72-FFA9-4376-B561-5E88B8D4E978}"/>
    <cellStyle name="Hyperlink 4 4 4 3 3" xfId="3034" xr:uid="{00000000-0005-0000-0000-0000A0140000}"/>
    <cellStyle name="Hyperlink 4 4 4 3 3 2" xfId="9664" xr:uid="{E9E6DBF9-83B6-4286-95A1-48F9B2B033B2}"/>
    <cellStyle name="Hyperlink 4 4 4 3 4" xfId="5244" xr:uid="{00000000-0005-0000-0000-0000A1140000}"/>
    <cellStyle name="Hyperlink 4 4 4 3 5" xfId="7454" xr:uid="{44C1F7A6-50B1-44EA-9816-63399098B73F}"/>
    <cellStyle name="Hyperlink 4 4 4 4" xfId="1376" xr:uid="{00000000-0005-0000-0000-0000A2140000}"/>
    <cellStyle name="Hyperlink 4 4 4 4 2" xfId="3587" xr:uid="{00000000-0005-0000-0000-0000A3140000}"/>
    <cellStyle name="Hyperlink 4 4 4 4 2 2" xfId="10217" xr:uid="{8A2EB19E-0791-47D2-AFF2-8C9BA2CCE15D}"/>
    <cellStyle name="Hyperlink 4 4 4 4 3" xfId="5797" xr:uid="{00000000-0005-0000-0000-0000A4140000}"/>
    <cellStyle name="Hyperlink 4 4 4 4 4" xfId="8007" xr:uid="{3B7FE7FA-AD70-49DC-B329-E17BCF3F4B05}"/>
    <cellStyle name="Hyperlink 4 4 4 5" xfId="2482" xr:uid="{00000000-0005-0000-0000-0000A5140000}"/>
    <cellStyle name="Hyperlink 4 4 4 5 2" xfId="9112" xr:uid="{F8213CC8-6C06-4D21-AAD0-E99FE1F6E8DF}"/>
    <cellStyle name="Hyperlink 4 4 4 6" xfId="4692" xr:uid="{00000000-0005-0000-0000-0000A6140000}"/>
    <cellStyle name="Hyperlink 4 4 4 7" xfId="6902" xr:uid="{876773CA-A792-4786-8F2B-C0860F723E95}"/>
    <cellStyle name="Hyperlink 4 4 5" xfId="355" xr:uid="{00000000-0005-0000-0000-0000A7140000}"/>
    <cellStyle name="Hyperlink 4 4 5 2" xfId="907" xr:uid="{00000000-0005-0000-0000-0000A8140000}"/>
    <cellStyle name="Hyperlink 4 4 5 2 2" xfId="2020" xr:uid="{00000000-0005-0000-0000-0000A9140000}"/>
    <cellStyle name="Hyperlink 4 4 5 2 2 2" xfId="4231" xr:uid="{00000000-0005-0000-0000-0000AA140000}"/>
    <cellStyle name="Hyperlink 4 4 5 2 2 2 2" xfId="10861" xr:uid="{14DE6029-5D9C-4E66-B7E2-798C8F79F050}"/>
    <cellStyle name="Hyperlink 4 4 5 2 2 3" xfId="6441" xr:uid="{00000000-0005-0000-0000-0000AB140000}"/>
    <cellStyle name="Hyperlink 4 4 5 2 2 4" xfId="8651" xr:uid="{B3737F36-7860-4D54-8AAF-FCEB98012014}"/>
    <cellStyle name="Hyperlink 4 4 5 2 3" xfId="3126" xr:uid="{00000000-0005-0000-0000-0000AC140000}"/>
    <cellStyle name="Hyperlink 4 4 5 2 3 2" xfId="9756" xr:uid="{5F3601D2-6154-4E30-A311-2C0B663033FE}"/>
    <cellStyle name="Hyperlink 4 4 5 2 4" xfId="5336" xr:uid="{00000000-0005-0000-0000-0000AD140000}"/>
    <cellStyle name="Hyperlink 4 4 5 2 5" xfId="7546" xr:uid="{EED5F423-97F0-4F25-940F-48F98DA0B2FE}"/>
    <cellStyle name="Hyperlink 4 4 5 3" xfId="1468" xr:uid="{00000000-0005-0000-0000-0000AE140000}"/>
    <cellStyle name="Hyperlink 4 4 5 3 2" xfId="3679" xr:uid="{00000000-0005-0000-0000-0000AF140000}"/>
    <cellStyle name="Hyperlink 4 4 5 3 2 2" xfId="10309" xr:uid="{73978C45-6071-4F56-B962-6E6CD85D61F7}"/>
    <cellStyle name="Hyperlink 4 4 5 3 3" xfId="5889" xr:uid="{00000000-0005-0000-0000-0000B0140000}"/>
    <cellStyle name="Hyperlink 4 4 5 3 4" xfId="8099" xr:uid="{344D592F-F82C-4477-B952-5656FB33A05B}"/>
    <cellStyle name="Hyperlink 4 4 5 4" xfId="2574" xr:uid="{00000000-0005-0000-0000-0000B1140000}"/>
    <cellStyle name="Hyperlink 4 4 5 4 2" xfId="9204" xr:uid="{0D4C6F2F-3696-403B-A133-8DEC84491C5D}"/>
    <cellStyle name="Hyperlink 4 4 5 5" xfId="4784" xr:uid="{00000000-0005-0000-0000-0000B2140000}"/>
    <cellStyle name="Hyperlink 4 4 5 6" xfId="6994" xr:uid="{758F1828-4DA3-4562-B71E-B93E3FE11607}"/>
    <cellStyle name="Hyperlink 4 4 6" xfId="631" xr:uid="{00000000-0005-0000-0000-0000B3140000}"/>
    <cellStyle name="Hyperlink 4 4 6 2" xfId="1744" xr:uid="{00000000-0005-0000-0000-0000B4140000}"/>
    <cellStyle name="Hyperlink 4 4 6 2 2" xfId="3955" xr:uid="{00000000-0005-0000-0000-0000B5140000}"/>
    <cellStyle name="Hyperlink 4 4 6 2 2 2" xfId="10585" xr:uid="{4EF16C39-74D0-4FC7-A6D1-7271D41EF9DC}"/>
    <cellStyle name="Hyperlink 4 4 6 2 3" xfId="6165" xr:uid="{00000000-0005-0000-0000-0000B6140000}"/>
    <cellStyle name="Hyperlink 4 4 6 2 4" xfId="8375" xr:uid="{DFA03026-FAA8-4152-916A-6FB671AB083A}"/>
    <cellStyle name="Hyperlink 4 4 6 3" xfId="2850" xr:uid="{00000000-0005-0000-0000-0000B7140000}"/>
    <cellStyle name="Hyperlink 4 4 6 3 2" xfId="9480" xr:uid="{6D70C83D-478A-454B-8CDF-07E83638B711}"/>
    <cellStyle name="Hyperlink 4 4 6 4" xfId="5060" xr:uid="{00000000-0005-0000-0000-0000B8140000}"/>
    <cellStyle name="Hyperlink 4 4 6 5" xfId="7270" xr:uid="{26D7EF0F-DE11-4BB9-9FB1-83EC3237C6E7}"/>
    <cellStyle name="Hyperlink 4 4 7" xfId="1192" xr:uid="{00000000-0005-0000-0000-0000B9140000}"/>
    <cellStyle name="Hyperlink 4 4 7 2" xfId="3403" xr:uid="{00000000-0005-0000-0000-0000BA140000}"/>
    <cellStyle name="Hyperlink 4 4 7 2 2" xfId="10033" xr:uid="{195027A2-23E6-4ADC-9B04-895180132C48}"/>
    <cellStyle name="Hyperlink 4 4 7 3" xfId="5613" xr:uid="{00000000-0005-0000-0000-0000BB140000}"/>
    <cellStyle name="Hyperlink 4 4 7 4" xfId="7823" xr:uid="{BD0BBB31-57FC-4A0D-87ED-CE62CFC3B79F}"/>
    <cellStyle name="Hyperlink 4 4 8" xfId="2298" xr:uid="{00000000-0005-0000-0000-0000BC140000}"/>
    <cellStyle name="Hyperlink 4 4 8 2" xfId="8928" xr:uid="{951F5120-84EB-4E21-8238-1B37EFB8E918}"/>
    <cellStyle name="Hyperlink 4 4 9" xfId="4508" xr:uid="{00000000-0005-0000-0000-0000BD140000}"/>
    <cellStyle name="Hyperlink 4 5" xfId="105" xr:uid="{00000000-0005-0000-0000-0000BE140000}"/>
    <cellStyle name="Hyperlink 4 5 2" xfId="197" xr:uid="{00000000-0005-0000-0000-0000BF140000}"/>
    <cellStyle name="Hyperlink 4 5 2 2" xfId="473" xr:uid="{00000000-0005-0000-0000-0000C0140000}"/>
    <cellStyle name="Hyperlink 4 5 2 2 2" xfId="1025" xr:uid="{00000000-0005-0000-0000-0000C1140000}"/>
    <cellStyle name="Hyperlink 4 5 2 2 2 2" xfId="2138" xr:uid="{00000000-0005-0000-0000-0000C2140000}"/>
    <cellStyle name="Hyperlink 4 5 2 2 2 2 2" xfId="4349" xr:uid="{00000000-0005-0000-0000-0000C3140000}"/>
    <cellStyle name="Hyperlink 4 5 2 2 2 2 2 2" xfId="10979" xr:uid="{95C8BB80-6D2E-48E9-9E49-A8077CD0F7F4}"/>
    <cellStyle name="Hyperlink 4 5 2 2 2 2 3" xfId="6559" xr:uid="{00000000-0005-0000-0000-0000C4140000}"/>
    <cellStyle name="Hyperlink 4 5 2 2 2 2 4" xfId="8769" xr:uid="{7947720F-46B1-49E3-B842-7E33EF4C17E1}"/>
    <cellStyle name="Hyperlink 4 5 2 2 2 3" xfId="3244" xr:uid="{00000000-0005-0000-0000-0000C5140000}"/>
    <cellStyle name="Hyperlink 4 5 2 2 2 3 2" xfId="9874" xr:uid="{32ADB8D1-25D4-46D4-AE3D-C32C694DC7BD}"/>
    <cellStyle name="Hyperlink 4 5 2 2 2 4" xfId="5454" xr:uid="{00000000-0005-0000-0000-0000C6140000}"/>
    <cellStyle name="Hyperlink 4 5 2 2 2 5" xfId="7664" xr:uid="{ACA3B38B-C634-4E11-B240-6ED8B4885269}"/>
    <cellStyle name="Hyperlink 4 5 2 2 3" xfId="1586" xr:uid="{00000000-0005-0000-0000-0000C7140000}"/>
    <cellStyle name="Hyperlink 4 5 2 2 3 2" xfId="3797" xr:uid="{00000000-0005-0000-0000-0000C8140000}"/>
    <cellStyle name="Hyperlink 4 5 2 2 3 2 2" xfId="10427" xr:uid="{250E9A92-7025-460C-A94B-A58CBAC2F09B}"/>
    <cellStyle name="Hyperlink 4 5 2 2 3 3" xfId="6007" xr:uid="{00000000-0005-0000-0000-0000C9140000}"/>
    <cellStyle name="Hyperlink 4 5 2 2 3 4" xfId="8217" xr:uid="{A3BA458F-0453-486D-84A6-7560059616DB}"/>
    <cellStyle name="Hyperlink 4 5 2 2 4" xfId="2692" xr:uid="{00000000-0005-0000-0000-0000CA140000}"/>
    <cellStyle name="Hyperlink 4 5 2 2 4 2" xfId="9322" xr:uid="{F20C68B2-799E-4827-93C7-B2197CB26A5A}"/>
    <cellStyle name="Hyperlink 4 5 2 2 5" xfId="4902" xr:uid="{00000000-0005-0000-0000-0000CB140000}"/>
    <cellStyle name="Hyperlink 4 5 2 2 6" xfId="7112" xr:uid="{55779C30-E57F-48DA-86A9-2F675FA75BC9}"/>
    <cellStyle name="Hyperlink 4 5 2 3" xfId="749" xr:uid="{00000000-0005-0000-0000-0000CC140000}"/>
    <cellStyle name="Hyperlink 4 5 2 3 2" xfId="1862" xr:uid="{00000000-0005-0000-0000-0000CD140000}"/>
    <cellStyle name="Hyperlink 4 5 2 3 2 2" xfId="4073" xr:uid="{00000000-0005-0000-0000-0000CE140000}"/>
    <cellStyle name="Hyperlink 4 5 2 3 2 2 2" xfId="10703" xr:uid="{B8072CE1-A319-4373-9801-DA0B7CF5A6EA}"/>
    <cellStyle name="Hyperlink 4 5 2 3 2 3" xfId="6283" xr:uid="{00000000-0005-0000-0000-0000CF140000}"/>
    <cellStyle name="Hyperlink 4 5 2 3 2 4" xfId="8493" xr:uid="{8767ADAC-F419-4425-8584-EE4F8BBAF871}"/>
    <cellStyle name="Hyperlink 4 5 2 3 3" xfId="2968" xr:uid="{00000000-0005-0000-0000-0000D0140000}"/>
    <cellStyle name="Hyperlink 4 5 2 3 3 2" xfId="9598" xr:uid="{6434AD4F-B0B2-479A-A51D-2489DD695D73}"/>
    <cellStyle name="Hyperlink 4 5 2 3 4" xfId="5178" xr:uid="{00000000-0005-0000-0000-0000D1140000}"/>
    <cellStyle name="Hyperlink 4 5 2 3 5" xfId="7388" xr:uid="{330B5694-85F6-4FF5-AFDD-9D6788487AA7}"/>
    <cellStyle name="Hyperlink 4 5 2 4" xfId="1310" xr:uid="{00000000-0005-0000-0000-0000D2140000}"/>
    <cellStyle name="Hyperlink 4 5 2 4 2" xfId="3521" xr:uid="{00000000-0005-0000-0000-0000D3140000}"/>
    <cellStyle name="Hyperlink 4 5 2 4 2 2" xfId="10151" xr:uid="{40973DCB-8AC3-4280-BB00-92725ECF6F1A}"/>
    <cellStyle name="Hyperlink 4 5 2 4 3" xfId="5731" xr:uid="{00000000-0005-0000-0000-0000D4140000}"/>
    <cellStyle name="Hyperlink 4 5 2 4 4" xfId="7941" xr:uid="{A66A8160-4F71-4B13-ABE4-1D3C42EC8050}"/>
    <cellStyle name="Hyperlink 4 5 2 5" xfId="2416" xr:uid="{00000000-0005-0000-0000-0000D5140000}"/>
    <cellStyle name="Hyperlink 4 5 2 5 2" xfId="9046" xr:uid="{ED8AED92-E0CF-4850-8A89-F60CC097F7C3}"/>
    <cellStyle name="Hyperlink 4 5 2 6" xfId="4626" xr:uid="{00000000-0005-0000-0000-0000D6140000}"/>
    <cellStyle name="Hyperlink 4 5 2 7" xfId="6836" xr:uid="{F5E1E9BD-1601-4C35-9093-61EE6896BF04}"/>
    <cellStyle name="Hyperlink 4 5 3" xfId="289" xr:uid="{00000000-0005-0000-0000-0000D7140000}"/>
    <cellStyle name="Hyperlink 4 5 3 2" xfId="565" xr:uid="{00000000-0005-0000-0000-0000D8140000}"/>
    <cellStyle name="Hyperlink 4 5 3 2 2" xfId="1117" xr:uid="{00000000-0005-0000-0000-0000D9140000}"/>
    <cellStyle name="Hyperlink 4 5 3 2 2 2" xfId="2230" xr:uid="{00000000-0005-0000-0000-0000DA140000}"/>
    <cellStyle name="Hyperlink 4 5 3 2 2 2 2" xfId="4441" xr:uid="{00000000-0005-0000-0000-0000DB140000}"/>
    <cellStyle name="Hyperlink 4 5 3 2 2 2 2 2" xfId="11071" xr:uid="{A25384E9-3CEE-4E2D-B3FE-B12DD47DDC77}"/>
    <cellStyle name="Hyperlink 4 5 3 2 2 2 3" xfId="6651" xr:uid="{00000000-0005-0000-0000-0000DC140000}"/>
    <cellStyle name="Hyperlink 4 5 3 2 2 2 4" xfId="8861" xr:uid="{DAC0A2EC-1A92-4B03-88AA-00AF0B9D695C}"/>
    <cellStyle name="Hyperlink 4 5 3 2 2 3" xfId="3336" xr:uid="{00000000-0005-0000-0000-0000DD140000}"/>
    <cellStyle name="Hyperlink 4 5 3 2 2 3 2" xfId="9966" xr:uid="{8421C690-8D7A-417E-9726-3972B7DD87F6}"/>
    <cellStyle name="Hyperlink 4 5 3 2 2 4" xfId="5546" xr:uid="{00000000-0005-0000-0000-0000DE140000}"/>
    <cellStyle name="Hyperlink 4 5 3 2 2 5" xfId="7756" xr:uid="{C989E6C7-7B6C-4864-B584-648D3865CCB6}"/>
    <cellStyle name="Hyperlink 4 5 3 2 3" xfId="1678" xr:uid="{00000000-0005-0000-0000-0000DF140000}"/>
    <cellStyle name="Hyperlink 4 5 3 2 3 2" xfId="3889" xr:uid="{00000000-0005-0000-0000-0000E0140000}"/>
    <cellStyle name="Hyperlink 4 5 3 2 3 2 2" xfId="10519" xr:uid="{8EB88958-B966-46C9-8FF4-13298438B005}"/>
    <cellStyle name="Hyperlink 4 5 3 2 3 3" xfId="6099" xr:uid="{00000000-0005-0000-0000-0000E1140000}"/>
    <cellStyle name="Hyperlink 4 5 3 2 3 4" xfId="8309" xr:uid="{0F99AD95-8A05-4635-B7E0-7E7690C66A93}"/>
    <cellStyle name="Hyperlink 4 5 3 2 4" xfId="2784" xr:uid="{00000000-0005-0000-0000-0000E2140000}"/>
    <cellStyle name="Hyperlink 4 5 3 2 4 2" xfId="9414" xr:uid="{E303A9A2-1946-49E5-B4CF-EB4BAFEE6162}"/>
    <cellStyle name="Hyperlink 4 5 3 2 5" xfId="4994" xr:uid="{00000000-0005-0000-0000-0000E3140000}"/>
    <cellStyle name="Hyperlink 4 5 3 2 6" xfId="7204" xr:uid="{F5325C4D-FF4F-4408-B84E-F51BF49B7278}"/>
    <cellStyle name="Hyperlink 4 5 3 3" xfId="841" xr:uid="{00000000-0005-0000-0000-0000E4140000}"/>
    <cellStyle name="Hyperlink 4 5 3 3 2" xfId="1954" xr:uid="{00000000-0005-0000-0000-0000E5140000}"/>
    <cellStyle name="Hyperlink 4 5 3 3 2 2" xfId="4165" xr:uid="{00000000-0005-0000-0000-0000E6140000}"/>
    <cellStyle name="Hyperlink 4 5 3 3 2 2 2" xfId="10795" xr:uid="{83F2EC23-BDC6-4B0F-A85E-9FD514EC1AB8}"/>
    <cellStyle name="Hyperlink 4 5 3 3 2 3" xfId="6375" xr:uid="{00000000-0005-0000-0000-0000E7140000}"/>
    <cellStyle name="Hyperlink 4 5 3 3 2 4" xfId="8585" xr:uid="{6F0CB299-4AC9-458C-A280-34CFA11400BD}"/>
    <cellStyle name="Hyperlink 4 5 3 3 3" xfId="3060" xr:uid="{00000000-0005-0000-0000-0000E8140000}"/>
    <cellStyle name="Hyperlink 4 5 3 3 3 2" xfId="9690" xr:uid="{7D75D18F-B1F8-4F19-8BDA-5FD07D92F186}"/>
    <cellStyle name="Hyperlink 4 5 3 3 4" xfId="5270" xr:uid="{00000000-0005-0000-0000-0000E9140000}"/>
    <cellStyle name="Hyperlink 4 5 3 3 5" xfId="7480" xr:uid="{123C68D6-8843-4980-836B-5331FF955945}"/>
    <cellStyle name="Hyperlink 4 5 3 4" xfId="1402" xr:uid="{00000000-0005-0000-0000-0000EA140000}"/>
    <cellStyle name="Hyperlink 4 5 3 4 2" xfId="3613" xr:uid="{00000000-0005-0000-0000-0000EB140000}"/>
    <cellStyle name="Hyperlink 4 5 3 4 2 2" xfId="10243" xr:uid="{E17B66F7-23B8-4C24-9B51-BE35A79448EC}"/>
    <cellStyle name="Hyperlink 4 5 3 4 3" xfId="5823" xr:uid="{00000000-0005-0000-0000-0000EC140000}"/>
    <cellStyle name="Hyperlink 4 5 3 4 4" xfId="8033" xr:uid="{D6807B59-CA7D-45EC-80E8-83A6898EA61D}"/>
    <cellStyle name="Hyperlink 4 5 3 5" xfId="2508" xr:uid="{00000000-0005-0000-0000-0000ED140000}"/>
    <cellStyle name="Hyperlink 4 5 3 5 2" xfId="9138" xr:uid="{059526EC-5490-40AF-A1CA-7E0AE5934CAC}"/>
    <cellStyle name="Hyperlink 4 5 3 6" xfId="4718" xr:uid="{00000000-0005-0000-0000-0000EE140000}"/>
    <cellStyle name="Hyperlink 4 5 3 7" xfId="6928" xr:uid="{2D3D145C-5F4B-4D3C-8984-2FD1A7D24A9B}"/>
    <cellStyle name="Hyperlink 4 5 4" xfId="381" xr:uid="{00000000-0005-0000-0000-0000EF140000}"/>
    <cellStyle name="Hyperlink 4 5 4 2" xfId="933" xr:uid="{00000000-0005-0000-0000-0000F0140000}"/>
    <cellStyle name="Hyperlink 4 5 4 2 2" xfId="2046" xr:uid="{00000000-0005-0000-0000-0000F1140000}"/>
    <cellStyle name="Hyperlink 4 5 4 2 2 2" xfId="4257" xr:uid="{00000000-0005-0000-0000-0000F2140000}"/>
    <cellStyle name="Hyperlink 4 5 4 2 2 2 2" xfId="10887" xr:uid="{6B178E40-5E41-4E69-B52E-A387CC0D90BC}"/>
    <cellStyle name="Hyperlink 4 5 4 2 2 3" xfId="6467" xr:uid="{00000000-0005-0000-0000-0000F3140000}"/>
    <cellStyle name="Hyperlink 4 5 4 2 2 4" xfId="8677" xr:uid="{5E030F57-6F9F-48A4-B042-63B35E019980}"/>
    <cellStyle name="Hyperlink 4 5 4 2 3" xfId="3152" xr:uid="{00000000-0005-0000-0000-0000F4140000}"/>
    <cellStyle name="Hyperlink 4 5 4 2 3 2" xfId="9782" xr:uid="{ACE494FB-C8F7-4DF2-8D03-F4D11380802B}"/>
    <cellStyle name="Hyperlink 4 5 4 2 4" xfId="5362" xr:uid="{00000000-0005-0000-0000-0000F5140000}"/>
    <cellStyle name="Hyperlink 4 5 4 2 5" xfId="7572" xr:uid="{C8CB13A1-474A-489F-AEA2-278101F56160}"/>
    <cellStyle name="Hyperlink 4 5 4 3" xfId="1494" xr:uid="{00000000-0005-0000-0000-0000F6140000}"/>
    <cellStyle name="Hyperlink 4 5 4 3 2" xfId="3705" xr:uid="{00000000-0005-0000-0000-0000F7140000}"/>
    <cellStyle name="Hyperlink 4 5 4 3 2 2" xfId="10335" xr:uid="{74735906-D57F-409F-8A3A-142F212113F9}"/>
    <cellStyle name="Hyperlink 4 5 4 3 3" xfId="5915" xr:uid="{00000000-0005-0000-0000-0000F8140000}"/>
    <cellStyle name="Hyperlink 4 5 4 3 4" xfId="8125" xr:uid="{EDAAC073-86E5-4413-881C-E4FFB90C3802}"/>
    <cellStyle name="Hyperlink 4 5 4 4" xfId="2600" xr:uid="{00000000-0005-0000-0000-0000F9140000}"/>
    <cellStyle name="Hyperlink 4 5 4 4 2" xfId="9230" xr:uid="{23768986-E0BB-4CF8-95F1-2832A971E2BE}"/>
    <cellStyle name="Hyperlink 4 5 4 5" xfId="4810" xr:uid="{00000000-0005-0000-0000-0000FA140000}"/>
    <cellStyle name="Hyperlink 4 5 4 6" xfId="7020" xr:uid="{D5319A89-0A30-4D82-8EA4-FFFDD2E35CA7}"/>
    <cellStyle name="Hyperlink 4 5 5" xfId="657" xr:uid="{00000000-0005-0000-0000-0000FB140000}"/>
    <cellStyle name="Hyperlink 4 5 5 2" xfId="1770" xr:uid="{00000000-0005-0000-0000-0000FC140000}"/>
    <cellStyle name="Hyperlink 4 5 5 2 2" xfId="3981" xr:uid="{00000000-0005-0000-0000-0000FD140000}"/>
    <cellStyle name="Hyperlink 4 5 5 2 2 2" xfId="10611" xr:uid="{88104CF4-10E9-44BB-92AA-CAB1A46AA956}"/>
    <cellStyle name="Hyperlink 4 5 5 2 3" xfId="6191" xr:uid="{00000000-0005-0000-0000-0000FE140000}"/>
    <cellStyle name="Hyperlink 4 5 5 2 4" xfId="8401" xr:uid="{E6B5AF86-AA79-4E61-8CFD-10DFFC1F4D95}"/>
    <cellStyle name="Hyperlink 4 5 5 3" xfId="2876" xr:uid="{00000000-0005-0000-0000-0000FF140000}"/>
    <cellStyle name="Hyperlink 4 5 5 3 2" xfId="9506" xr:uid="{36628D6A-4D96-41BB-8B3C-55AFE3AD811C}"/>
    <cellStyle name="Hyperlink 4 5 5 4" xfId="5086" xr:uid="{00000000-0005-0000-0000-000000150000}"/>
    <cellStyle name="Hyperlink 4 5 5 5" xfId="7296" xr:uid="{6AC9789D-EF05-4971-B40B-C15F25D376D5}"/>
    <cellStyle name="Hyperlink 4 5 6" xfId="1218" xr:uid="{00000000-0005-0000-0000-000001150000}"/>
    <cellStyle name="Hyperlink 4 5 6 2" xfId="3429" xr:uid="{00000000-0005-0000-0000-000002150000}"/>
    <cellStyle name="Hyperlink 4 5 6 2 2" xfId="10059" xr:uid="{24721F55-6575-4E99-A725-0F0C46B7B99C}"/>
    <cellStyle name="Hyperlink 4 5 6 3" xfId="5639" xr:uid="{00000000-0005-0000-0000-000003150000}"/>
    <cellStyle name="Hyperlink 4 5 6 4" xfId="7849" xr:uid="{9B4FC8E9-CFB2-448E-BA5C-545E0F3FAE5D}"/>
    <cellStyle name="Hyperlink 4 5 7" xfId="2324" xr:uid="{00000000-0005-0000-0000-000004150000}"/>
    <cellStyle name="Hyperlink 4 5 7 2" xfId="8954" xr:uid="{AE21FCEE-7B06-47EA-936A-F81F93FE9006}"/>
    <cellStyle name="Hyperlink 4 5 8" xfId="4534" xr:uid="{00000000-0005-0000-0000-000005150000}"/>
    <cellStyle name="Hyperlink 4 5 9" xfId="6744" xr:uid="{6000D6FF-2B7B-4F26-963B-8E8B7B301C37}"/>
    <cellStyle name="Hyperlink 4 6" xfId="151" xr:uid="{00000000-0005-0000-0000-000006150000}"/>
    <cellStyle name="Hyperlink 4 6 2" xfId="427" xr:uid="{00000000-0005-0000-0000-000007150000}"/>
    <cellStyle name="Hyperlink 4 6 2 2" xfId="979" xr:uid="{00000000-0005-0000-0000-000008150000}"/>
    <cellStyle name="Hyperlink 4 6 2 2 2" xfId="2092" xr:uid="{00000000-0005-0000-0000-000009150000}"/>
    <cellStyle name="Hyperlink 4 6 2 2 2 2" xfId="4303" xr:uid="{00000000-0005-0000-0000-00000A150000}"/>
    <cellStyle name="Hyperlink 4 6 2 2 2 2 2" xfId="10933" xr:uid="{06F2364B-5142-4BE4-95C7-21C559E67E7C}"/>
    <cellStyle name="Hyperlink 4 6 2 2 2 3" xfId="6513" xr:uid="{00000000-0005-0000-0000-00000B150000}"/>
    <cellStyle name="Hyperlink 4 6 2 2 2 4" xfId="8723" xr:uid="{DA7325BB-FE34-4BB6-8023-92EA65DB54B3}"/>
    <cellStyle name="Hyperlink 4 6 2 2 3" xfId="3198" xr:uid="{00000000-0005-0000-0000-00000C150000}"/>
    <cellStyle name="Hyperlink 4 6 2 2 3 2" xfId="9828" xr:uid="{91CED963-DCB5-4865-8476-04EB1A548485}"/>
    <cellStyle name="Hyperlink 4 6 2 2 4" xfId="5408" xr:uid="{00000000-0005-0000-0000-00000D150000}"/>
    <cellStyle name="Hyperlink 4 6 2 2 5" xfId="7618" xr:uid="{DB3588FF-6682-4BDF-8487-2D37798CDE65}"/>
    <cellStyle name="Hyperlink 4 6 2 3" xfId="1540" xr:uid="{00000000-0005-0000-0000-00000E150000}"/>
    <cellStyle name="Hyperlink 4 6 2 3 2" xfId="3751" xr:uid="{00000000-0005-0000-0000-00000F150000}"/>
    <cellStyle name="Hyperlink 4 6 2 3 2 2" xfId="10381" xr:uid="{DF244459-476C-4491-B38E-62DF1989B58B}"/>
    <cellStyle name="Hyperlink 4 6 2 3 3" xfId="5961" xr:uid="{00000000-0005-0000-0000-000010150000}"/>
    <cellStyle name="Hyperlink 4 6 2 3 4" xfId="8171" xr:uid="{5E310865-B87B-416C-B657-61BB2479CF0A}"/>
    <cellStyle name="Hyperlink 4 6 2 4" xfId="2646" xr:uid="{00000000-0005-0000-0000-000011150000}"/>
    <cellStyle name="Hyperlink 4 6 2 4 2" xfId="9276" xr:uid="{9426EF17-C502-499B-9A67-2A360CA1982E}"/>
    <cellStyle name="Hyperlink 4 6 2 5" xfId="4856" xr:uid="{00000000-0005-0000-0000-000012150000}"/>
    <cellStyle name="Hyperlink 4 6 2 6" xfId="7066" xr:uid="{72CA33AD-64A5-4A44-B53B-2D10BD42A58B}"/>
    <cellStyle name="Hyperlink 4 6 3" xfId="703" xr:uid="{00000000-0005-0000-0000-000013150000}"/>
    <cellStyle name="Hyperlink 4 6 3 2" xfId="1816" xr:uid="{00000000-0005-0000-0000-000014150000}"/>
    <cellStyle name="Hyperlink 4 6 3 2 2" xfId="4027" xr:uid="{00000000-0005-0000-0000-000015150000}"/>
    <cellStyle name="Hyperlink 4 6 3 2 2 2" xfId="10657" xr:uid="{056F7164-CD26-46F8-AC2F-F3C85FD8C760}"/>
    <cellStyle name="Hyperlink 4 6 3 2 3" xfId="6237" xr:uid="{00000000-0005-0000-0000-000016150000}"/>
    <cellStyle name="Hyperlink 4 6 3 2 4" xfId="8447" xr:uid="{41CDD733-CDD4-42A4-8BA2-CED6B3419E32}"/>
    <cellStyle name="Hyperlink 4 6 3 3" xfId="2922" xr:uid="{00000000-0005-0000-0000-000017150000}"/>
    <cellStyle name="Hyperlink 4 6 3 3 2" xfId="9552" xr:uid="{D7D47503-401D-4211-B749-5833DACB1AA8}"/>
    <cellStyle name="Hyperlink 4 6 3 4" xfId="5132" xr:uid="{00000000-0005-0000-0000-000018150000}"/>
    <cellStyle name="Hyperlink 4 6 3 5" xfId="7342" xr:uid="{6E411DEC-5D77-4A1E-BB00-192FAD016EAD}"/>
    <cellStyle name="Hyperlink 4 6 4" xfId="1264" xr:uid="{00000000-0005-0000-0000-000019150000}"/>
    <cellStyle name="Hyperlink 4 6 4 2" xfId="3475" xr:uid="{00000000-0005-0000-0000-00001A150000}"/>
    <cellStyle name="Hyperlink 4 6 4 2 2" xfId="10105" xr:uid="{75EC8367-86DE-489E-8475-B34460B497A0}"/>
    <cellStyle name="Hyperlink 4 6 4 3" xfId="5685" xr:uid="{00000000-0005-0000-0000-00001B150000}"/>
    <cellStyle name="Hyperlink 4 6 4 4" xfId="7895" xr:uid="{AC64390A-7189-4BA3-ADC3-11082358C25E}"/>
    <cellStyle name="Hyperlink 4 6 5" xfId="2370" xr:uid="{00000000-0005-0000-0000-00001C150000}"/>
    <cellStyle name="Hyperlink 4 6 5 2" xfId="9000" xr:uid="{4114351B-C1D5-4482-A5FB-47D049F443B9}"/>
    <cellStyle name="Hyperlink 4 6 6" xfId="4580" xr:uid="{00000000-0005-0000-0000-00001D150000}"/>
    <cellStyle name="Hyperlink 4 6 7" xfId="6790" xr:uid="{1F881555-C64A-4D39-8E83-101759A3462D}"/>
    <cellStyle name="Hyperlink 4 7" xfId="243" xr:uid="{00000000-0005-0000-0000-00001E150000}"/>
    <cellStyle name="Hyperlink 4 7 2" xfId="519" xr:uid="{00000000-0005-0000-0000-00001F150000}"/>
    <cellStyle name="Hyperlink 4 7 2 2" xfId="1071" xr:uid="{00000000-0005-0000-0000-000020150000}"/>
    <cellStyle name="Hyperlink 4 7 2 2 2" xfId="2184" xr:uid="{00000000-0005-0000-0000-000021150000}"/>
    <cellStyle name="Hyperlink 4 7 2 2 2 2" xfId="4395" xr:uid="{00000000-0005-0000-0000-000022150000}"/>
    <cellStyle name="Hyperlink 4 7 2 2 2 2 2" xfId="11025" xr:uid="{DFDB83AD-37D3-41FA-AA47-73B114A2306A}"/>
    <cellStyle name="Hyperlink 4 7 2 2 2 3" xfId="6605" xr:uid="{00000000-0005-0000-0000-000023150000}"/>
    <cellStyle name="Hyperlink 4 7 2 2 2 4" xfId="8815" xr:uid="{CB1AFACE-1B5F-4A2E-9104-15963C231FE4}"/>
    <cellStyle name="Hyperlink 4 7 2 2 3" xfId="3290" xr:uid="{00000000-0005-0000-0000-000024150000}"/>
    <cellStyle name="Hyperlink 4 7 2 2 3 2" xfId="9920" xr:uid="{0023D8D6-4355-46F9-BABD-3689C7867EFE}"/>
    <cellStyle name="Hyperlink 4 7 2 2 4" xfId="5500" xr:uid="{00000000-0005-0000-0000-000025150000}"/>
    <cellStyle name="Hyperlink 4 7 2 2 5" xfId="7710" xr:uid="{626D215B-ED03-43E1-88F9-DAF53051CD24}"/>
    <cellStyle name="Hyperlink 4 7 2 3" xfId="1632" xr:uid="{00000000-0005-0000-0000-000026150000}"/>
    <cellStyle name="Hyperlink 4 7 2 3 2" xfId="3843" xr:uid="{00000000-0005-0000-0000-000027150000}"/>
    <cellStyle name="Hyperlink 4 7 2 3 2 2" xfId="10473" xr:uid="{FB65D7CC-ED13-409B-9748-855A2C0DC95C}"/>
    <cellStyle name="Hyperlink 4 7 2 3 3" xfId="6053" xr:uid="{00000000-0005-0000-0000-000028150000}"/>
    <cellStyle name="Hyperlink 4 7 2 3 4" xfId="8263" xr:uid="{5B82E92F-5A53-4E17-ADE1-190D713074D9}"/>
    <cellStyle name="Hyperlink 4 7 2 4" xfId="2738" xr:uid="{00000000-0005-0000-0000-000029150000}"/>
    <cellStyle name="Hyperlink 4 7 2 4 2" xfId="9368" xr:uid="{83EC0EC6-7394-4ABB-ABF8-A72EC1059DD5}"/>
    <cellStyle name="Hyperlink 4 7 2 5" xfId="4948" xr:uid="{00000000-0005-0000-0000-00002A150000}"/>
    <cellStyle name="Hyperlink 4 7 2 6" xfId="7158" xr:uid="{551B3FE1-6351-42BB-B230-A79C63DFD6C9}"/>
    <cellStyle name="Hyperlink 4 7 3" xfId="795" xr:uid="{00000000-0005-0000-0000-00002B150000}"/>
    <cellStyle name="Hyperlink 4 7 3 2" xfId="1908" xr:uid="{00000000-0005-0000-0000-00002C150000}"/>
    <cellStyle name="Hyperlink 4 7 3 2 2" xfId="4119" xr:uid="{00000000-0005-0000-0000-00002D150000}"/>
    <cellStyle name="Hyperlink 4 7 3 2 2 2" xfId="10749" xr:uid="{84DDF0D5-B2A9-44E8-95BB-F10126249F0F}"/>
    <cellStyle name="Hyperlink 4 7 3 2 3" xfId="6329" xr:uid="{00000000-0005-0000-0000-00002E150000}"/>
    <cellStyle name="Hyperlink 4 7 3 2 4" xfId="8539" xr:uid="{7109B017-82F8-4322-A924-52901A885AD6}"/>
    <cellStyle name="Hyperlink 4 7 3 3" xfId="3014" xr:uid="{00000000-0005-0000-0000-00002F150000}"/>
    <cellStyle name="Hyperlink 4 7 3 3 2" xfId="9644" xr:uid="{01C73287-6463-4CA6-8546-79B963E63F9E}"/>
    <cellStyle name="Hyperlink 4 7 3 4" xfId="5224" xr:uid="{00000000-0005-0000-0000-000030150000}"/>
    <cellStyle name="Hyperlink 4 7 3 5" xfId="7434" xr:uid="{5FFC1492-8531-4619-8D3E-3448EFE512D3}"/>
    <cellStyle name="Hyperlink 4 7 4" xfId="1356" xr:uid="{00000000-0005-0000-0000-000031150000}"/>
    <cellStyle name="Hyperlink 4 7 4 2" xfId="3567" xr:uid="{00000000-0005-0000-0000-000032150000}"/>
    <cellStyle name="Hyperlink 4 7 4 2 2" xfId="10197" xr:uid="{550F9415-DCEF-4999-91B9-CA5303E2E460}"/>
    <cellStyle name="Hyperlink 4 7 4 3" xfId="5777" xr:uid="{00000000-0005-0000-0000-000033150000}"/>
    <cellStyle name="Hyperlink 4 7 4 4" xfId="7987" xr:uid="{484DC052-E89B-46AE-8529-30A1BA1EE847}"/>
    <cellStyle name="Hyperlink 4 7 5" xfId="2462" xr:uid="{00000000-0005-0000-0000-000034150000}"/>
    <cellStyle name="Hyperlink 4 7 5 2" xfId="9092" xr:uid="{EA073B42-CAC5-47F6-9257-EB1A252C0EF9}"/>
    <cellStyle name="Hyperlink 4 7 6" xfId="4672" xr:uid="{00000000-0005-0000-0000-000035150000}"/>
    <cellStyle name="Hyperlink 4 7 7" xfId="6882" xr:uid="{3722BF90-DBFD-4D06-926C-993F444657EA}"/>
    <cellStyle name="Hyperlink 4 8" xfId="335" xr:uid="{00000000-0005-0000-0000-000036150000}"/>
    <cellStyle name="Hyperlink 4 8 2" xfId="887" xr:uid="{00000000-0005-0000-0000-000037150000}"/>
    <cellStyle name="Hyperlink 4 8 2 2" xfId="2000" xr:uid="{00000000-0005-0000-0000-000038150000}"/>
    <cellStyle name="Hyperlink 4 8 2 2 2" xfId="4211" xr:uid="{00000000-0005-0000-0000-000039150000}"/>
    <cellStyle name="Hyperlink 4 8 2 2 2 2" xfId="10841" xr:uid="{5FDDD3B5-4D6A-404D-A7DC-A37C4DF049BC}"/>
    <cellStyle name="Hyperlink 4 8 2 2 3" xfId="6421" xr:uid="{00000000-0005-0000-0000-00003A150000}"/>
    <cellStyle name="Hyperlink 4 8 2 2 4" xfId="8631" xr:uid="{C713CFE0-ED0D-4738-B17E-D685C0570EEC}"/>
    <cellStyle name="Hyperlink 4 8 2 3" xfId="3106" xr:uid="{00000000-0005-0000-0000-00003B150000}"/>
    <cellStyle name="Hyperlink 4 8 2 3 2" xfId="9736" xr:uid="{7C5D13B7-9F92-4AF1-8084-DA28BEE78F61}"/>
    <cellStyle name="Hyperlink 4 8 2 4" xfId="5316" xr:uid="{00000000-0005-0000-0000-00003C150000}"/>
    <cellStyle name="Hyperlink 4 8 2 5" xfId="7526" xr:uid="{F85144E3-3490-4F3B-8D77-CDCB4938A4BB}"/>
    <cellStyle name="Hyperlink 4 8 3" xfId="1448" xr:uid="{00000000-0005-0000-0000-00003D150000}"/>
    <cellStyle name="Hyperlink 4 8 3 2" xfId="3659" xr:uid="{00000000-0005-0000-0000-00003E150000}"/>
    <cellStyle name="Hyperlink 4 8 3 2 2" xfId="10289" xr:uid="{F396F4C4-6109-410F-96E3-5205802405BF}"/>
    <cellStyle name="Hyperlink 4 8 3 3" xfId="5869" xr:uid="{00000000-0005-0000-0000-00003F150000}"/>
    <cellStyle name="Hyperlink 4 8 3 4" xfId="8079" xr:uid="{47E0329B-3DBA-45E3-B1F7-3281847FAE69}"/>
    <cellStyle name="Hyperlink 4 8 4" xfId="2554" xr:uid="{00000000-0005-0000-0000-000040150000}"/>
    <cellStyle name="Hyperlink 4 8 4 2" xfId="9184" xr:uid="{EF602B81-42CB-4036-B7EC-95C67370BB77}"/>
    <cellStyle name="Hyperlink 4 8 5" xfId="4764" xr:uid="{00000000-0005-0000-0000-000041150000}"/>
    <cellStyle name="Hyperlink 4 8 6" xfId="6974" xr:uid="{52F7AE46-7C83-41AD-B2F7-B68212F1F12A}"/>
    <cellStyle name="Hyperlink 4 9" xfId="611" xr:uid="{00000000-0005-0000-0000-000042150000}"/>
    <cellStyle name="Hyperlink 4 9 2" xfId="1724" xr:uid="{00000000-0005-0000-0000-000043150000}"/>
    <cellStyle name="Hyperlink 4 9 2 2" xfId="3935" xr:uid="{00000000-0005-0000-0000-000044150000}"/>
    <cellStyle name="Hyperlink 4 9 2 2 2" xfId="10565" xr:uid="{353020A4-19EC-4A39-B76C-22B8DD1310B2}"/>
    <cellStyle name="Hyperlink 4 9 2 3" xfId="6145" xr:uid="{00000000-0005-0000-0000-000045150000}"/>
    <cellStyle name="Hyperlink 4 9 2 4" xfId="8355" xr:uid="{64E9E829-2EB0-4BB7-9168-2A53972BB54D}"/>
    <cellStyle name="Hyperlink 4 9 3" xfId="2830" xr:uid="{00000000-0005-0000-0000-000046150000}"/>
    <cellStyle name="Hyperlink 4 9 3 2" xfId="9460" xr:uid="{399328F5-AC7E-4076-8092-39B9CF86F37A}"/>
    <cellStyle name="Hyperlink 4 9 4" xfId="5040" xr:uid="{00000000-0005-0000-0000-000047150000}"/>
    <cellStyle name="Hyperlink 4 9 5" xfId="7250" xr:uid="{9B101426-BE1B-434B-9B27-4C1334E4E40F}"/>
    <cellStyle name="Hyperlink 5" xfId="59" xr:uid="{00000000-0005-0000-0000-000048150000}"/>
    <cellStyle name="Hyperlink 5 10" xfId="2279" xr:uid="{00000000-0005-0000-0000-000049150000}"/>
    <cellStyle name="Hyperlink 5 10 2" xfId="8909" xr:uid="{8743BDB9-03C4-4498-905B-237C294E35B7}"/>
    <cellStyle name="Hyperlink 5 11" xfId="4489" xr:uid="{00000000-0005-0000-0000-00004A150000}"/>
    <cellStyle name="Hyperlink 5 12" xfId="6699" xr:uid="{26A62097-A722-4C25-907F-792C43E4339E}"/>
    <cellStyle name="Hyperlink 5 2" xfId="70" xr:uid="{00000000-0005-0000-0000-00004B150000}"/>
    <cellStyle name="Hyperlink 5 2 10" xfId="4499" xr:uid="{00000000-0005-0000-0000-00004C150000}"/>
    <cellStyle name="Hyperlink 5 2 11" xfId="6709" xr:uid="{A8B955AA-3ABC-42EE-875C-ECEDB4D065D4}"/>
    <cellStyle name="Hyperlink 5 2 2" xfId="90" xr:uid="{00000000-0005-0000-0000-00004D150000}"/>
    <cellStyle name="Hyperlink 5 2 2 10" xfId="6729" xr:uid="{D0B70C4F-7285-4C13-9AE1-ACB1B49368D2}"/>
    <cellStyle name="Hyperlink 5 2 2 2" xfId="136" xr:uid="{00000000-0005-0000-0000-00004E150000}"/>
    <cellStyle name="Hyperlink 5 2 2 2 2" xfId="228" xr:uid="{00000000-0005-0000-0000-00004F150000}"/>
    <cellStyle name="Hyperlink 5 2 2 2 2 2" xfId="504" xr:uid="{00000000-0005-0000-0000-000050150000}"/>
    <cellStyle name="Hyperlink 5 2 2 2 2 2 2" xfId="1056" xr:uid="{00000000-0005-0000-0000-000051150000}"/>
    <cellStyle name="Hyperlink 5 2 2 2 2 2 2 2" xfId="2169" xr:uid="{00000000-0005-0000-0000-000052150000}"/>
    <cellStyle name="Hyperlink 5 2 2 2 2 2 2 2 2" xfId="4380" xr:uid="{00000000-0005-0000-0000-000053150000}"/>
    <cellStyle name="Hyperlink 5 2 2 2 2 2 2 2 2 2" xfId="11010" xr:uid="{B153C17B-F816-48DF-AC27-D428AD0FEFCA}"/>
    <cellStyle name="Hyperlink 5 2 2 2 2 2 2 2 3" xfId="6590" xr:uid="{00000000-0005-0000-0000-000054150000}"/>
    <cellStyle name="Hyperlink 5 2 2 2 2 2 2 2 4" xfId="8800" xr:uid="{C5B33C96-DC73-47FA-8F2C-AD77D9F03C7E}"/>
    <cellStyle name="Hyperlink 5 2 2 2 2 2 2 3" xfId="3275" xr:uid="{00000000-0005-0000-0000-000055150000}"/>
    <cellStyle name="Hyperlink 5 2 2 2 2 2 2 3 2" xfId="9905" xr:uid="{018DF2B2-5656-4D10-83EF-12F1951CBC8F}"/>
    <cellStyle name="Hyperlink 5 2 2 2 2 2 2 4" xfId="5485" xr:uid="{00000000-0005-0000-0000-000056150000}"/>
    <cellStyle name="Hyperlink 5 2 2 2 2 2 2 5" xfId="7695" xr:uid="{4B57CF9F-7E98-49FA-B465-DC39D30457B8}"/>
    <cellStyle name="Hyperlink 5 2 2 2 2 2 3" xfId="1617" xr:uid="{00000000-0005-0000-0000-000057150000}"/>
    <cellStyle name="Hyperlink 5 2 2 2 2 2 3 2" xfId="3828" xr:uid="{00000000-0005-0000-0000-000058150000}"/>
    <cellStyle name="Hyperlink 5 2 2 2 2 2 3 2 2" xfId="10458" xr:uid="{F2493C9E-6C12-4424-8D97-CD670EAC6A19}"/>
    <cellStyle name="Hyperlink 5 2 2 2 2 2 3 3" xfId="6038" xr:uid="{00000000-0005-0000-0000-000059150000}"/>
    <cellStyle name="Hyperlink 5 2 2 2 2 2 3 4" xfId="8248" xr:uid="{C0F1AA20-4656-42E6-9F09-F72ACB07EC4A}"/>
    <cellStyle name="Hyperlink 5 2 2 2 2 2 4" xfId="2723" xr:uid="{00000000-0005-0000-0000-00005A150000}"/>
    <cellStyle name="Hyperlink 5 2 2 2 2 2 4 2" xfId="9353" xr:uid="{501BD108-213F-4755-8C37-536859628908}"/>
    <cellStyle name="Hyperlink 5 2 2 2 2 2 5" xfId="4933" xr:uid="{00000000-0005-0000-0000-00005B150000}"/>
    <cellStyle name="Hyperlink 5 2 2 2 2 2 6" xfId="7143" xr:uid="{84DDA75B-7CAB-482C-AC25-E174637152F1}"/>
    <cellStyle name="Hyperlink 5 2 2 2 2 3" xfId="780" xr:uid="{00000000-0005-0000-0000-00005C150000}"/>
    <cellStyle name="Hyperlink 5 2 2 2 2 3 2" xfId="1893" xr:uid="{00000000-0005-0000-0000-00005D150000}"/>
    <cellStyle name="Hyperlink 5 2 2 2 2 3 2 2" xfId="4104" xr:uid="{00000000-0005-0000-0000-00005E150000}"/>
    <cellStyle name="Hyperlink 5 2 2 2 2 3 2 2 2" xfId="10734" xr:uid="{7B2F63F9-869B-4894-B582-95B9968372AD}"/>
    <cellStyle name="Hyperlink 5 2 2 2 2 3 2 3" xfId="6314" xr:uid="{00000000-0005-0000-0000-00005F150000}"/>
    <cellStyle name="Hyperlink 5 2 2 2 2 3 2 4" xfId="8524" xr:uid="{049BBEBD-0BE9-4363-867A-C061DDC22A0B}"/>
    <cellStyle name="Hyperlink 5 2 2 2 2 3 3" xfId="2999" xr:uid="{00000000-0005-0000-0000-000060150000}"/>
    <cellStyle name="Hyperlink 5 2 2 2 2 3 3 2" xfId="9629" xr:uid="{C7B2CB35-2FA9-4C78-A262-FC9059AFE9B6}"/>
    <cellStyle name="Hyperlink 5 2 2 2 2 3 4" xfId="5209" xr:uid="{00000000-0005-0000-0000-000061150000}"/>
    <cellStyle name="Hyperlink 5 2 2 2 2 3 5" xfId="7419" xr:uid="{C4EA1BFF-7BBA-4B85-B211-71157CD08B9C}"/>
    <cellStyle name="Hyperlink 5 2 2 2 2 4" xfId="1341" xr:uid="{00000000-0005-0000-0000-000062150000}"/>
    <cellStyle name="Hyperlink 5 2 2 2 2 4 2" xfId="3552" xr:uid="{00000000-0005-0000-0000-000063150000}"/>
    <cellStyle name="Hyperlink 5 2 2 2 2 4 2 2" xfId="10182" xr:uid="{141D15D6-AA6C-4107-9675-0331EE0046A7}"/>
    <cellStyle name="Hyperlink 5 2 2 2 2 4 3" xfId="5762" xr:uid="{00000000-0005-0000-0000-000064150000}"/>
    <cellStyle name="Hyperlink 5 2 2 2 2 4 4" xfId="7972" xr:uid="{7F8DC2E3-C669-485E-8DF0-2ADA36F01397}"/>
    <cellStyle name="Hyperlink 5 2 2 2 2 5" xfId="2447" xr:uid="{00000000-0005-0000-0000-000065150000}"/>
    <cellStyle name="Hyperlink 5 2 2 2 2 5 2" xfId="9077" xr:uid="{21468E3C-D2C4-4567-99EC-66459C689287}"/>
    <cellStyle name="Hyperlink 5 2 2 2 2 6" xfId="4657" xr:uid="{00000000-0005-0000-0000-000066150000}"/>
    <cellStyle name="Hyperlink 5 2 2 2 2 7" xfId="6867" xr:uid="{83B7F5B0-9B0F-4279-8B39-3DAE2DB3342F}"/>
    <cellStyle name="Hyperlink 5 2 2 2 3" xfId="320" xr:uid="{00000000-0005-0000-0000-000067150000}"/>
    <cellStyle name="Hyperlink 5 2 2 2 3 2" xfId="596" xr:uid="{00000000-0005-0000-0000-000068150000}"/>
    <cellStyle name="Hyperlink 5 2 2 2 3 2 2" xfId="1148" xr:uid="{00000000-0005-0000-0000-000069150000}"/>
    <cellStyle name="Hyperlink 5 2 2 2 3 2 2 2" xfId="2261" xr:uid="{00000000-0005-0000-0000-00006A150000}"/>
    <cellStyle name="Hyperlink 5 2 2 2 3 2 2 2 2" xfId="4472" xr:uid="{00000000-0005-0000-0000-00006B150000}"/>
    <cellStyle name="Hyperlink 5 2 2 2 3 2 2 2 2 2" xfId="11102" xr:uid="{DF891445-502A-4722-BBF5-64D2741C752B}"/>
    <cellStyle name="Hyperlink 5 2 2 2 3 2 2 2 3" xfId="6682" xr:uid="{00000000-0005-0000-0000-00006C150000}"/>
    <cellStyle name="Hyperlink 5 2 2 2 3 2 2 2 4" xfId="8892" xr:uid="{A652E213-216C-496D-A3A1-8DF00DCA7497}"/>
    <cellStyle name="Hyperlink 5 2 2 2 3 2 2 3" xfId="3367" xr:uid="{00000000-0005-0000-0000-00006D150000}"/>
    <cellStyle name="Hyperlink 5 2 2 2 3 2 2 3 2" xfId="9997" xr:uid="{F3AB44BF-B846-4578-807D-81E1E067D3F3}"/>
    <cellStyle name="Hyperlink 5 2 2 2 3 2 2 4" xfId="5577" xr:uid="{00000000-0005-0000-0000-00006E150000}"/>
    <cellStyle name="Hyperlink 5 2 2 2 3 2 2 5" xfId="7787" xr:uid="{4B9072B2-1232-4632-95B7-BEE2D645CCC7}"/>
    <cellStyle name="Hyperlink 5 2 2 2 3 2 3" xfId="1709" xr:uid="{00000000-0005-0000-0000-00006F150000}"/>
    <cellStyle name="Hyperlink 5 2 2 2 3 2 3 2" xfId="3920" xr:uid="{00000000-0005-0000-0000-000070150000}"/>
    <cellStyle name="Hyperlink 5 2 2 2 3 2 3 2 2" xfId="10550" xr:uid="{6009A55C-B209-41C8-B481-782886890216}"/>
    <cellStyle name="Hyperlink 5 2 2 2 3 2 3 3" xfId="6130" xr:uid="{00000000-0005-0000-0000-000071150000}"/>
    <cellStyle name="Hyperlink 5 2 2 2 3 2 3 4" xfId="8340" xr:uid="{B141B7FE-E294-40F6-B1C4-FC582AE99421}"/>
    <cellStyle name="Hyperlink 5 2 2 2 3 2 4" xfId="2815" xr:uid="{00000000-0005-0000-0000-000072150000}"/>
    <cellStyle name="Hyperlink 5 2 2 2 3 2 4 2" xfId="9445" xr:uid="{760D795F-3616-4FE1-86C5-576BA84855FB}"/>
    <cellStyle name="Hyperlink 5 2 2 2 3 2 5" xfId="5025" xr:uid="{00000000-0005-0000-0000-000073150000}"/>
    <cellStyle name="Hyperlink 5 2 2 2 3 2 6" xfId="7235" xr:uid="{D1BA720A-7484-4C7D-92A1-8C87A221DF57}"/>
    <cellStyle name="Hyperlink 5 2 2 2 3 3" xfId="872" xr:uid="{00000000-0005-0000-0000-000074150000}"/>
    <cellStyle name="Hyperlink 5 2 2 2 3 3 2" xfId="1985" xr:uid="{00000000-0005-0000-0000-000075150000}"/>
    <cellStyle name="Hyperlink 5 2 2 2 3 3 2 2" xfId="4196" xr:uid="{00000000-0005-0000-0000-000076150000}"/>
    <cellStyle name="Hyperlink 5 2 2 2 3 3 2 2 2" xfId="10826" xr:uid="{382C56E9-A357-4ABA-A79F-CAE4A3C4182E}"/>
    <cellStyle name="Hyperlink 5 2 2 2 3 3 2 3" xfId="6406" xr:uid="{00000000-0005-0000-0000-000077150000}"/>
    <cellStyle name="Hyperlink 5 2 2 2 3 3 2 4" xfId="8616" xr:uid="{10A24F70-FF40-4429-A274-3B1C66167E2D}"/>
    <cellStyle name="Hyperlink 5 2 2 2 3 3 3" xfId="3091" xr:uid="{00000000-0005-0000-0000-000078150000}"/>
    <cellStyle name="Hyperlink 5 2 2 2 3 3 3 2" xfId="9721" xr:uid="{DF805324-C085-42E4-B34B-A4EC54201D63}"/>
    <cellStyle name="Hyperlink 5 2 2 2 3 3 4" xfId="5301" xr:uid="{00000000-0005-0000-0000-000079150000}"/>
    <cellStyle name="Hyperlink 5 2 2 2 3 3 5" xfId="7511" xr:uid="{7FC5CF61-8C15-4D52-8DDA-2F7296D6E2FC}"/>
    <cellStyle name="Hyperlink 5 2 2 2 3 4" xfId="1433" xr:uid="{00000000-0005-0000-0000-00007A150000}"/>
    <cellStyle name="Hyperlink 5 2 2 2 3 4 2" xfId="3644" xr:uid="{00000000-0005-0000-0000-00007B150000}"/>
    <cellStyle name="Hyperlink 5 2 2 2 3 4 2 2" xfId="10274" xr:uid="{54CDA3F9-BF4E-47D9-A714-1B62928F0A4F}"/>
    <cellStyle name="Hyperlink 5 2 2 2 3 4 3" xfId="5854" xr:uid="{00000000-0005-0000-0000-00007C150000}"/>
    <cellStyle name="Hyperlink 5 2 2 2 3 4 4" xfId="8064" xr:uid="{2727AA92-1E28-49B0-88D7-2055E06C8781}"/>
    <cellStyle name="Hyperlink 5 2 2 2 3 5" xfId="2539" xr:uid="{00000000-0005-0000-0000-00007D150000}"/>
    <cellStyle name="Hyperlink 5 2 2 2 3 5 2" xfId="9169" xr:uid="{20C934D5-1CAD-4A76-B29F-44A1C06FA8DA}"/>
    <cellStyle name="Hyperlink 5 2 2 2 3 6" xfId="4749" xr:uid="{00000000-0005-0000-0000-00007E150000}"/>
    <cellStyle name="Hyperlink 5 2 2 2 3 7" xfId="6959" xr:uid="{827956AF-C0D6-479D-9191-9E2D1ACF41DE}"/>
    <cellStyle name="Hyperlink 5 2 2 2 4" xfId="412" xr:uid="{00000000-0005-0000-0000-00007F150000}"/>
    <cellStyle name="Hyperlink 5 2 2 2 4 2" xfId="964" xr:uid="{00000000-0005-0000-0000-000080150000}"/>
    <cellStyle name="Hyperlink 5 2 2 2 4 2 2" xfId="2077" xr:uid="{00000000-0005-0000-0000-000081150000}"/>
    <cellStyle name="Hyperlink 5 2 2 2 4 2 2 2" xfId="4288" xr:uid="{00000000-0005-0000-0000-000082150000}"/>
    <cellStyle name="Hyperlink 5 2 2 2 4 2 2 2 2" xfId="10918" xr:uid="{021FFDFB-7931-40FF-B9A5-A3F18A412B44}"/>
    <cellStyle name="Hyperlink 5 2 2 2 4 2 2 3" xfId="6498" xr:uid="{00000000-0005-0000-0000-000083150000}"/>
    <cellStyle name="Hyperlink 5 2 2 2 4 2 2 4" xfId="8708" xr:uid="{119FB78B-E647-4597-BE7E-0A343928569A}"/>
    <cellStyle name="Hyperlink 5 2 2 2 4 2 3" xfId="3183" xr:uid="{00000000-0005-0000-0000-000084150000}"/>
    <cellStyle name="Hyperlink 5 2 2 2 4 2 3 2" xfId="9813" xr:uid="{A7EF0A74-F9B7-4563-B8A2-47B82E7CE6BA}"/>
    <cellStyle name="Hyperlink 5 2 2 2 4 2 4" xfId="5393" xr:uid="{00000000-0005-0000-0000-000085150000}"/>
    <cellStyle name="Hyperlink 5 2 2 2 4 2 5" xfId="7603" xr:uid="{1A987198-C3C2-41A4-890E-1AA95181CB5F}"/>
    <cellStyle name="Hyperlink 5 2 2 2 4 3" xfId="1525" xr:uid="{00000000-0005-0000-0000-000086150000}"/>
    <cellStyle name="Hyperlink 5 2 2 2 4 3 2" xfId="3736" xr:uid="{00000000-0005-0000-0000-000087150000}"/>
    <cellStyle name="Hyperlink 5 2 2 2 4 3 2 2" xfId="10366" xr:uid="{29E5D774-37D1-423C-A1F6-9D87D8068D8A}"/>
    <cellStyle name="Hyperlink 5 2 2 2 4 3 3" xfId="5946" xr:uid="{00000000-0005-0000-0000-000088150000}"/>
    <cellStyle name="Hyperlink 5 2 2 2 4 3 4" xfId="8156" xr:uid="{0BF9B5A7-DED1-45FB-B624-94D1A668A516}"/>
    <cellStyle name="Hyperlink 5 2 2 2 4 4" xfId="2631" xr:uid="{00000000-0005-0000-0000-000089150000}"/>
    <cellStyle name="Hyperlink 5 2 2 2 4 4 2" xfId="9261" xr:uid="{F429AF14-699A-46BD-B554-2B381FF36863}"/>
    <cellStyle name="Hyperlink 5 2 2 2 4 5" xfId="4841" xr:uid="{00000000-0005-0000-0000-00008A150000}"/>
    <cellStyle name="Hyperlink 5 2 2 2 4 6" xfId="7051" xr:uid="{B10E725E-3BBE-4451-9122-C097170C6DE3}"/>
    <cellStyle name="Hyperlink 5 2 2 2 5" xfId="688" xr:uid="{00000000-0005-0000-0000-00008B150000}"/>
    <cellStyle name="Hyperlink 5 2 2 2 5 2" xfId="1801" xr:uid="{00000000-0005-0000-0000-00008C150000}"/>
    <cellStyle name="Hyperlink 5 2 2 2 5 2 2" xfId="4012" xr:uid="{00000000-0005-0000-0000-00008D150000}"/>
    <cellStyle name="Hyperlink 5 2 2 2 5 2 2 2" xfId="10642" xr:uid="{EEFDB600-709A-4BC4-B49F-B2720A25A9A6}"/>
    <cellStyle name="Hyperlink 5 2 2 2 5 2 3" xfId="6222" xr:uid="{00000000-0005-0000-0000-00008E150000}"/>
    <cellStyle name="Hyperlink 5 2 2 2 5 2 4" xfId="8432" xr:uid="{D9FDC44B-F993-4DAF-BA03-7979940B476F}"/>
    <cellStyle name="Hyperlink 5 2 2 2 5 3" xfId="2907" xr:uid="{00000000-0005-0000-0000-00008F150000}"/>
    <cellStyle name="Hyperlink 5 2 2 2 5 3 2" xfId="9537" xr:uid="{98CBBDDD-9C8F-4B30-BBE3-37E93FCF6EFA}"/>
    <cellStyle name="Hyperlink 5 2 2 2 5 4" xfId="5117" xr:uid="{00000000-0005-0000-0000-000090150000}"/>
    <cellStyle name="Hyperlink 5 2 2 2 5 5" xfId="7327" xr:uid="{16BDFECF-82FB-428A-BA95-B1D3F44A175C}"/>
    <cellStyle name="Hyperlink 5 2 2 2 6" xfId="1249" xr:uid="{00000000-0005-0000-0000-000091150000}"/>
    <cellStyle name="Hyperlink 5 2 2 2 6 2" xfId="3460" xr:uid="{00000000-0005-0000-0000-000092150000}"/>
    <cellStyle name="Hyperlink 5 2 2 2 6 2 2" xfId="10090" xr:uid="{0EB12E45-178D-4BD6-97B6-C71FA442C2DF}"/>
    <cellStyle name="Hyperlink 5 2 2 2 6 3" xfId="5670" xr:uid="{00000000-0005-0000-0000-000093150000}"/>
    <cellStyle name="Hyperlink 5 2 2 2 6 4" xfId="7880" xr:uid="{981BCC2D-2E33-48F2-BA37-2FEEB6DC3290}"/>
    <cellStyle name="Hyperlink 5 2 2 2 7" xfId="2355" xr:uid="{00000000-0005-0000-0000-000094150000}"/>
    <cellStyle name="Hyperlink 5 2 2 2 7 2" xfId="8985" xr:uid="{E92DAFCE-9707-4E4B-B82E-91BDB689EFAB}"/>
    <cellStyle name="Hyperlink 5 2 2 2 8" xfId="4565" xr:uid="{00000000-0005-0000-0000-000095150000}"/>
    <cellStyle name="Hyperlink 5 2 2 2 9" xfId="6775" xr:uid="{D3C5ACEB-6786-42DA-AB94-359487B30F14}"/>
    <cellStyle name="Hyperlink 5 2 2 3" xfId="182" xr:uid="{00000000-0005-0000-0000-000096150000}"/>
    <cellStyle name="Hyperlink 5 2 2 3 2" xfId="458" xr:uid="{00000000-0005-0000-0000-000097150000}"/>
    <cellStyle name="Hyperlink 5 2 2 3 2 2" xfId="1010" xr:uid="{00000000-0005-0000-0000-000098150000}"/>
    <cellStyle name="Hyperlink 5 2 2 3 2 2 2" xfId="2123" xr:uid="{00000000-0005-0000-0000-000099150000}"/>
    <cellStyle name="Hyperlink 5 2 2 3 2 2 2 2" xfId="4334" xr:uid="{00000000-0005-0000-0000-00009A150000}"/>
    <cellStyle name="Hyperlink 5 2 2 3 2 2 2 2 2" xfId="10964" xr:uid="{4EBEAAE3-2AC8-409F-817B-6599FD00CCDD}"/>
    <cellStyle name="Hyperlink 5 2 2 3 2 2 2 3" xfId="6544" xr:uid="{00000000-0005-0000-0000-00009B150000}"/>
    <cellStyle name="Hyperlink 5 2 2 3 2 2 2 4" xfId="8754" xr:uid="{C0D77A06-C569-4913-98DF-4A82D59ECD00}"/>
    <cellStyle name="Hyperlink 5 2 2 3 2 2 3" xfId="3229" xr:uid="{00000000-0005-0000-0000-00009C150000}"/>
    <cellStyle name="Hyperlink 5 2 2 3 2 2 3 2" xfId="9859" xr:uid="{3FEFC558-9234-4CCB-BAE3-8B4F6622690A}"/>
    <cellStyle name="Hyperlink 5 2 2 3 2 2 4" xfId="5439" xr:uid="{00000000-0005-0000-0000-00009D150000}"/>
    <cellStyle name="Hyperlink 5 2 2 3 2 2 5" xfId="7649" xr:uid="{0048A0E6-E308-42B6-92F7-BA063E54F189}"/>
    <cellStyle name="Hyperlink 5 2 2 3 2 3" xfId="1571" xr:uid="{00000000-0005-0000-0000-00009E150000}"/>
    <cellStyle name="Hyperlink 5 2 2 3 2 3 2" xfId="3782" xr:uid="{00000000-0005-0000-0000-00009F150000}"/>
    <cellStyle name="Hyperlink 5 2 2 3 2 3 2 2" xfId="10412" xr:uid="{F319FBB5-DEFD-4DBD-B130-68895E800835}"/>
    <cellStyle name="Hyperlink 5 2 2 3 2 3 3" xfId="5992" xr:uid="{00000000-0005-0000-0000-0000A0150000}"/>
    <cellStyle name="Hyperlink 5 2 2 3 2 3 4" xfId="8202" xr:uid="{A5308F64-89C1-4E3D-9888-7D6B28E9E08B}"/>
    <cellStyle name="Hyperlink 5 2 2 3 2 4" xfId="2677" xr:uid="{00000000-0005-0000-0000-0000A1150000}"/>
    <cellStyle name="Hyperlink 5 2 2 3 2 4 2" xfId="9307" xr:uid="{9C84DA7C-56B3-494D-BEB9-09E138BD693A}"/>
    <cellStyle name="Hyperlink 5 2 2 3 2 5" xfId="4887" xr:uid="{00000000-0005-0000-0000-0000A2150000}"/>
    <cellStyle name="Hyperlink 5 2 2 3 2 6" xfId="7097" xr:uid="{E50213F3-667A-4B6A-B467-67225653A727}"/>
    <cellStyle name="Hyperlink 5 2 2 3 3" xfId="734" xr:uid="{00000000-0005-0000-0000-0000A3150000}"/>
    <cellStyle name="Hyperlink 5 2 2 3 3 2" xfId="1847" xr:uid="{00000000-0005-0000-0000-0000A4150000}"/>
    <cellStyle name="Hyperlink 5 2 2 3 3 2 2" xfId="4058" xr:uid="{00000000-0005-0000-0000-0000A5150000}"/>
    <cellStyle name="Hyperlink 5 2 2 3 3 2 2 2" xfId="10688" xr:uid="{E448391B-FEC6-4642-B859-B9933F390337}"/>
    <cellStyle name="Hyperlink 5 2 2 3 3 2 3" xfId="6268" xr:uid="{00000000-0005-0000-0000-0000A6150000}"/>
    <cellStyle name="Hyperlink 5 2 2 3 3 2 4" xfId="8478" xr:uid="{B47A1347-8A63-4B0F-AF99-CA7A82EC76DB}"/>
    <cellStyle name="Hyperlink 5 2 2 3 3 3" xfId="2953" xr:uid="{00000000-0005-0000-0000-0000A7150000}"/>
    <cellStyle name="Hyperlink 5 2 2 3 3 3 2" xfId="9583" xr:uid="{57A834C9-D7A1-45DD-AB1C-E7B0A3C14BEC}"/>
    <cellStyle name="Hyperlink 5 2 2 3 3 4" xfId="5163" xr:uid="{00000000-0005-0000-0000-0000A8150000}"/>
    <cellStyle name="Hyperlink 5 2 2 3 3 5" xfId="7373" xr:uid="{6D44889A-A281-4EF0-8A25-67E123B18E83}"/>
    <cellStyle name="Hyperlink 5 2 2 3 4" xfId="1295" xr:uid="{00000000-0005-0000-0000-0000A9150000}"/>
    <cellStyle name="Hyperlink 5 2 2 3 4 2" xfId="3506" xr:uid="{00000000-0005-0000-0000-0000AA150000}"/>
    <cellStyle name="Hyperlink 5 2 2 3 4 2 2" xfId="10136" xr:uid="{CEEE90F1-CCE5-45F7-BCFD-D64A3993DEB1}"/>
    <cellStyle name="Hyperlink 5 2 2 3 4 3" xfId="5716" xr:uid="{00000000-0005-0000-0000-0000AB150000}"/>
    <cellStyle name="Hyperlink 5 2 2 3 4 4" xfId="7926" xr:uid="{7FDC8061-6CAF-47C9-B0F5-F8CEB3AD4253}"/>
    <cellStyle name="Hyperlink 5 2 2 3 5" xfId="2401" xr:uid="{00000000-0005-0000-0000-0000AC150000}"/>
    <cellStyle name="Hyperlink 5 2 2 3 5 2" xfId="9031" xr:uid="{B519737F-094B-4C2E-B195-B81F15DF1EAD}"/>
    <cellStyle name="Hyperlink 5 2 2 3 6" xfId="4611" xr:uid="{00000000-0005-0000-0000-0000AD150000}"/>
    <cellStyle name="Hyperlink 5 2 2 3 7" xfId="6821" xr:uid="{7FBA498F-71BA-4A74-92CB-0338121AE7D5}"/>
    <cellStyle name="Hyperlink 5 2 2 4" xfId="274" xr:uid="{00000000-0005-0000-0000-0000AE150000}"/>
    <cellStyle name="Hyperlink 5 2 2 4 2" xfId="550" xr:uid="{00000000-0005-0000-0000-0000AF150000}"/>
    <cellStyle name="Hyperlink 5 2 2 4 2 2" xfId="1102" xr:uid="{00000000-0005-0000-0000-0000B0150000}"/>
    <cellStyle name="Hyperlink 5 2 2 4 2 2 2" xfId="2215" xr:uid="{00000000-0005-0000-0000-0000B1150000}"/>
    <cellStyle name="Hyperlink 5 2 2 4 2 2 2 2" xfId="4426" xr:uid="{00000000-0005-0000-0000-0000B2150000}"/>
    <cellStyle name="Hyperlink 5 2 2 4 2 2 2 2 2" xfId="11056" xr:uid="{C11FA688-BFC0-4F4A-AC9B-5D7CFA93F09C}"/>
    <cellStyle name="Hyperlink 5 2 2 4 2 2 2 3" xfId="6636" xr:uid="{00000000-0005-0000-0000-0000B3150000}"/>
    <cellStyle name="Hyperlink 5 2 2 4 2 2 2 4" xfId="8846" xr:uid="{FDFA4B7F-B3A8-409E-AEB0-4A0E93059189}"/>
    <cellStyle name="Hyperlink 5 2 2 4 2 2 3" xfId="3321" xr:uid="{00000000-0005-0000-0000-0000B4150000}"/>
    <cellStyle name="Hyperlink 5 2 2 4 2 2 3 2" xfId="9951" xr:uid="{11A67146-68D3-4EFC-AF4C-965B46F3F6CB}"/>
    <cellStyle name="Hyperlink 5 2 2 4 2 2 4" xfId="5531" xr:uid="{00000000-0005-0000-0000-0000B5150000}"/>
    <cellStyle name="Hyperlink 5 2 2 4 2 2 5" xfId="7741" xr:uid="{81F31194-885C-41B5-87D1-2BD99D72A0CF}"/>
    <cellStyle name="Hyperlink 5 2 2 4 2 3" xfId="1663" xr:uid="{00000000-0005-0000-0000-0000B6150000}"/>
    <cellStyle name="Hyperlink 5 2 2 4 2 3 2" xfId="3874" xr:uid="{00000000-0005-0000-0000-0000B7150000}"/>
    <cellStyle name="Hyperlink 5 2 2 4 2 3 2 2" xfId="10504" xr:uid="{C1BAB37B-63EB-4842-A52A-EDD41B547062}"/>
    <cellStyle name="Hyperlink 5 2 2 4 2 3 3" xfId="6084" xr:uid="{00000000-0005-0000-0000-0000B8150000}"/>
    <cellStyle name="Hyperlink 5 2 2 4 2 3 4" xfId="8294" xr:uid="{9AADA4E5-BBBD-4B60-8C79-29F9E4656588}"/>
    <cellStyle name="Hyperlink 5 2 2 4 2 4" xfId="2769" xr:uid="{00000000-0005-0000-0000-0000B9150000}"/>
    <cellStyle name="Hyperlink 5 2 2 4 2 4 2" xfId="9399" xr:uid="{757C7DA2-E8D7-42D8-B466-BCD2A8711474}"/>
    <cellStyle name="Hyperlink 5 2 2 4 2 5" xfId="4979" xr:uid="{00000000-0005-0000-0000-0000BA150000}"/>
    <cellStyle name="Hyperlink 5 2 2 4 2 6" xfId="7189" xr:uid="{DA20FA42-AD90-4F27-8A9D-5EC0C8A5D898}"/>
    <cellStyle name="Hyperlink 5 2 2 4 3" xfId="826" xr:uid="{00000000-0005-0000-0000-0000BB150000}"/>
    <cellStyle name="Hyperlink 5 2 2 4 3 2" xfId="1939" xr:uid="{00000000-0005-0000-0000-0000BC150000}"/>
    <cellStyle name="Hyperlink 5 2 2 4 3 2 2" xfId="4150" xr:uid="{00000000-0005-0000-0000-0000BD150000}"/>
    <cellStyle name="Hyperlink 5 2 2 4 3 2 2 2" xfId="10780" xr:uid="{FA0CA372-D4EF-449E-8CC0-EDBAEDEDA8D7}"/>
    <cellStyle name="Hyperlink 5 2 2 4 3 2 3" xfId="6360" xr:uid="{00000000-0005-0000-0000-0000BE150000}"/>
    <cellStyle name="Hyperlink 5 2 2 4 3 2 4" xfId="8570" xr:uid="{294B8ABA-B13B-4282-B993-DFB72122A0C1}"/>
    <cellStyle name="Hyperlink 5 2 2 4 3 3" xfId="3045" xr:uid="{00000000-0005-0000-0000-0000BF150000}"/>
    <cellStyle name="Hyperlink 5 2 2 4 3 3 2" xfId="9675" xr:uid="{6B6F03B6-6E92-4454-A4EB-D12498049B61}"/>
    <cellStyle name="Hyperlink 5 2 2 4 3 4" xfId="5255" xr:uid="{00000000-0005-0000-0000-0000C0150000}"/>
    <cellStyle name="Hyperlink 5 2 2 4 3 5" xfId="7465" xr:uid="{7B358E27-C9AB-4929-9E6A-2EC852AACB23}"/>
    <cellStyle name="Hyperlink 5 2 2 4 4" xfId="1387" xr:uid="{00000000-0005-0000-0000-0000C1150000}"/>
    <cellStyle name="Hyperlink 5 2 2 4 4 2" xfId="3598" xr:uid="{00000000-0005-0000-0000-0000C2150000}"/>
    <cellStyle name="Hyperlink 5 2 2 4 4 2 2" xfId="10228" xr:uid="{203AD323-D005-48ED-9FD1-A9480D6D9411}"/>
    <cellStyle name="Hyperlink 5 2 2 4 4 3" xfId="5808" xr:uid="{00000000-0005-0000-0000-0000C3150000}"/>
    <cellStyle name="Hyperlink 5 2 2 4 4 4" xfId="8018" xr:uid="{50A2CE02-01CA-4183-A102-4E8CE574A812}"/>
    <cellStyle name="Hyperlink 5 2 2 4 5" xfId="2493" xr:uid="{00000000-0005-0000-0000-0000C4150000}"/>
    <cellStyle name="Hyperlink 5 2 2 4 5 2" xfId="9123" xr:uid="{B6DEE230-6F56-498E-8229-48D573F884C3}"/>
    <cellStyle name="Hyperlink 5 2 2 4 6" xfId="4703" xr:uid="{00000000-0005-0000-0000-0000C5150000}"/>
    <cellStyle name="Hyperlink 5 2 2 4 7" xfId="6913" xr:uid="{2F4ADC5C-2B29-410D-AEF0-E902E650C690}"/>
    <cellStyle name="Hyperlink 5 2 2 5" xfId="366" xr:uid="{00000000-0005-0000-0000-0000C6150000}"/>
    <cellStyle name="Hyperlink 5 2 2 5 2" xfId="918" xr:uid="{00000000-0005-0000-0000-0000C7150000}"/>
    <cellStyle name="Hyperlink 5 2 2 5 2 2" xfId="2031" xr:uid="{00000000-0005-0000-0000-0000C8150000}"/>
    <cellStyle name="Hyperlink 5 2 2 5 2 2 2" xfId="4242" xr:uid="{00000000-0005-0000-0000-0000C9150000}"/>
    <cellStyle name="Hyperlink 5 2 2 5 2 2 2 2" xfId="10872" xr:uid="{1DE1273E-B79D-44AE-A8FC-EF2B6272AA89}"/>
    <cellStyle name="Hyperlink 5 2 2 5 2 2 3" xfId="6452" xr:uid="{00000000-0005-0000-0000-0000CA150000}"/>
    <cellStyle name="Hyperlink 5 2 2 5 2 2 4" xfId="8662" xr:uid="{5A1AB3E7-38FA-4D86-81A8-D12891712D26}"/>
    <cellStyle name="Hyperlink 5 2 2 5 2 3" xfId="3137" xr:uid="{00000000-0005-0000-0000-0000CB150000}"/>
    <cellStyle name="Hyperlink 5 2 2 5 2 3 2" xfId="9767" xr:uid="{85B4BC3A-5351-4F69-82BF-EC3261A689EF}"/>
    <cellStyle name="Hyperlink 5 2 2 5 2 4" xfId="5347" xr:uid="{00000000-0005-0000-0000-0000CC150000}"/>
    <cellStyle name="Hyperlink 5 2 2 5 2 5" xfId="7557" xr:uid="{E1B7B01F-50BC-430A-9410-96015FE658BC}"/>
    <cellStyle name="Hyperlink 5 2 2 5 3" xfId="1479" xr:uid="{00000000-0005-0000-0000-0000CD150000}"/>
    <cellStyle name="Hyperlink 5 2 2 5 3 2" xfId="3690" xr:uid="{00000000-0005-0000-0000-0000CE150000}"/>
    <cellStyle name="Hyperlink 5 2 2 5 3 2 2" xfId="10320" xr:uid="{15073A77-2B89-4028-81DB-2BA90AF91C43}"/>
    <cellStyle name="Hyperlink 5 2 2 5 3 3" xfId="5900" xr:uid="{00000000-0005-0000-0000-0000CF150000}"/>
    <cellStyle name="Hyperlink 5 2 2 5 3 4" xfId="8110" xr:uid="{E5179019-C596-41CB-A9AF-22407C96344A}"/>
    <cellStyle name="Hyperlink 5 2 2 5 4" xfId="2585" xr:uid="{00000000-0005-0000-0000-0000D0150000}"/>
    <cellStyle name="Hyperlink 5 2 2 5 4 2" xfId="9215" xr:uid="{A9E720E5-B2C3-4CA5-B520-2DF53A6D6C81}"/>
    <cellStyle name="Hyperlink 5 2 2 5 5" xfId="4795" xr:uid="{00000000-0005-0000-0000-0000D1150000}"/>
    <cellStyle name="Hyperlink 5 2 2 5 6" xfId="7005" xr:uid="{28E1F59E-4B2A-42E6-9977-74F3AE760343}"/>
    <cellStyle name="Hyperlink 5 2 2 6" xfId="642" xr:uid="{00000000-0005-0000-0000-0000D2150000}"/>
    <cellStyle name="Hyperlink 5 2 2 6 2" xfId="1755" xr:uid="{00000000-0005-0000-0000-0000D3150000}"/>
    <cellStyle name="Hyperlink 5 2 2 6 2 2" xfId="3966" xr:uid="{00000000-0005-0000-0000-0000D4150000}"/>
    <cellStyle name="Hyperlink 5 2 2 6 2 2 2" xfId="10596" xr:uid="{5AB6E512-3318-4EF1-B1D8-8AA208C985D8}"/>
    <cellStyle name="Hyperlink 5 2 2 6 2 3" xfId="6176" xr:uid="{00000000-0005-0000-0000-0000D5150000}"/>
    <cellStyle name="Hyperlink 5 2 2 6 2 4" xfId="8386" xr:uid="{E93DD110-D849-49AE-8B64-A81B273741DA}"/>
    <cellStyle name="Hyperlink 5 2 2 6 3" xfId="2861" xr:uid="{00000000-0005-0000-0000-0000D6150000}"/>
    <cellStyle name="Hyperlink 5 2 2 6 3 2" xfId="9491" xr:uid="{BCB129D9-8F86-49C4-9E61-A15AB4700F8A}"/>
    <cellStyle name="Hyperlink 5 2 2 6 4" xfId="5071" xr:uid="{00000000-0005-0000-0000-0000D7150000}"/>
    <cellStyle name="Hyperlink 5 2 2 6 5" xfId="7281" xr:uid="{7DE86D40-7849-423C-B9F9-C4C93A96611A}"/>
    <cellStyle name="Hyperlink 5 2 2 7" xfId="1203" xr:uid="{00000000-0005-0000-0000-0000D8150000}"/>
    <cellStyle name="Hyperlink 5 2 2 7 2" xfId="3414" xr:uid="{00000000-0005-0000-0000-0000D9150000}"/>
    <cellStyle name="Hyperlink 5 2 2 7 2 2" xfId="10044" xr:uid="{EA40F37A-01F0-463E-9784-BA97F73B5887}"/>
    <cellStyle name="Hyperlink 5 2 2 7 3" xfId="5624" xr:uid="{00000000-0005-0000-0000-0000DA150000}"/>
    <cellStyle name="Hyperlink 5 2 2 7 4" xfId="7834" xr:uid="{E1302054-5858-43E5-8CC1-EB5B6067BC02}"/>
    <cellStyle name="Hyperlink 5 2 2 8" xfId="2309" xr:uid="{00000000-0005-0000-0000-0000DB150000}"/>
    <cellStyle name="Hyperlink 5 2 2 8 2" xfId="8939" xr:uid="{90869F1F-CB81-42BD-B482-CA5163A6D504}"/>
    <cellStyle name="Hyperlink 5 2 2 9" xfId="4519" xr:uid="{00000000-0005-0000-0000-0000DC150000}"/>
    <cellStyle name="Hyperlink 5 2 3" xfId="116" xr:uid="{00000000-0005-0000-0000-0000DD150000}"/>
    <cellStyle name="Hyperlink 5 2 3 2" xfId="208" xr:uid="{00000000-0005-0000-0000-0000DE150000}"/>
    <cellStyle name="Hyperlink 5 2 3 2 2" xfId="484" xr:uid="{00000000-0005-0000-0000-0000DF150000}"/>
    <cellStyle name="Hyperlink 5 2 3 2 2 2" xfId="1036" xr:uid="{00000000-0005-0000-0000-0000E0150000}"/>
    <cellStyle name="Hyperlink 5 2 3 2 2 2 2" xfId="2149" xr:uid="{00000000-0005-0000-0000-0000E1150000}"/>
    <cellStyle name="Hyperlink 5 2 3 2 2 2 2 2" xfId="4360" xr:uid="{00000000-0005-0000-0000-0000E2150000}"/>
    <cellStyle name="Hyperlink 5 2 3 2 2 2 2 2 2" xfId="10990" xr:uid="{8D5DFDBB-68C1-4C35-A881-B5BFCD6DE6A4}"/>
    <cellStyle name="Hyperlink 5 2 3 2 2 2 2 3" xfId="6570" xr:uid="{00000000-0005-0000-0000-0000E3150000}"/>
    <cellStyle name="Hyperlink 5 2 3 2 2 2 2 4" xfId="8780" xr:uid="{0B0CD8E7-9361-4935-BCD2-8039A11C174C}"/>
    <cellStyle name="Hyperlink 5 2 3 2 2 2 3" xfId="3255" xr:uid="{00000000-0005-0000-0000-0000E4150000}"/>
    <cellStyle name="Hyperlink 5 2 3 2 2 2 3 2" xfId="9885" xr:uid="{0D5BBC02-77DB-4C76-B953-B7E2E475A4B6}"/>
    <cellStyle name="Hyperlink 5 2 3 2 2 2 4" xfId="5465" xr:uid="{00000000-0005-0000-0000-0000E5150000}"/>
    <cellStyle name="Hyperlink 5 2 3 2 2 2 5" xfId="7675" xr:uid="{CF2CA3C9-1C12-4EF6-8828-B447CBA20C2B}"/>
    <cellStyle name="Hyperlink 5 2 3 2 2 3" xfId="1597" xr:uid="{00000000-0005-0000-0000-0000E6150000}"/>
    <cellStyle name="Hyperlink 5 2 3 2 2 3 2" xfId="3808" xr:uid="{00000000-0005-0000-0000-0000E7150000}"/>
    <cellStyle name="Hyperlink 5 2 3 2 2 3 2 2" xfId="10438" xr:uid="{4922E14F-AB10-4432-9407-3FCE98800592}"/>
    <cellStyle name="Hyperlink 5 2 3 2 2 3 3" xfId="6018" xr:uid="{00000000-0005-0000-0000-0000E8150000}"/>
    <cellStyle name="Hyperlink 5 2 3 2 2 3 4" xfId="8228" xr:uid="{7F91E5A0-4AD9-4658-B7CC-3CFFB0794C12}"/>
    <cellStyle name="Hyperlink 5 2 3 2 2 4" xfId="2703" xr:uid="{00000000-0005-0000-0000-0000E9150000}"/>
    <cellStyle name="Hyperlink 5 2 3 2 2 4 2" xfId="9333" xr:uid="{C259F9FF-E4F3-46C2-BC31-3C23DC56F318}"/>
    <cellStyle name="Hyperlink 5 2 3 2 2 5" xfId="4913" xr:uid="{00000000-0005-0000-0000-0000EA150000}"/>
    <cellStyle name="Hyperlink 5 2 3 2 2 6" xfId="7123" xr:uid="{3CE694CB-9D9A-4D1A-9FF1-A87618249E2D}"/>
    <cellStyle name="Hyperlink 5 2 3 2 3" xfId="760" xr:uid="{00000000-0005-0000-0000-0000EB150000}"/>
    <cellStyle name="Hyperlink 5 2 3 2 3 2" xfId="1873" xr:uid="{00000000-0005-0000-0000-0000EC150000}"/>
    <cellStyle name="Hyperlink 5 2 3 2 3 2 2" xfId="4084" xr:uid="{00000000-0005-0000-0000-0000ED150000}"/>
    <cellStyle name="Hyperlink 5 2 3 2 3 2 2 2" xfId="10714" xr:uid="{CB0B96FF-59B0-4DAD-B5A3-3923AB90126B}"/>
    <cellStyle name="Hyperlink 5 2 3 2 3 2 3" xfId="6294" xr:uid="{00000000-0005-0000-0000-0000EE150000}"/>
    <cellStyle name="Hyperlink 5 2 3 2 3 2 4" xfId="8504" xr:uid="{DEBB6316-C307-4BF4-9CB8-97582F92948F}"/>
    <cellStyle name="Hyperlink 5 2 3 2 3 3" xfId="2979" xr:uid="{00000000-0005-0000-0000-0000EF150000}"/>
    <cellStyle name="Hyperlink 5 2 3 2 3 3 2" xfId="9609" xr:uid="{C5A340B8-93FA-41E1-A460-6CC62F246025}"/>
    <cellStyle name="Hyperlink 5 2 3 2 3 4" xfId="5189" xr:uid="{00000000-0005-0000-0000-0000F0150000}"/>
    <cellStyle name="Hyperlink 5 2 3 2 3 5" xfId="7399" xr:uid="{5593EBC5-B448-4C09-A396-7DBA98BFEF10}"/>
    <cellStyle name="Hyperlink 5 2 3 2 4" xfId="1321" xr:uid="{00000000-0005-0000-0000-0000F1150000}"/>
    <cellStyle name="Hyperlink 5 2 3 2 4 2" xfId="3532" xr:uid="{00000000-0005-0000-0000-0000F2150000}"/>
    <cellStyle name="Hyperlink 5 2 3 2 4 2 2" xfId="10162" xr:uid="{34E18347-B17E-400B-B99F-5F4023DB072C}"/>
    <cellStyle name="Hyperlink 5 2 3 2 4 3" xfId="5742" xr:uid="{00000000-0005-0000-0000-0000F3150000}"/>
    <cellStyle name="Hyperlink 5 2 3 2 4 4" xfId="7952" xr:uid="{FD500D39-D41B-402E-9988-5064F665B06D}"/>
    <cellStyle name="Hyperlink 5 2 3 2 5" xfId="2427" xr:uid="{00000000-0005-0000-0000-0000F4150000}"/>
    <cellStyle name="Hyperlink 5 2 3 2 5 2" xfId="9057" xr:uid="{F80C07A7-397E-4133-A654-1D2A4D0DBFBE}"/>
    <cellStyle name="Hyperlink 5 2 3 2 6" xfId="4637" xr:uid="{00000000-0005-0000-0000-0000F5150000}"/>
    <cellStyle name="Hyperlink 5 2 3 2 7" xfId="6847" xr:uid="{99A84A17-C79F-4281-9004-424823F4D4B0}"/>
    <cellStyle name="Hyperlink 5 2 3 3" xfId="300" xr:uid="{00000000-0005-0000-0000-0000F6150000}"/>
    <cellStyle name="Hyperlink 5 2 3 3 2" xfId="576" xr:uid="{00000000-0005-0000-0000-0000F7150000}"/>
    <cellStyle name="Hyperlink 5 2 3 3 2 2" xfId="1128" xr:uid="{00000000-0005-0000-0000-0000F8150000}"/>
    <cellStyle name="Hyperlink 5 2 3 3 2 2 2" xfId="2241" xr:uid="{00000000-0005-0000-0000-0000F9150000}"/>
    <cellStyle name="Hyperlink 5 2 3 3 2 2 2 2" xfId="4452" xr:uid="{00000000-0005-0000-0000-0000FA150000}"/>
    <cellStyle name="Hyperlink 5 2 3 3 2 2 2 2 2" xfId="11082" xr:uid="{27B6A9FE-B8DA-4E20-9195-50021DE57506}"/>
    <cellStyle name="Hyperlink 5 2 3 3 2 2 2 3" xfId="6662" xr:uid="{00000000-0005-0000-0000-0000FB150000}"/>
    <cellStyle name="Hyperlink 5 2 3 3 2 2 2 4" xfId="8872" xr:uid="{501A9B17-4AA4-46B3-88AB-C820ACF6BA48}"/>
    <cellStyle name="Hyperlink 5 2 3 3 2 2 3" xfId="3347" xr:uid="{00000000-0005-0000-0000-0000FC150000}"/>
    <cellStyle name="Hyperlink 5 2 3 3 2 2 3 2" xfId="9977" xr:uid="{B6571FBA-F0F2-44D4-B5D1-7665D1A23E60}"/>
    <cellStyle name="Hyperlink 5 2 3 3 2 2 4" xfId="5557" xr:uid="{00000000-0005-0000-0000-0000FD150000}"/>
    <cellStyle name="Hyperlink 5 2 3 3 2 2 5" xfId="7767" xr:uid="{65899F85-8065-4B3A-93BE-8A9D3C303631}"/>
    <cellStyle name="Hyperlink 5 2 3 3 2 3" xfId="1689" xr:uid="{00000000-0005-0000-0000-0000FE150000}"/>
    <cellStyle name="Hyperlink 5 2 3 3 2 3 2" xfId="3900" xr:uid="{00000000-0005-0000-0000-0000FF150000}"/>
    <cellStyle name="Hyperlink 5 2 3 3 2 3 2 2" xfId="10530" xr:uid="{B2333C30-DE52-46D1-9FAF-E56383BF3026}"/>
    <cellStyle name="Hyperlink 5 2 3 3 2 3 3" xfId="6110" xr:uid="{00000000-0005-0000-0000-000000160000}"/>
    <cellStyle name="Hyperlink 5 2 3 3 2 3 4" xfId="8320" xr:uid="{0724825B-1864-45C1-AC69-F65BA7F4E1FF}"/>
    <cellStyle name="Hyperlink 5 2 3 3 2 4" xfId="2795" xr:uid="{00000000-0005-0000-0000-000001160000}"/>
    <cellStyle name="Hyperlink 5 2 3 3 2 4 2" xfId="9425" xr:uid="{C7AAABB6-8408-4DE9-9A30-0599D69D40DB}"/>
    <cellStyle name="Hyperlink 5 2 3 3 2 5" xfId="5005" xr:uid="{00000000-0005-0000-0000-000002160000}"/>
    <cellStyle name="Hyperlink 5 2 3 3 2 6" xfId="7215" xr:uid="{C1903B69-6C25-4FBB-8E41-512CE2E184CE}"/>
    <cellStyle name="Hyperlink 5 2 3 3 3" xfId="852" xr:uid="{00000000-0005-0000-0000-000003160000}"/>
    <cellStyle name="Hyperlink 5 2 3 3 3 2" xfId="1965" xr:uid="{00000000-0005-0000-0000-000004160000}"/>
    <cellStyle name="Hyperlink 5 2 3 3 3 2 2" xfId="4176" xr:uid="{00000000-0005-0000-0000-000005160000}"/>
    <cellStyle name="Hyperlink 5 2 3 3 3 2 2 2" xfId="10806" xr:uid="{10C31B1A-5DA2-4242-ABD6-226E33568F39}"/>
    <cellStyle name="Hyperlink 5 2 3 3 3 2 3" xfId="6386" xr:uid="{00000000-0005-0000-0000-000006160000}"/>
    <cellStyle name="Hyperlink 5 2 3 3 3 2 4" xfId="8596" xr:uid="{EA69AB53-877C-497A-A989-8DF3AB6718D5}"/>
    <cellStyle name="Hyperlink 5 2 3 3 3 3" xfId="3071" xr:uid="{00000000-0005-0000-0000-000007160000}"/>
    <cellStyle name="Hyperlink 5 2 3 3 3 3 2" xfId="9701" xr:uid="{47C88D48-1BAC-49CB-9343-B25919459A1C}"/>
    <cellStyle name="Hyperlink 5 2 3 3 3 4" xfId="5281" xr:uid="{00000000-0005-0000-0000-000008160000}"/>
    <cellStyle name="Hyperlink 5 2 3 3 3 5" xfId="7491" xr:uid="{F840A670-FE95-4725-881E-11147F8C385B}"/>
    <cellStyle name="Hyperlink 5 2 3 3 4" xfId="1413" xr:uid="{00000000-0005-0000-0000-000009160000}"/>
    <cellStyle name="Hyperlink 5 2 3 3 4 2" xfId="3624" xr:uid="{00000000-0005-0000-0000-00000A160000}"/>
    <cellStyle name="Hyperlink 5 2 3 3 4 2 2" xfId="10254" xr:uid="{D7D8D15A-0E95-4323-A6AB-7AD3CAE0E87B}"/>
    <cellStyle name="Hyperlink 5 2 3 3 4 3" xfId="5834" xr:uid="{00000000-0005-0000-0000-00000B160000}"/>
    <cellStyle name="Hyperlink 5 2 3 3 4 4" xfId="8044" xr:uid="{943BB7AD-7112-47F8-8B45-CDE7120B86BC}"/>
    <cellStyle name="Hyperlink 5 2 3 3 5" xfId="2519" xr:uid="{00000000-0005-0000-0000-00000C160000}"/>
    <cellStyle name="Hyperlink 5 2 3 3 5 2" xfId="9149" xr:uid="{58C7CB4C-BC4F-4AE3-AF23-CC5716E95A2A}"/>
    <cellStyle name="Hyperlink 5 2 3 3 6" xfId="4729" xr:uid="{00000000-0005-0000-0000-00000D160000}"/>
    <cellStyle name="Hyperlink 5 2 3 3 7" xfId="6939" xr:uid="{262A2934-64D3-4A3A-B1B3-9003720ECF4B}"/>
    <cellStyle name="Hyperlink 5 2 3 4" xfId="392" xr:uid="{00000000-0005-0000-0000-00000E160000}"/>
    <cellStyle name="Hyperlink 5 2 3 4 2" xfId="944" xr:uid="{00000000-0005-0000-0000-00000F160000}"/>
    <cellStyle name="Hyperlink 5 2 3 4 2 2" xfId="2057" xr:uid="{00000000-0005-0000-0000-000010160000}"/>
    <cellStyle name="Hyperlink 5 2 3 4 2 2 2" xfId="4268" xr:uid="{00000000-0005-0000-0000-000011160000}"/>
    <cellStyle name="Hyperlink 5 2 3 4 2 2 2 2" xfId="10898" xr:uid="{296A797C-C5F9-417A-A861-BD67F3644B95}"/>
    <cellStyle name="Hyperlink 5 2 3 4 2 2 3" xfId="6478" xr:uid="{00000000-0005-0000-0000-000012160000}"/>
    <cellStyle name="Hyperlink 5 2 3 4 2 2 4" xfId="8688" xr:uid="{61329933-D3EC-4729-9D32-7B598EF5005D}"/>
    <cellStyle name="Hyperlink 5 2 3 4 2 3" xfId="3163" xr:uid="{00000000-0005-0000-0000-000013160000}"/>
    <cellStyle name="Hyperlink 5 2 3 4 2 3 2" xfId="9793" xr:uid="{B3AAADB5-4224-4654-AB89-B5A4E697C931}"/>
    <cellStyle name="Hyperlink 5 2 3 4 2 4" xfId="5373" xr:uid="{00000000-0005-0000-0000-000014160000}"/>
    <cellStyle name="Hyperlink 5 2 3 4 2 5" xfId="7583" xr:uid="{F658F717-FEFC-41AC-9B32-0129664545C5}"/>
    <cellStyle name="Hyperlink 5 2 3 4 3" xfId="1505" xr:uid="{00000000-0005-0000-0000-000015160000}"/>
    <cellStyle name="Hyperlink 5 2 3 4 3 2" xfId="3716" xr:uid="{00000000-0005-0000-0000-000016160000}"/>
    <cellStyle name="Hyperlink 5 2 3 4 3 2 2" xfId="10346" xr:uid="{50CCD6EF-53B1-402A-985A-DB5FD9A06649}"/>
    <cellStyle name="Hyperlink 5 2 3 4 3 3" xfId="5926" xr:uid="{00000000-0005-0000-0000-000017160000}"/>
    <cellStyle name="Hyperlink 5 2 3 4 3 4" xfId="8136" xr:uid="{AAE55DF3-B7A5-4388-ADD8-7F80D11DBB9F}"/>
    <cellStyle name="Hyperlink 5 2 3 4 4" xfId="2611" xr:uid="{00000000-0005-0000-0000-000018160000}"/>
    <cellStyle name="Hyperlink 5 2 3 4 4 2" xfId="9241" xr:uid="{8CB11930-4A6D-4633-BA01-0ABC749094D4}"/>
    <cellStyle name="Hyperlink 5 2 3 4 5" xfId="4821" xr:uid="{00000000-0005-0000-0000-000019160000}"/>
    <cellStyle name="Hyperlink 5 2 3 4 6" xfId="7031" xr:uid="{77879D9C-F202-4628-89FC-D771D4C8CB1B}"/>
    <cellStyle name="Hyperlink 5 2 3 5" xfId="668" xr:uid="{00000000-0005-0000-0000-00001A160000}"/>
    <cellStyle name="Hyperlink 5 2 3 5 2" xfId="1781" xr:uid="{00000000-0005-0000-0000-00001B160000}"/>
    <cellStyle name="Hyperlink 5 2 3 5 2 2" xfId="3992" xr:uid="{00000000-0005-0000-0000-00001C160000}"/>
    <cellStyle name="Hyperlink 5 2 3 5 2 2 2" xfId="10622" xr:uid="{F5C81813-6CFA-4EBA-A3C3-87869192836B}"/>
    <cellStyle name="Hyperlink 5 2 3 5 2 3" xfId="6202" xr:uid="{00000000-0005-0000-0000-00001D160000}"/>
    <cellStyle name="Hyperlink 5 2 3 5 2 4" xfId="8412" xr:uid="{90760D8D-15F9-443B-889D-AF5F1DC3AF92}"/>
    <cellStyle name="Hyperlink 5 2 3 5 3" xfId="2887" xr:uid="{00000000-0005-0000-0000-00001E160000}"/>
    <cellStyle name="Hyperlink 5 2 3 5 3 2" xfId="9517" xr:uid="{1B87B6BE-F988-44DC-909F-B4A6BA06836C}"/>
    <cellStyle name="Hyperlink 5 2 3 5 4" xfId="5097" xr:uid="{00000000-0005-0000-0000-00001F160000}"/>
    <cellStyle name="Hyperlink 5 2 3 5 5" xfId="7307" xr:uid="{2EFD5457-C617-4379-AB57-49C74D9F6AF5}"/>
    <cellStyle name="Hyperlink 5 2 3 6" xfId="1229" xr:uid="{00000000-0005-0000-0000-000020160000}"/>
    <cellStyle name="Hyperlink 5 2 3 6 2" xfId="3440" xr:uid="{00000000-0005-0000-0000-000021160000}"/>
    <cellStyle name="Hyperlink 5 2 3 6 2 2" xfId="10070" xr:uid="{B86307F6-ABAD-4686-8453-C4A9ACD1B4D7}"/>
    <cellStyle name="Hyperlink 5 2 3 6 3" xfId="5650" xr:uid="{00000000-0005-0000-0000-000022160000}"/>
    <cellStyle name="Hyperlink 5 2 3 6 4" xfId="7860" xr:uid="{B9C2EFE6-6EFA-4974-A7D9-33E1B2E6E838}"/>
    <cellStyle name="Hyperlink 5 2 3 7" xfId="2335" xr:uid="{00000000-0005-0000-0000-000023160000}"/>
    <cellStyle name="Hyperlink 5 2 3 7 2" xfId="8965" xr:uid="{CDA80C71-EE41-49D4-A91E-C54904CD28F3}"/>
    <cellStyle name="Hyperlink 5 2 3 8" xfId="4545" xr:uid="{00000000-0005-0000-0000-000024160000}"/>
    <cellStyle name="Hyperlink 5 2 3 9" xfId="6755" xr:uid="{DFA3CD77-6A88-494C-984E-7F75CFD00126}"/>
    <cellStyle name="Hyperlink 5 2 4" xfId="162" xr:uid="{00000000-0005-0000-0000-000025160000}"/>
    <cellStyle name="Hyperlink 5 2 4 2" xfId="438" xr:uid="{00000000-0005-0000-0000-000026160000}"/>
    <cellStyle name="Hyperlink 5 2 4 2 2" xfId="990" xr:uid="{00000000-0005-0000-0000-000027160000}"/>
    <cellStyle name="Hyperlink 5 2 4 2 2 2" xfId="2103" xr:uid="{00000000-0005-0000-0000-000028160000}"/>
    <cellStyle name="Hyperlink 5 2 4 2 2 2 2" xfId="4314" xr:uid="{00000000-0005-0000-0000-000029160000}"/>
    <cellStyle name="Hyperlink 5 2 4 2 2 2 2 2" xfId="10944" xr:uid="{2DB80373-C025-44A0-8A75-5D922FB6D5DC}"/>
    <cellStyle name="Hyperlink 5 2 4 2 2 2 3" xfId="6524" xr:uid="{00000000-0005-0000-0000-00002A160000}"/>
    <cellStyle name="Hyperlink 5 2 4 2 2 2 4" xfId="8734" xr:uid="{29269C7D-9C82-42A4-8613-7E3119EA1A2B}"/>
    <cellStyle name="Hyperlink 5 2 4 2 2 3" xfId="3209" xr:uid="{00000000-0005-0000-0000-00002B160000}"/>
    <cellStyle name="Hyperlink 5 2 4 2 2 3 2" xfId="9839" xr:uid="{2999A33E-20DB-496D-BE12-CE9B82181EFA}"/>
    <cellStyle name="Hyperlink 5 2 4 2 2 4" xfId="5419" xr:uid="{00000000-0005-0000-0000-00002C160000}"/>
    <cellStyle name="Hyperlink 5 2 4 2 2 5" xfId="7629" xr:uid="{38C9B5B9-644B-4D56-8DF9-C585F3DF234D}"/>
    <cellStyle name="Hyperlink 5 2 4 2 3" xfId="1551" xr:uid="{00000000-0005-0000-0000-00002D160000}"/>
    <cellStyle name="Hyperlink 5 2 4 2 3 2" xfId="3762" xr:uid="{00000000-0005-0000-0000-00002E160000}"/>
    <cellStyle name="Hyperlink 5 2 4 2 3 2 2" xfId="10392" xr:uid="{B19CFEF5-7D7E-4393-91D6-84CD5279752B}"/>
    <cellStyle name="Hyperlink 5 2 4 2 3 3" xfId="5972" xr:uid="{00000000-0005-0000-0000-00002F160000}"/>
    <cellStyle name="Hyperlink 5 2 4 2 3 4" xfId="8182" xr:uid="{8C616993-7241-49FD-B2EE-CACAA2F2A1FA}"/>
    <cellStyle name="Hyperlink 5 2 4 2 4" xfId="2657" xr:uid="{00000000-0005-0000-0000-000030160000}"/>
    <cellStyle name="Hyperlink 5 2 4 2 4 2" xfId="9287" xr:uid="{EEDE1F2C-DC0C-48AA-A373-00AF5E80DA1B}"/>
    <cellStyle name="Hyperlink 5 2 4 2 5" xfId="4867" xr:uid="{00000000-0005-0000-0000-000031160000}"/>
    <cellStyle name="Hyperlink 5 2 4 2 6" xfId="7077" xr:uid="{0920929D-7173-4882-A1A7-4CB5EEC0EC3C}"/>
    <cellStyle name="Hyperlink 5 2 4 3" xfId="714" xr:uid="{00000000-0005-0000-0000-000032160000}"/>
    <cellStyle name="Hyperlink 5 2 4 3 2" xfId="1827" xr:uid="{00000000-0005-0000-0000-000033160000}"/>
    <cellStyle name="Hyperlink 5 2 4 3 2 2" xfId="4038" xr:uid="{00000000-0005-0000-0000-000034160000}"/>
    <cellStyle name="Hyperlink 5 2 4 3 2 2 2" xfId="10668" xr:uid="{565712F3-3821-49BA-BE26-1BE56A3E01BE}"/>
    <cellStyle name="Hyperlink 5 2 4 3 2 3" xfId="6248" xr:uid="{00000000-0005-0000-0000-000035160000}"/>
    <cellStyle name="Hyperlink 5 2 4 3 2 4" xfId="8458" xr:uid="{B89E8D7D-2693-4F48-9989-46372FE400B6}"/>
    <cellStyle name="Hyperlink 5 2 4 3 3" xfId="2933" xr:uid="{00000000-0005-0000-0000-000036160000}"/>
    <cellStyle name="Hyperlink 5 2 4 3 3 2" xfId="9563" xr:uid="{A88633C6-0DC5-42F3-8749-29B27AFA2C27}"/>
    <cellStyle name="Hyperlink 5 2 4 3 4" xfId="5143" xr:uid="{00000000-0005-0000-0000-000037160000}"/>
    <cellStyle name="Hyperlink 5 2 4 3 5" xfId="7353" xr:uid="{5B141D7A-06A0-4AFE-B77B-108A5F3F84B4}"/>
    <cellStyle name="Hyperlink 5 2 4 4" xfId="1275" xr:uid="{00000000-0005-0000-0000-000038160000}"/>
    <cellStyle name="Hyperlink 5 2 4 4 2" xfId="3486" xr:uid="{00000000-0005-0000-0000-000039160000}"/>
    <cellStyle name="Hyperlink 5 2 4 4 2 2" xfId="10116" xr:uid="{1E219CF5-3770-43B8-B7A0-0E9DB0163CAA}"/>
    <cellStyle name="Hyperlink 5 2 4 4 3" xfId="5696" xr:uid="{00000000-0005-0000-0000-00003A160000}"/>
    <cellStyle name="Hyperlink 5 2 4 4 4" xfId="7906" xr:uid="{510DA3E5-52DA-46DD-A1DB-3C2B0B93F3D7}"/>
    <cellStyle name="Hyperlink 5 2 4 5" xfId="2381" xr:uid="{00000000-0005-0000-0000-00003B160000}"/>
    <cellStyle name="Hyperlink 5 2 4 5 2" xfId="9011" xr:uid="{20A6BE31-8C6A-4823-B3DC-0466489F0B8E}"/>
    <cellStyle name="Hyperlink 5 2 4 6" xfId="4591" xr:uid="{00000000-0005-0000-0000-00003C160000}"/>
    <cellStyle name="Hyperlink 5 2 4 7" xfId="6801" xr:uid="{B0B14CD8-7AA5-4C14-9F02-DE1966BD54BE}"/>
    <cellStyle name="Hyperlink 5 2 5" xfId="254" xr:uid="{00000000-0005-0000-0000-00003D160000}"/>
    <cellStyle name="Hyperlink 5 2 5 2" xfId="530" xr:uid="{00000000-0005-0000-0000-00003E160000}"/>
    <cellStyle name="Hyperlink 5 2 5 2 2" xfId="1082" xr:uid="{00000000-0005-0000-0000-00003F160000}"/>
    <cellStyle name="Hyperlink 5 2 5 2 2 2" xfId="2195" xr:uid="{00000000-0005-0000-0000-000040160000}"/>
    <cellStyle name="Hyperlink 5 2 5 2 2 2 2" xfId="4406" xr:uid="{00000000-0005-0000-0000-000041160000}"/>
    <cellStyle name="Hyperlink 5 2 5 2 2 2 2 2" xfId="11036" xr:uid="{D384C54D-86B8-457E-9629-953212298DB6}"/>
    <cellStyle name="Hyperlink 5 2 5 2 2 2 3" xfId="6616" xr:uid="{00000000-0005-0000-0000-000042160000}"/>
    <cellStyle name="Hyperlink 5 2 5 2 2 2 4" xfId="8826" xr:uid="{6FEB01A0-34BE-4867-869A-EF5016781693}"/>
    <cellStyle name="Hyperlink 5 2 5 2 2 3" xfId="3301" xr:uid="{00000000-0005-0000-0000-000043160000}"/>
    <cellStyle name="Hyperlink 5 2 5 2 2 3 2" xfId="9931" xr:uid="{FCF33E4A-8B13-451B-B521-9A56DD37418E}"/>
    <cellStyle name="Hyperlink 5 2 5 2 2 4" xfId="5511" xr:uid="{00000000-0005-0000-0000-000044160000}"/>
    <cellStyle name="Hyperlink 5 2 5 2 2 5" xfId="7721" xr:uid="{10FAC215-99C5-44C3-8ED3-4C9C1492E467}"/>
    <cellStyle name="Hyperlink 5 2 5 2 3" xfId="1643" xr:uid="{00000000-0005-0000-0000-000045160000}"/>
    <cellStyle name="Hyperlink 5 2 5 2 3 2" xfId="3854" xr:uid="{00000000-0005-0000-0000-000046160000}"/>
    <cellStyle name="Hyperlink 5 2 5 2 3 2 2" xfId="10484" xr:uid="{3C1C2C77-1BC6-40AF-A28C-64B082C03F85}"/>
    <cellStyle name="Hyperlink 5 2 5 2 3 3" xfId="6064" xr:uid="{00000000-0005-0000-0000-000047160000}"/>
    <cellStyle name="Hyperlink 5 2 5 2 3 4" xfId="8274" xr:uid="{E7E516D3-2CFD-4CBA-9EE2-9488EC81BCE0}"/>
    <cellStyle name="Hyperlink 5 2 5 2 4" xfId="2749" xr:uid="{00000000-0005-0000-0000-000048160000}"/>
    <cellStyle name="Hyperlink 5 2 5 2 4 2" xfId="9379" xr:uid="{F50B2562-BCCA-4D42-A359-7670DD70B12F}"/>
    <cellStyle name="Hyperlink 5 2 5 2 5" xfId="4959" xr:uid="{00000000-0005-0000-0000-000049160000}"/>
    <cellStyle name="Hyperlink 5 2 5 2 6" xfId="7169" xr:uid="{8F3396E9-1520-4881-93E9-ED4ABCF89DCB}"/>
    <cellStyle name="Hyperlink 5 2 5 3" xfId="806" xr:uid="{00000000-0005-0000-0000-00004A160000}"/>
    <cellStyle name="Hyperlink 5 2 5 3 2" xfId="1919" xr:uid="{00000000-0005-0000-0000-00004B160000}"/>
    <cellStyle name="Hyperlink 5 2 5 3 2 2" xfId="4130" xr:uid="{00000000-0005-0000-0000-00004C160000}"/>
    <cellStyle name="Hyperlink 5 2 5 3 2 2 2" xfId="10760" xr:uid="{816A7BD8-DAD6-440E-9479-6284F07FB410}"/>
    <cellStyle name="Hyperlink 5 2 5 3 2 3" xfId="6340" xr:uid="{00000000-0005-0000-0000-00004D160000}"/>
    <cellStyle name="Hyperlink 5 2 5 3 2 4" xfId="8550" xr:uid="{EFAD01A1-C929-4A7E-9619-CC1DC3DCF5C2}"/>
    <cellStyle name="Hyperlink 5 2 5 3 3" xfId="3025" xr:uid="{00000000-0005-0000-0000-00004E160000}"/>
    <cellStyle name="Hyperlink 5 2 5 3 3 2" xfId="9655" xr:uid="{587BDAD9-D85D-4A73-99D6-B3EC7D084DA3}"/>
    <cellStyle name="Hyperlink 5 2 5 3 4" xfId="5235" xr:uid="{00000000-0005-0000-0000-00004F160000}"/>
    <cellStyle name="Hyperlink 5 2 5 3 5" xfId="7445" xr:uid="{4145FFEE-B780-416C-9675-CF88E47296A8}"/>
    <cellStyle name="Hyperlink 5 2 5 4" xfId="1367" xr:uid="{00000000-0005-0000-0000-000050160000}"/>
    <cellStyle name="Hyperlink 5 2 5 4 2" xfId="3578" xr:uid="{00000000-0005-0000-0000-000051160000}"/>
    <cellStyle name="Hyperlink 5 2 5 4 2 2" xfId="10208" xr:uid="{DEDD6B8E-31CB-41D4-AB45-84F83C0E6B79}"/>
    <cellStyle name="Hyperlink 5 2 5 4 3" xfId="5788" xr:uid="{00000000-0005-0000-0000-000052160000}"/>
    <cellStyle name="Hyperlink 5 2 5 4 4" xfId="7998" xr:uid="{094713DB-D300-4261-99AD-E16A92B50599}"/>
    <cellStyle name="Hyperlink 5 2 5 5" xfId="2473" xr:uid="{00000000-0005-0000-0000-000053160000}"/>
    <cellStyle name="Hyperlink 5 2 5 5 2" xfId="9103" xr:uid="{317132A7-5235-4CDF-AD09-73041B22F48D}"/>
    <cellStyle name="Hyperlink 5 2 5 6" xfId="4683" xr:uid="{00000000-0005-0000-0000-000054160000}"/>
    <cellStyle name="Hyperlink 5 2 5 7" xfId="6893" xr:uid="{FEC51A10-9B40-4960-B203-63962FFCB796}"/>
    <cellStyle name="Hyperlink 5 2 6" xfId="346" xr:uid="{00000000-0005-0000-0000-000055160000}"/>
    <cellStyle name="Hyperlink 5 2 6 2" xfId="898" xr:uid="{00000000-0005-0000-0000-000056160000}"/>
    <cellStyle name="Hyperlink 5 2 6 2 2" xfId="2011" xr:uid="{00000000-0005-0000-0000-000057160000}"/>
    <cellStyle name="Hyperlink 5 2 6 2 2 2" xfId="4222" xr:uid="{00000000-0005-0000-0000-000058160000}"/>
    <cellStyle name="Hyperlink 5 2 6 2 2 2 2" xfId="10852" xr:uid="{020D7CAF-23B5-43C2-94D5-F889A7EE9F17}"/>
    <cellStyle name="Hyperlink 5 2 6 2 2 3" xfId="6432" xr:uid="{00000000-0005-0000-0000-000059160000}"/>
    <cellStyle name="Hyperlink 5 2 6 2 2 4" xfId="8642" xr:uid="{05C02180-F822-4AF5-A330-0CB8C16F14C6}"/>
    <cellStyle name="Hyperlink 5 2 6 2 3" xfId="3117" xr:uid="{00000000-0005-0000-0000-00005A160000}"/>
    <cellStyle name="Hyperlink 5 2 6 2 3 2" xfId="9747" xr:uid="{3735C1C8-143C-45A7-9D8F-E89E7528B988}"/>
    <cellStyle name="Hyperlink 5 2 6 2 4" xfId="5327" xr:uid="{00000000-0005-0000-0000-00005B160000}"/>
    <cellStyle name="Hyperlink 5 2 6 2 5" xfId="7537" xr:uid="{BE8B58E7-5702-46FC-A8D4-A9936BA26BA8}"/>
    <cellStyle name="Hyperlink 5 2 6 3" xfId="1459" xr:uid="{00000000-0005-0000-0000-00005C160000}"/>
    <cellStyle name="Hyperlink 5 2 6 3 2" xfId="3670" xr:uid="{00000000-0005-0000-0000-00005D160000}"/>
    <cellStyle name="Hyperlink 5 2 6 3 2 2" xfId="10300" xr:uid="{57828FDB-F36C-4A79-8AAF-AABCBC1AE41A}"/>
    <cellStyle name="Hyperlink 5 2 6 3 3" xfId="5880" xr:uid="{00000000-0005-0000-0000-00005E160000}"/>
    <cellStyle name="Hyperlink 5 2 6 3 4" xfId="8090" xr:uid="{1AAA347E-3166-4AEF-93FB-7D71159B12E3}"/>
    <cellStyle name="Hyperlink 5 2 6 4" xfId="2565" xr:uid="{00000000-0005-0000-0000-00005F160000}"/>
    <cellStyle name="Hyperlink 5 2 6 4 2" xfId="9195" xr:uid="{4DD43543-17D1-407B-90C0-FF14DB60C033}"/>
    <cellStyle name="Hyperlink 5 2 6 5" xfId="4775" xr:uid="{00000000-0005-0000-0000-000060160000}"/>
    <cellStyle name="Hyperlink 5 2 6 6" xfId="6985" xr:uid="{26DE6203-1499-4B53-9002-672D560FDCBB}"/>
    <cellStyle name="Hyperlink 5 2 7" xfId="622" xr:uid="{00000000-0005-0000-0000-000061160000}"/>
    <cellStyle name="Hyperlink 5 2 7 2" xfId="1735" xr:uid="{00000000-0005-0000-0000-000062160000}"/>
    <cellStyle name="Hyperlink 5 2 7 2 2" xfId="3946" xr:uid="{00000000-0005-0000-0000-000063160000}"/>
    <cellStyle name="Hyperlink 5 2 7 2 2 2" xfId="10576" xr:uid="{FE0EFBE6-CAFE-4802-9571-C66C5EF950FE}"/>
    <cellStyle name="Hyperlink 5 2 7 2 3" xfId="6156" xr:uid="{00000000-0005-0000-0000-000064160000}"/>
    <cellStyle name="Hyperlink 5 2 7 2 4" xfId="8366" xr:uid="{426B979F-D34B-4C3C-88C7-ACC603DB8D35}"/>
    <cellStyle name="Hyperlink 5 2 7 3" xfId="2841" xr:uid="{00000000-0005-0000-0000-000065160000}"/>
    <cellStyle name="Hyperlink 5 2 7 3 2" xfId="9471" xr:uid="{8F32C3AF-A7C2-4F55-B158-35EE33D0B9B2}"/>
    <cellStyle name="Hyperlink 5 2 7 4" xfId="5051" xr:uid="{00000000-0005-0000-0000-000066160000}"/>
    <cellStyle name="Hyperlink 5 2 7 5" xfId="7261" xr:uid="{8D930B43-C06F-45A3-BAF1-56DA0C14C00E}"/>
    <cellStyle name="Hyperlink 5 2 8" xfId="1183" xr:uid="{00000000-0005-0000-0000-000067160000}"/>
    <cellStyle name="Hyperlink 5 2 8 2" xfId="3394" xr:uid="{00000000-0005-0000-0000-000068160000}"/>
    <cellStyle name="Hyperlink 5 2 8 2 2" xfId="10024" xr:uid="{B146058C-7C4F-4C66-9FAC-4FFCD8097541}"/>
    <cellStyle name="Hyperlink 5 2 8 3" xfId="5604" xr:uid="{00000000-0005-0000-0000-000069160000}"/>
    <cellStyle name="Hyperlink 5 2 8 4" xfId="7814" xr:uid="{D4353E57-B32A-4DF3-B6FF-720325AB654F}"/>
    <cellStyle name="Hyperlink 5 2 9" xfId="2289" xr:uid="{00000000-0005-0000-0000-00006A160000}"/>
    <cellStyle name="Hyperlink 5 2 9 2" xfId="8919" xr:uid="{1AEA13C3-234B-4317-A843-45F357AAD7F4}"/>
    <cellStyle name="Hyperlink 5 3" xfId="80" xr:uid="{00000000-0005-0000-0000-00006B160000}"/>
    <cellStyle name="Hyperlink 5 3 10" xfId="6719" xr:uid="{475BA77C-2552-49D7-B5DE-D67E968DDE91}"/>
    <cellStyle name="Hyperlink 5 3 2" xfId="126" xr:uid="{00000000-0005-0000-0000-00006C160000}"/>
    <cellStyle name="Hyperlink 5 3 2 2" xfId="218" xr:uid="{00000000-0005-0000-0000-00006D160000}"/>
    <cellStyle name="Hyperlink 5 3 2 2 2" xfId="494" xr:uid="{00000000-0005-0000-0000-00006E160000}"/>
    <cellStyle name="Hyperlink 5 3 2 2 2 2" xfId="1046" xr:uid="{00000000-0005-0000-0000-00006F160000}"/>
    <cellStyle name="Hyperlink 5 3 2 2 2 2 2" xfId="2159" xr:uid="{00000000-0005-0000-0000-000070160000}"/>
    <cellStyle name="Hyperlink 5 3 2 2 2 2 2 2" xfId="4370" xr:uid="{00000000-0005-0000-0000-000071160000}"/>
    <cellStyle name="Hyperlink 5 3 2 2 2 2 2 2 2" xfId="11000" xr:uid="{84FE9E6E-B3CC-4FC0-8F68-108E53FB7228}"/>
    <cellStyle name="Hyperlink 5 3 2 2 2 2 2 3" xfId="6580" xr:uid="{00000000-0005-0000-0000-000072160000}"/>
    <cellStyle name="Hyperlink 5 3 2 2 2 2 2 4" xfId="8790" xr:uid="{C2868647-1804-4B2A-9E25-50AE01D5D7A6}"/>
    <cellStyle name="Hyperlink 5 3 2 2 2 2 3" xfId="3265" xr:uid="{00000000-0005-0000-0000-000073160000}"/>
    <cellStyle name="Hyperlink 5 3 2 2 2 2 3 2" xfId="9895" xr:uid="{DB25B9A1-77A5-4351-A3FB-524EC0BAC7B6}"/>
    <cellStyle name="Hyperlink 5 3 2 2 2 2 4" xfId="5475" xr:uid="{00000000-0005-0000-0000-000074160000}"/>
    <cellStyle name="Hyperlink 5 3 2 2 2 2 5" xfId="7685" xr:uid="{3CC1E427-C2FE-4C52-86A9-8360A45B6D9A}"/>
    <cellStyle name="Hyperlink 5 3 2 2 2 3" xfId="1607" xr:uid="{00000000-0005-0000-0000-000075160000}"/>
    <cellStyle name="Hyperlink 5 3 2 2 2 3 2" xfId="3818" xr:uid="{00000000-0005-0000-0000-000076160000}"/>
    <cellStyle name="Hyperlink 5 3 2 2 2 3 2 2" xfId="10448" xr:uid="{63CA69EF-9864-4755-B574-499BD13AFC03}"/>
    <cellStyle name="Hyperlink 5 3 2 2 2 3 3" xfId="6028" xr:uid="{00000000-0005-0000-0000-000077160000}"/>
    <cellStyle name="Hyperlink 5 3 2 2 2 3 4" xfId="8238" xr:uid="{C8585CD6-D757-458B-A7D5-C7AB9CEA5524}"/>
    <cellStyle name="Hyperlink 5 3 2 2 2 4" xfId="2713" xr:uid="{00000000-0005-0000-0000-000078160000}"/>
    <cellStyle name="Hyperlink 5 3 2 2 2 4 2" xfId="9343" xr:uid="{B6A7BA18-306F-4F8D-A2DF-E70B1306E005}"/>
    <cellStyle name="Hyperlink 5 3 2 2 2 5" xfId="4923" xr:uid="{00000000-0005-0000-0000-000079160000}"/>
    <cellStyle name="Hyperlink 5 3 2 2 2 6" xfId="7133" xr:uid="{3CCCF330-77F3-4764-AE33-0E8F7B5D2F49}"/>
    <cellStyle name="Hyperlink 5 3 2 2 3" xfId="770" xr:uid="{00000000-0005-0000-0000-00007A160000}"/>
    <cellStyle name="Hyperlink 5 3 2 2 3 2" xfId="1883" xr:uid="{00000000-0005-0000-0000-00007B160000}"/>
    <cellStyle name="Hyperlink 5 3 2 2 3 2 2" xfId="4094" xr:uid="{00000000-0005-0000-0000-00007C160000}"/>
    <cellStyle name="Hyperlink 5 3 2 2 3 2 2 2" xfId="10724" xr:uid="{A43F8856-9A49-4CE3-A828-772742A49503}"/>
    <cellStyle name="Hyperlink 5 3 2 2 3 2 3" xfId="6304" xr:uid="{00000000-0005-0000-0000-00007D160000}"/>
    <cellStyle name="Hyperlink 5 3 2 2 3 2 4" xfId="8514" xr:uid="{7B880CCD-A09E-40D4-B745-AD87CBE1136A}"/>
    <cellStyle name="Hyperlink 5 3 2 2 3 3" xfId="2989" xr:uid="{00000000-0005-0000-0000-00007E160000}"/>
    <cellStyle name="Hyperlink 5 3 2 2 3 3 2" xfId="9619" xr:uid="{C68D6BDF-8F3E-4B49-8EF0-B14C57FAF91B}"/>
    <cellStyle name="Hyperlink 5 3 2 2 3 4" xfId="5199" xr:uid="{00000000-0005-0000-0000-00007F160000}"/>
    <cellStyle name="Hyperlink 5 3 2 2 3 5" xfId="7409" xr:uid="{15C258C5-149E-4639-8837-FE633392B9D2}"/>
    <cellStyle name="Hyperlink 5 3 2 2 4" xfId="1331" xr:uid="{00000000-0005-0000-0000-000080160000}"/>
    <cellStyle name="Hyperlink 5 3 2 2 4 2" xfId="3542" xr:uid="{00000000-0005-0000-0000-000081160000}"/>
    <cellStyle name="Hyperlink 5 3 2 2 4 2 2" xfId="10172" xr:uid="{4698C9F8-CBF4-4D0D-BB9C-DE80DBAE7943}"/>
    <cellStyle name="Hyperlink 5 3 2 2 4 3" xfId="5752" xr:uid="{00000000-0005-0000-0000-000082160000}"/>
    <cellStyle name="Hyperlink 5 3 2 2 4 4" xfId="7962" xr:uid="{76FCA452-E6D9-4596-9CDB-C98853DFF7FC}"/>
    <cellStyle name="Hyperlink 5 3 2 2 5" xfId="2437" xr:uid="{00000000-0005-0000-0000-000083160000}"/>
    <cellStyle name="Hyperlink 5 3 2 2 5 2" xfId="9067" xr:uid="{1BDAFA40-0D65-4C35-9B72-0B876667EAD0}"/>
    <cellStyle name="Hyperlink 5 3 2 2 6" xfId="4647" xr:uid="{00000000-0005-0000-0000-000084160000}"/>
    <cellStyle name="Hyperlink 5 3 2 2 7" xfId="6857" xr:uid="{01E85332-2882-4217-B96A-ED8C89A431F1}"/>
    <cellStyle name="Hyperlink 5 3 2 3" xfId="310" xr:uid="{00000000-0005-0000-0000-000085160000}"/>
    <cellStyle name="Hyperlink 5 3 2 3 2" xfId="586" xr:uid="{00000000-0005-0000-0000-000086160000}"/>
    <cellStyle name="Hyperlink 5 3 2 3 2 2" xfId="1138" xr:uid="{00000000-0005-0000-0000-000087160000}"/>
    <cellStyle name="Hyperlink 5 3 2 3 2 2 2" xfId="2251" xr:uid="{00000000-0005-0000-0000-000088160000}"/>
    <cellStyle name="Hyperlink 5 3 2 3 2 2 2 2" xfId="4462" xr:uid="{00000000-0005-0000-0000-000089160000}"/>
    <cellStyle name="Hyperlink 5 3 2 3 2 2 2 2 2" xfId="11092" xr:uid="{F18E7FBF-C9FC-4DBD-A8D9-A1381A8F52B0}"/>
    <cellStyle name="Hyperlink 5 3 2 3 2 2 2 3" xfId="6672" xr:uid="{00000000-0005-0000-0000-00008A160000}"/>
    <cellStyle name="Hyperlink 5 3 2 3 2 2 2 4" xfId="8882" xr:uid="{84945807-0D6B-44D7-8F9D-8A276180FCFB}"/>
    <cellStyle name="Hyperlink 5 3 2 3 2 2 3" xfId="3357" xr:uid="{00000000-0005-0000-0000-00008B160000}"/>
    <cellStyle name="Hyperlink 5 3 2 3 2 2 3 2" xfId="9987" xr:uid="{30F87AE6-0908-4D11-956B-F5C06BD6A549}"/>
    <cellStyle name="Hyperlink 5 3 2 3 2 2 4" xfId="5567" xr:uid="{00000000-0005-0000-0000-00008C160000}"/>
    <cellStyle name="Hyperlink 5 3 2 3 2 2 5" xfId="7777" xr:uid="{B4A6D018-5510-4B1E-8B27-2BDFDD38E078}"/>
    <cellStyle name="Hyperlink 5 3 2 3 2 3" xfId="1699" xr:uid="{00000000-0005-0000-0000-00008D160000}"/>
    <cellStyle name="Hyperlink 5 3 2 3 2 3 2" xfId="3910" xr:uid="{00000000-0005-0000-0000-00008E160000}"/>
    <cellStyle name="Hyperlink 5 3 2 3 2 3 2 2" xfId="10540" xr:uid="{7530ED85-6F45-4DAA-BF99-C0B52CBF90A0}"/>
    <cellStyle name="Hyperlink 5 3 2 3 2 3 3" xfId="6120" xr:uid="{00000000-0005-0000-0000-00008F160000}"/>
    <cellStyle name="Hyperlink 5 3 2 3 2 3 4" xfId="8330" xr:uid="{50AC3CBF-6DE4-4AC5-973E-E96A2D5E4DA5}"/>
    <cellStyle name="Hyperlink 5 3 2 3 2 4" xfId="2805" xr:uid="{00000000-0005-0000-0000-000090160000}"/>
    <cellStyle name="Hyperlink 5 3 2 3 2 4 2" xfId="9435" xr:uid="{7940FED6-2516-4DB6-9499-2EC390CBF53A}"/>
    <cellStyle name="Hyperlink 5 3 2 3 2 5" xfId="5015" xr:uid="{00000000-0005-0000-0000-000091160000}"/>
    <cellStyle name="Hyperlink 5 3 2 3 2 6" xfId="7225" xr:uid="{DC34AB53-526E-4856-A83D-1396E7168F7A}"/>
    <cellStyle name="Hyperlink 5 3 2 3 3" xfId="862" xr:uid="{00000000-0005-0000-0000-000092160000}"/>
    <cellStyle name="Hyperlink 5 3 2 3 3 2" xfId="1975" xr:uid="{00000000-0005-0000-0000-000093160000}"/>
    <cellStyle name="Hyperlink 5 3 2 3 3 2 2" xfId="4186" xr:uid="{00000000-0005-0000-0000-000094160000}"/>
    <cellStyle name="Hyperlink 5 3 2 3 3 2 2 2" xfId="10816" xr:uid="{C20D7324-24A9-41FA-983B-151D5016C378}"/>
    <cellStyle name="Hyperlink 5 3 2 3 3 2 3" xfId="6396" xr:uid="{00000000-0005-0000-0000-000095160000}"/>
    <cellStyle name="Hyperlink 5 3 2 3 3 2 4" xfId="8606" xr:uid="{D92AF7D5-0345-4C42-8B8C-378F69818BE3}"/>
    <cellStyle name="Hyperlink 5 3 2 3 3 3" xfId="3081" xr:uid="{00000000-0005-0000-0000-000096160000}"/>
    <cellStyle name="Hyperlink 5 3 2 3 3 3 2" xfId="9711" xr:uid="{65C8E3F5-0058-43B7-B74C-E15095E33CA6}"/>
    <cellStyle name="Hyperlink 5 3 2 3 3 4" xfId="5291" xr:uid="{00000000-0005-0000-0000-000097160000}"/>
    <cellStyle name="Hyperlink 5 3 2 3 3 5" xfId="7501" xr:uid="{39B10615-050C-4AD1-9A4B-975DF3C5F84B}"/>
    <cellStyle name="Hyperlink 5 3 2 3 4" xfId="1423" xr:uid="{00000000-0005-0000-0000-000098160000}"/>
    <cellStyle name="Hyperlink 5 3 2 3 4 2" xfId="3634" xr:uid="{00000000-0005-0000-0000-000099160000}"/>
    <cellStyle name="Hyperlink 5 3 2 3 4 2 2" xfId="10264" xr:uid="{79E493AB-8AAF-404F-A5FA-8FE7F41E9809}"/>
    <cellStyle name="Hyperlink 5 3 2 3 4 3" xfId="5844" xr:uid="{00000000-0005-0000-0000-00009A160000}"/>
    <cellStyle name="Hyperlink 5 3 2 3 4 4" xfId="8054" xr:uid="{67B9E9EF-03EB-4960-BB6D-FFF5BD2A2595}"/>
    <cellStyle name="Hyperlink 5 3 2 3 5" xfId="2529" xr:uid="{00000000-0005-0000-0000-00009B160000}"/>
    <cellStyle name="Hyperlink 5 3 2 3 5 2" xfId="9159" xr:uid="{24101317-020F-4706-ACA0-84941815EBB6}"/>
    <cellStyle name="Hyperlink 5 3 2 3 6" xfId="4739" xr:uid="{00000000-0005-0000-0000-00009C160000}"/>
    <cellStyle name="Hyperlink 5 3 2 3 7" xfId="6949" xr:uid="{EAE7F439-7EEC-4A1D-9549-AB8EA267556E}"/>
    <cellStyle name="Hyperlink 5 3 2 4" xfId="402" xr:uid="{00000000-0005-0000-0000-00009D160000}"/>
    <cellStyle name="Hyperlink 5 3 2 4 2" xfId="954" xr:uid="{00000000-0005-0000-0000-00009E160000}"/>
    <cellStyle name="Hyperlink 5 3 2 4 2 2" xfId="2067" xr:uid="{00000000-0005-0000-0000-00009F160000}"/>
    <cellStyle name="Hyperlink 5 3 2 4 2 2 2" xfId="4278" xr:uid="{00000000-0005-0000-0000-0000A0160000}"/>
    <cellStyle name="Hyperlink 5 3 2 4 2 2 2 2" xfId="10908" xr:uid="{B0BB04C2-6457-4612-880F-3D12615D0325}"/>
    <cellStyle name="Hyperlink 5 3 2 4 2 2 3" xfId="6488" xr:uid="{00000000-0005-0000-0000-0000A1160000}"/>
    <cellStyle name="Hyperlink 5 3 2 4 2 2 4" xfId="8698" xr:uid="{E7C6AA24-D384-4564-A221-710C0CDD4AD5}"/>
    <cellStyle name="Hyperlink 5 3 2 4 2 3" xfId="3173" xr:uid="{00000000-0005-0000-0000-0000A2160000}"/>
    <cellStyle name="Hyperlink 5 3 2 4 2 3 2" xfId="9803" xr:uid="{0F8F92C0-B960-400C-9EC8-F5494559BB5E}"/>
    <cellStyle name="Hyperlink 5 3 2 4 2 4" xfId="5383" xr:uid="{00000000-0005-0000-0000-0000A3160000}"/>
    <cellStyle name="Hyperlink 5 3 2 4 2 5" xfId="7593" xr:uid="{2A95FFA3-6327-456E-B37C-E5082FC96E8F}"/>
    <cellStyle name="Hyperlink 5 3 2 4 3" xfId="1515" xr:uid="{00000000-0005-0000-0000-0000A4160000}"/>
    <cellStyle name="Hyperlink 5 3 2 4 3 2" xfId="3726" xr:uid="{00000000-0005-0000-0000-0000A5160000}"/>
    <cellStyle name="Hyperlink 5 3 2 4 3 2 2" xfId="10356" xr:uid="{56E1E5F4-FD9D-413E-A399-F129B6F2D08F}"/>
    <cellStyle name="Hyperlink 5 3 2 4 3 3" xfId="5936" xr:uid="{00000000-0005-0000-0000-0000A6160000}"/>
    <cellStyle name="Hyperlink 5 3 2 4 3 4" xfId="8146" xr:uid="{D60DE8F2-5496-4327-9D2B-6895AB03B323}"/>
    <cellStyle name="Hyperlink 5 3 2 4 4" xfId="2621" xr:uid="{00000000-0005-0000-0000-0000A7160000}"/>
    <cellStyle name="Hyperlink 5 3 2 4 4 2" xfId="9251" xr:uid="{D74A1F46-7BBE-4292-B7CF-3A7AB43E8E8B}"/>
    <cellStyle name="Hyperlink 5 3 2 4 5" xfId="4831" xr:uid="{00000000-0005-0000-0000-0000A8160000}"/>
    <cellStyle name="Hyperlink 5 3 2 4 6" xfId="7041" xr:uid="{7C622B87-9F4F-4450-A0C3-B440394387EC}"/>
    <cellStyle name="Hyperlink 5 3 2 5" xfId="678" xr:uid="{00000000-0005-0000-0000-0000A9160000}"/>
    <cellStyle name="Hyperlink 5 3 2 5 2" xfId="1791" xr:uid="{00000000-0005-0000-0000-0000AA160000}"/>
    <cellStyle name="Hyperlink 5 3 2 5 2 2" xfId="4002" xr:uid="{00000000-0005-0000-0000-0000AB160000}"/>
    <cellStyle name="Hyperlink 5 3 2 5 2 2 2" xfId="10632" xr:uid="{18DAF26D-E827-4449-8D3A-0BF07D0DE5AE}"/>
    <cellStyle name="Hyperlink 5 3 2 5 2 3" xfId="6212" xr:uid="{00000000-0005-0000-0000-0000AC160000}"/>
    <cellStyle name="Hyperlink 5 3 2 5 2 4" xfId="8422" xr:uid="{1B47F2E6-F867-465A-BFB8-A5774DDA73C4}"/>
    <cellStyle name="Hyperlink 5 3 2 5 3" xfId="2897" xr:uid="{00000000-0005-0000-0000-0000AD160000}"/>
    <cellStyle name="Hyperlink 5 3 2 5 3 2" xfId="9527" xr:uid="{4259D105-E297-4A33-A7FE-58F977C5191F}"/>
    <cellStyle name="Hyperlink 5 3 2 5 4" xfId="5107" xr:uid="{00000000-0005-0000-0000-0000AE160000}"/>
    <cellStyle name="Hyperlink 5 3 2 5 5" xfId="7317" xr:uid="{AC2C1E7A-DF5A-4641-9D75-172172E857EA}"/>
    <cellStyle name="Hyperlink 5 3 2 6" xfId="1239" xr:uid="{00000000-0005-0000-0000-0000AF160000}"/>
    <cellStyle name="Hyperlink 5 3 2 6 2" xfId="3450" xr:uid="{00000000-0005-0000-0000-0000B0160000}"/>
    <cellStyle name="Hyperlink 5 3 2 6 2 2" xfId="10080" xr:uid="{846EED64-3D19-4336-A31A-1A75017ACC6A}"/>
    <cellStyle name="Hyperlink 5 3 2 6 3" xfId="5660" xr:uid="{00000000-0005-0000-0000-0000B1160000}"/>
    <cellStyle name="Hyperlink 5 3 2 6 4" xfId="7870" xr:uid="{8173834D-2BC4-4ED5-BF04-4019F50F6615}"/>
    <cellStyle name="Hyperlink 5 3 2 7" xfId="2345" xr:uid="{00000000-0005-0000-0000-0000B2160000}"/>
    <cellStyle name="Hyperlink 5 3 2 7 2" xfId="8975" xr:uid="{32D01579-F6F5-4486-9C46-D5433359166C}"/>
    <cellStyle name="Hyperlink 5 3 2 8" xfId="4555" xr:uid="{00000000-0005-0000-0000-0000B3160000}"/>
    <cellStyle name="Hyperlink 5 3 2 9" xfId="6765" xr:uid="{378B914B-2294-4575-8490-16989648FB69}"/>
    <cellStyle name="Hyperlink 5 3 3" xfId="172" xr:uid="{00000000-0005-0000-0000-0000B4160000}"/>
    <cellStyle name="Hyperlink 5 3 3 2" xfId="448" xr:uid="{00000000-0005-0000-0000-0000B5160000}"/>
    <cellStyle name="Hyperlink 5 3 3 2 2" xfId="1000" xr:uid="{00000000-0005-0000-0000-0000B6160000}"/>
    <cellStyle name="Hyperlink 5 3 3 2 2 2" xfId="2113" xr:uid="{00000000-0005-0000-0000-0000B7160000}"/>
    <cellStyle name="Hyperlink 5 3 3 2 2 2 2" xfId="4324" xr:uid="{00000000-0005-0000-0000-0000B8160000}"/>
    <cellStyle name="Hyperlink 5 3 3 2 2 2 2 2" xfId="10954" xr:uid="{AB457392-5226-4D78-BD47-A117ABC72153}"/>
    <cellStyle name="Hyperlink 5 3 3 2 2 2 3" xfId="6534" xr:uid="{00000000-0005-0000-0000-0000B9160000}"/>
    <cellStyle name="Hyperlink 5 3 3 2 2 2 4" xfId="8744" xr:uid="{70B1FC65-D31B-4BBF-9271-556A50A41462}"/>
    <cellStyle name="Hyperlink 5 3 3 2 2 3" xfId="3219" xr:uid="{00000000-0005-0000-0000-0000BA160000}"/>
    <cellStyle name="Hyperlink 5 3 3 2 2 3 2" xfId="9849" xr:uid="{0448F128-C570-418C-A811-736D2BABE25D}"/>
    <cellStyle name="Hyperlink 5 3 3 2 2 4" xfId="5429" xr:uid="{00000000-0005-0000-0000-0000BB160000}"/>
    <cellStyle name="Hyperlink 5 3 3 2 2 5" xfId="7639" xr:uid="{8C6A6BE6-D374-478C-AAD8-6E4F3FCDB39C}"/>
    <cellStyle name="Hyperlink 5 3 3 2 3" xfId="1561" xr:uid="{00000000-0005-0000-0000-0000BC160000}"/>
    <cellStyle name="Hyperlink 5 3 3 2 3 2" xfId="3772" xr:uid="{00000000-0005-0000-0000-0000BD160000}"/>
    <cellStyle name="Hyperlink 5 3 3 2 3 2 2" xfId="10402" xr:uid="{295FAF69-3667-47E1-B932-A4AC528B4B55}"/>
    <cellStyle name="Hyperlink 5 3 3 2 3 3" xfId="5982" xr:uid="{00000000-0005-0000-0000-0000BE160000}"/>
    <cellStyle name="Hyperlink 5 3 3 2 3 4" xfId="8192" xr:uid="{5E9CABA9-E6C1-442B-BE27-45D04A1FA690}"/>
    <cellStyle name="Hyperlink 5 3 3 2 4" xfId="2667" xr:uid="{00000000-0005-0000-0000-0000BF160000}"/>
    <cellStyle name="Hyperlink 5 3 3 2 4 2" xfId="9297" xr:uid="{A99AFEC0-0CE8-46ED-83EE-C59634E0FCF8}"/>
    <cellStyle name="Hyperlink 5 3 3 2 5" xfId="4877" xr:uid="{00000000-0005-0000-0000-0000C0160000}"/>
    <cellStyle name="Hyperlink 5 3 3 2 6" xfId="7087" xr:uid="{AFAA15C4-D8ED-49CE-8A8F-3DA0E82CD12D}"/>
    <cellStyle name="Hyperlink 5 3 3 3" xfId="724" xr:uid="{00000000-0005-0000-0000-0000C1160000}"/>
    <cellStyle name="Hyperlink 5 3 3 3 2" xfId="1837" xr:uid="{00000000-0005-0000-0000-0000C2160000}"/>
    <cellStyle name="Hyperlink 5 3 3 3 2 2" xfId="4048" xr:uid="{00000000-0005-0000-0000-0000C3160000}"/>
    <cellStyle name="Hyperlink 5 3 3 3 2 2 2" xfId="10678" xr:uid="{52DC4DB6-1FC7-429D-AFC0-C0233B04CC46}"/>
    <cellStyle name="Hyperlink 5 3 3 3 2 3" xfId="6258" xr:uid="{00000000-0005-0000-0000-0000C4160000}"/>
    <cellStyle name="Hyperlink 5 3 3 3 2 4" xfId="8468" xr:uid="{75FB9769-3442-41A5-A352-1A462B9110FB}"/>
    <cellStyle name="Hyperlink 5 3 3 3 3" xfId="2943" xr:uid="{00000000-0005-0000-0000-0000C5160000}"/>
    <cellStyle name="Hyperlink 5 3 3 3 3 2" xfId="9573" xr:uid="{BE54F702-CDE2-462E-BD96-201503429E2D}"/>
    <cellStyle name="Hyperlink 5 3 3 3 4" xfId="5153" xr:uid="{00000000-0005-0000-0000-0000C6160000}"/>
    <cellStyle name="Hyperlink 5 3 3 3 5" xfId="7363" xr:uid="{B7822D90-1DD3-413F-8D26-1E14B4C3C208}"/>
    <cellStyle name="Hyperlink 5 3 3 4" xfId="1285" xr:uid="{00000000-0005-0000-0000-0000C7160000}"/>
    <cellStyle name="Hyperlink 5 3 3 4 2" xfId="3496" xr:uid="{00000000-0005-0000-0000-0000C8160000}"/>
    <cellStyle name="Hyperlink 5 3 3 4 2 2" xfId="10126" xr:uid="{DE422E4B-C365-4A99-A35E-BB920FC48D23}"/>
    <cellStyle name="Hyperlink 5 3 3 4 3" xfId="5706" xr:uid="{00000000-0005-0000-0000-0000C9160000}"/>
    <cellStyle name="Hyperlink 5 3 3 4 4" xfId="7916" xr:uid="{A56700F6-604A-4F00-A6E2-3EB318E6BA48}"/>
    <cellStyle name="Hyperlink 5 3 3 5" xfId="2391" xr:uid="{00000000-0005-0000-0000-0000CA160000}"/>
    <cellStyle name="Hyperlink 5 3 3 5 2" xfId="9021" xr:uid="{9F1AC749-0674-4D4B-B7E0-A4AB9CF06607}"/>
    <cellStyle name="Hyperlink 5 3 3 6" xfId="4601" xr:uid="{00000000-0005-0000-0000-0000CB160000}"/>
    <cellStyle name="Hyperlink 5 3 3 7" xfId="6811" xr:uid="{3E3448FE-9489-47B9-8932-8915C8AFE7A9}"/>
    <cellStyle name="Hyperlink 5 3 4" xfId="264" xr:uid="{00000000-0005-0000-0000-0000CC160000}"/>
    <cellStyle name="Hyperlink 5 3 4 2" xfId="540" xr:uid="{00000000-0005-0000-0000-0000CD160000}"/>
    <cellStyle name="Hyperlink 5 3 4 2 2" xfId="1092" xr:uid="{00000000-0005-0000-0000-0000CE160000}"/>
    <cellStyle name="Hyperlink 5 3 4 2 2 2" xfId="2205" xr:uid="{00000000-0005-0000-0000-0000CF160000}"/>
    <cellStyle name="Hyperlink 5 3 4 2 2 2 2" xfId="4416" xr:uid="{00000000-0005-0000-0000-0000D0160000}"/>
    <cellStyle name="Hyperlink 5 3 4 2 2 2 2 2" xfId="11046" xr:uid="{A22D6D60-DFFB-4685-A321-C17FD10D1B21}"/>
    <cellStyle name="Hyperlink 5 3 4 2 2 2 3" xfId="6626" xr:uid="{00000000-0005-0000-0000-0000D1160000}"/>
    <cellStyle name="Hyperlink 5 3 4 2 2 2 4" xfId="8836" xr:uid="{B581C0B1-138B-4655-8198-A257041A5693}"/>
    <cellStyle name="Hyperlink 5 3 4 2 2 3" xfId="3311" xr:uid="{00000000-0005-0000-0000-0000D2160000}"/>
    <cellStyle name="Hyperlink 5 3 4 2 2 3 2" xfId="9941" xr:uid="{948FB8A8-F06E-4D76-8469-599FB990CF72}"/>
    <cellStyle name="Hyperlink 5 3 4 2 2 4" xfId="5521" xr:uid="{00000000-0005-0000-0000-0000D3160000}"/>
    <cellStyle name="Hyperlink 5 3 4 2 2 5" xfId="7731" xr:uid="{76A07C59-B063-4E90-97BF-3FA4DD05DB0A}"/>
    <cellStyle name="Hyperlink 5 3 4 2 3" xfId="1653" xr:uid="{00000000-0005-0000-0000-0000D4160000}"/>
    <cellStyle name="Hyperlink 5 3 4 2 3 2" xfId="3864" xr:uid="{00000000-0005-0000-0000-0000D5160000}"/>
    <cellStyle name="Hyperlink 5 3 4 2 3 2 2" xfId="10494" xr:uid="{2EC61138-4793-422C-8B3D-0C798D9C1701}"/>
    <cellStyle name="Hyperlink 5 3 4 2 3 3" xfId="6074" xr:uid="{00000000-0005-0000-0000-0000D6160000}"/>
    <cellStyle name="Hyperlink 5 3 4 2 3 4" xfId="8284" xr:uid="{51F23A2D-A4F4-4B19-9EAE-9BC28E2A2546}"/>
    <cellStyle name="Hyperlink 5 3 4 2 4" xfId="2759" xr:uid="{00000000-0005-0000-0000-0000D7160000}"/>
    <cellStyle name="Hyperlink 5 3 4 2 4 2" xfId="9389" xr:uid="{52986A82-7A00-4BD5-948F-929A1D93BFE7}"/>
    <cellStyle name="Hyperlink 5 3 4 2 5" xfId="4969" xr:uid="{00000000-0005-0000-0000-0000D8160000}"/>
    <cellStyle name="Hyperlink 5 3 4 2 6" xfId="7179" xr:uid="{6AC1DAD4-B9D6-4FA0-990E-8C80A1A4538E}"/>
    <cellStyle name="Hyperlink 5 3 4 3" xfId="816" xr:uid="{00000000-0005-0000-0000-0000D9160000}"/>
    <cellStyle name="Hyperlink 5 3 4 3 2" xfId="1929" xr:uid="{00000000-0005-0000-0000-0000DA160000}"/>
    <cellStyle name="Hyperlink 5 3 4 3 2 2" xfId="4140" xr:uid="{00000000-0005-0000-0000-0000DB160000}"/>
    <cellStyle name="Hyperlink 5 3 4 3 2 2 2" xfId="10770" xr:uid="{40318552-3548-4BC5-A145-02F3F20B8D51}"/>
    <cellStyle name="Hyperlink 5 3 4 3 2 3" xfId="6350" xr:uid="{00000000-0005-0000-0000-0000DC160000}"/>
    <cellStyle name="Hyperlink 5 3 4 3 2 4" xfId="8560" xr:uid="{ECF8CCF3-8C86-4678-BEB6-F0C2E2077A4B}"/>
    <cellStyle name="Hyperlink 5 3 4 3 3" xfId="3035" xr:uid="{00000000-0005-0000-0000-0000DD160000}"/>
    <cellStyle name="Hyperlink 5 3 4 3 3 2" xfId="9665" xr:uid="{9BA94A95-BD40-4238-A3B6-0317218BC97E}"/>
    <cellStyle name="Hyperlink 5 3 4 3 4" xfId="5245" xr:uid="{00000000-0005-0000-0000-0000DE160000}"/>
    <cellStyle name="Hyperlink 5 3 4 3 5" xfId="7455" xr:uid="{7E1175A4-FE00-4F7A-B282-91F2D5E061E1}"/>
    <cellStyle name="Hyperlink 5 3 4 4" xfId="1377" xr:uid="{00000000-0005-0000-0000-0000DF160000}"/>
    <cellStyle name="Hyperlink 5 3 4 4 2" xfId="3588" xr:uid="{00000000-0005-0000-0000-0000E0160000}"/>
    <cellStyle name="Hyperlink 5 3 4 4 2 2" xfId="10218" xr:uid="{9BC089E7-2FCC-496C-A204-DD62625B8EE5}"/>
    <cellStyle name="Hyperlink 5 3 4 4 3" xfId="5798" xr:uid="{00000000-0005-0000-0000-0000E1160000}"/>
    <cellStyle name="Hyperlink 5 3 4 4 4" xfId="8008" xr:uid="{C665CE91-3AD5-4523-ABAE-713631C87F5E}"/>
    <cellStyle name="Hyperlink 5 3 4 5" xfId="2483" xr:uid="{00000000-0005-0000-0000-0000E2160000}"/>
    <cellStyle name="Hyperlink 5 3 4 5 2" xfId="9113" xr:uid="{4B731CCF-A68B-4725-9B34-23460C6AC6DD}"/>
    <cellStyle name="Hyperlink 5 3 4 6" xfId="4693" xr:uid="{00000000-0005-0000-0000-0000E3160000}"/>
    <cellStyle name="Hyperlink 5 3 4 7" xfId="6903" xr:uid="{97221A40-07A1-4062-9D13-25B9A310B721}"/>
    <cellStyle name="Hyperlink 5 3 5" xfId="356" xr:uid="{00000000-0005-0000-0000-0000E4160000}"/>
    <cellStyle name="Hyperlink 5 3 5 2" xfId="908" xr:uid="{00000000-0005-0000-0000-0000E5160000}"/>
    <cellStyle name="Hyperlink 5 3 5 2 2" xfId="2021" xr:uid="{00000000-0005-0000-0000-0000E6160000}"/>
    <cellStyle name="Hyperlink 5 3 5 2 2 2" xfId="4232" xr:uid="{00000000-0005-0000-0000-0000E7160000}"/>
    <cellStyle name="Hyperlink 5 3 5 2 2 2 2" xfId="10862" xr:uid="{F30C1D63-53AC-4D21-8716-3B4AE8313689}"/>
    <cellStyle name="Hyperlink 5 3 5 2 2 3" xfId="6442" xr:uid="{00000000-0005-0000-0000-0000E8160000}"/>
    <cellStyle name="Hyperlink 5 3 5 2 2 4" xfId="8652" xr:uid="{AC6074C5-54B1-4474-86A5-12E000252160}"/>
    <cellStyle name="Hyperlink 5 3 5 2 3" xfId="3127" xr:uid="{00000000-0005-0000-0000-0000E9160000}"/>
    <cellStyle name="Hyperlink 5 3 5 2 3 2" xfId="9757" xr:uid="{A365B9C3-A359-4032-A862-6954BBEEE8E7}"/>
    <cellStyle name="Hyperlink 5 3 5 2 4" xfId="5337" xr:uid="{00000000-0005-0000-0000-0000EA160000}"/>
    <cellStyle name="Hyperlink 5 3 5 2 5" xfId="7547" xr:uid="{5F0FC018-2AEE-46DE-AEC5-29BB2D6CF7FB}"/>
    <cellStyle name="Hyperlink 5 3 5 3" xfId="1469" xr:uid="{00000000-0005-0000-0000-0000EB160000}"/>
    <cellStyle name="Hyperlink 5 3 5 3 2" xfId="3680" xr:uid="{00000000-0005-0000-0000-0000EC160000}"/>
    <cellStyle name="Hyperlink 5 3 5 3 2 2" xfId="10310" xr:uid="{96008B1D-F659-4A78-AD8D-03525AA088AF}"/>
    <cellStyle name="Hyperlink 5 3 5 3 3" xfId="5890" xr:uid="{00000000-0005-0000-0000-0000ED160000}"/>
    <cellStyle name="Hyperlink 5 3 5 3 4" xfId="8100" xr:uid="{CA4C4892-2A93-44D0-A0A1-8152689C1491}"/>
    <cellStyle name="Hyperlink 5 3 5 4" xfId="2575" xr:uid="{00000000-0005-0000-0000-0000EE160000}"/>
    <cellStyle name="Hyperlink 5 3 5 4 2" xfId="9205" xr:uid="{F0154837-740F-4B2E-B817-59F82ACCDA8D}"/>
    <cellStyle name="Hyperlink 5 3 5 5" xfId="4785" xr:uid="{00000000-0005-0000-0000-0000EF160000}"/>
    <cellStyle name="Hyperlink 5 3 5 6" xfId="6995" xr:uid="{167B13BE-AA2E-4B77-9592-D6E668E696CA}"/>
    <cellStyle name="Hyperlink 5 3 6" xfId="632" xr:uid="{00000000-0005-0000-0000-0000F0160000}"/>
    <cellStyle name="Hyperlink 5 3 6 2" xfId="1745" xr:uid="{00000000-0005-0000-0000-0000F1160000}"/>
    <cellStyle name="Hyperlink 5 3 6 2 2" xfId="3956" xr:uid="{00000000-0005-0000-0000-0000F2160000}"/>
    <cellStyle name="Hyperlink 5 3 6 2 2 2" xfId="10586" xr:uid="{21126B5D-DFF1-48E7-BC9C-35743EED9D9C}"/>
    <cellStyle name="Hyperlink 5 3 6 2 3" xfId="6166" xr:uid="{00000000-0005-0000-0000-0000F3160000}"/>
    <cellStyle name="Hyperlink 5 3 6 2 4" xfId="8376" xr:uid="{0212673E-8BAD-4BD0-BB36-097383436C3C}"/>
    <cellStyle name="Hyperlink 5 3 6 3" xfId="2851" xr:uid="{00000000-0005-0000-0000-0000F4160000}"/>
    <cellStyle name="Hyperlink 5 3 6 3 2" xfId="9481" xr:uid="{40151F6C-1642-4F39-B867-8CCC4E1F0AE2}"/>
    <cellStyle name="Hyperlink 5 3 6 4" xfId="5061" xr:uid="{00000000-0005-0000-0000-0000F5160000}"/>
    <cellStyle name="Hyperlink 5 3 6 5" xfId="7271" xr:uid="{8D908D22-8017-4768-83EC-0EB1CA983660}"/>
    <cellStyle name="Hyperlink 5 3 7" xfId="1193" xr:uid="{00000000-0005-0000-0000-0000F6160000}"/>
    <cellStyle name="Hyperlink 5 3 7 2" xfId="3404" xr:uid="{00000000-0005-0000-0000-0000F7160000}"/>
    <cellStyle name="Hyperlink 5 3 7 2 2" xfId="10034" xr:uid="{40D67CCE-92F4-4445-BE68-114AB2374D81}"/>
    <cellStyle name="Hyperlink 5 3 7 3" xfId="5614" xr:uid="{00000000-0005-0000-0000-0000F8160000}"/>
    <cellStyle name="Hyperlink 5 3 7 4" xfId="7824" xr:uid="{4848B543-9796-4D20-9602-0D29F748EA84}"/>
    <cellStyle name="Hyperlink 5 3 8" xfId="2299" xr:uid="{00000000-0005-0000-0000-0000F9160000}"/>
    <cellStyle name="Hyperlink 5 3 8 2" xfId="8929" xr:uid="{1947A139-226C-46BB-8178-418B705D4A73}"/>
    <cellStyle name="Hyperlink 5 3 9" xfId="4509" xr:uid="{00000000-0005-0000-0000-0000FA160000}"/>
    <cellStyle name="Hyperlink 5 4" xfId="106" xr:uid="{00000000-0005-0000-0000-0000FB160000}"/>
    <cellStyle name="Hyperlink 5 4 2" xfId="198" xr:uid="{00000000-0005-0000-0000-0000FC160000}"/>
    <cellStyle name="Hyperlink 5 4 2 2" xfId="474" xr:uid="{00000000-0005-0000-0000-0000FD160000}"/>
    <cellStyle name="Hyperlink 5 4 2 2 2" xfId="1026" xr:uid="{00000000-0005-0000-0000-0000FE160000}"/>
    <cellStyle name="Hyperlink 5 4 2 2 2 2" xfId="2139" xr:uid="{00000000-0005-0000-0000-0000FF160000}"/>
    <cellStyle name="Hyperlink 5 4 2 2 2 2 2" xfId="4350" xr:uid="{00000000-0005-0000-0000-000000170000}"/>
    <cellStyle name="Hyperlink 5 4 2 2 2 2 2 2" xfId="10980" xr:uid="{5FA3338F-9D9A-4DCC-8905-287470714213}"/>
    <cellStyle name="Hyperlink 5 4 2 2 2 2 3" xfId="6560" xr:uid="{00000000-0005-0000-0000-000001170000}"/>
    <cellStyle name="Hyperlink 5 4 2 2 2 2 4" xfId="8770" xr:uid="{40C8FA08-167E-4AEB-8EA8-E20647DBBF6B}"/>
    <cellStyle name="Hyperlink 5 4 2 2 2 3" xfId="3245" xr:uid="{00000000-0005-0000-0000-000002170000}"/>
    <cellStyle name="Hyperlink 5 4 2 2 2 3 2" xfId="9875" xr:uid="{45D8032F-B108-4B18-867A-393FB2D04B60}"/>
    <cellStyle name="Hyperlink 5 4 2 2 2 4" xfId="5455" xr:uid="{00000000-0005-0000-0000-000003170000}"/>
    <cellStyle name="Hyperlink 5 4 2 2 2 5" xfId="7665" xr:uid="{69F9F51E-8744-4A59-AADF-2421F2D5802F}"/>
    <cellStyle name="Hyperlink 5 4 2 2 3" xfId="1587" xr:uid="{00000000-0005-0000-0000-000004170000}"/>
    <cellStyle name="Hyperlink 5 4 2 2 3 2" xfId="3798" xr:uid="{00000000-0005-0000-0000-000005170000}"/>
    <cellStyle name="Hyperlink 5 4 2 2 3 2 2" xfId="10428" xr:uid="{601D6467-7732-4927-9EE8-505AD37D222A}"/>
    <cellStyle name="Hyperlink 5 4 2 2 3 3" xfId="6008" xr:uid="{00000000-0005-0000-0000-000006170000}"/>
    <cellStyle name="Hyperlink 5 4 2 2 3 4" xfId="8218" xr:uid="{B063E8FF-FC7B-474D-8A47-F27550D21B09}"/>
    <cellStyle name="Hyperlink 5 4 2 2 4" xfId="2693" xr:uid="{00000000-0005-0000-0000-000007170000}"/>
    <cellStyle name="Hyperlink 5 4 2 2 4 2" xfId="9323" xr:uid="{B90764FC-ABE5-4E08-B3ED-6BE6F189FF73}"/>
    <cellStyle name="Hyperlink 5 4 2 2 5" xfId="4903" xr:uid="{00000000-0005-0000-0000-000008170000}"/>
    <cellStyle name="Hyperlink 5 4 2 2 6" xfId="7113" xr:uid="{679E8518-8697-4920-B3EB-1BE45F16296C}"/>
    <cellStyle name="Hyperlink 5 4 2 3" xfId="750" xr:uid="{00000000-0005-0000-0000-000009170000}"/>
    <cellStyle name="Hyperlink 5 4 2 3 2" xfId="1863" xr:uid="{00000000-0005-0000-0000-00000A170000}"/>
    <cellStyle name="Hyperlink 5 4 2 3 2 2" xfId="4074" xr:uid="{00000000-0005-0000-0000-00000B170000}"/>
    <cellStyle name="Hyperlink 5 4 2 3 2 2 2" xfId="10704" xr:uid="{AFE8734B-982E-4319-A969-A48A5BB35174}"/>
    <cellStyle name="Hyperlink 5 4 2 3 2 3" xfId="6284" xr:uid="{00000000-0005-0000-0000-00000C170000}"/>
    <cellStyle name="Hyperlink 5 4 2 3 2 4" xfId="8494" xr:uid="{88DF05B2-C81B-435C-A0EB-D1CA117B2DA0}"/>
    <cellStyle name="Hyperlink 5 4 2 3 3" xfId="2969" xr:uid="{00000000-0005-0000-0000-00000D170000}"/>
    <cellStyle name="Hyperlink 5 4 2 3 3 2" xfId="9599" xr:uid="{C811CF46-B7C9-491D-9993-8B2ED832319D}"/>
    <cellStyle name="Hyperlink 5 4 2 3 4" xfId="5179" xr:uid="{00000000-0005-0000-0000-00000E170000}"/>
    <cellStyle name="Hyperlink 5 4 2 3 5" xfId="7389" xr:uid="{4E3277BB-7F6F-4704-A61C-FA3AF05EFDF3}"/>
    <cellStyle name="Hyperlink 5 4 2 4" xfId="1311" xr:uid="{00000000-0005-0000-0000-00000F170000}"/>
    <cellStyle name="Hyperlink 5 4 2 4 2" xfId="3522" xr:uid="{00000000-0005-0000-0000-000010170000}"/>
    <cellStyle name="Hyperlink 5 4 2 4 2 2" xfId="10152" xr:uid="{D0DFD9B8-984B-4982-9EAB-BA2117571ADD}"/>
    <cellStyle name="Hyperlink 5 4 2 4 3" xfId="5732" xr:uid="{00000000-0005-0000-0000-000011170000}"/>
    <cellStyle name="Hyperlink 5 4 2 4 4" xfId="7942" xr:uid="{3DD3FD00-BB12-4B19-A52E-8E76DFF69E8D}"/>
    <cellStyle name="Hyperlink 5 4 2 5" xfId="2417" xr:uid="{00000000-0005-0000-0000-000012170000}"/>
    <cellStyle name="Hyperlink 5 4 2 5 2" xfId="9047" xr:uid="{0F755E85-71BB-4CB4-81A2-A5EFBC904F25}"/>
    <cellStyle name="Hyperlink 5 4 2 6" xfId="4627" xr:uid="{00000000-0005-0000-0000-000013170000}"/>
    <cellStyle name="Hyperlink 5 4 2 7" xfId="6837" xr:uid="{6F40167A-3F5B-4A02-BCE3-BBACF9DC4247}"/>
    <cellStyle name="Hyperlink 5 4 3" xfId="290" xr:uid="{00000000-0005-0000-0000-000014170000}"/>
    <cellStyle name="Hyperlink 5 4 3 2" xfId="566" xr:uid="{00000000-0005-0000-0000-000015170000}"/>
    <cellStyle name="Hyperlink 5 4 3 2 2" xfId="1118" xr:uid="{00000000-0005-0000-0000-000016170000}"/>
    <cellStyle name="Hyperlink 5 4 3 2 2 2" xfId="2231" xr:uid="{00000000-0005-0000-0000-000017170000}"/>
    <cellStyle name="Hyperlink 5 4 3 2 2 2 2" xfId="4442" xr:uid="{00000000-0005-0000-0000-000018170000}"/>
    <cellStyle name="Hyperlink 5 4 3 2 2 2 2 2" xfId="11072" xr:uid="{E04E8E1A-9187-47A6-99B1-80ED48B0279B}"/>
    <cellStyle name="Hyperlink 5 4 3 2 2 2 3" xfId="6652" xr:uid="{00000000-0005-0000-0000-000019170000}"/>
    <cellStyle name="Hyperlink 5 4 3 2 2 2 4" xfId="8862" xr:uid="{BE388431-3753-4092-A818-D77FED2B829A}"/>
    <cellStyle name="Hyperlink 5 4 3 2 2 3" xfId="3337" xr:uid="{00000000-0005-0000-0000-00001A170000}"/>
    <cellStyle name="Hyperlink 5 4 3 2 2 3 2" xfId="9967" xr:uid="{C3AE2458-8F85-4814-AAD7-B062F5878244}"/>
    <cellStyle name="Hyperlink 5 4 3 2 2 4" xfId="5547" xr:uid="{00000000-0005-0000-0000-00001B170000}"/>
    <cellStyle name="Hyperlink 5 4 3 2 2 5" xfId="7757" xr:uid="{4DE5C8D2-00E5-448D-81E0-E8149D47B5E9}"/>
    <cellStyle name="Hyperlink 5 4 3 2 3" xfId="1679" xr:uid="{00000000-0005-0000-0000-00001C170000}"/>
    <cellStyle name="Hyperlink 5 4 3 2 3 2" xfId="3890" xr:uid="{00000000-0005-0000-0000-00001D170000}"/>
    <cellStyle name="Hyperlink 5 4 3 2 3 2 2" xfId="10520" xr:uid="{12354620-5579-428C-B320-2E464A877B28}"/>
    <cellStyle name="Hyperlink 5 4 3 2 3 3" xfId="6100" xr:uid="{00000000-0005-0000-0000-00001E170000}"/>
    <cellStyle name="Hyperlink 5 4 3 2 3 4" xfId="8310" xr:uid="{08C98AAD-ED08-4F87-AF73-F295F45F1691}"/>
    <cellStyle name="Hyperlink 5 4 3 2 4" xfId="2785" xr:uid="{00000000-0005-0000-0000-00001F170000}"/>
    <cellStyle name="Hyperlink 5 4 3 2 4 2" xfId="9415" xr:uid="{096C1253-4702-456F-97D1-939F194E5B7E}"/>
    <cellStyle name="Hyperlink 5 4 3 2 5" xfId="4995" xr:uid="{00000000-0005-0000-0000-000020170000}"/>
    <cellStyle name="Hyperlink 5 4 3 2 6" xfId="7205" xr:uid="{46391558-E5B6-4B22-AB00-732A566284C7}"/>
    <cellStyle name="Hyperlink 5 4 3 3" xfId="842" xr:uid="{00000000-0005-0000-0000-000021170000}"/>
    <cellStyle name="Hyperlink 5 4 3 3 2" xfId="1955" xr:uid="{00000000-0005-0000-0000-000022170000}"/>
    <cellStyle name="Hyperlink 5 4 3 3 2 2" xfId="4166" xr:uid="{00000000-0005-0000-0000-000023170000}"/>
    <cellStyle name="Hyperlink 5 4 3 3 2 2 2" xfId="10796" xr:uid="{FEE7D10F-C04F-44D9-B6C5-7995BD25A850}"/>
    <cellStyle name="Hyperlink 5 4 3 3 2 3" xfId="6376" xr:uid="{00000000-0005-0000-0000-000024170000}"/>
    <cellStyle name="Hyperlink 5 4 3 3 2 4" xfId="8586" xr:uid="{28D4777A-3D4D-4767-AFA2-7CADC71613C6}"/>
    <cellStyle name="Hyperlink 5 4 3 3 3" xfId="3061" xr:uid="{00000000-0005-0000-0000-000025170000}"/>
    <cellStyle name="Hyperlink 5 4 3 3 3 2" xfId="9691" xr:uid="{83EABEC2-8C24-4745-99F1-32C0900FDF95}"/>
    <cellStyle name="Hyperlink 5 4 3 3 4" xfId="5271" xr:uid="{00000000-0005-0000-0000-000026170000}"/>
    <cellStyle name="Hyperlink 5 4 3 3 5" xfId="7481" xr:uid="{8CCD3ACB-7873-4ED4-AA87-321BBB5E5DCA}"/>
    <cellStyle name="Hyperlink 5 4 3 4" xfId="1403" xr:uid="{00000000-0005-0000-0000-000027170000}"/>
    <cellStyle name="Hyperlink 5 4 3 4 2" xfId="3614" xr:uid="{00000000-0005-0000-0000-000028170000}"/>
    <cellStyle name="Hyperlink 5 4 3 4 2 2" xfId="10244" xr:uid="{A21F4880-32C3-4334-B573-02F7A82348D2}"/>
    <cellStyle name="Hyperlink 5 4 3 4 3" xfId="5824" xr:uid="{00000000-0005-0000-0000-000029170000}"/>
    <cellStyle name="Hyperlink 5 4 3 4 4" xfId="8034" xr:uid="{16373A59-E11E-4E9C-9F7A-2F201129B90D}"/>
    <cellStyle name="Hyperlink 5 4 3 5" xfId="2509" xr:uid="{00000000-0005-0000-0000-00002A170000}"/>
    <cellStyle name="Hyperlink 5 4 3 5 2" xfId="9139" xr:uid="{C008EF06-99C5-4A98-AE02-1B54DA5A92D3}"/>
    <cellStyle name="Hyperlink 5 4 3 6" xfId="4719" xr:uid="{00000000-0005-0000-0000-00002B170000}"/>
    <cellStyle name="Hyperlink 5 4 3 7" xfId="6929" xr:uid="{6DAE42D0-2994-42E7-BA92-A850410227B4}"/>
    <cellStyle name="Hyperlink 5 4 4" xfId="382" xr:uid="{00000000-0005-0000-0000-00002C170000}"/>
    <cellStyle name="Hyperlink 5 4 4 2" xfId="934" xr:uid="{00000000-0005-0000-0000-00002D170000}"/>
    <cellStyle name="Hyperlink 5 4 4 2 2" xfId="2047" xr:uid="{00000000-0005-0000-0000-00002E170000}"/>
    <cellStyle name="Hyperlink 5 4 4 2 2 2" xfId="4258" xr:uid="{00000000-0005-0000-0000-00002F170000}"/>
    <cellStyle name="Hyperlink 5 4 4 2 2 2 2" xfId="10888" xr:uid="{4E34A9CF-A74E-4625-8035-5CABE571D20C}"/>
    <cellStyle name="Hyperlink 5 4 4 2 2 3" xfId="6468" xr:uid="{00000000-0005-0000-0000-000030170000}"/>
    <cellStyle name="Hyperlink 5 4 4 2 2 4" xfId="8678" xr:uid="{D09029CA-437A-42D1-B439-7A190FC741A8}"/>
    <cellStyle name="Hyperlink 5 4 4 2 3" xfId="3153" xr:uid="{00000000-0005-0000-0000-000031170000}"/>
    <cellStyle name="Hyperlink 5 4 4 2 3 2" xfId="9783" xr:uid="{A9E3B2E9-1B49-4B8E-B9EE-5AB760147908}"/>
    <cellStyle name="Hyperlink 5 4 4 2 4" xfId="5363" xr:uid="{00000000-0005-0000-0000-000032170000}"/>
    <cellStyle name="Hyperlink 5 4 4 2 5" xfId="7573" xr:uid="{03D56EC2-4FD2-467A-B662-8230540BC25A}"/>
    <cellStyle name="Hyperlink 5 4 4 3" xfId="1495" xr:uid="{00000000-0005-0000-0000-000033170000}"/>
    <cellStyle name="Hyperlink 5 4 4 3 2" xfId="3706" xr:uid="{00000000-0005-0000-0000-000034170000}"/>
    <cellStyle name="Hyperlink 5 4 4 3 2 2" xfId="10336" xr:uid="{2BCC794C-497C-4112-BA69-6776F0143F97}"/>
    <cellStyle name="Hyperlink 5 4 4 3 3" xfId="5916" xr:uid="{00000000-0005-0000-0000-000035170000}"/>
    <cellStyle name="Hyperlink 5 4 4 3 4" xfId="8126" xr:uid="{A5D7E9A1-CBAC-4742-BC96-E471B89DABC7}"/>
    <cellStyle name="Hyperlink 5 4 4 4" xfId="2601" xr:uid="{00000000-0005-0000-0000-000036170000}"/>
    <cellStyle name="Hyperlink 5 4 4 4 2" xfId="9231" xr:uid="{7E1FD8C2-0224-46EC-BB0B-9C06C477CCDE}"/>
    <cellStyle name="Hyperlink 5 4 4 5" xfId="4811" xr:uid="{00000000-0005-0000-0000-000037170000}"/>
    <cellStyle name="Hyperlink 5 4 4 6" xfId="7021" xr:uid="{CB294013-9093-4730-8F5A-86A40DB9D80E}"/>
    <cellStyle name="Hyperlink 5 4 5" xfId="658" xr:uid="{00000000-0005-0000-0000-000038170000}"/>
    <cellStyle name="Hyperlink 5 4 5 2" xfId="1771" xr:uid="{00000000-0005-0000-0000-000039170000}"/>
    <cellStyle name="Hyperlink 5 4 5 2 2" xfId="3982" xr:uid="{00000000-0005-0000-0000-00003A170000}"/>
    <cellStyle name="Hyperlink 5 4 5 2 2 2" xfId="10612" xr:uid="{096E9AF6-9E3F-48EB-9DDB-46CE9A8AA4DB}"/>
    <cellStyle name="Hyperlink 5 4 5 2 3" xfId="6192" xr:uid="{00000000-0005-0000-0000-00003B170000}"/>
    <cellStyle name="Hyperlink 5 4 5 2 4" xfId="8402" xr:uid="{E75C838D-78AA-49B8-8D9E-6DCB2FEB8AA4}"/>
    <cellStyle name="Hyperlink 5 4 5 3" xfId="2877" xr:uid="{00000000-0005-0000-0000-00003C170000}"/>
    <cellStyle name="Hyperlink 5 4 5 3 2" xfId="9507" xr:uid="{D5F6BBC3-4A90-46F1-BCA8-B2B64CABCAC8}"/>
    <cellStyle name="Hyperlink 5 4 5 4" xfId="5087" xr:uid="{00000000-0005-0000-0000-00003D170000}"/>
    <cellStyle name="Hyperlink 5 4 5 5" xfId="7297" xr:uid="{56D5CECD-B322-404D-92C6-680DB7113062}"/>
    <cellStyle name="Hyperlink 5 4 6" xfId="1219" xr:uid="{00000000-0005-0000-0000-00003E170000}"/>
    <cellStyle name="Hyperlink 5 4 6 2" xfId="3430" xr:uid="{00000000-0005-0000-0000-00003F170000}"/>
    <cellStyle name="Hyperlink 5 4 6 2 2" xfId="10060" xr:uid="{5569036C-6ABF-4326-AB02-DCD745ECBF94}"/>
    <cellStyle name="Hyperlink 5 4 6 3" xfId="5640" xr:uid="{00000000-0005-0000-0000-000040170000}"/>
    <cellStyle name="Hyperlink 5 4 6 4" xfId="7850" xr:uid="{6895F7FD-58AD-4577-A9D1-B4CEFF3C6FB3}"/>
    <cellStyle name="Hyperlink 5 4 7" xfId="2325" xr:uid="{00000000-0005-0000-0000-000041170000}"/>
    <cellStyle name="Hyperlink 5 4 7 2" xfId="8955" xr:uid="{717E7C49-97DE-4176-82DB-25AB22B22AA6}"/>
    <cellStyle name="Hyperlink 5 4 8" xfId="4535" xr:uid="{00000000-0005-0000-0000-000042170000}"/>
    <cellStyle name="Hyperlink 5 4 9" xfId="6745" xr:uid="{8B642C73-14DE-42C6-B348-D65C539D7341}"/>
    <cellStyle name="Hyperlink 5 5" xfId="152" xr:uid="{00000000-0005-0000-0000-000043170000}"/>
    <cellStyle name="Hyperlink 5 5 2" xfId="428" xr:uid="{00000000-0005-0000-0000-000044170000}"/>
    <cellStyle name="Hyperlink 5 5 2 2" xfId="980" xr:uid="{00000000-0005-0000-0000-000045170000}"/>
    <cellStyle name="Hyperlink 5 5 2 2 2" xfId="2093" xr:uid="{00000000-0005-0000-0000-000046170000}"/>
    <cellStyle name="Hyperlink 5 5 2 2 2 2" xfId="4304" xr:uid="{00000000-0005-0000-0000-000047170000}"/>
    <cellStyle name="Hyperlink 5 5 2 2 2 2 2" xfId="10934" xr:uid="{332D3964-9844-48E0-B944-9EA1E503681E}"/>
    <cellStyle name="Hyperlink 5 5 2 2 2 3" xfId="6514" xr:uid="{00000000-0005-0000-0000-000048170000}"/>
    <cellStyle name="Hyperlink 5 5 2 2 2 4" xfId="8724" xr:uid="{7671D1AA-78B1-4B5A-8289-D099FC5A9648}"/>
    <cellStyle name="Hyperlink 5 5 2 2 3" xfId="3199" xr:uid="{00000000-0005-0000-0000-000049170000}"/>
    <cellStyle name="Hyperlink 5 5 2 2 3 2" xfId="9829" xr:uid="{07DCE425-A191-4F2F-8560-E3C66FCEFA6B}"/>
    <cellStyle name="Hyperlink 5 5 2 2 4" xfId="5409" xr:uid="{00000000-0005-0000-0000-00004A170000}"/>
    <cellStyle name="Hyperlink 5 5 2 2 5" xfId="7619" xr:uid="{AB98349A-09A7-45DE-821D-0BB4BB4707A9}"/>
    <cellStyle name="Hyperlink 5 5 2 3" xfId="1541" xr:uid="{00000000-0005-0000-0000-00004B170000}"/>
    <cellStyle name="Hyperlink 5 5 2 3 2" xfId="3752" xr:uid="{00000000-0005-0000-0000-00004C170000}"/>
    <cellStyle name="Hyperlink 5 5 2 3 2 2" xfId="10382" xr:uid="{4CFA8010-9E46-4C48-9790-A5EA0012D986}"/>
    <cellStyle name="Hyperlink 5 5 2 3 3" xfId="5962" xr:uid="{00000000-0005-0000-0000-00004D170000}"/>
    <cellStyle name="Hyperlink 5 5 2 3 4" xfId="8172" xr:uid="{B43E24E9-8570-44C5-AE83-66D4627EA8F0}"/>
    <cellStyle name="Hyperlink 5 5 2 4" xfId="2647" xr:uid="{00000000-0005-0000-0000-00004E170000}"/>
    <cellStyle name="Hyperlink 5 5 2 4 2" xfId="9277" xr:uid="{58986339-09B2-47AD-BD66-67146EF888E4}"/>
    <cellStyle name="Hyperlink 5 5 2 5" xfId="4857" xr:uid="{00000000-0005-0000-0000-00004F170000}"/>
    <cellStyle name="Hyperlink 5 5 2 6" xfId="7067" xr:uid="{B4835E72-F577-473E-83C6-029CD69646E7}"/>
    <cellStyle name="Hyperlink 5 5 3" xfId="704" xr:uid="{00000000-0005-0000-0000-000050170000}"/>
    <cellStyle name="Hyperlink 5 5 3 2" xfId="1817" xr:uid="{00000000-0005-0000-0000-000051170000}"/>
    <cellStyle name="Hyperlink 5 5 3 2 2" xfId="4028" xr:uid="{00000000-0005-0000-0000-000052170000}"/>
    <cellStyle name="Hyperlink 5 5 3 2 2 2" xfId="10658" xr:uid="{DC43DC2B-7C69-4F6A-B8A1-4A796ADF8EE5}"/>
    <cellStyle name="Hyperlink 5 5 3 2 3" xfId="6238" xr:uid="{00000000-0005-0000-0000-000053170000}"/>
    <cellStyle name="Hyperlink 5 5 3 2 4" xfId="8448" xr:uid="{B1B06D97-474A-4F27-9F39-019447FA5A87}"/>
    <cellStyle name="Hyperlink 5 5 3 3" xfId="2923" xr:uid="{00000000-0005-0000-0000-000054170000}"/>
    <cellStyle name="Hyperlink 5 5 3 3 2" xfId="9553" xr:uid="{4F5F8FEC-131E-4138-AE20-1C85B9A13E5F}"/>
    <cellStyle name="Hyperlink 5 5 3 4" xfId="5133" xr:uid="{00000000-0005-0000-0000-000055170000}"/>
    <cellStyle name="Hyperlink 5 5 3 5" xfId="7343" xr:uid="{317C6960-A4BA-4693-B0F7-29E77720E20E}"/>
    <cellStyle name="Hyperlink 5 5 4" xfId="1265" xr:uid="{00000000-0005-0000-0000-000056170000}"/>
    <cellStyle name="Hyperlink 5 5 4 2" xfId="3476" xr:uid="{00000000-0005-0000-0000-000057170000}"/>
    <cellStyle name="Hyperlink 5 5 4 2 2" xfId="10106" xr:uid="{312C1076-F1F2-45DA-BC5B-D59D88621950}"/>
    <cellStyle name="Hyperlink 5 5 4 3" xfId="5686" xr:uid="{00000000-0005-0000-0000-000058170000}"/>
    <cellStyle name="Hyperlink 5 5 4 4" xfId="7896" xr:uid="{5DDDC5B3-979C-4D54-8153-BCC932B7A848}"/>
    <cellStyle name="Hyperlink 5 5 5" xfId="2371" xr:uid="{00000000-0005-0000-0000-000059170000}"/>
    <cellStyle name="Hyperlink 5 5 5 2" xfId="9001" xr:uid="{9B578925-9102-4BB6-AEBC-1CA235C819D2}"/>
    <cellStyle name="Hyperlink 5 5 6" xfId="4581" xr:uid="{00000000-0005-0000-0000-00005A170000}"/>
    <cellStyle name="Hyperlink 5 5 7" xfId="6791" xr:uid="{DCF06AF1-E300-4E77-83B4-309DC5976ADA}"/>
    <cellStyle name="Hyperlink 5 6" xfId="244" xr:uid="{00000000-0005-0000-0000-00005B170000}"/>
    <cellStyle name="Hyperlink 5 6 2" xfId="520" xr:uid="{00000000-0005-0000-0000-00005C170000}"/>
    <cellStyle name="Hyperlink 5 6 2 2" xfId="1072" xr:uid="{00000000-0005-0000-0000-00005D170000}"/>
    <cellStyle name="Hyperlink 5 6 2 2 2" xfId="2185" xr:uid="{00000000-0005-0000-0000-00005E170000}"/>
    <cellStyle name="Hyperlink 5 6 2 2 2 2" xfId="4396" xr:uid="{00000000-0005-0000-0000-00005F170000}"/>
    <cellStyle name="Hyperlink 5 6 2 2 2 2 2" xfId="11026" xr:uid="{9FD94FF8-7CB9-4755-A5C2-2B8AC71CAA67}"/>
    <cellStyle name="Hyperlink 5 6 2 2 2 3" xfId="6606" xr:uid="{00000000-0005-0000-0000-000060170000}"/>
    <cellStyle name="Hyperlink 5 6 2 2 2 4" xfId="8816" xr:uid="{E9A050E1-93F0-4DC4-ACBE-40BFB6DCDE64}"/>
    <cellStyle name="Hyperlink 5 6 2 2 3" xfId="3291" xr:uid="{00000000-0005-0000-0000-000061170000}"/>
    <cellStyle name="Hyperlink 5 6 2 2 3 2" xfId="9921" xr:uid="{27F1FBDC-2962-460F-AFE7-9534D2FE1B4B}"/>
    <cellStyle name="Hyperlink 5 6 2 2 4" xfId="5501" xr:uid="{00000000-0005-0000-0000-000062170000}"/>
    <cellStyle name="Hyperlink 5 6 2 2 5" xfId="7711" xr:uid="{26338943-832D-4C86-AB30-476398CC4478}"/>
    <cellStyle name="Hyperlink 5 6 2 3" xfId="1633" xr:uid="{00000000-0005-0000-0000-000063170000}"/>
    <cellStyle name="Hyperlink 5 6 2 3 2" xfId="3844" xr:uid="{00000000-0005-0000-0000-000064170000}"/>
    <cellStyle name="Hyperlink 5 6 2 3 2 2" xfId="10474" xr:uid="{761B6730-3081-4E9A-A05B-E1072948FB39}"/>
    <cellStyle name="Hyperlink 5 6 2 3 3" xfId="6054" xr:uid="{00000000-0005-0000-0000-000065170000}"/>
    <cellStyle name="Hyperlink 5 6 2 3 4" xfId="8264" xr:uid="{62485C87-7728-4CE9-8DE1-78425F706018}"/>
    <cellStyle name="Hyperlink 5 6 2 4" xfId="2739" xr:uid="{00000000-0005-0000-0000-000066170000}"/>
    <cellStyle name="Hyperlink 5 6 2 4 2" xfId="9369" xr:uid="{7559C24A-4BCB-4330-B081-D676FD2B8D1A}"/>
    <cellStyle name="Hyperlink 5 6 2 5" xfId="4949" xr:uid="{00000000-0005-0000-0000-000067170000}"/>
    <cellStyle name="Hyperlink 5 6 2 6" xfId="7159" xr:uid="{54A71253-7F2D-4C3C-A446-141FE9ACA48C}"/>
    <cellStyle name="Hyperlink 5 6 3" xfId="796" xr:uid="{00000000-0005-0000-0000-000068170000}"/>
    <cellStyle name="Hyperlink 5 6 3 2" xfId="1909" xr:uid="{00000000-0005-0000-0000-000069170000}"/>
    <cellStyle name="Hyperlink 5 6 3 2 2" xfId="4120" xr:uid="{00000000-0005-0000-0000-00006A170000}"/>
    <cellStyle name="Hyperlink 5 6 3 2 2 2" xfId="10750" xr:uid="{2D3DBB05-0454-471F-A321-C94E04833ED8}"/>
    <cellStyle name="Hyperlink 5 6 3 2 3" xfId="6330" xr:uid="{00000000-0005-0000-0000-00006B170000}"/>
    <cellStyle name="Hyperlink 5 6 3 2 4" xfId="8540" xr:uid="{EB69F6DE-DF46-49AA-82B6-79C9DC326E47}"/>
    <cellStyle name="Hyperlink 5 6 3 3" xfId="3015" xr:uid="{00000000-0005-0000-0000-00006C170000}"/>
    <cellStyle name="Hyperlink 5 6 3 3 2" xfId="9645" xr:uid="{EF22AC04-9756-4BAD-828F-D7DE1ECDDA8A}"/>
    <cellStyle name="Hyperlink 5 6 3 4" xfId="5225" xr:uid="{00000000-0005-0000-0000-00006D170000}"/>
    <cellStyle name="Hyperlink 5 6 3 5" xfId="7435" xr:uid="{E1926D85-9D58-482B-9B7F-BB33195416D8}"/>
    <cellStyle name="Hyperlink 5 6 4" xfId="1357" xr:uid="{00000000-0005-0000-0000-00006E170000}"/>
    <cellStyle name="Hyperlink 5 6 4 2" xfId="3568" xr:uid="{00000000-0005-0000-0000-00006F170000}"/>
    <cellStyle name="Hyperlink 5 6 4 2 2" xfId="10198" xr:uid="{B3778E48-31D3-4C36-9D78-45ED5207E816}"/>
    <cellStyle name="Hyperlink 5 6 4 3" xfId="5778" xr:uid="{00000000-0005-0000-0000-000070170000}"/>
    <cellStyle name="Hyperlink 5 6 4 4" xfId="7988" xr:uid="{D07D36EE-F9BE-4D61-B6AF-6E05719F7DE9}"/>
    <cellStyle name="Hyperlink 5 6 5" xfId="2463" xr:uid="{00000000-0005-0000-0000-000071170000}"/>
    <cellStyle name="Hyperlink 5 6 5 2" xfId="9093" xr:uid="{40A50F42-9BBA-41DD-9674-4665F3249AFA}"/>
    <cellStyle name="Hyperlink 5 6 6" xfId="4673" xr:uid="{00000000-0005-0000-0000-000072170000}"/>
    <cellStyle name="Hyperlink 5 6 7" xfId="6883" xr:uid="{CA4FB2C7-0EF6-4A39-9805-610C2607469D}"/>
    <cellStyle name="Hyperlink 5 7" xfId="336" xr:uid="{00000000-0005-0000-0000-000073170000}"/>
    <cellStyle name="Hyperlink 5 7 2" xfId="888" xr:uid="{00000000-0005-0000-0000-000074170000}"/>
    <cellStyle name="Hyperlink 5 7 2 2" xfId="2001" xr:uid="{00000000-0005-0000-0000-000075170000}"/>
    <cellStyle name="Hyperlink 5 7 2 2 2" xfId="4212" xr:uid="{00000000-0005-0000-0000-000076170000}"/>
    <cellStyle name="Hyperlink 5 7 2 2 2 2" xfId="10842" xr:uid="{6B0D5059-6683-4F11-BDEE-E0045FB00990}"/>
    <cellStyle name="Hyperlink 5 7 2 2 3" xfId="6422" xr:uid="{00000000-0005-0000-0000-000077170000}"/>
    <cellStyle name="Hyperlink 5 7 2 2 4" xfId="8632" xr:uid="{E56E557A-FD90-466E-A5DC-32376590BECE}"/>
    <cellStyle name="Hyperlink 5 7 2 3" xfId="3107" xr:uid="{00000000-0005-0000-0000-000078170000}"/>
    <cellStyle name="Hyperlink 5 7 2 3 2" xfId="9737" xr:uid="{4B9226C4-1E5A-43D3-823C-6307D8B18A5A}"/>
    <cellStyle name="Hyperlink 5 7 2 4" xfId="5317" xr:uid="{00000000-0005-0000-0000-000079170000}"/>
    <cellStyle name="Hyperlink 5 7 2 5" xfId="7527" xr:uid="{EFF4F278-385C-4E8B-9808-1BE7E49C3D52}"/>
    <cellStyle name="Hyperlink 5 7 3" xfId="1449" xr:uid="{00000000-0005-0000-0000-00007A170000}"/>
    <cellStyle name="Hyperlink 5 7 3 2" xfId="3660" xr:uid="{00000000-0005-0000-0000-00007B170000}"/>
    <cellStyle name="Hyperlink 5 7 3 2 2" xfId="10290" xr:uid="{37C60362-4AFF-4E05-9675-1FB7A8DED34E}"/>
    <cellStyle name="Hyperlink 5 7 3 3" xfId="5870" xr:uid="{00000000-0005-0000-0000-00007C170000}"/>
    <cellStyle name="Hyperlink 5 7 3 4" xfId="8080" xr:uid="{FDECBB76-1165-4C4B-B60E-0F7EDD3065F4}"/>
    <cellStyle name="Hyperlink 5 7 4" xfId="2555" xr:uid="{00000000-0005-0000-0000-00007D170000}"/>
    <cellStyle name="Hyperlink 5 7 4 2" xfId="9185" xr:uid="{5A42BBE1-1D98-4D36-B057-FEFFFB946B67}"/>
    <cellStyle name="Hyperlink 5 7 5" xfId="4765" xr:uid="{00000000-0005-0000-0000-00007E170000}"/>
    <cellStyle name="Hyperlink 5 7 6" xfId="6975" xr:uid="{AE3332BE-8569-4C4F-B7F4-8B9C200325CA}"/>
    <cellStyle name="Hyperlink 5 8" xfId="612" xr:uid="{00000000-0005-0000-0000-00007F170000}"/>
    <cellStyle name="Hyperlink 5 8 2" xfId="1725" xr:uid="{00000000-0005-0000-0000-000080170000}"/>
    <cellStyle name="Hyperlink 5 8 2 2" xfId="3936" xr:uid="{00000000-0005-0000-0000-000081170000}"/>
    <cellStyle name="Hyperlink 5 8 2 2 2" xfId="10566" xr:uid="{2E8EA680-FCDD-46C3-95B4-F9072404D73C}"/>
    <cellStyle name="Hyperlink 5 8 2 3" xfId="6146" xr:uid="{00000000-0005-0000-0000-000082170000}"/>
    <cellStyle name="Hyperlink 5 8 2 4" xfId="8356" xr:uid="{B8CE5C8E-507D-4980-8F0B-A486C948E3EC}"/>
    <cellStyle name="Hyperlink 5 8 3" xfId="2831" xr:uid="{00000000-0005-0000-0000-000083170000}"/>
    <cellStyle name="Hyperlink 5 8 3 2" xfId="9461" xr:uid="{44BF426D-9D5B-4B05-9C68-6CD108F083BB}"/>
    <cellStyle name="Hyperlink 5 8 4" xfId="5041" xr:uid="{00000000-0005-0000-0000-000084170000}"/>
    <cellStyle name="Hyperlink 5 8 5" xfId="7251" xr:uid="{BE2AEF53-5400-4BC7-AE94-52A6C8D36545}"/>
    <cellStyle name="Hyperlink 5 9" xfId="1173" xr:uid="{00000000-0005-0000-0000-000085170000}"/>
    <cellStyle name="Hyperlink 5 9 2" xfId="3384" xr:uid="{00000000-0005-0000-0000-000086170000}"/>
    <cellStyle name="Hyperlink 5 9 2 2" xfId="10014" xr:uid="{2192202A-6B82-4AFA-9E6C-FD92D643323B}"/>
    <cellStyle name="Hyperlink 5 9 3" xfId="5594" xr:uid="{00000000-0005-0000-0000-000087170000}"/>
    <cellStyle name="Hyperlink 5 9 4" xfId="7804" xr:uid="{E7C2B192-EDC8-4D84-B306-804D537B332B}"/>
    <cellStyle name="Hyperlink 6" xfId="65" xr:uid="{00000000-0005-0000-0000-000088170000}"/>
    <cellStyle name="Hyperlink 6 10" xfId="4494" xr:uid="{00000000-0005-0000-0000-000089170000}"/>
    <cellStyle name="Hyperlink 6 11" xfId="6704" xr:uid="{E6623B35-E3A9-4676-AD52-462EC6286E66}"/>
    <cellStyle name="Hyperlink 6 2" xfId="85" xr:uid="{00000000-0005-0000-0000-00008A170000}"/>
    <cellStyle name="Hyperlink 6 2 10" xfId="6724" xr:uid="{AEEB52ED-AA61-4BD6-A95B-0738879CE527}"/>
    <cellStyle name="Hyperlink 6 2 2" xfId="131" xr:uid="{00000000-0005-0000-0000-00008B170000}"/>
    <cellStyle name="Hyperlink 6 2 2 2" xfId="223" xr:uid="{00000000-0005-0000-0000-00008C170000}"/>
    <cellStyle name="Hyperlink 6 2 2 2 2" xfId="499" xr:uid="{00000000-0005-0000-0000-00008D170000}"/>
    <cellStyle name="Hyperlink 6 2 2 2 2 2" xfId="1051" xr:uid="{00000000-0005-0000-0000-00008E170000}"/>
    <cellStyle name="Hyperlink 6 2 2 2 2 2 2" xfId="2164" xr:uid="{00000000-0005-0000-0000-00008F170000}"/>
    <cellStyle name="Hyperlink 6 2 2 2 2 2 2 2" xfId="4375" xr:uid="{00000000-0005-0000-0000-000090170000}"/>
    <cellStyle name="Hyperlink 6 2 2 2 2 2 2 2 2" xfId="11005" xr:uid="{A336842D-1DD2-48B7-8902-BA54C08C5B4F}"/>
    <cellStyle name="Hyperlink 6 2 2 2 2 2 2 3" xfId="6585" xr:uid="{00000000-0005-0000-0000-000091170000}"/>
    <cellStyle name="Hyperlink 6 2 2 2 2 2 2 4" xfId="8795" xr:uid="{236F2A88-69DA-4B8B-A4D5-C1A8C1FCB549}"/>
    <cellStyle name="Hyperlink 6 2 2 2 2 2 3" xfId="3270" xr:uid="{00000000-0005-0000-0000-000092170000}"/>
    <cellStyle name="Hyperlink 6 2 2 2 2 2 3 2" xfId="9900" xr:uid="{E0CE8F11-3B09-4F1E-BAD8-9C2DB70B0A8F}"/>
    <cellStyle name="Hyperlink 6 2 2 2 2 2 4" xfId="5480" xr:uid="{00000000-0005-0000-0000-000093170000}"/>
    <cellStyle name="Hyperlink 6 2 2 2 2 2 5" xfId="7690" xr:uid="{3733E47B-5250-452E-9868-C60EB3DB1D70}"/>
    <cellStyle name="Hyperlink 6 2 2 2 2 3" xfId="1612" xr:uid="{00000000-0005-0000-0000-000094170000}"/>
    <cellStyle name="Hyperlink 6 2 2 2 2 3 2" xfId="3823" xr:uid="{00000000-0005-0000-0000-000095170000}"/>
    <cellStyle name="Hyperlink 6 2 2 2 2 3 2 2" xfId="10453" xr:uid="{ED60232E-A6E0-4347-8C54-8270D627FD6A}"/>
    <cellStyle name="Hyperlink 6 2 2 2 2 3 3" xfId="6033" xr:uid="{00000000-0005-0000-0000-000096170000}"/>
    <cellStyle name="Hyperlink 6 2 2 2 2 3 4" xfId="8243" xr:uid="{18FE3C99-BD4F-4BE0-AED9-CDB0DA1F987C}"/>
    <cellStyle name="Hyperlink 6 2 2 2 2 4" xfId="2718" xr:uid="{00000000-0005-0000-0000-000097170000}"/>
    <cellStyle name="Hyperlink 6 2 2 2 2 4 2" xfId="9348" xr:uid="{C28A0C70-762D-4534-B735-47D547A6B9D2}"/>
    <cellStyle name="Hyperlink 6 2 2 2 2 5" xfId="4928" xr:uid="{00000000-0005-0000-0000-000098170000}"/>
    <cellStyle name="Hyperlink 6 2 2 2 2 6" xfId="7138" xr:uid="{9A91BE41-94FA-4D3E-8182-099CB36B9EE0}"/>
    <cellStyle name="Hyperlink 6 2 2 2 3" xfId="775" xr:uid="{00000000-0005-0000-0000-000099170000}"/>
    <cellStyle name="Hyperlink 6 2 2 2 3 2" xfId="1888" xr:uid="{00000000-0005-0000-0000-00009A170000}"/>
    <cellStyle name="Hyperlink 6 2 2 2 3 2 2" xfId="4099" xr:uid="{00000000-0005-0000-0000-00009B170000}"/>
    <cellStyle name="Hyperlink 6 2 2 2 3 2 2 2" xfId="10729" xr:uid="{392799EC-9F96-4BE3-8786-122283891A35}"/>
    <cellStyle name="Hyperlink 6 2 2 2 3 2 3" xfId="6309" xr:uid="{00000000-0005-0000-0000-00009C170000}"/>
    <cellStyle name="Hyperlink 6 2 2 2 3 2 4" xfId="8519" xr:uid="{98D5AD13-4EDD-4FA7-A634-62AD336F013D}"/>
    <cellStyle name="Hyperlink 6 2 2 2 3 3" xfId="2994" xr:uid="{00000000-0005-0000-0000-00009D170000}"/>
    <cellStyle name="Hyperlink 6 2 2 2 3 3 2" xfId="9624" xr:uid="{E78F9B23-B6D2-4682-B1AF-94B1C623A21F}"/>
    <cellStyle name="Hyperlink 6 2 2 2 3 4" xfId="5204" xr:uid="{00000000-0005-0000-0000-00009E170000}"/>
    <cellStyle name="Hyperlink 6 2 2 2 3 5" xfId="7414" xr:uid="{F2E92030-C219-4E05-8255-3DE991E2EB36}"/>
    <cellStyle name="Hyperlink 6 2 2 2 4" xfId="1336" xr:uid="{00000000-0005-0000-0000-00009F170000}"/>
    <cellStyle name="Hyperlink 6 2 2 2 4 2" xfId="3547" xr:uid="{00000000-0005-0000-0000-0000A0170000}"/>
    <cellStyle name="Hyperlink 6 2 2 2 4 2 2" xfId="10177" xr:uid="{633A3EF2-AE63-4F95-8122-8B0D6679ACCD}"/>
    <cellStyle name="Hyperlink 6 2 2 2 4 3" xfId="5757" xr:uid="{00000000-0005-0000-0000-0000A1170000}"/>
    <cellStyle name="Hyperlink 6 2 2 2 4 4" xfId="7967" xr:uid="{8084A0E4-9D7A-47AB-A1FC-3E1F31D03179}"/>
    <cellStyle name="Hyperlink 6 2 2 2 5" xfId="2442" xr:uid="{00000000-0005-0000-0000-0000A2170000}"/>
    <cellStyle name="Hyperlink 6 2 2 2 5 2" xfId="9072" xr:uid="{3DB0ABD9-DC07-492F-84C3-DAE9BCF1AD07}"/>
    <cellStyle name="Hyperlink 6 2 2 2 6" xfId="4652" xr:uid="{00000000-0005-0000-0000-0000A3170000}"/>
    <cellStyle name="Hyperlink 6 2 2 2 7" xfId="6862" xr:uid="{01EB8F86-2921-455E-9391-E70CFAD76241}"/>
    <cellStyle name="Hyperlink 6 2 2 3" xfId="315" xr:uid="{00000000-0005-0000-0000-0000A4170000}"/>
    <cellStyle name="Hyperlink 6 2 2 3 2" xfId="591" xr:uid="{00000000-0005-0000-0000-0000A5170000}"/>
    <cellStyle name="Hyperlink 6 2 2 3 2 2" xfId="1143" xr:uid="{00000000-0005-0000-0000-0000A6170000}"/>
    <cellStyle name="Hyperlink 6 2 2 3 2 2 2" xfId="2256" xr:uid="{00000000-0005-0000-0000-0000A7170000}"/>
    <cellStyle name="Hyperlink 6 2 2 3 2 2 2 2" xfId="4467" xr:uid="{00000000-0005-0000-0000-0000A8170000}"/>
    <cellStyle name="Hyperlink 6 2 2 3 2 2 2 2 2" xfId="11097" xr:uid="{B84AC4D5-9AB9-4035-B013-9A53B85661EC}"/>
    <cellStyle name="Hyperlink 6 2 2 3 2 2 2 3" xfId="6677" xr:uid="{00000000-0005-0000-0000-0000A9170000}"/>
    <cellStyle name="Hyperlink 6 2 2 3 2 2 2 4" xfId="8887" xr:uid="{67031D59-F6DC-4704-837E-3C81D9CC0A6B}"/>
    <cellStyle name="Hyperlink 6 2 2 3 2 2 3" xfId="3362" xr:uid="{00000000-0005-0000-0000-0000AA170000}"/>
    <cellStyle name="Hyperlink 6 2 2 3 2 2 3 2" xfId="9992" xr:uid="{5B3F77E0-293C-421D-8FB5-4ABFED38A942}"/>
    <cellStyle name="Hyperlink 6 2 2 3 2 2 4" xfId="5572" xr:uid="{00000000-0005-0000-0000-0000AB170000}"/>
    <cellStyle name="Hyperlink 6 2 2 3 2 2 5" xfId="7782" xr:uid="{A8C16C4A-5F18-427E-9AF6-43FD5EA74831}"/>
    <cellStyle name="Hyperlink 6 2 2 3 2 3" xfId="1704" xr:uid="{00000000-0005-0000-0000-0000AC170000}"/>
    <cellStyle name="Hyperlink 6 2 2 3 2 3 2" xfId="3915" xr:uid="{00000000-0005-0000-0000-0000AD170000}"/>
    <cellStyle name="Hyperlink 6 2 2 3 2 3 2 2" xfId="10545" xr:uid="{1C338590-8AFA-45C8-BDA6-09B71E2A31E6}"/>
    <cellStyle name="Hyperlink 6 2 2 3 2 3 3" xfId="6125" xr:uid="{00000000-0005-0000-0000-0000AE170000}"/>
    <cellStyle name="Hyperlink 6 2 2 3 2 3 4" xfId="8335" xr:uid="{9739F6F0-028B-4FFB-A12B-30688CAD3D31}"/>
    <cellStyle name="Hyperlink 6 2 2 3 2 4" xfId="2810" xr:uid="{00000000-0005-0000-0000-0000AF170000}"/>
    <cellStyle name="Hyperlink 6 2 2 3 2 4 2" xfId="9440" xr:uid="{15FA8DB9-1F3C-4130-934A-2892DA332472}"/>
    <cellStyle name="Hyperlink 6 2 2 3 2 5" xfId="5020" xr:uid="{00000000-0005-0000-0000-0000B0170000}"/>
    <cellStyle name="Hyperlink 6 2 2 3 2 6" xfId="7230" xr:uid="{6F8CD954-E1AE-488A-B217-DE89ECA8B052}"/>
    <cellStyle name="Hyperlink 6 2 2 3 3" xfId="867" xr:uid="{00000000-0005-0000-0000-0000B1170000}"/>
    <cellStyle name="Hyperlink 6 2 2 3 3 2" xfId="1980" xr:uid="{00000000-0005-0000-0000-0000B2170000}"/>
    <cellStyle name="Hyperlink 6 2 2 3 3 2 2" xfId="4191" xr:uid="{00000000-0005-0000-0000-0000B3170000}"/>
    <cellStyle name="Hyperlink 6 2 2 3 3 2 2 2" xfId="10821" xr:uid="{642F1967-EBA7-423D-8A0E-89D05C3494A7}"/>
    <cellStyle name="Hyperlink 6 2 2 3 3 2 3" xfId="6401" xr:uid="{00000000-0005-0000-0000-0000B4170000}"/>
    <cellStyle name="Hyperlink 6 2 2 3 3 2 4" xfId="8611" xr:uid="{3E300E44-136C-440F-B38F-A9101BB5E1D3}"/>
    <cellStyle name="Hyperlink 6 2 2 3 3 3" xfId="3086" xr:uid="{00000000-0005-0000-0000-0000B5170000}"/>
    <cellStyle name="Hyperlink 6 2 2 3 3 3 2" xfId="9716" xr:uid="{2BC3A67D-026E-43C9-867D-B47CA23FB67A}"/>
    <cellStyle name="Hyperlink 6 2 2 3 3 4" xfId="5296" xr:uid="{00000000-0005-0000-0000-0000B6170000}"/>
    <cellStyle name="Hyperlink 6 2 2 3 3 5" xfId="7506" xr:uid="{35112C93-52FB-4566-8B84-401AE2B11617}"/>
    <cellStyle name="Hyperlink 6 2 2 3 4" xfId="1428" xr:uid="{00000000-0005-0000-0000-0000B7170000}"/>
    <cellStyle name="Hyperlink 6 2 2 3 4 2" xfId="3639" xr:uid="{00000000-0005-0000-0000-0000B8170000}"/>
    <cellStyle name="Hyperlink 6 2 2 3 4 2 2" xfId="10269" xr:uid="{A77FA9C3-E52E-4E3D-86B7-9F40D65C42AD}"/>
    <cellStyle name="Hyperlink 6 2 2 3 4 3" xfId="5849" xr:uid="{00000000-0005-0000-0000-0000B9170000}"/>
    <cellStyle name="Hyperlink 6 2 2 3 4 4" xfId="8059" xr:uid="{93BEDFDA-74F2-4995-91F5-07B13A52CFD7}"/>
    <cellStyle name="Hyperlink 6 2 2 3 5" xfId="2534" xr:uid="{00000000-0005-0000-0000-0000BA170000}"/>
    <cellStyle name="Hyperlink 6 2 2 3 5 2" xfId="9164" xr:uid="{3E448A2B-7C93-4C41-90B9-F860D93AEFDD}"/>
    <cellStyle name="Hyperlink 6 2 2 3 6" xfId="4744" xr:uid="{00000000-0005-0000-0000-0000BB170000}"/>
    <cellStyle name="Hyperlink 6 2 2 3 7" xfId="6954" xr:uid="{C6E791C0-9BC8-4EFA-8065-E9B700BF472B}"/>
    <cellStyle name="Hyperlink 6 2 2 4" xfId="407" xr:uid="{00000000-0005-0000-0000-0000BC170000}"/>
    <cellStyle name="Hyperlink 6 2 2 4 2" xfId="959" xr:uid="{00000000-0005-0000-0000-0000BD170000}"/>
    <cellStyle name="Hyperlink 6 2 2 4 2 2" xfId="2072" xr:uid="{00000000-0005-0000-0000-0000BE170000}"/>
    <cellStyle name="Hyperlink 6 2 2 4 2 2 2" xfId="4283" xr:uid="{00000000-0005-0000-0000-0000BF170000}"/>
    <cellStyle name="Hyperlink 6 2 2 4 2 2 2 2" xfId="10913" xr:uid="{FCC8D2A3-98F1-4D18-9716-FC5734672E1A}"/>
    <cellStyle name="Hyperlink 6 2 2 4 2 2 3" xfId="6493" xr:uid="{00000000-0005-0000-0000-0000C0170000}"/>
    <cellStyle name="Hyperlink 6 2 2 4 2 2 4" xfId="8703" xr:uid="{A6DD772A-FF5E-48B4-97A5-4719140F8A00}"/>
    <cellStyle name="Hyperlink 6 2 2 4 2 3" xfId="3178" xr:uid="{00000000-0005-0000-0000-0000C1170000}"/>
    <cellStyle name="Hyperlink 6 2 2 4 2 3 2" xfId="9808" xr:uid="{474161E6-0FEA-43FA-81C9-BE35A5E3DB08}"/>
    <cellStyle name="Hyperlink 6 2 2 4 2 4" xfId="5388" xr:uid="{00000000-0005-0000-0000-0000C2170000}"/>
    <cellStyle name="Hyperlink 6 2 2 4 2 5" xfId="7598" xr:uid="{AECC0EC7-7460-43C6-8A37-361BBE52CAFD}"/>
    <cellStyle name="Hyperlink 6 2 2 4 3" xfId="1520" xr:uid="{00000000-0005-0000-0000-0000C3170000}"/>
    <cellStyle name="Hyperlink 6 2 2 4 3 2" xfId="3731" xr:uid="{00000000-0005-0000-0000-0000C4170000}"/>
    <cellStyle name="Hyperlink 6 2 2 4 3 2 2" xfId="10361" xr:uid="{5581AE65-0909-4814-BEDE-E0A35CB1FF8C}"/>
    <cellStyle name="Hyperlink 6 2 2 4 3 3" xfId="5941" xr:uid="{00000000-0005-0000-0000-0000C5170000}"/>
    <cellStyle name="Hyperlink 6 2 2 4 3 4" xfId="8151" xr:uid="{2FB951B7-1F4D-4DA4-9DC3-07EB7AD9A726}"/>
    <cellStyle name="Hyperlink 6 2 2 4 4" xfId="2626" xr:uid="{00000000-0005-0000-0000-0000C6170000}"/>
    <cellStyle name="Hyperlink 6 2 2 4 4 2" xfId="9256" xr:uid="{44100D3E-BB43-4BDA-BDC8-3C518BABB625}"/>
    <cellStyle name="Hyperlink 6 2 2 4 5" xfId="4836" xr:uid="{00000000-0005-0000-0000-0000C7170000}"/>
    <cellStyle name="Hyperlink 6 2 2 4 6" xfId="7046" xr:uid="{D53CB35E-719C-452A-840B-54B38C3CBF0F}"/>
    <cellStyle name="Hyperlink 6 2 2 5" xfId="683" xr:uid="{00000000-0005-0000-0000-0000C8170000}"/>
    <cellStyle name="Hyperlink 6 2 2 5 2" xfId="1796" xr:uid="{00000000-0005-0000-0000-0000C9170000}"/>
    <cellStyle name="Hyperlink 6 2 2 5 2 2" xfId="4007" xr:uid="{00000000-0005-0000-0000-0000CA170000}"/>
    <cellStyle name="Hyperlink 6 2 2 5 2 2 2" xfId="10637" xr:uid="{3D63B0EA-4ECE-4839-9DF7-F48C95FB6CED}"/>
    <cellStyle name="Hyperlink 6 2 2 5 2 3" xfId="6217" xr:uid="{00000000-0005-0000-0000-0000CB170000}"/>
    <cellStyle name="Hyperlink 6 2 2 5 2 4" xfId="8427" xr:uid="{0E9BDB5B-075E-41D7-9807-8DB03319DFA5}"/>
    <cellStyle name="Hyperlink 6 2 2 5 3" xfId="2902" xr:uid="{00000000-0005-0000-0000-0000CC170000}"/>
    <cellStyle name="Hyperlink 6 2 2 5 3 2" xfId="9532" xr:uid="{93142057-2726-4D69-AC6F-72470205814F}"/>
    <cellStyle name="Hyperlink 6 2 2 5 4" xfId="5112" xr:uid="{00000000-0005-0000-0000-0000CD170000}"/>
    <cellStyle name="Hyperlink 6 2 2 5 5" xfId="7322" xr:uid="{0A19A74D-5701-4FB0-8FCB-53D1F6CADC29}"/>
    <cellStyle name="Hyperlink 6 2 2 6" xfId="1244" xr:uid="{00000000-0005-0000-0000-0000CE170000}"/>
    <cellStyle name="Hyperlink 6 2 2 6 2" xfId="3455" xr:uid="{00000000-0005-0000-0000-0000CF170000}"/>
    <cellStyle name="Hyperlink 6 2 2 6 2 2" xfId="10085" xr:uid="{303D4CC4-01F9-4791-9EC1-B2EAB86F1C4A}"/>
    <cellStyle name="Hyperlink 6 2 2 6 3" xfId="5665" xr:uid="{00000000-0005-0000-0000-0000D0170000}"/>
    <cellStyle name="Hyperlink 6 2 2 6 4" xfId="7875" xr:uid="{834B7ADF-08DC-4B5F-ADFF-4924106B26F4}"/>
    <cellStyle name="Hyperlink 6 2 2 7" xfId="2350" xr:uid="{00000000-0005-0000-0000-0000D1170000}"/>
    <cellStyle name="Hyperlink 6 2 2 7 2" xfId="8980" xr:uid="{E25B8355-CC1D-40F2-B35A-0A291533FCBB}"/>
    <cellStyle name="Hyperlink 6 2 2 8" xfId="4560" xr:uid="{00000000-0005-0000-0000-0000D2170000}"/>
    <cellStyle name="Hyperlink 6 2 2 9" xfId="6770" xr:uid="{973B1644-B870-4ED8-B3AE-D9B2309B0BC6}"/>
    <cellStyle name="Hyperlink 6 2 3" xfId="177" xr:uid="{00000000-0005-0000-0000-0000D3170000}"/>
    <cellStyle name="Hyperlink 6 2 3 2" xfId="453" xr:uid="{00000000-0005-0000-0000-0000D4170000}"/>
    <cellStyle name="Hyperlink 6 2 3 2 2" xfId="1005" xr:uid="{00000000-0005-0000-0000-0000D5170000}"/>
    <cellStyle name="Hyperlink 6 2 3 2 2 2" xfId="2118" xr:uid="{00000000-0005-0000-0000-0000D6170000}"/>
    <cellStyle name="Hyperlink 6 2 3 2 2 2 2" xfId="4329" xr:uid="{00000000-0005-0000-0000-0000D7170000}"/>
    <cellStyle name="Hyperlink 6 2 3 2 2 2 2 2" xfId="10959" xr:uid="{9D7D87BC-D116-4763-9E1F-E61A0C04776B}"/>
    <cellStyle name="Hyperlink 6 2 3 2 2 2 3" xfId="6539" xr:uid="{00000000-0005-0000-0000-0000D8170000}"/>
    <cellStyle name="Hyperlink 6 2 3 2 2 2 4" xfId="8749" xr:uid="{FC1CD9E0-4365-46C3-A629-C799C3CDBA6A}"/>
    <cellStyle name="Hyperlink 6 2 3 2 2 3" xfId="3224" xr:uid="{00000000-0005-0000-0000-0000D9170000}"/>
    <cellStyle name="Hyperlink 6 2 3 2 2 3 2" xfId="9854" xr:uid="{4CBB72D0-66F7-4710-A951-11033E1DA8DA}"/>
    <cellStyle name="Hyperlink 6 2 3 2 2 4" xfId="5434" xr:uid="{00000000-0005-0000-0000-0000DA170000}"/>
    <cellStyle name="Hyperlink 6 2 3 2 2 5" xfId="7644" xr:uid="{E8ACD64E-83ED-4F0D-AFB6-AE1634C74281}"/>
    <cellStyle name="Hyperlink 6 2 3 2 3" xfId="1566" xr:uid="{00000000-0005-0000-0000-0000DB170000}"/>
    <cellStyle name="Hyperlink 6 2 3 2 3 2" xfId="3777" xr:uid="{00000000-0005-0000-0000-0000DC170000}"/>
    <cellStyle name="Hyperlink 6 2 3 2 3 2 2" xfId="10407" xr:uid="{DAC15E3D-D12B-46BD-AB7C-C7C502EAD3F4}"/>
    <cellStyle name="Hyperlink 6 2 3 2 3 3" xfId="5987" xr:uid="{00000000-0005-0000-0000-0000DD170000}"/>
    <cellStyle name="Hyperlink 6 2 3 2 3 4" xfId="8197" xr:uid="{821C557C-D202-424E-8F44-9FAAE85D0D2B}"/>
    <cellStyle name="Hyperlink 6 2 3 2 4" xfId="2672" xr:uid="{00000000-0005-0000-0000-0000DE170000}"/>
    <cellStyle name="Hyperlink 6 2 3 2 4 2" xfId="9302" xr:uid="{F5929F45-0F98-47DA-8FA7-7266BBBB78A1}"/>
    <cellStyle name="Hyperlink 6 2 3 2 5" xfId="4882" xr:uid="{00000000-0005-0000-0000-0000DF170000}"/>
    <cellStyle name="Hyperlink 6 2 3 2 6" xfId="7092" xr:uid="{EEB1DBC7-6F26-4F3A-8425-68A890F4C9B0}"/>
    <cellStyle name="Hyperlink 6 2 3 3" xfId="729" xr:uid="{00000000-0005-0000-0000-0000E0170000}"/>
    <cellStyle name="Hyperlink 6 2 3 3 2" xfId="1842" xr:uid="{00000000-0005-0000-0000-0000E1170000}"/>
    <cellStyle name="Hyperlink 6 2 3 3 2 2" xfId="4053" xr:uid="{00000000-0005-0000-0000-0000E2170000}"/>
    <cellStyle name="Hyperlink 6 2 3 3 2 2 2" xfId="10683" xr:uid="{24C2626D-2DF9-4368-95A9-86198828E1CA}"/>
    <cellStyle name="Hyperlink 6 2 3 3 2 3" xfId="6263" xr:uid="{00000000-0005-0000-0000-0000E3170000}"/>
    <cellStyle name="Hyperlink 6 2 3 3 2 4" xfId="8473" xr:uid="{C5B736BE-C900-4A91-8410-EA99BE464821}"/>
    <cellStyle name="Hyperlink 6 2 3 3 3" xfId="2948" xr:uid="{00000000-0005-0000-0000-0000E4170000}"/>
    <cellStyle name="Hyperlink 6 2 3 3 3 2" xfId="9578" xr:uid="{8C77E9CD-B99E-417E-9114-A3A402E4D173}"/>
    <cellStyle name="Hyperlink 6 2 3 3 4" xfId="5158" xr:uid="{00000000-0005-0000-0000-0000E5170000}"/>
    <cellStyle name="Hyperlink 6 2 3 3 5" xfId="7368" xr:uid="{A07E89AC-8DE9-4CE2-8B14-9DAC8F36540B}"/>
    <cellStyle name="Hyperlink 6 2 3 4" xfId="1290" xr:uid="{00000000-0005-0000-0000-0000E6170000}"/>
    <cellStyle name="Hyperlink 6 2 3 4 2" xfId="3501" xr:uid="{00000000-0005-0000-0000-0000E7170000}"/>
    <cellStyle name="Hyperlink 6 2 3 4 2 2" xfId="10131" xr:uid="{EB21053E-A7A3-4FF4-B2ED-CBE1D22A7BE7}"/>
    <cellStyle name="Hyperlink 6 2 3 4 3" xfId="5711" xr:uid="{00000000-0005-0000-0000-0000E8170000}"/>
    <cellStyle name="Hyperlink 6 2 3 4 4" xfId="7921" xr:uid="{22475F1E-98F5-4F2E-A31D-24B2573CCC33}"/>
    <cellStyle name="Hyperlink 6 2 3 5" xfId="2396" xr:uid="{00000000-0005-0000-0000-0000E9170000}"/>
    <cellStyle name="Hyperlink 6 2 3 5 2" xfId="9026" xr:uid="{4CF4B092-95A2-4974-B5F3-ED7FDE89A877}"/>
    <cellStyle name="Hyperlink 6 2 3 6" xfId="4606" xr:uid="{00000000-0005-0000-0000-0000EA170000}"/>
    <cellStyle name="Hyperlink 6 2 3 7" xfId="6816" xr:uid="{D4CA621A-5B84-4590-AFA3-285711DFF068}"/>
    <cellStyle name="Hyperlink 6 2 4" xfId="269" xr:uid="{00000000-0005-0000-0000-0000EB170000}"/>
    <cellStyle name="Hyperlink 6 2 4 2" xfId="545" xr:uid="{00000000-0005-0000-0000-0000EC170000}"/>
    <cellStyle name="Hyperlink 6 2 4 2 2" xfId="1097" xr:uid="{00000000-0005-0000-0000-0000ED170000}"/>
    <cellStyle name="Hyperlink 6 2 4 2 2 2" xfId="2210" xr:uid="{00000000-0005-0000-0000-0000EE170000}"/>
    <cellStyle name="Hyperlink 6 2 4 2 2 2 2" xfId="4421" xr:uid="{00000000-0005-0000-0000-0000EF170000}"/>
    <cellStyle name="Hyperlink 6 2 4 2 2 2 2 2" xfId="11051" xr:uid="{C7CEC86F-C16E-4B4C-9247-8C69BDF61F4C}"/>
    <cellStyle name="Hyperlink 6 2 4 2 2 2 3" xfId="6631" xr:uid="{00000000-0005-0000-0000-0000F0170000}"/>
    <cellStyle name="Hyperlink 6 2 4 2 2 2 4" xfId="8841" xr:uid="{0B6E54CD-C3BA-4D5A-9E44-9EA9D39A3067}"/>
    <cellStyle name="Hyperlink 6 2 4 2 2 3" xfId="3316" xr:uid="{00000000-0005-0000-0000-0000F1170000}"/>
    <cellStyle name="Hyperlink 6 2 4 2 2 3 2" xfId="9946" xr:uid="{822ACDC9-D62F-4D45-9567-D35A0B6D3ADE}"/>
    <cellStyle name="Hyperlink 6 2 4 2 2 4" xfId="5526" xr:uid="{00000000-0005-0000-0000-0000F2170000}"/>
    <cellStyle name="Hyperlink 6 2 4 2 2 5" xfId="7736" xr:uid="{19BF7D83-11E5-49CE-9D73-50EA3DA3C300}"/>
    <cellStyle name="Hyperlink 6 2 4 2 3" xfId="1658" xr:uid="{00000000-0005-0000-0000-0000F3170000}"/>
    <cellStyle name="Hyperlink 6 2 4 2 3 2" xfId="3869" xr:uid="{00000000-0005-0000-0000-0000F4170000}"/>
    <cellStyle name="Hyperlink 6 2 4 2 3 2 2" xfId="10499" xr:uid="{AF1757F2-80CE-4BE8-930A-0DB9C18332EA}"/>
    <cellStyle name="Hyperlink 6 2 4 2 3 3" xfId="6079" xr:uid="{00000000-0005-0000-0000-0000F5170000}"/>
    <cellStyle name="Hyperlink 6 2 4 2 3 4" xfId="8289" xr:uid="{76A0FF8C-366D-4384-93CC-7E7D2188FEDF}"/>
    <cellStyle name="Hyperlink 6 2 4 2 4" xfId="2764" xr:uid="{00000000-0005-0000-0000-0000F6170000}"/>
    <cellStyle name="Hyperlink 6 2 4 2 4 2" xfId="9394" xr:uid="{53A40B74-8482-47B4-9F67-B664D37C83C4}"/>
    <cellStyle name="Hyperlink 6 2 4 2 5" xfId="4974" xr:uid="{00000000-0005-0000-0000-0000F7170000}"/>
    <cellStyle name="Hyperlink 6 2 4 2 6" xfId="7184" xr:uid="{3B3481AA-72EA-4E12-92CB-3BBFB3D6554F}"/>
    <cellStyle name="Hyperlink 6 2 4 3" xfId="821" xr:uid="{00000000-0005-0000-0000-0000F8170000}"/>
    <cellStyle name="Hyperlink 6 2 4 3 2" xfId="1934" xr:uid="{00000000-0005-0000-0000-0000F9170000}"/>
    <cellStyle name="Hyperlink 6 2 4 3 2 2" xfId="4145" xr:uid="{00000000-0005-0000-0000-0000FA170000}"/>
    <cellStyle name="Hyperlink 6 2 4 3 2 2 2" xfId="10775" xr:uid="{90298A6D-E022-4076-AAFD-127A6627CBAB}"/>
    <cellStyle name="Hyperlink 6 2 4 3 2 3" xfId="6355" xr:uid="{00000000-0005-0000-0000-0000FB170000}"/>
    <cellStyle name="Hyperlink 6 2 4 3 2 4" xfId="8565" xr:uid="{94A19768-B2ED-42E9-95FC-2FADB6917BDC}"/>
    <cellStyle name="Hyperlink 6 2 4 3 3" xfId="3040" xr:uid="{00000000-0005-0000-0000-0000FC170000}"/>
    <cellStyle name="Hyperlink 6 2 4 3 3 2" xfId="9670" xr:uid="{25480EA8-3ADB-4C84-B0F5-56E688B3F102}"/>
    <cellStyle name="Hyperlink 6 2 4 3 4" xfId="5250" xr:uid="{00000000-0005-0000-0000-0000FD170000}"/>
    <cellStyle name="Hyperlink 6 2 4 3 5" xfId="7460" xr:uid="{899FDDF8-BA88-4252-9C0E-0CAE2EFD4F82}"/>
    <cellStyle name="Hyperlink 6 2 4 4" xfId="1382" xr:uid="{00000000-0005-0000-0000-0000FE170000}"/>
    <cellStyle name="Hyperlink 6 2 4 4 2" xfId="3593" xr:uid="{00000000-0005-0000-0000-0000FF170000}"/>
    <cellStyle name="Hyperlink 6 2 4 4 2 2" xfId="10223" xr:uid="{16B11E0D-4313-4E5F-B3E3-AA20E24817BE}"/>
    <cellStyle name="Hyperlink 6 2 4 4 3" xfId="5803" xr:uid="{00000000-0005-0000-0000-000000180000}"/>
    <cellStyle name="Hyperlink 6 2 4 4 4" xfId="8013" xr:uid="{A54CB7EF-43BA-4819-9997-94AABB497675}"/>
    <cellStyle name="Hyperlink 6 2 4 5" xfId="2488" xr:uid="{00000000-0005-0000-0000-000001180000}"/>
    <cellStyle name="Hyperlink 6 2 4 5 2" xfId="9118" xr:uid="{C410DF68-A301-4CE0-8D5F-6C7C22F3BFBE}"/>
    <cellStyle name="Hyperlink 6 2 4 6" xfId="4698" xr:uid="{00000000-0005-0000-0000-000002180000}"/>
    <cellStyle name="Hyperlink 6 2 4 7" xfId="6908" xr:uid="{E5AA744B-D5E1-4AD7-86F4-8631F5C47004}"/>
    <cellStyle name="Hyperlink 6 2 5" xfId="361" xr:uid="{00000000-0005-0000-0000-000003180000}"/>
    <cellStyle name="Hyperlink 6 2 5 2" xfId="913" xr:uid="{00000000-0005-0000-0000-000004180000}"/>
    <cellStyle name="Hyperlink 6 2 5 2 2" xfId="2026" xr:uid="{00000000-0005-0000-0000-000005180000}"/>
    <cellStyle name="Hyperlink 6 2 5 2 2 2" xfId="4237" xr:uid="{00000000-0005-0000-0000-000006180000}"/>
    <cellStyle name="Hyperlink 6 2 5 2 2 2 2" xfId="10867" xr:uid="{1F35DA72-ABDE-40FD-9C50-F56C4B078A18}"/>
    <cellStyle name="Hyperlink 6 2 5 2 2 3" xfId="6447" xr:uid="{00000000-0005-0000-0000-000007180000}"/>
    <cellStyle name="Hyperlink 6 2 5 2 2 4" xfId="8657" xr:uid="{D1A87BF0-4EB4-41FF-BD97-AE5C8C818CFE}"/>
    <cellStyle name="Hyperlink 6 2 5 2 3" xfId="3132" xr:uid="{00000000-0005-0000-0000-000008180000}"/>
    <cellStyle name="Hyperlink 6 2 5 2 3 2" xfId="9762" xr:uid="{3CBE210A-DD1A-49D0-A404-6E0128A72293}"/>
    <cellStyle name="Hyperlink 6 2 5 2 4" xfId="5342" xr:uid="{00000000-0005-0000-0000-000009180000}"/>
    <cellStyle name="Hyperlink 6 2 5 2 5" xfId="7552" xr:uid="{7F074ACD-2D2C-443C-AA03-92148EBF54CA}"/>
    <cellStyle name="Hyperlink 6 2 5 3" xfId="1474" xr:uid="{00000000-0005-0000-0000-00000A180000}"/>
    <cellStyle name="Hyperlink 6 2 5 3 2" xfId="3685" xr:uid="{00000000-0005-0000-0000-00000B180000}"/>
    <cellStyle name="Hyperlink 6 2 5 3 2 2" xfId="10315" xr:uid="{D8F5628E-FDC2-4BA9-8C60-92401DB466A4}"/>
    <cellStyle name="Hyperlink 6 2 5 3 3" xfId="5895" xr:uid="{00000000-0005-0000-0000-00000C180000}"/>
    <cellStyle name="Hyperlink 6 2 5 3 4" xfId="8105" xr:uid="{BAE62C52-A7C7-4181-9ED7-6C4FBF1F0E6A}"/>
    <cellStyle name="Hyperlink 6 2 5 4" xfId="2580" xr:uid="{00000000-0005-0000-0000-00000D180000}"/>
    <cellStyle name="Hyperlink 6 2 5 4 2" xfId="9210" xr:uid="{6A40D0DE-41A5-4920-8E2A-052EBA8527D2}"/>
    <cellStyle name="Hyperlink 6 2 5 5" xfId="4790" xr:uid="{00000000-0005-0000-0000-00000E180000}"/>
    <cellStyle name="Hyperlink 6 2 5 6" xfId="7000" xr:uid="{A5A40580-F07A-47E7-B32F-D7323605112F}"/>
    <cellStyle name="Hyperlink 6 2 6" xfId="637" xr:uid="{00000000-0005-0000-0000-00000F180000}"/>
    <cellStyle name="Hyperlink 6 2 6 2" xfId="1750" xr:uid="{00000000-0005-0000-0000-000010180000}"/>
    <cellStyle name="Hyperlink 6 2 6 2 2" xfId="3961" xr:uid="{00000000-0005-0000-0000-000011180000}"/>
    <cellStyle name="Hyperlink 6 2 6 2 2 2" xfId="10591" xr:uid="{DBA8C56A-89E3-49D1-8C38-8C61AF0D56D9}"/>
    <cellStyle name="Hyperlink 6 2 6 2 3" xfId="6171" xr:uid="{00000000-0005-0000-0000-000012180000}"/>
    <cellStyle name="Hyperlink 6 2 6 2 4" xfId="8381" xr:uid="{2090F698-1F45-4035-B8FA-0D719054A501}"/>
    <cellStyle name="Hyperlink 6 2 6 3" xfId="2856" xr:uid="{00000000-0005-0000-0000-000013180000}"/>
    <cellStyle name="Hyperlink 6 2 6 3 2" xfId="9486" xr:uid="{5E5EA314-7A69-44A1-BFFE-255A86C1D61B}"/>
    <cellStyle name="Hyperlink 6 2 6 4" xfId="5066" xr:uid="{00000000-0005-0000-0000-000014180000}"/>
    <cellStyle name="Hyperlink 6 2 6 5" xfId="7276" xr:uid="{438F8B3C-C1F5-48C6-8319-F7C8C2B1C5AB}"/>
    <cellStyle name="Hyperlink 6 2 7" xfId="1198" xr:uid="{00000000-0005-0000-0000-000015180000}"/>
    <cellStyle name="Hyperlink 6 2 7 2" xfId="3409" xr:uid="{00000000-0005-0000-0000-000016180000}"/>
    <cellStyle name="Hyperlink 6 2 7 2 2" xfId="10039" xr:uid="{041D77E5-89CB-4BFC-8869-0105454EFCF6}"/>
    <cellStyle name="Hyperlink 6 2 7 3" xfId="5619" xr:uid="{00000000-0005-0000-0000-000017180000}"/>
    <cellStyle name="Hyperlink 6 2 7 4" xfId="7829" xr:uid="{E340F16F-1C47-4C95-9C4F-CE8D7B16B459}"/>
    <cellStyle name="Hyperlink 6 2 8" xfId="2304" xr:uid="{00000000-0005-0000-0000-000018180000}"/>
    <cellStyle name="Hyperlink 6 2 8 2" xfId="8934" xr:uid="{BB7ACFD4-3AD5-462B-9674-3D3A1F1250AA}"/>
    <cellStyle name="Hyperlink 6 2 9" xfId="4514" xr:uid="{00000000-0005-0000-0000-000019180000}"/>
    <cellStyle name="Hyperlink 6 3" xfId="111" xr:uid="{00000000-0005-0000-0000-00001A180000}"/>
    <cellStyle name="Hyperlink 6 3 2" xfId="203" xr:uid="{00000000-0005-0000-0000-00001B180000}"/>
    <cellStyle name="Hyperlink 6 3 2 2" xfId="479" xr:uid="{00000000-0005-0000-0000-00001C180000}"/>
    <cellStyle name="Hyperlink 6 3 2 2 2" xfId="1031" xr:uid="{00000000-0005-0000-0000-00001D180000}"/>
    <cellStyle name="Hyperlink 6 3 2 2 2 2" xfId="2144" xr:uid="{00000000-0005-0000-0000-00001E180000}"/>
    <cellStyle name="Hyperlink 6 3 2 2 2 2 2" xfId="4355" xr:uid="{00000000-0005-0000-0000-00001F180000}"/>
    <cellStyle name="Hyperlink 6 3 2 2 2 2 2 2" xfId="10985" xr:uid="{76D5EC33-31CF-46BB-9F1A-4185A2BA55E6}"/>
    <cellStyle name="Hyperlink 6 3 2 2 2 2 3" xfId="6565" xr:uid="{00000000-0005-0000-0000-000020180000}"/>
    <cellStyle name="Hyperlink 6 3 2 2 2 2 4" xfId="8775" xr:uid="{CEAAF854-3E12-4A9B-926C-FEF95421550A}"/>
    <cellStyle name="Hyperlink 6 3 2 2 2 3" xfId="3250" xr:uid="{00000000-0005-0000-0000-000021180000}"/>
    <cellStyle name="Hyperlink 6 3 2 2 2 3 2" xfId="9880" xr:uid="{F3A3065F-AC64-4301-BBA2-DC1D8103D128}"/>
    <cellStyle name="Hyperlink 6 3 2 2 2 4" xfId="5460" xr:uid="{00000000-0005-0000-0000-000022180000}"/>
    <cellStyle name="Hyperlink 6 3 2 2 2 5" xfId="7670" xr:uid="{BFA837C6-970D-4ED1-A9AF-98ABE48A8B78}"/>
    <cellStyle name="Hyperlink 6 3 2 2 3" xfId="1592" xr:uid="{00000000-0005-0000-0000-000023180000}"/>
    <cellStyle name="Hyperlink 6 3 2 2 3 2" xfId="3803" xr:uid="{00000000-0005-0000-0000-000024180000}"/>
    <cellStyle name="Hyperlink 6 3 2 2 3 2 2" xfId="10433" xr:uid="{03776F72-D157-422E-A51D-B6CFB8DA454E}"/>
    <cellStyle name="Hyperlink 6 3 2 2 3 3" xfId="6013" xr:uid="{00000000-0005-0000-0000-000025180000}"/>
    <cellStyle name="Hyperlink 6 3 2 2 3 4" xfId="8223" xr:uid="{2C2906FE-E52D-4036-96EB-B7F338BCFA0A}"/>
    <cellStyle name="Hyperlink 6 3 2 2 4" xfId="2698" xr:uid="{00000000-0005-0000-0000-000026180000}"/>
    <cellStyle name="Hyperlink 6 3 2 2 4 2" xfId="9328" xr:uid="{3A7B3A11-1A76-48FE-95CD-D4AF4A860563}"/>
    <cellStyle name="Hyperlink 6 3 2 2 5" xfId="4908" xr:uid="{00000000-0005-0000-0000-000027180000}"/>
    <cellStyle name="Hyperlink 6 3 2 2 6" xfId="7118" xr:uid="{4D51BE60-ECF9-4C52-8F8D-E6EBABBB9341}"/>
    <cellStyle name="Hyperlink 6 3 2 3" xfId="755" xr:uid="{00000000-0005-0000-0000-000028180000}"/>
    <cellStyle name="Hyperlink 6 3 2 3 2" xfId="1868" xr:uid="{00000000-0005-0000-0000-000029180000}"/>
    <cellStyle name="Hyperlink 6 3 2 3 2 2" xfId="4079" xr:uid="{00000000-0005-0000-0000-00002A180000}"/>
    <cellStyle name="Hyperlink 6 3 2 3 2 2 2" xfId="10709" xr:uid="{590474C4-C14F-4FC9-8057-C4F4931D9B54}"/>
    <cellStyle name="Hyperlink 6 3 2 3 2 3" xfId="6289" xr:uid="{00000000-0005-0000-0000-00002B180000}"/>
    <cellStyle name="Hyperlink 6 3 2 3 2 4" xfId="8499" xr:uid="{83374FFE-53B8-45A1-9155-4B569A15311A}"/>
    <cellStyle name="Hyperlink 6 3 2 3 3" xfId="2974" xr:uid="{00000000-0005-0000-0000-00002C180000}"/>
    <cellStyle name="Hyperlink 6 3 2 3 3 2" xfId="9604" xr:uid="{11F32723-7127-4E69-AEA9-EC59D6F89F83}"/>
    <cellStyle name="Hyperlink 6 3 2 3 4" xfId="5184" xr:uid="{00000000-0005-0000-0000-00002D180000}"/>
    <cellStyle name="Hyperlink 6 3 2 3 5" xfId="7394" xr:uid="{03BEE414-E329-481D-89AE-EF054CC15172}"/>
    <cellStyle name="Hyperlink 6 3 2 4" xfId="1316" xr:uid="{00000000-0005-0000-0000-00002E180000}"/>
    <cellStyle name="Hyperlink 6 3 2 4 2" xfId="3527" xr:uid="{00000000-0005-0000-0000-00002F180000}"/>
    <cellStyle name="Hyperlink 6 3 2 4 2 2" xfId="10157" xr:uid="{5A9A69D2-AE7F-485F-B564-90F6A9202483}"/>
    <cellStyle name="Hyperlink 6 3 2 4 3" xfId="5737" xr:uid="{00000000-0005-0000-0000-000030180000}"/>
    <cellStyle name="Hyperlink 6 3 2 4 4" xfId="7947" xr:uid="{D85E58E3-C408-4CA6-8783-EB31FFF8D93A}"/>
    <cellStyle name="Hyperlink 6 3 2 5" xfId="2422" xr:uid="{00000000-0005-0000-0000-000031180000}"/>
    <cellStyle name="Hyperlink 6 3 2 5 2" xfId="9052" xr:uid="{9974F123-2A78-4905-B56F-E4A6F1F38BB1}"/>
    <cellStyle name="Hyperlink 6 3 2 6" xfId="4632" xr:uid="{00000000-0005-0000-0000-000032180000}"/>
    <cellStyle name="Hyperlink 6 3 2 7" xfId="6842" xr:uid="{B75B6A3D-4CD5-4425-936B-06F1F16A92A2}"/>
    <cellStyle name="Hyperlink 6 3 3" xfId="295" xr:uid="{00000000-0005-0000-0000-000033180000}"/>
    <cellStyle name="Hyperlink 6 3 3 2" xfId="571" xr:uid="{00000000-0005-0000-0000-000034180000}"/>
    <cellStyle name="Hyperlink 6 3 3 2 2" xfId="1123" xr:uid="{00000000-0005-0000-0000-000035180000}"/>
    <cellStyle name="Hyperlink 6 3 3 2 2 2" xfId="2236" xr:uid="{00000000-0005-0000-0000-000036180000}"/>
    <cellStyle name="Hyperlink 6 3 3 2 2 2 2" xfId="4447" xr:uid="{00000000-0005-0000-0000-000037180000}"/>
    <cellStyle name="Hyperlink 6 3 3 2 2 2 2 2" xfId="11077" xr:uid="{EA63700B-0ED9-49BB-8BB7-B4B9EC2AF3D4}"/>
    <cellStyle name="Hyperlink 6 3 3 2 2 2 3" xfId="6657" xr:uid="{00000000-0005-0000-0000-000038180000}"/>
    <cellStyle name="Hyperlink 6 3 3 2 2 2 4" xfId="8867" xr:uid="{9692FB93-5F96-4211-81B9-F032D55B4285}"/>
    <cellStyle name="Hyperlink 6 3 3 2 2 3" xfId="3342" xr:uid="{00000000-0005-0000-0000-000039180000}"/>
    <cellStyle name="Hyperlink 6 3 3 2 2 3 2" xfId="9972" xr:uid="{9AD2AC1E-5A75-4C84-B0DF-AC2BD062DDEC}"/>
    <cellStyle name="Hyperlink 6 3 3 2 2 4" xfId="5552" xr:uid="{00000000-0005-0000-0000-00003A180000}"/>
    <cellStyle name="Hyperlink 6 3 3 2 2 5" xfId="7762" xr:uid="{3E597E84-2A61-4B81-B00B-EAF2505CB066}"/>
    <cellStyle name="Hyperlink 6 3 3 2 3" xfId="1684" xr:uid="{00000000-0005-0000-0000-00003B180000}"/>
    <cellStyle name="Hyperlink 6 3 3 2 3 2" xfId="3895" xr:uid="{00000000-0005-0000-0000-00003C180000}"/>
    <cellStyle name="Hyperlink 6 3 3 2 3 2 2" xfId="10525" xr:uid="{05710F7E-BA4F-42C3-A254-A400A1A468AA}"/>
    <cellStyle name="Hyperlink 6 3 3 2 3 3" xfId="6105" xr:uid="{00000000-0005-0000-0000-00003D180000}"/>
    <cellStyle name="Hyperlink 6 3 3 2 3 4" xfId="8315" xr:uid="{89CE87DA-377A-43E3-8B2F-CA0533DD4875}"/>
    <cellStyle name="Hyperlink 6 3 3 2 4" xfId="2790" xr:uid="{00000000-0005-0000-0000-00003E180000}"/>
    <cellStyle name="Hyperlink 6 3 3 2 4 2" xfId="9420" xr:uid="{378846C6-7D93-4132-8BC5-9F85084BF32A}"/>
    <cellStyle name="Hyperlink 6 3 3 2 5" xfId="5000" xr:uid="{00000000-0005-0000-0000-00003F180000}"/>
    <cellStyle name="Hyperlink 6 3 3 2 6" xfId="7210" xr:uid="{1B890038-3BEC-4AAD-B4EC-20C7985A72EF}"/>
    <cellStyle name="Hyperlink 6 3 3 3" xfId="847" xr:uid="{00000000-0005-0000-0000-000040180000}"/>
    <cellStyle name="Hyperlink 6 3 3 3 2" xfId="1960" xr:uid="{00000000-0005-0000-0000-000041180000}"/>
    <cellStyle name="Hyperlink 6 3 3 3 2 2" xfId="4171" xr:uid="{00000000-0005-0000-0000-000042180000}"/>
    <cellStyle name="Hyperlink 6 3 3 3 2 2 2" xfId="10801" xr:uid="{8E7BFBE5-635E-4A26-8209-D91B3B9171F6}"/>
    <cellStyle name="Hyperlink 6 3 3 3 2 3" xfId="6381" xr:uid="{00000000-0005-0000-0000-000043180000}"/>
    <cellStyle name="Hyperlink 6 3 3 3 2 4" xfId="8591" xr:uid="{F7FE7319-03EC-4BF3-95B3-D589C3EFFF45}"/>
    <cellStyle name="Hyperlink 6 3 3 3 3" xfId="3066" xr:uid="{00000000-0005-0000-0000-000044180000}"/>
    <cellStyle name="Hyperlink 6 3 3 3 3 2" xfId="9696" xr:uid="{9DF9FE02-2B38-4CC3-A06D-089DEAE8CC4B}"/>
    <cellStyle name="Hyperlink 6 3 3 3 4" xfId="5276" xr:uid="{00000000-0005-0000-0000-000045180000}"/>
    <cellStyle name="Hyperlink 6 3 3 3 5" xfId="7486" xr:uid="{FA7C21DC-5682-43FD-8F1D-A8FF0B71F665}"/>
    <cellStyle name="Hyperlink 6 3 3 4" xfId="1408" xr:uid="{00000000-0005-0000-0000-000046180000}"/>
    <cellStyle name="Hyperlink 6 3 3 4 2" xfId="3619" xr:uid="{00000000-0005-0000-0000-000047180000}"/>
    <cellStyle name="Hyperlink 6 3 3 4 2 2" xfId="10249" xr:uid="{81D053F5-2FDF-4AA2-936B-8CDDBB982288}"/>
    <cellStyle name="Hyperlink 6 3 3 4 3" xfId="5829" xr:uid="{00000000-0005-0000-0000-000048180000}"/>
    <cellStyle name="Hyperlink 6 3 3 4 4" xfId="8039" xr:uid="{ED5D3B83-5870-436A-A324-7FB6DAB16D66}"/>
    <cellStyle name="Hyperlink 6 3 3 5" xfId="2514" xr:uid="{00000000-0005-0000-0000-000049180000}"/>
    <cellStyle name="Hyperlink 6 3 3 5 2" xfId="9144" xr:uid="{771804AB-F5C6-4E1D-A58E-88DA52CD4FC9}"/>
    <cellStyle name="Hyperlink 6 3 3 6" xfId="4724" xr:uid="{00000000-0005-0000-0000-00004A180000}"/>
    <cellStyle name="Hyperlink 6 3 3 7" xfId="6934" xr:uid="{6E2096B6-6D47-4F6A-B0CF-9DE2BBACB7F9}"/>
    <cellStyle name="Hyperlink 6 3 4" xfId="387" xr:uid="{00000000-0005-0000-0000-00004B180000}"/>
    <cellStyle name="Hyperlink 6 3 4 2" xfId="939" xr:uid="{00000000-0005-0000-0000-00004C180000}"/>
    <cellStyle name="Hyperlink 6 3 4 2 2" xfId="2052" xr:uid="{00000000-0005-0000-0000-00004D180000}"/>
    <cellStyle name="Hyperlink 6 3 4 2 2 2" xfId="4263" xr:uid="{00000000-0005-0000-0000-00004E180000}"/>
    <cellStyle name="Hyperlink 6 3 4 2 2 2 2" xfId="10893" xr:uid="{B32E8E27-D5A0-4A27-925D-513CB5C8A3BE}"/>
    <cellStyle name="Hyperlink 6 3 4 2 2 3" xfId="6473" xr:uid="{00000000-0005-0000-0000-00004F180000}"/>
    <cellStyle name="Hyperlink 6 3 4 2 2 4" xfId="8683" xr:uid="{601C06DF-72A8-4107-AF1E-4B7B5A0D9CB8}"/>
    <cellStyle name="Hyperlink 6 3 4 2 3" xfId="3158" xr:uid="{00000000-0005-0000-0000-000050180000}"/>
    <cellStyle name="Hyperlink 6 3 4 2 3 2" xfId="9788" xr:uid="{B5596162-76FE-4725-9018-FBC9E1C8B661}"/>
    <cellStyle name="Hyperlink 6 3 4 2 4" xfId="5368" xr:uid="{00000000-0005-0000-0000-000051180000}"/>
    <cellStyle name="Hyperlink 6 3 4 2 5" xfId="7578" xr:uid="{B4398181-635E-4219-809A-866E193AC8C9}"/>
    <cellStyle name="Hyperlink 6 3 4 3" xfId="1500" xr:uid="{00000000-0005-0000-0000-000052180000}"/>
    <cellStyle name="Hyperlink 6 3 4 3 2" xfId="3711" xr:uid="{00000000-0005-0000-0000-000053180000}"/>
    <cellStyle name="Hyperlink 6 3 4 3 2 2" xfId="10341" xr:uid="{0CD3B478-D895-4B3E-8002-53656EB08519}"/>
    <cellStyle name="Hyperlink 6 3 4 3 3" xfId="5921" xr:uid="{00000000-0005-0000-0000-000054180000}"/>
    <cellStyle name="Hyperlink 6 3 4 3 4" xfId="8131" xr:uid="{44F79688-2697-4195-965D-B43AA6ABC4E3}"/>
    <cellStyle name="Hyperlink 6 3 4 4" xfId="2606" xr:uid="{00000000-0005-0000-0000-000055180000}"/>
    <cellStyle name="Hyperlink 6 3 4 4 2" xfId="9236" xr:uid="{DD57CE74-E123-45CC-9E3C-2DCB99F0D95F}"/>
    <cellStyle name="Hyperlink 6 3 4 5" xfId="4816" xr:uid="{00000000-0005-0000-0000-000056180000}"/>
    <cellStyle name="Hyperlink 6 3 4 6" xfId="7026" xr:uid="{8D168B1A-BB6B-41F8-9310-8D2358B33E50}"/>
    <cellStyle name="Hyperlink 6 3 5" xfId="663" xr:uid="{00000000-0005-0000-0000-000057180000}"/>
    <cellStyle name="Hyperlink 6 3 5 2" xfId="1776" xr:uid="{00000000-0005-0000-0000-000058180000}"/>
    <cellStyle name="Hyperlink 6 3 5 2 2" xfId="3987" xr:uid="{00000000-0005-0000-0000-000059180000}"/>
    <cellStyle name="Hyperlink 6 3 5 2 2 2" xfId="10617" xr:uid="{AB20014D-32E9-4FCE-A50F-A69D7ADDF48E}"/>
    <cellStyle name="Hyperlink 6 3 5 2 3" xfId="6197" xr:uid="{00000000-0005-0000-0000-00005A180000}"/>
    <cellStyle name="Hyperlink 6 3 5 2 4" xfId="8407" xr:uid="{35AE8FC1-0698-4E90-B139-2240403A6603}"/>
    <cellStyle name="Hyperlink 6 3 5 3" xfId="2882" xr:uid="{00000000-0005-0000-0000-00005B180000}"/>
    <cellStyle name="Hyperlink 6 3 5 3 2" xfId="9512" xr:uid="{60503F1A-8882-4932-B207-FEC7BA0150D0}"/>
    <cellStyle name="Hyperlink 6 3 5 4" xfId="5092" xr:uid="{00000000-0005-0000-0000-00005C180000}"/>
    <cellStyle name="Hyperlink 6 3 5 5" xfId="7302" xr:uid="{BD9AED31-49E7-47E9-A013-94FF7D6F36D2}"/>
    <cellStyle name="Hyperlink 6 3 6" xfId="1224" xr:uid="{00000000-0005-0000-0000-00005D180000}"/>
    <cellStyle name="Hyperlink 6 3 6 2" xfId="3435" xr:uid="{00000000-0005-0000-0000-00005E180000}"/>
    <cellStyle name="Hyperlink 6 3 6 2 2" xfId="10065" xr:uid="{95F7B1B6-6CF1-4B96-99D8-7F6173C21347}"/>
    <cellStyle name="Hyperlink 6 3 6 3" xfId="5645" xr:uid="{00000000-0005-0000-0000-00005F180000}"/>
    <cellStyle name="Hyperlink 6 3 6 4" xfId="7855" xr:uid="{72B7B4BF-AFEC-4D2D-94B4-826042FEC773}"/>
    <cellStyle name="Hyperlink 6 3 7" xfId="2330" xr:uid="{00000000-0005-0000-0000-000060180000}"/>
    <cellStyle name="Hyperlink 6 3 7 2" xfId="8960" xr:uid="{AF60CDDE-C377-4BE4-9776-508693992FCC}"/>
    <cellStyle name="Hyperlink 6 3 8" xfId="4540" xr:uid="{00000000-0005-0000-0000-000061180000}"/>
    <cellStyle name="Hyperlink 6 3 9" xfId="6750" xr:uid="{522E25AC-3B8A-45DF-93D2-E9305027108E}"/>
    <cellStyle name="Hyperlink 6 4" xfId="157" xr:uid="{00000000-0005-0000-0000-000062180000}"/>
    <cellStyle name="Hyperlink 6 4 2" xfId="433" xr:uid="{00000000-0005-0000-0000-000063180000}"/>
    <cellStyle name="Hyperlink 6 4 2 2" xfId="985" xr:uid="{00000000-0005-0000-0000-000064180000}"/>
    <cellStyle name="Hyperlink 6 4 2 2 2" xfId="2098" xr:uid="{00000000-0005-0000-0000-000065180000}"/>
    <cellStyle name="Hyperlink 6 4 2 2 2 2" xfId="4309" xr:uid="{00000000-0005-0000-0000-000066180000}"/>
    <cellStyle name="Hyperlink 6 4 2 2 2 2 2" xfId="10939" xr:uid="{215301BB-FF03-457B-994A-242B2AABACB3}"/>
    <cellStyle name="Hyperlink 6 4 2 2 2 3" xfId="6519" xr:uid="{00000000-0005-0000-0000-000067180000}"/>
    <cellStyle name="Hyperlink 6 4 2 2 2 4" xfId="8729" xr:uid="{1034F9B1-4D73-44B0-84F5-E07EA80B282B}"/>
    <cellStyle name="Hyperlink 6 4 2 2 3" xfId="3204" xr:uid="{00000000-0005-0000-0000-000068180000}"/>
    <cellStyle name="Hyperlink 6 4 2 2 3 2" xfId="9834" xr:uid="{57977E40-7527-4D62-888D-E079C45594E4}"/>
    <cellStyle name="Hyperlink 6 4 2 2 4" xfId="5414" xr:uid="{00000000-0005-0000-0000-000069180000}"/>
    <cellStyle name="Hyperlink 6 4 2 2 5" xfId="7624" xr:uid="{763A725B-3661-4940-8E4B-A5335D85128A}"/>
    <cellStyle name="Hyperlink 6 4 2 3" xfId="1546" xr:uid="{00000000-0005-0000-0000-00006A180000}"/>
    <cellStyle name="Hyperlink 6 4 2 3 2" xfId="3757" xr:uid="{00000000-0005-0000-0000-00006B180000}"/>
    <cellStyle name="Hyperlink 6 4 2 3 2 2" xfId="10387" xr:uid="{A8CE8EFB-56E7-4FAF-8A12-EDFE110567D0}"/>
    <cellStyle name="Hyperlink 6 4 2 3 3" xfId="5967" xr:uid="{00000000-0005-0000-0000-00006C180000}"/>
    <cellStyle name="Hyperlink 6 4 2 3 4" xfId="8177" xr:uid="{C16AAEB2-0107-4847-9D30-3A630E7DE4B7}"/>
    <cellStyle name="Hyperlink 6 4 2 4" xfId="2652" xr:uid="{00000000-0005-0000-0000-00006D180000}"/>
    <cellStyle name="Hyperlink 6 4 2 4 2" xfId="9282" xr:uid="{440B5634-5698-416D-BC76-A5DAE783B2BB}"/>
    <cellStyle name="Hyperlink 6 4 2 5" xfId="4862" xr:uid="{00000000-0005-0000-0000-00006E180000}"/>
    <cellStyle name="Hyperlink 6 4 2 6" xfId="7072" xr:uid="{00DEBFB3-D8FF-453B-BA77-7221970FEC08}"/>
    <cellStyle name="Hyperlink 6 4 3" xfId="709" xr:uid="{00000000-0005-0000-0000-00006F180000}"/>
    <cellStyle name="Hyperlink 6 4 3 2" xfId="1822" xr:uid="{00000000-0005-0000-0000-000070180000}"/>
    <cellStyle name="Hyperlink 6 4 3 2 2" xfId="4033" xr:uid="{00000000-0005-0000-0000-000071180000}"/>
    <cellStyle name="Hyperlink 6 4 3 2 2 2" xfId="10663" xr:uid="{86801EC0-6C19-4C02-B9FE-2425CC539001}"/>
    <cellStyle name="Hyperlink 6 4 3 2 3" xfId="6243" xr:uid="{00000000-0005-0000-0000-000072180000}"/>
    <cellStyle name="Hyperlink 6 4 3 2 4" xfId="8453" xr:uid="{B2945454-5D30-47FA-9619-A8025FCE321B}"/>
    <cellStyle name="Hyperlink 6 4 3 3" xfId="2928" xr:uid="{00000000-0005-0000-0000-000073180000}"/>
    <cellStyle name="Hyperlink 6 4 3 3 2" xfId="9558" xr:uid="{B0904DE2-FF33-4AA6-95CA-9461A6CFEA7A}"/>
    <cellStyle name="Hyperlink 6 4 3 4" xfId="5138" xr:uid="{00000000-0005-0000-0000-000074180000}"/>
    <cellStyle name="Hyperlink 6 4 3 5" xfId="7348" xr:uid="{17899E63-09DB-4504-BD2F-BC589F85ED5D}"/>
    <cellStyle name="Hyperlink 6 4 4" xfId="1270" xr:uid="{00000000-0005-0000-0000-000075180000}"/>
    <cellStyle name="Hyperlink 6 4 4 2" xfId="3481" xr:uid="{00000000-0005-0000-0000-000076180000}"/>
    <cellStyle name="Hyperlink 6 4 4 2 2" xfId="10111" xr:uid="{DEAECB9F-D4D4-4893-9756-06B7F75B2A6D}"/>
    <cellStyle name="Hyperlink 6 4 4 3" xfId="5691" xr:uid="{00000000-0005-0000-0000-000077180000}"/>
    <cellStyle name="Hyperlink 6 4 4 4" xfId="7901" xr:uid="{EF0B47FE-5843-4F40-B133-ADAB5EE3C27B}"/>
    <cellStyle name="Hyperlink 6 4 5" xfId="2376" xr:uid="{00000000-0005-0000-0000-000078180000}"/>
    <cellStyle name="Hyperlink 6 4 5 2" xfId="9006" xr:uid="{792B0C5E-C523-4701-8A78-D757B0EDFDD9}"/>
    <cellStyle name="Hyperlink 6 4 6" xfId="4586" xr:uid="{00000000-0005-0000-0000-000079180000}"/>
    <cellStyle name="Hyperlink 6 4 7" xfId="6796" xr:uid="{2FAECA47-C7EC-4BC4-A148-DDA6DFEB1963}"/>
    <cellStyle name="Hyperlink 6 5" xfId="249" xr:uid="{00000000-0005-0000-0000-00007A180000}"/>
    <cellStyle name="Hyperlink 6 5 2" xfId="525" xr:uid="{00000000-0005-0000-0000-00007B180000}"/>
    <cellStyle name="Hyperlink 6 5 2 2" xfId="1077" xr:uid="{00000000-0005-0000-0000-00007C180000}"/>
    <cellStyle name="Hyperlink 6 5 2 2 2" xfId="2190" xr:uid="{00000000-0005-0000-0000-00007D180000}"/>
    <cellStyle name="Hyperlink 6 5 2 2 2 2" xfId="4401" xr:uid="{00000000-0005-0000-0000-00007E180000}"/>
    <cellStyle name="Hyperlink 6 5 2 2 2 2 2" xfId="11031" xr:uid="{48629C85-C10A-4ABE-ADB0-AF2E1EBACB4A}"/>
    <cellStyle name="Hyperlink 6 5 2 2 2 3" xfId="6611" xr:uid="{00000000-0005-0000-0000-00007F180000}"/>
    <cellStyle name="Hyperlink 6 5 2 2 2 4" xfId="8821" xr:uid="{B477FF3B-1798-484B-83CB-6F340B57A74A}"/>
    <cellStyle name="Hyperlink 6 5 2 2 3" xfId="3296" xr:uid="{00000000-0005-0000-0000-000080180000}"/>
    <cellStyle name="Hyperlink 6 5 2 2 3 2" xfId="9926" xr:uid="{CAF3CE26-8BAE-44FF-AA10-093A0EF4D87F}"/>
    <cellStyle name="Hyperlink 6 5 2 2 4" xfId="5506" xr:uid="{00000000-0005-0000-0000-000081180000}"/>
    <cellStyle name="Hyperlink 6 5 2 2 5" xfId="7716" xr:uid="{2D831C71-3029-4D0D-A538-48F8BB66FBD7}"/>
    <cellStyle name="Hyperlink 6 5 2 3" xfId="1638" xr:uid="{00000000-0005-0000-0000-000082180000}"/>
    <cellStyle name="Hyperlink 6 5 2 3 2" xfId="3849" xr:uid="{00000000-0005-0000-0000-000083180000}"/>
    <cellStyle name="Hyperlink 6 5 2 3 2 2" xfId="10479" xr:uid="{D27E9F60-BD44-4DCD-9BAF-C3C125DDE1FE}"/>
    <cellStyle name="Hyperlink 6 5 2 3 3" xfId="6059" xr:uid="{00000000-0005-0000-0000-000084180000}"/>
    <cellStyle name="Hyperlink 6 5 2 3 4" xfId="8269" xr:uid="{FDF1EC49-658A-4F8B-AA8F-ED903DA47859}"/>
    <cellStyle name="Hyperlink 6 5 2 4" xfId="2744" xr:uid="{00000000-0005-0000-0000-000085180000}"/>
    <cellStyle name="Hyperlink 6 5 2 4 2" xfId="9374" xr:uid="{328FC439-4D23-4D97-8C4B-3BB7E3036BDA}"/>
    <cellStyle name="Hyperlink 6 5 2 5" xfId="4954" xr:uid="{00000000-0005-0000-0000-000086180000}"/>
    <cellStyle name="Hyperlink 6 5 2 6" xfId="7164" xr:uid="{70ACB4A7-545F-43C9-A81A-39BB7E57FA1E}"/>
    <cellStyle name="Hyperlink 6 5 3" xfId="801" xr:uid="{00000000-0005-0000-0000-000087180000}"/>
    <cellStyle name="Hyperlink 6 5 3 2" xfId="1914" xr:uid="{00000000-0005-0000-0000-000088180000}"/>
    <cellStyle name="Hyperlink 6 5 3 2 2" xfId="4125" xr:uid="{00000000-0005-0000-0000-000089180000}"/>
    <cellStyle name="Hyperlink 6 5 3 2 2 2" xfId="10755" xr:uid="{E518B9B3-678C-44C4-BC26-5E865E2125C8}"/>
    <cellStyle name="Hyperlink 6 5 3 2 3" xfId="6335" xr:uid="{00000000-0005-0000-0000-00008A180000}"/>
    <cellStyle name="Hyperlink 6 5 3 2 4" xfId="8545" xr:uid="{CC4D3FE9-9100-4860-BD09-52150C130AE3}"/>
    <cellStyle name="Hyperlink 6 5 3 3" xfId="3020" xr:uid="{00000000-0005-0000-0000-00008B180000}"/>
    <cellStyle name="Hyperlink 6 5 3 3 2" xfId="9650" xr:uid="{FCFAF6CD-0F36-4B79-9340-4ED97B2095A1}"/>
    <cellStyle name="Hyperlink 6 5 3 4" xfId="5230" xr:uid="{00000000-0005-0000-0000-00008C180000}"/>
    <cellStyle name="Hyperlink 6 5 3 5" xfId="7440" xr:uid="{8DC5047D-5BA7-4BCC-8D9A-3AFAC7AFACA6}"/>
    <cellStyle name="Hyperlink 6 5 4" xfId="1362" xr:uid="{00000000-0005-0000-0000-00008D180000}"/>
    <cellStyle name="Hyperlink 6 5 4 2" xfId="3573" xr:uid="{00000000-0005-0000-0000-00008E180000}"/>
    <cellStyle name="Hyperlink 6 5 4 2 2" xfId="10203" xr:uid="{53CB7D09-8470-4BD6-84A8-D2C7F4619CAA}"/>
    <cellStyle name="Hyperlink 6 5 4 3" xfId="5783" xr:uid="{00000000-0005-0000-0000-00008F180000}"/>
    <cellStyle name="Hyperlink 6 5 4 4" xfId="7993" xr:uid="{239C78C5-F11B-4954-8D3F-40A37C83BB5F}"/>
    <cellStyle name="Hyperlink 6 5 5" xfId="2468" xr:uid="{00000000-0005-0000-0000-000090180000}"/>
    <cellStyle name="Hyperlink 6 5 5 2" xfId="9098" xr:uid="{4DE6D266-DBC4-4B58-8774-A94718DE7663}"/>
    <cellStyle name="Hyperlink 6 5 6" xfId="4678" xr:uid="{00000000-0005-0000-0000-000091180000}"/>
    <cellStyle name="Hyperlink 6 5 7" xfId="6888" xr:uid="{C5167EE1-6197-4A02-8624-3818B94D5F2D}"/>
    <cellStyle name="Hyperlink 6 6" xfId="341" xr:uid="{00000000-0005-0000-0000-000092180000}"/>
    <cellStyle name="Hyperlink 6 6 2" xfId="893" xr:uid="{00000000-0005-0000-0000-000093180000}"/>
    <cellStyle name="Hyperlink 6 6 2 2" xfId="2006" xr:uid="{00000000-0005-0000-0000-000094180000}"/>
    <cellStyle name="Hyperlink 6 6 2 2 2" xfId="4217" xr:uid="{00000000-0005-0000-0000-000095180000}"/>
    <cellStyle name="Hyperlink 6 6 2 2 2 2" xfId="10847" xr:uid="{2E3F8775-4950-4DBA-99D3-2CE4B05A4FFE}"/>
    <cellStyle name="Hyperlink 6 6 2 2 3" xfId="6427" xr:uid="{00000000-0005-0000-0000-000096180000}"/>
    <cellStyle name="Hyperlink 6 6 2 2 4" xfId="8637" xr:uid="{1B470665-E384-4899-B5BA-CA3AF0C8016B}"/>
    <cellStyle name="Hyperlink 6 6 2 3" xfId="3112" xr:uid="{00000000-0005-0000-0000-000097180000}"/>
    <cellStyle name="Hyperlink 6 6 2 3 2" xfId="9742" xr:uid="{1A3F02D0-77B5-45FA-8542-08893EAF19A3}"/>
    <cellStyle name="Hyperlink 6 6 2 4" xfId="5322" xr:uid="{00000000-0005-0000-0000-000098180000}"/>
    <cellStyle name="Hyperlink 6 6 2 5" xfId="7532" xr:uid="{86135E68-E99F-415D-9A09-215C294D476E}"/>
    <cellStyle name="Hyperlink 6 6 3" xfId="1454" xr:uid="{00000000-0005-0000-0000-000099180000}"/>
    <cellStyle name="Hyperlink 6 6 3 2" xfId="3665" xr:uid="{00000000-0005-0000-0000-00009A180000}"/>
    <cellStyle name="Hyperlink 6 6 3 2 2" xfId="10295" xr:uid="{DC256B89-AF25-4975-9B58-41BB46F0C805}"/>
    <cellStyle name="Hyperlink 6 6 3 3" xfId="5875" xr:uid="{00000000-0005-0000-0000-00009B180000}"/>
    <cellStyle name="Hyperlink 6 6 3 4" xfId="8085" xr:uid="{6F7E28E7-4C44-41FF-A9DD-7DCA98342B2A}"/>
    <cellStyle name="Hyperlink 6 6 4" xfId="2560" xr:uid="{00000000-0005-0000-0000-00009C180000}"/>
    <cellStyle name="Hyperlink 6 6 4 2" xfId="9190" xr:uid="{131655A7-265A-4ADC-8301-6A1F2475194D}"/>
    <cellStyle name="Hyperlink 6 6 5" xfId="4770" xr:uid="{00000000-0005-0000-0000-00009D180000}"/>
    <cellStyle name="Hyperlink 6 6 6" xfId="6980" xr:uid="{D97E3788-E039-4703-BC39-3E9B1C69C044}"/>
    <cellStyle name="Hyperlink 6 7" xfId="617" xr:uid="{00000000-0005-0000-0000-00009E180000}"/>
    <cellStyle name="Hyperlink 6 7 2" xfId="1730" xr:uid="{00000000-0005-0000-0000-00009F180000}"/>
    <cellStyle name="Hyperlink 6 7 2 2" xfId="3941" xr:uid="{00000000-0005-0000-0000-0000A0180000}"/>
    <cellStyle name="Hyperlink 6 7 2 2 2" xfId="10571" xr:uid="{1E7E47D3-75B9-48A0-AC28-097829399B58}"/>
    <cellStyle name="Hyperlink 6 7 2 3" xfId="6151" xr:uid="{00000000-0005-0000-0000-0000A1180000}"/>
    <cellStyle name="Hyperlink 6 7 2 4" xfId="8361" xr:uid="{FBB88513-7A4D-43C9-A0DD-E09C3303A5AE}"/>
    <cellStyle name="Hyperlink 6 7 3" xfId="2836" xr:uid="{00000000-0005-0000-0000-0000A2180000}"/>
    <cellStyle name="Hyperlink 6 7 3 2" xfId="9466" xr:uid="{1CBD4112-6561-4784-A098-76158A66E9CD}"/>
    <cellStyle name="Hyperlink 6 7 4" xfId="5046" xr:uid="{00000000-0005-0000-0000-0000A3180000}"/>
    <cellStyle name="Hyperlink 6 7 5" xfId="7256" xr:uid="{436B2BF4-BBC2-449D-8A8A-F3D5AF55DDF3}"/>
    <cellStyle name="Hyperlink 6 8" xfId="1178" xr:uid="{00000000-0005-0000-0000-0000A4180000}"/>
    <cellStyle name="Hyperlink 6 8 2" xfId="3389" xr:uid="{00000000-0005-0000-0000-0000A5180000}"/>
    <cellStyle name="Hyperlink 6 8 2 2" xfId="10019" xr:uid="{FCAC455E-E6BA-4B7E-B181-31F232FB0CEA}"/>
    <cellStyle name="Hyperlink 6 8 3" xfId="5599" xr:uid="{00000000-0005-0000-0000-0000A6180000}"/>
    <cellStyle name="Hyperlink 6 8 4" xfId="7809" xr:uid="{67455C43-8928-46D5-82ED-E72F734AACA7}"/>
    <cellStyle name="Hyperlink 6 9" xfId="2284" xr:uid="{00000000-0005-0000-0000-0000A7180000}"/>
    <cellStyle name="Hyperlink 6 9 2" xfId="8914" xr:uid="{4E2C4170-F677-480A-8BA3-52EA072E6430}"/>
    <cellStyle name="Hyperlink 7" xfId="75" xr:uid="{00000000-0005-0000-0000-0000A8180000}"/>
    <cellStyle name="Hyperlink 7 10" xfId="6714" xr:uid="{3D69A3DC-100B-43C0-BE62-7B922676DAE9}"/>
    <cellStyle name="Hyperlink 7 2" xfId="121" xr:uid="{00000000-0005-0000-0000-0000A9180000}"/>
    <cellStyle name="Hyperlink 7 2 2" xfId="213" xr:uid="{00000000-0005-0000-0000-0000AA180000}"/>
    <cellStyle name="Hyperlink 7 2 2 2" xfId="489" xr:uid="{00000000-0005-0000-0000-0000AB180000}"/>
    <cellStyle name="Hyperlink 7 2 2 2 2" xfId="1041" xr:uid="{00000000-0005-0000-0000-0000AC180000}"/>
    <cellStyle name="Hyperlink 7 2 2 2 2 2" xfId="2154" xr:uid="{00000000-0005-0000-0000-0000AD180000}"/>
    <cellStyle name="Hyperlink 7 2 2 2 2 2 2" xfId="4365" xr:uid="{00000000-0005-0000-0000-0000AE180000}"/>
    <cellStyle name="Hyperlink 7 2 2 2 2 2 2 2" xfId="10995" xr:uid="{2117F435-3E1D-4F3E-B1C2-2C16A2658743}"/>
    <cellStyle name="Hyperlink 7 2 2 2 2 2 3" xfId="6575" xr:uid="{00000000-0005-0000-0000-0000AF180000}"/>
    <cellStyle name="Hyperlink 7 2 2 2 2 2 4" xfId="8785" xr:uid="{C3DF4E03-0F11-4EC9-AB4D-3E66EED552A3}"/>
    <cellStyle name="Hyperlink 7 2 2 2 2 3" xfId="3260" xr:uid="{00000000-0005-0000-0000-0000B0180000}"/>
    <cellStyle name="Hyperlink 7 2 2 2 2 3 2" xfId="9890" xr:uid="{A83AB38F-95FD-4DE8-8258-56F775CD6A67}"/>
    <cellStyle name="Hyperlink 7 2 2 2 2 4" xfId="5470" xr:uid="{00000000-0005-0000-0000-0000B1180000}"/>
    <cellStyle name="Hyperlink 7 2 2 2 2 5" xfId="7680" xr:uid="{79AC573B-9E0F-4D95-953F-1F1BD7F9AB97}"/>
    <cellStyle name="Hyperlink 7 2 2 2 3" xfId="1602" xr:uid="{00000000-0005-0000-0000-0000B2180000}"/>
    <cellStyle name="Hyperlink 7 2 2 2 3 2" xfId="3813" xr:uid="{00000000-0005-0000-0000-0000B3180000}"/>
    <cellStyle name="Hyperlink 7 2 2 2 3 2 2" xfId="10443" xr:uid="{6B04009B-C590-4CB4-B8C2-A3304DE6A57A}"/>
    <cellStyle name="Hyperlink 7 2 2 2 3 3" xfId="6023" xr:uid="{00000000-0005-0000-0000-0000B4180000}"/>
    <cellStyle name="Hyperlink 7 2 2 2 3 4" xfId="8233" xr:uid="{BCF817C5-2963-46D1-BC6D-20C860E121A9}"/>
    <cellStyle name="Hyperlink 7 2 2 2 4" xfId="2708" xr:uid="{00000000-0005-0000-0000-0000B5180000}"/>
    <cellStyle name="Hyperlink 7 2 2 2 4 2" xfId="9338" xr:uid="{65F13739-590B-4121-B67F-F6D954A43678}"/>
    <cellStyle name="Hyperlink 7 2 2 2 5" xfId="4918" xr:uid="{00000000-0005-0000-0000-0000B6180000}"/>
    <cellStyle name="Hyperlink 7 2 2 2 6" xfId="7128" xr:uid="{468E162D-5AC2-4443-A008-F491B65DBF98}"/>
    <cellStyle name="Hyperlink 7 2 2 3" xfId="765" xr:uid="{00000000-0005-0000-0000-0000B7180000}"/>
    <cellStyle name="Hyperlink 7 2 2 3 2" xfId="1878" xr:uid="{00000000-0005-0000-0000-0000B8180000}"/>
    <cellStyle name="Hyperlink 7 2 2 3 2 2" xfId="4089" xr:uid="{00000000-0005-0000-0000-0000B9180000}"/>
    <cellStyle name="Hyperlink 7 2 2 3 2 2 2" xfId="10719" xr:uid="{1CCC8E6F-DB89-4809-B208-EE7EBCCF3A50}"/>
    <cellStyle name="Hyperlink 7 2 2 3 2 3" xfId="6299" xr:uid="{00000000-0005-0000-0000-0000BA180000}"/>
    <cellStyle name="Hyperlink 7 2 2 3 2 4" xfId="8509" xr:uid="{C80572C2-222D-44E8-B85A-2F81B60CB834}"/>
    <cellStyle name="Hyperlink 7 2 2 3 3" xfId="2984" xr:uid="{00000000-0005-0000-0000-0000BB180000}"/>
    <cellStyle name="Hyperlink 7 2 2 3 3 2" xfId="9614" xr:uid="{AB0F6CBF-E8C9-44E2-8B81-478C8EA23EC2}"/>
    <cellStyle name="Hyperlink 7 2 2 3 4" xfId="5194" xr:uid="{00000000-0005-0000-0000-0000BC180000}"/>
    <cellStyle name="Hyperlink 7 2 2 3 5" xfId="7404" xr:uid="{662B55FE-3314-4EA8-BB25-06E0C78FE28D}"/>
    <cellStyle name="Hyperlink 7 2 2 4" xfId="1326" xr:uid="{00000000-0005-0000-0000-0000BD180000}"/>
    <cellStyle name="Hyperlink 7 2 2 4 2" xfId="3537" xr:uid="{00000000-0005-0000-0000-0000BE180000}"/>
    <cellStyle name="Hyperlink 7 2 2 4 2 2" xfId="10167" xr:uid="{21F38759-5D2D-4068-B12F-B6A1F43F70E9}"/>
    <cellStyle name="Hyperlink 7 2 2 4 3" xfId="5747" xr:uid="{00000000-0005-0000-0000-0000BF180000}"/>
    <cellStyle name="Hyperlink 7 2 2 4 4" xfId="7957" xr:uid="{B6C0B5FF-F7E7-4C36-A8D6-D02A06E0FD45}"/>
    <cellStyle name="Hyperlink 7 2 2 5" xfId="2432" xr:uid="{00000000-0005-0000-0000-0000C0180000}"/>
    <cellStyle name="Hyperlink 7 2 2 5 2" xfId="9062" xr:uid="{BE4D35A1-FD63-4BA0-97F5-4BC475214967}"/>
    <cellStyle name="Hyperlink 7 2 2 6" xfId="4642" xr:uid="{00000000-0005-0000-0000-0000C1180000}"/>
    <cellStyle name="Hyperlink 7 2 2 7" xfId="6852" xr:uid="{FB58DEE4-5B9B-42DC-8236-4FA0CA8E5ACD}"/>
    <cellStyle name="Hyperlink 7 2 3" xfId="305" xr:uid="{00000000-0005-0000-0000-0000C2180000}"/>
    <cellStyle name="Hyperlink 7 2 3 2" xfId="581" xr:uid="{00000000-0005-0000-0000-0000C3180000}"/>
    <cellStyle name="Hyperlink 7 2 3 2 2" xfId="1133" xr:uid="{00000000-0005-0000-0000-0000C4180000}"/>
    <cellStyle name="Hyperlink 7 2 3 2 2 2" xfId="2246" xr:uid="{00000000-0005-0000-0000-0000C5180000}"/>
    <cellStyle name="Hyperlink 7 2 3 2 2 2 2" xfId="4457" xr:uid="{00000000-0005-0000-0000-0000C6180000}"/>
    <cellStyle name="Hyperlink 7 2 3 2 2 2 2 2" xfId="11087" xr:uid="{16297B8D-2B2B-4303-89F0-DB9C7E1033D3}"/>
    <cellStyle name="Hyperlink 7 2 3 2 2 2 3" xfId="6667" xr:uid="{00000000-0005-0000-0000-0000C7180000}"/>
    <cellStyle name="Hyperlink 7 2 3 2 2 2 4" xfId="8877" xr:uid="{6FFCA0F0-3950-44B5-949E-E64BEE618B29}"/>
    <cellStyle name="Hyperlink 7 2 3 2 2 3" xfId="3352" xr:uid="{00000000-0005-0000-0000-0000C8180000}"/>
    <cellStyle name="Hyperlink 7 2 3 2 2 3 2" xfId="9982" xr:uid="{D98ABFFC-B3C0-41CE-841D-ED79D3A38222}"/>
    <cellStyle name="Hyperlink 7 2 3 2 2 4" xfId="5562" xr:uid="{00000000-0005-0000-0000-0000C9180000}"/>
    <cellStyle name="Hyperlink 7 2 3 2 2 5" xfId="7772" xr:uid="{70266A93-6F0E-4D05-83C0-40A52C033B1E}"/>
    <cellStyle name="Hyperlink 7 2 3 2 3" xfId="1694" xr:uid="{00000000-0005-0000-0000-0000CA180000}"/>
    <cellStyle name="Hyperlink 7 2 3 2 3 2" xfId="3905" xr:uid="{00000000-0005-0000-0000-0000CB180000}"/>
    <cellStyle name="Hyperlink 7 2 3 2 3 2 2" xfId="10535" xr:uid="{DB732306-29ED-40F8-8B48-F0079E012671}"/>
    <cellStyle name="Hyperlink 7 2 3 2 3 3" xfId="6115" xr:uid="{00000000-0005-0000-0000-0000CC180000}"/>
    <cellStyle name="Hyperlink 7 2 3 2 3 4" xfId="8325" xr:uid="{E1709773-1830-4AC3-981D-23314B49A73F}"/>
    <cellStyle name="Hyperlink 7 2 3 2 4" xfId="2800" xr:uid="{00000000-0005-0000-0000-0000CD180000}"/>
    <cellStyle name="Hyperlink 7 2 3 2 4 2" xfId="9430" xr:uid="{8FF76143-DAC8-4D15-B69E-CCF2925E0503}"/>
    <cellStyle name="Hyperlink 7 2 3 2 5" xfId="5010" xr:uid="{00000000-0005-0000-0000-0000CE180000}"/>
    <cellStyle name="Hyperlink 7 2 3 2 6" xfId="7220" xr:uid="{D42B075D-922F-4C51-B7C0-5901BD475C18}"/>
    <cellStyle name="Hyperlink 7 2 3 3" xfId="857" xr:uid="{00000000-0005-0000-0000-0000CF180000}"/>
    <cellStyle name="Hyperlink 7 2 3 3 2" xfId="1970" xr:uid="{00000000-0005-0000-0000-0000D0180000}"/>
    <cellStyle name="Hyperlink 7 2 3 3 2 2" xfId="4181" xr:uid="{00000000-0005-0000-0000-0000D1180000}"/>
    <cellStyle name="Hyperlink 7 2 3 3 2 2 2" xfId="10811" xr:uid="{B2274335-5907-4249-9A0E-F559B40A5431}"/>
    <cellStyle name="Hyperlink 7 2 3 3 2 3" xfId="6391" xr:uid="{00000000-0005-0000-0000-0000D2180000}"/>
    <cellStyle name="Hyperlink 7 2 3 3 2 4" xfId="8601" xr:uid="{1072B9CE-37AA-4FBB-8182-28635D050AAB}"/>
    <cellStyle name="Hyperlink 7 2 3 3 3" xfId="3076" xr:uid="{00000000-0005-0000-0000-0000D3180000}"/>
    <cellStyle name="Hyperlink 7 2 3 3 3 2" xfId="9706" xr:uid="{FA3F4C74-5FD8-402F-A70F-CBD3BFA4916F}"/>
    <cellStyle name="Hyperlink 7 2 3 3 4" xfId="5286" xr:uid="{00000000-0005-0000-0000-0000D4180000}"/>
    <cellStyle name="Hyperlink 7 2 3 3 5" xfId="7496" xr:uid="{4B443304-F481-41CC-A9B4-49AA9759D1BB}"/>
    <cellStyle name="Hyperlink 7 2 3 4" xfId="1418" xr:uid="{00000000-0005-0000-0000-0000D5180000}"/>
    <cellStyle name="Hyperlink 7 2 3 4 2" xfId="3629" xr:uid="{00000000-0005-0000-0000-0000D6180000}"/>
    <cellStyle name="Hyperlink 7 2 3 4 2 2" xfId="10259" xr:uid="{9F9E92A5-CD92-447F-9C43-A3D4F4AED41C}"/>
    <cellStyle name="Hyperlink 7 2 3 4 3" xfId="5839" xr:uid="{00000000-0005-0000-0000-0000D7180000}"/>
    <cellStyle name="Hyperlink 7 2 3 4 4" xfId="8049" xr:uid="{7EEC79E4-34DB-4B5B-8FE9-12B6AEE23A66}"/>
    <cellStyle name="Hyperlink 7 2 3 5" xfId="2524" xr:uid="{00000000-0005-0000-0000-0000D8180000}"/>
    <cellStyle name="Hyperlink 7 2 3 5 2" xfId="9154" xr:uid="{B7DC0D42-8F65-4879-8274-AE4A72BC2A69}"/>
    <cellStyle name="Hyperlink 7 2 3 6" xfId="4734" xr:uid="{00000000-0005-0000-0000-0000D9180000}"/>
    <cellStyle name="Hyperlink 7 2 3 7" xfId="6944" xr:uid="{4F21EA66-D4A7-4934-8CFB-37A9DC70A1AD}"/>
    <cellStyle name="Hyperlink 7 2 4" xfId="397" xr:uid="{00000000-0005-0000-0000-0000DA180000}"/>
    <cellStyle name="Hyperlink 7 2 4 2" xfId="949" xr:uid="{00000000-0005-0000-0000-0000DB180000}"/>
    <cellStyle name="Hyperlink 7 2 4 2 2" xfId="2062" xr:uid="{00000000-0005-0000-0000-0000DC180000}"/>
    <cellStyle name="Hyperlink 7 2 4 2 2 2" xfId="4273" xr:uid="{00000000-0005-0000-0000-0000DD180000}"/>
    <cellStyle name="Hyperlink 7 2 4 2 2 2 2" xfId="10903" xr:uid="{BEA688CC-B202-4137-B910-C05CDA0502D6}"/>
    <cellStyle name="Hyperlink 7 2 4 2 2 3" xfId="6483" xr:uid="{00000000-0005-0000-0000-0000DE180000}"/>
    <cellStyle name="Hyperlink 7 2 4 2 2 4" xfId="8693" xr:uid="{BD7AE032-B8DC-4281-BDA6-C327D28FC38D}"/>
    <cellStyle name="Hyperlink 7 2 4 2 3" xfId="3168" xr:uid="{00000000-0005-0000-0000-0000DF180000}"/>
    <cellStyle name="Hyperlink 7 2 4 2 3 2" xfId="9798" xr:uid="{F543978F-5922-493E-AB7F-CB3209E789C2}"/>
    <cellStyle name="Hyperlink 7 2 4 2 4" xfId="5378" xr:uid="{00000000-0005-0000-0000-0000E0180000}"/>
    <cellStyle name="Hyperlink 7 2 4 2 5" xfId="7588" xr:uid="{358C0FFF-7050-4376-B8A2-3529BB7C984A}"/>
    <cellStyle name="Hyperlink 7 2 4 3" xfId="1510" xr:uid="{00000000-0005-0000-0000-0000E1180000}"/>
    <cellStyle name="Hyperlink 7 2 4 3 2" xfId="3721" xr:uid="{00000000-0005-0000-0000-0000E2180000}"/>
    <cellStyle name="Hyperlink 7 2 4 3 2 2" xfId="10351" xr:uid="{DBEE285A-3F95-4CE3-B57F-436FBC1956C5}"/>
    <cellStyle name="Hyperlink 7 2 4 3 3" xfId="5931" xr:uid="{00000000-0005-0000-0000-0000E3180000}"/>
    <cellStyle name="Hyperlink 7 2 4 3 4" xfId="8141" xr:uid="{84C16ECF-FCC8-4995-9D30-ECE7A6D9DA77}"/>
    <cellStyle name="Hyperlink 7 2 4 4" xfId="2616" xr:uid="{00000000-0005-0000-0000-0000E4180000}"/>
    <cellStyle name="Hyperlink 7 2 4 4 2" xfId="9246" xr:uid="{962ED913-E974-40BC-810F-4B4AA540AE49}"/>
    <cellStyle name="Hyperlink 7 2 4 5" xfId="4826" xr:uid="{00000000-0005-0000-0000-0000E5180000}"/>
    <cellStyle name="Hyperlink 7 2 4 6" xfId="7036" xr:uid="{742E9C5D-9C88-4500-BCE6-CB51CDC53C07}"/>
    <cellStyle name="Hyperlink 7 2 5" xfId="673" xr:uid="{00000000-0005-0000-0000-0000E6180000}"/>
    <cellStyle name="Hyperlink 7 2 5 2" xfId="1786" xr:uid="{00000000-0005-0000-0000-0000E7180000}"/>
    <cellStyle name="Hyperlink 7 2 5 2 2" xfId="3997" xr:uid="{00000000-0005-0000-0000-0000E8180000}"/>
    <cellStyle name="Hyperlink 7 2 5 2 2 2" xfId="10627" xr:uid="{31B231C6-41DE-4E58-9CFC-29550FF427F3}"/>
    <cellStyle name="Hyperlink 7 2 5 2 3" xfId="6207" xr:uid="{00000000-0005-0000-0000-0000E9180000}"/>
    <cellStyle name="Hyperlink 7 2 5 2 4" xfId="8417" xr:uid="{E634BA44-2F02-49EE-82B0-6A4935FACE3E}"/>
    <cellStyle name="Hyperlink 7 2 5 3" xfId="2892" xr:uid="{00000000-0005-0000-0000-0000EA180000}"/>
    <cellStyle name="Hyperlink 7 2 5 3 2" xfId="9522" xr:uid="{A2EB69E4-EE3E-4ED7-8764-42AA2807FD28}"/>
    <cellStyle name="Hyperlink 7 2 5 4" xfId="5102" xr:uid="{00000000-0005-0000-0000-0000EB180000}"/>
    <cellStyle name="Hyperlink 7 2 5 5" xfId="7312" xr:uid="{68ADAC04-F4B7-4073-96D7-05976311AE81}"/>
    <cellStyle name="Hyperlink 7 2 6" xfId="1234" xr:uid="{00000000-0005-0000-0000-0000EC180000}"/>
    <cellStyle name="Hyperlink 7 2 6 2" xfId="3445" xr:uid="{00000000-0005-0000-0000-0000ED180000}"/>
    <cellStyle name="Hyperlink 7 2 6 2 2" xfId="10075" xr:uid="{EC06AF91-DA9F-4910-A0A6-FFC6DE488725}"/>
    <cellStyle name="Hyperlink 7 2 6 3" xfId="5655" xr:uid="{00000000-0005-0000-0000-0000EE180000}"/>
    <cellStyle name="Hyperlink 7 2 6 4" xfId="7865" xr:uid="{5B2D312A-D029-4605-993B-42F5959EAB5A}"/>
    <cellStyle name="Hyperlink 7 2 7" xfId="2340" xr:uid="{00000000-0005-0000-0000-0000EF180000}"/>
    <cellStyle name="Hyperlink 7 2 7 2" xfId="8970" xr:uid="{918122F0-C112-4E9B-AF5A-4F481B650F40}"/>
    <cellStyle name="Hyperlink 7 2 8" xfId="4550" xr:uid="{00000000-0005-0000-0000-0000F0180000}"/>
    <cellStyle name="Hyperlink 7 2 9" xfId="6760" xr:uid="{640B7082-97B1-4183-85E5-26C51F0A5A77}"/>
    <cellStyle name="Hyperlink 7 3" xfId="167" xr:uid="{00000000-0005-0000-0000-0000F1180000}"/>
    <cellStyle name="Hyperlink 7 3 2" xfId="443" xr:uid="{00000000-0005-0000-0000-0000F2180000}"/>
    <cellStyle name="Hyperlink 7 3 2 2" xfId="995" xr:uid="{00000000-0005-0000-0000-0000F3180000}"/>
    <cellStyle name="Hyperlink 7 3 2 2 2" xfId="2108" xr:uid="{00000000-0005-0000-0000-0000F4180000}"/>
    <cellStyle name="Hyperlink 7 3 2 2 2 2" xfId="4319" xr:uid="{00000000-0005-0000-0000-0000F5180000}"/>
    <cellStyle name="Hyperlink 7 3 2 2 2 2 2" xfId="10949" xr:uid="{0E3B91F1-436B-4E0B-8258-DC21A115B30C}"/>
    <cellStyle name="Hyperlink 7 3 2 2 2 3" xfId="6529" xr:uid="{00000000-0005-0000-0000-0000F6180000}"/>
    <cellStyle name="Hyperlink 7 3 2 2 2 4" xfId="8739" xr:uid="{58EBA7A0-3484-481C-9B23-8204DD29419C}"/>
    <cellStyle name="Hyperlink 7 3 2 2 3" xfId="3214" xr:uid="{00000000-0005-0000-0000-0000F7180000}"/>
    <cellStyle name="Hyperlink 7 3 2 2 3 2" xfId="9844" xr:uid="{F25477EA-C263-403C-A09F-1EBAC4BC071D}"/>
    <cellStyle name="Hyperlink 7 3 2 2 4" xfId="5424" xr:uid="{00000000-0005-0000-0000-0000F8180000}"/>
    <cellStyle name="Hyperlink 7 3 2 2 5" xfId="7634" xr:uid="{28D53DB2-78EA-4795-9A40-B46915F0BFD7}"/>
    <cellStyle name="Hyperlink 7 3 2 3" xfId="1556" xr:uid="{00000000-0005-0000-0000-0000F9180000}"/>
    <cellStyle name="Hyperlink 7 3 2 3 2" xfId="3767" xr:uid="{00000000-0005-0000-0000-0000FA180000}"/>
    <cellStyle name="Hyperlink 7 3 2 3 2 2" xfId="10397" xr:uid="{C95FF52E-22D9-4319-9F79-39636318CD6F}"/>
    <cellStyle name="Hyperlink 7 3 2 3 3" xfId="5977" xr:uid="{00000000-0005-0000-0000-0000FB180000}"/>
    <cellStyle name="Hyperlink 7 3 2 3 4" xfId="8187" xr:uid="{9324DC62-EB78-42A2-8525-9C997AF5E223}"/>
    <cellStyle name="Hyperlink 7 3 2 4" xfId="2662" xr:uid="{00000000-0005-0000-0000-0000FC180000}"/>
    <cellStyle name="Hyperlink 7 3 2 4 2" xfId="9292" xr:uid="{2F1139BD-C85C-4E98-AEF0-AB45BA40EAE5}"/>
    <cellStyle name="Hyperlink 7 3 2 5" xfId="4872" xr:uid="{00000000-0005-0000-0000-0000FD180000}"/>
    <cellStyle name="Hyperlink 7 3 2 6" xfId="7082" xr:uid="{01FD75EC-6DDB-4027-BF79-D1B686B2F1EB}"/>
    <cellStyle name="Hyperlink 7 3 3" xfId="719" xr:uid="{00000000-0005-0000-0000-0000FE180000}"/>
    <cellStyle name="Hyperlink 7 3 3 2" xfId="1832" xr:uid="{00000000-0005-0000-0000-0000FF180000}"/>
    <cellStyle name="Hyperlink 7 3 3 2 2" xfId="4043" xr:uid="{00000000-0005-0000-0000-000000190000}"/>
    <cellStyle name="Hyperlink 7 3 3 2 2 2" xfId="10673" xr:uid="{B12B4851-F52B-484A-B481-820F4ACB1BC6}"/>
    <cellStyle name="Hyperlink 7 3 3 2 3" xfId="6253" xr:uid="{00000000-0005-0000-0000-000001190000}"/>
    <cellStyle name="Hyperlink 7 3 3 2 4" xfId="8463" xr:uid="{4CED16E6-8F9D-4C90-9F4F-E27E6A4071DF}"/>
    <cellStyle name="Hyperlink 7 3 3 3" xfId="2938" xr:uid="{00000000-0005-0000-0000-000002190000}"/>
    <cellStyle name="Hyperlink 7 3 3 3 2" xfId="9568" xr:uid="{986D168E-C81D-480C-A31F-51F2A67C164D}"/>
    <cellStyle name="Hyperlink 7 3 3 4" xfId="5148" xr:uid="{00000000-0005-0000-0000-000003190000}"/>
    <cellStyle name="Hyperlink 7 3 3 5" xfId="7358" xr:uid="{44E7FBE2-5C56-445A-AAC9-741386546DE5}"/>
    <cellStyle name="Hyperlink 7 3 4" xfId="1280" xr:uid="{00000000-0005-0000-0000-000004190000}"/>
    <cellStyle name="Hyperlink 7 3 4 2" xfId="3491" xr:uid="{00000000-0005-0000-0000-000005190000}"/>
    <cellStyle name="Hyperlink 7 3 4 2 2" xfId="10121" xr:uid="{AFE2895B-924A-4E20-A2EB-2E0E82497D69}"/>
    <cellStyle name="Hyperlink 7 3 4 3" xfId="5701" xr:uid="{00000000-0005-0000-0000-000006190000}"/>
    <cellStyle name="Hyperlink 7 3 4 4" xfId="7911" xr:uid="{FBA8F526-69E0-49CA-A8A9-60FEAED6621A}"/>
    <cellStyle name="Hyperlink 7 3 5" xfId="2386" xr:uid="{00000000-0005-0000-0000-000007190000}"/>
    <cellStyle name="Hyperlink 7 3 5 2" xfId="9016" xr:uid="{EBB9E952-5233-48D2-BEE7-C6A91125867B}"/>
    <cellStyle name="Hyperlink 7 3 6" xfId="4596" xr:uid="{00000000-0005-0000-0000-000008190000}"/>
    <cellStyle name="Hyperlink 7 3 7" xfId="6806" xr:uid="{B1B1BDE2-4ADC-4AF4-A6E4-BB427B04CBA3}"/>
    <cellStyle name="Hyperlink 7 4" xfId="259" xr:uid="{00000000-0005-0000-0000-000009190000}"/>
    <cellStyle name="Hyperlink 7 4 2" xfId="535" xr:uid="{00000000-0005-0000-0000-00000A190000}"/>
    <cellStyle name="Hyperlink 7 4 2 2" xfId="1087" xr:uid="{00000000-0005-0000-0000-00000B190000}"/>
    <cellStyle name="Hyperlink 7 4 2 2 2" xfId="2200" xr:uid="{00000000-0005-0000-0000-00000C190000}"/>
    <cellStyle name="Hyperlink 7 4 2 2 2 2" xfId="4411" xr:uid="{00000000-0005-0000-0000-00000D190000}"/>
    <cellStyle name="Hyperlink 7 4 2 2 2 2 2" xfId="11041" xr:uid="{19A17A5B-C87A-4FE1-9E1C-459CD9139607}"/>
    <cellStyle name="Hyperlink 7 4 2 2 2 3" xfId="6621" xr:uid="{00000000-0005-0000-0000-00000E190000}"/>
    <cellStyle name="Hyperlink 7 4 2 2 2 4" xfId="8831" xr:uid="{A706FD75-6000-42F9-B95A-3E0EA20F6FDA}"/>
    <cellStyle name="Hyperlink 7 4 2 2 3" xfId="3306" xr:uid="{00000000-0005-0000-0000-00000F190000}"/>
    <cellStyle name="Hyperlink 7 4 2 2 3 2" xfId="9936" xr:uid="{9CE5198F-7E8A-4C46-B5D6-CD8ECCA9262F}"/>
    <cellStyle name="Hyperlink 7 4 2 2 4" xfId="5516" xr:uid="{00000000-0005-0000-0000-000010190000}"/>
    <cellStyle name="Hyperlink 7 4 2 2 5" xfId="7726" xr:uid="{77F0D312-AE2C-4D35-AF53-0F5726525B4E}"/>
    <cellStyle name="Hyperlink 7 4 2 3" xfId="1648" xr:uid="{00000000-0005-0000-0000-000011190000}"/>
    <cellStyle name="Hyperlink 7 4 2 3 2" xfId="3859" xr:uid="{00000000-0005-0000-0000-000012190000}"/>
    <cellStyle name="Hyperlink 7 4 2 3 2 2" xfId="10489" xr:uid="{0F855C4B-DB3D-4C2A-A683-F7630E5A2500}"/>
    <cellStyle name="Hyperlink 7 4 2 3 3" xfId="6069" xr:uid="{00000000-0005-0000-0000-000013190000}"/>
    <cellStyle name="Hyperlink 7 4 2 3 4" xfId="8279" xr:uid="{7789E9A2-5A8B-4623-BC38-322938501D91}"/>
    <cellStyle name="Hyperlink 7 4 2 4" xfId="2754" xr:uid="{00000000-0005-0000-0000-000014190000}"/>
    <cellStyle name="Hyperlink 7 4 2 4 2" xfId="9384" xr:uid="{58874EE0-443C-410D-8690-8BCE82878838}"/>
    <cellStyle name="Hyperlink 7 4 2 5" xfId="4964" xr:uid="{00000000-0005-0000-0000-000015190000}"/>
    <cellStyle name="Hyperlink 7 4 2 6" xfId="7174" xr:uid="{548763D1-4A96-4EAC-B035-123A9A28C812}"/>
    <cellStyle name="Hyperlink 7 4 3" xfId="811" xr:uid="{00000000-0005-0000-0000-000016190000}"/>
    <cellStyle name="Hyperlink 7 4 3 2" xfId="1924" xr:uid="{00000000-0005-0000-0000-000017190000}"/>
    <cellStyle name="Hyperlink 7 4 3 2 2" xfId="4135" xr:uid="{00000000-0005-0000-0000-000018190000}"/>
    <cellStyle name="Hyperlink 7 4 3 2 2 2" xfId="10765" xr:uid="{7022A265-18B5-4DFD-97E0-105CC8A71EFB}"/>
    <cellStyle name="Hyperlink 7 4 3 2 3" xfId="6345" xr:uid="{00000000-0005-0000-0000-000019190000}"/>
    <cellStyle name="Hyperlink 7 4 3 2 4" xfId="8555" xr:uid="{8916EADB-61C4-478B-8477-DBE7AC7D6510}"/>
    <cellStyle name="Hyperlink 7 4 3 3" xfId="3030" xr:uid="{00000000-0005-0000-0000-00001A190000}"/>
    <cellStyle name="Hyperlink 7 4 3 3 2" xfId="9660" xr:uid="{91376D3F-9BC9-4662-B30E-5B1E1127B334}"/>
    <cellStyle name="Hyperlink 7 4 3 4" xfId="5240" xr:uid="{00000000-0005-0000-0000-00001B190000}"/>
    <cellStyle name="Hyperlink 7 4 3 5" xfId="7450" xr:uid="{909FB1B8-9A14-438F-9154-9E40640A26E2}"/>
    <cellStyle name="Hyperlink 7 4 4" xfId="1372" xr:uid="{00000000-0005-0000-0000-00001C190000}"/>
    <cellStyle name="Hyperlink 7 4 4 2" xfId="3583" xr:uid="{00000000-0005-0000-0000-00001D190000}"/>
    <cellStyle name="Hyperlink 7 4 4 2 2" xfId="10213" xr:uid="{46FD783F-7AC1-4C8E-847F-7290D1D3A53D}"/>
    <cellStyle name="Hyperlink 7 4 4 3" xfId="5793" xr:uid="{00000000-0005-0000-0000-00001E190000}"/>
    <cellStyle name="Hyperlink 7 4 4 4" xfId="8003" xr:uid="{449898C3-D96B-4FE8-BAF7-85EC57DE5651}"/>
    <cellStyle name="Hyperlink 7 4 5" xfId="2478" xr:uid="{00000000-0005-0000-0000-00001F190000}"/>
    <cellStyle name="Hyperlink 7 4 5 2" xfId="9108" xr:uid="{5304E0AF-C1A7-484B-9F62-22DA62DD2546}"/>
    <cellStyle name="Hyperlink 7 4 6" xfId="4688" xr:uid="{00000000-0005-0000-0000-000020190000}"/>
    <cellStyle name="Hyperlink 7 4 7" xfId="6898" xr:uid="{5D39F0E4-6593-4F62-BF71-B94293F360A2}"/>
    <cellStyle name="Hyperlink 7 5" xfId="351" xr:uid="{00000000-0005-0000-0000-000021190000}"/>
    <cellStyle name="Hyperlink 7 5 2" xfId="903" xr:uid="{00000000-0005-0000-0000-000022190000}"/>
    <cellStyle name="Hyperlink 7 5 2 2" xfId="2016" xr:uid="{00000000-0005-0000-0000-000023190000}"/>
    <cellStyle name="Hyperlink 7 5 2 2 2" xfId="4227" xr:uid="{00000000-0005-0000-0000-000024190000}"/>
    <cellStyle name="Hyperlink 7 5 2 2 2 2" xfId="10857" xr:uid="{FACC2A75-480D-49C0-93FE-C9FBB32F27CD}"/>
    <cellStyle name="Hyperlink 7 5 2 2 3" xfId="6437" xr:uid="{00000000-0005-0000-0000-000025190000}"/>
    <cellStyle name="Hyperlink 7 5 2 2 4" xfId="8647" xr:uid="{FB05C5AD-E753-408A-AF24-E0232A216E97}"/>
    <cellStyle name="Hyperlink 7 5 2 3" xfId="3122" xr:uid="{00000000-0005-0000-0000-000026190000}"/>
    <cellStyle name="Hyperlink 7 5 2 3 2" xfId="9752" xr:uid="{F88D9633-11C7-47FD-AE27-608C0F718EB0}"/>
    <cellStyle name="Hyperlink 7 5 2 4" xfId="5332" xr:uid="{00000000-0005-0000-0000-000027190000}"/>
    <cellStyle name="Hyperlink 7 5 2 5" xfId="7542" xr:uid="{F3AD61FD-7400-4D4C-A982-67CAD9423EEC}"/>
    <cellStyle name="Hyperlink 7 5 3" xfId="1464" xr:uid="{00000000-0005-0000-0000-000028190000}"/>
    <cellStyle name="Hyperlink 7 5 3 2" xfId="3675" xr:uid="{00000000-0005-0000-0000-000029190000}"/>
    <cellStyle name="Hyperlink 7 5 3 2 2" xfId="10305" xr:uid="{D3196513-B5CE-4C78-B659-8B08C70F821D}"/>
    <cellStyle name="Hyperlink 7 5 3 3" xfId="5885" xr:uid="{00000000-0005-0000-0000-00002A190000}"/>
    <cellStyle name="Hyperlink 7 5 3 4" xfId="8095" xr:uid="{964DA11A-65CC-4B22-8B34-817CF828E65D}"/>
    <cellStyle name="Hyperlink 7 5 4" xfId="2570" xr:uid="{00000000-0005-0000-0000-00002B190000}"/>
    <cellStyle name="Hyperlink 7 5 4 2" xfId="9200" xr:uid="{3CE9D96C-F842-4227-B711-5CCFF5A914EB}"/>
    <cellStyle name="Hyperlink 7 5 5" xfId="4780" xr:uid="{00000000-0005-0000-0000-00002C190000}"/>
    <cellStyle name="Hyperlink 7 5 6" xfId="6990" xr:uid="{EA340CCD-CBD9-4120-A3A5-6C184B69FCF6}"/>
    <cellStyle name="Hyperlink 7 6" xfId="627" xr:uid="{00000000-0005-0000-0000-00002D190000}"/>
    <cellStyle name="Hyperlink 7 6 2" xfId="1740" xr:uid="{00000000-0005-0000-0000-00002E190000}"/>
    <cellStyle name="Hyperlink 7 6 2 2" xfId="3951" xr:uid="{00000000-0005-0000-0000-00002F190000}"/>
    <cellStyle name="Hyperlink 7 6 2 2 2" xfId="10581" xr:uid="{09C9F066-F0FA-4937-AF97-A49B162DAAD5}"/>
    <cellStyle name="Hyperlink 7 6 2 3" xfId="6161" xr:uid="{00000000-0005-0000-0000-000030190000}"/>
    <cellStyle name="Hyperlink 7 6 2 4" xfId="8371" xr:uid="{2A59A6FD-895A-4676-9B4A-5C5488B0157C}"/>
    <cellStyle name="Hyperlink 7 6 3" xfId="2846" xr:uid="{00000000-0005-0000-0000-000031190000}"/>
    <cellStyle name="Hyperlink 7 6 3 2" xfId="9476" xr:uid="{9CD584B7-8BA5-4779-9318-ECD54F11176D}"/>
    <cellStyle name="Hyperlink 7 6 4" xfId="5056" xr:uid="{00000000-0005-0000-0000-000032190000}"/>
    <cellStyle name="Hyperlink 7 6 5" xfId="7266" xr:uid="{39F9B922-DA93-484D-B0CD-98AF971B519C}"/>
    <cellStyle name="Hyperlink 7 7" xfId="1188" xr:uid="{00000000-0005-0000-0000-000033190000}"/>
    <cellStyle name="Hyperlink 7 7 2" xfId="3399" xr:uid="{00000000-0005-0000-0000-000034190000}"/>
    <cellStyle name="Hyperlink 7 7 2 2" xfId="10029" xr:uid="{BD97D9D3-F905-4B12-B156-B15EFAFA192B}"/>
    <cellStyle name="Hyperlink 7 7 3" xfId="5609" xr:uid="{00000000-0005-0000-0000-000035190000}"/>
    <cellStyle name="Hyperlink 7 7 4" xfId="7819" xr:uid="{AE3798DD-D262-4339-B047-AD291C7C18CC}"/>
    <cellStyle name="Hyperlink 7 8" xfId="2294" xr:uid="{00000000-0005-0000-0000-000036190000}"/>
    <cellStyle name="Hyperlink 7 8 2" xfId="8924" xr:uid="{4E107973-47A1-4AFE-B2E6-6055189410C8}"/>
    <cellStyle name="Hyperlink 7 9" xfId="4504" xr:uid="{00000000-0005-0000-0000-000037190000}"/>
    <cellStyle name="Hyperlink 8" xfId="96" xr:uid="{00000000-0005-0000-0000-000038190000}"/>
    <cellStyle name="Hyperlink 8 10" xfId="6735" xr:uid="{0C939853-83B9-4A88-BEE5-25063027F529}"/>
    <cellStyle name="Hyperlink 8 2" xfId="142" xr:uid="{00000000-0005-0000-0000-000039190000}"/>
    <cellStyle name="Hyperlink 8 2 2" xfId="234" xr:uid="{00000000-0005-0000-0000-00003A190000}"/>
    <cellStyle name="Hyperlink 8 2 2 2" xfId="510" xr:uid="{00000000-0005-0000-0000-00003B190000}"/>
    <cellStyle name="Hyperlink 8 2 2 2 2" xfId="1062" xr:uid="{00000000-0005-0000-0000-00003C190000}"/>
    <cellStyle name="Hyperlink 8 2 2 2 2 2" xfId="2175" xr:uid="{00000000-0005-0000-0000-00003D190000}"/>
    <cellStyle name="Hyperlink 8 2 2 2 2 2 2" xfId="4386" xr:uid="{00000000-0005-0000-0000-00003E190000}"/>
    <cellStyle name="Hyperlink 8 2 2 2 2 2 2 2" xfId="11016" xr:uid="{FBE718FE-A093-4BB0-9A1B-980DF5B7A186}"/>
    <cellStyle name="Hyperlink 8 2 2 2 2 2 3" xfId="6596" xr:uid="{00000000-0005-0000-0000-00003F190000}"/>
    <cellStyle name="Hyperlink 8 2 2 2 2 2 4" xfId="8806" xr:uid="{740928B6-F363-4C28-8B5C-5C0E4DEF1F6C}"/>
    <cellStyle name="Hyperlink 8 2 2 2 2 3" xfId="3281" xr:uid="{00000000-0005-0000-0000-000040190000}"/>
    <cellStyle name="Hyperlink 8 2 2 2 2 3 2" xfId="9911" xr:uid="{AA835792-4247-4876-930E-6F7FD5CD1375}"/>
    <cellStyle name="Hyperlink 8 2 2 2 2 4" xfId="5491" xr:uid="{00000000-0005-0000-0000-000041190000}"/>
    <cellStyle name="Hyperlink 8 2 2 2 2 5" xfId="7701" xr:uid="{B665B557-773E-4B57-8345-B573826F76FF}"/>
    <cellStyle name="Hyperlink 8 2 2 2 3" xfId="1623" xr:uid="{00000000-0005-0000-0000-000042190000}"/>
    <cellStyle name="Hyperlink 8 2 2 2 3 2" xfId="3834" xr:uid="{00000000-0005-0000-0000-000043190000}"/>
    <cellStyle name="Hyperlink 8 2 2 2 3 2 2" xfId="10464" xr:uid="{79515E6A-32AF-4A21-AAC7-69F0B0CE0D22}"/>
    <cellStyle name="Hyperlink 8 2 2 2 3 3" xfId="6044" xr:uid="{00000000-0005-0000-0000-000044190000}"/>
    <cellStyle name="Hyperlink 8 2 2 2 3 4" xfId="8254" xr:uid="{6A9F5AD3-554B-4946-8BF6-239A17538B8C}"/>
    <cellStyle name="Hyperlink 8 2 2 2 4" xfId="2729" xr:uid="{00000000-0005-0000-0000-000045190000}"/>
    <cellStyle name="Hyperlink 8 2 2 2 4 2" xfId="9359" xr:uid="{71FC8635-DA26-4743-B192-A1AE4E199E76}"/>
    <cellStyle name="Hyperlink 8 2 2 2 5" xfId="4939" xr:uid="{00000000-0005-0000-0000-000046190000}"/>
    <cellStyle name="Hyperlink 8 2 2 2 6" xfId="7149" xr:uid="{63336364-8364-46B5-B3B8-546862F4CFCE}"/>
    <cellStyle name="Hyperlink 8 2 2 3" xfId="786" xr:uid="{00000000-0005-0000-0000-000047190000}"/>
    <cellStyle name="Hyperlink 8 2 2 3 2" xfId="1899" xr:uid="{00000000-0005-0000-0000-000048190000}"/>
    <cellStyle name="Hyperlink 8 2 2 3 2 2" xfId="4110" xr:uid="{00000000-0005-0000-0000-000049190000}"/>
    <cellStyle name="Hyperlink 8 2 2 3 2 2 2" xfId="10740" xr:uid="{E619B69B-48BB-417B-B206-9770E51695FB}"/>
    <cellStyle name="Hyperlink 8 2 2 3 2 3" xfId="6320" xr:uid="{00000000-0005-0000-0000-00004A190000}"/>
    <cellStyle name="Hyperlink 8 2 2 3 2 4" xfId="8530" xr:uid="{2C0E1AD8-5B9C-4025-9C3A-90AB54CDAAD3}"/>
    <cellStyle name="Hyperlink 8 2 2 3 3" xfId="3005" xr:uid="{00000000-0005-0000-0000-00004B190000}"/>
    <cellStyle name="Hyperlink 8 2 2 3 3 2" xfId="9635" xr:uid="{6B8071AB-1626-491A-BF29-8485B4047CF9}"/>
    <cellStyle name="Hyperlink 8 2 2 3 4" xfId="5215" xr:uid="{00000000-0005-0000-0000-00004C190000}"/>
    <cellStyle name="Hyperlink 8 2 2 3 5" xfId="7425" xr:uid="{5ED42E7F-C49F-47CB-BF13-03C9146178E6}"/>
    <cellStyle name="Hyperlink 8 2 2 4" xfId="1347" xr:uid="{00000000-0005-0000-0000-00004D190000}"/>
    <cellStyle name="Hyperlink 8 2 2 4 2" xfId="3558" xr:uid="{00000000-0005-0000-0000-00004E190000}"/>
    <cellStyle name="Hyperlink 8 2 2 4 2 2" xfId="10188" xr:uid="{22D72158-7D8E-436D-9B6B-9C395C51FFD3}"/>
    <cellStyle name="Hyperlink 8 2 2 4 3" xfId="5768" xr:uid="{00000000-0005-0000-0000-00004F190000}"/>
    <cellStyle name="Hyperlink 8 2 2 4 4" xfId="7978" xr:uid="{30076B6F-EC32-4B49-B0F5-39FE3F45D7C5}"/>
    <cellStyle name="Hyperlink 8 2 2 5" xfId="2453" xr:uid="{00000000-0005-0000-0000-000050190000}"/>
    <cellStyle name="Hyperlink 8 2 2 5 2" xfId="9083" xr:uid="{2BA89DB1-2A9E-4625-8F6B-3060AE0B57DE}"/>
    <cellStyle name="Hyperlink 8 2 2 6" xfId="4663" xr:uid="{00000000-0005-0000-0000-000051190000}"/>
    <cellStyle name="Hyperlink 8 2 2 7" xfId="6873" xr:uid="{ACA68671-B261-4BC1-A1CB-CDE969D9EB4A}"/>
    <cellStyle name="Hyperlink 8 2 3" xfId="326" xr:uid="{00000000-0005-0000-0000-000052190000}"/>
    <cellStyle name="Hyperlink 8 2 3 2" xfId="602" xr:uid="{00000000-0005-0000-0000-000053190000}"/>
    <cellStyle name="Hyperlink 8 2 3 2 2" xfId="1154" xr:uid="{00000000-0005-0000-0000-000054190000}"/>
    <cellStyle name="Hyperlink 8 2 3 2 2 2" xfId="2267" xr:uid="{00000000-0005-0000-0000-000055190000}"/>
    <cellStyle name="Hyperlink 8 2 3 2 2 2 2" xfId="4478" xr:uid="{00000000-0005-0000-0000-000056190000}"/>
    <cellStyle name="Hyperlink 8 2 3 2 2 2 2 2" xfId="11108" xr:uid="{CD1053EE-4D92-44B6-8E86-912021602FF2}"/>
    <cellStyle name="Hyperlink 8 2 3 2 2 2 3" xfId="6688" xr:uid="{00000000-0005-0000-0000-000057190000}"/>
    <cellStyle name="Hyperlink 8 2 3 2 2 2 4" xfId="8898" xr:uid="{73D7EB48-EC76-45CC-B816-7E49366B24CF}"/>
    <cellStyle name="Hyperlink 8 2 3 2 2 3" xfId="3373" xr:uid="{00000000-0005-0000-0000-000058190000}"/>
    <cellStyle name="Hyperlink 8 2 3 2 2 3 2" xfId="10003" xr:uid="{EC179D29-3BAB-4FEB-86B8-73C024CEF2E1}"/>
    <cellStyle name="Hyperlink 8 2 3 2 2 4" xfId="5583" xr:uid="{00000000-0005-0000-0000-000059190000}"/>
    <cellStyle name="Hyperlink 8 2 3 2 2 5" xfId="7793" xr:uid="{C8FCB73A-4AAE-4DB9-8C9A-2AB10352648F}"/>
    <cellStyle name="Hyperlink 8 2 3 2 3" xfId="1715" xr:uid="{00000000-0005-0000-0000-00005A190000}"/>
    <cellStyle name="Hyperlink 8 2 3 2 3 2" xfId="3926" xr:uid="{00000000-0005-0000-0000-00005B190000}"/>
    <cellStyle name="Hyperlink 8 2 3 2 3 2 2" xfId="10556" xr:uid="{3BEE02D4-7945-473F-8EBA-8667824128CA}"/>
    <cellStyle name="Hyperlink 8 2 3 2 3 3" xfId="6136" xr:uid="{00000000-0005-0000-0000-00005C190000}"/>
    <cellStyle name="Hyperlink 8 2 3 2 3 4" xfId="8346" xr:uid="{4E744B49-6487-4D88-A8B9-966EC9910066}"/>
    <cellStyle name="Hyperlink 8 2 3 2 4" xfId="2821" xr:uid="{00000000-0005-0000-0000-00005D190000}"/>
    <cellStyle name="Hyperlink 8 2 3 2 4 2" xfId="9451" xr:uid="{49A18FD4-3382-4001-89A9-79A8F5BBBEC0}"/>
    <cellStyle name="Hyperlink 8 2 3 2 5" xfId="5031" xr:uid="{00000000-0005-0000-0000-00005E190000}"/>
    <cellStyle name="Hyperlink 8 2 3 2 6" xfId="7241" xr:uid="{F9F26CA7-19C2-4170-A1EA-A8B34293C3DC}"/>
    <cellStyle name="Hyperlink 8 2 3 3" xfId="878" xr:uid="{00000000-0005-0000-0000-00005F190000}"/>
    <cellStyle name="Hyperlink 8 2 3 3 2" xfId="1991" xr:uid="{00000000-0005-0000-0000-000060190000}"/>
    <cellStyle name="Hyperlink 8 2 3 3 2 2" xfId="4202" xr:uid="{00000000-0005-0000-0000-000061190000}"/>
    <cellStyle name="Hyperlink 8 2 3 3 2 2 2" xfId="10832" xr:uid="{5A660BA9-B053-43B3-A740-337B36233F81}"/>
    <cellStyle name="Hyperlink 8 2 3 3 2 3" xfId="6412" xr:uid="{00000000-0005-0000-0000-000062190000}"/>
    <cellStyle name="Hyperlink 8 2 3 3 2 4" xfId="8622" xr:uid="{416FA7FE-532F-4CAB-84DE-F1E60A3C136C}"/>
    <cellStyle name="Hyperlink 8 2 3 3 3" xfId="3097" xr:uid="{00000000-0005-0000-0000-000063190000}"/>
    <cellStyle name="Hyperlink 8 2 3 3 3 2" xfId="9727" xr:uid="{EFEBFB54-BC28-421D-A184-2AFA0E737D86}"/>
    <cellStyle name="Hyperlink 8 2 3 3 4" xfId="5307" xr:uid="{00000000-0005-0000-0000-000064190000}"/>
    <cellStyle name="Hyperlink 8 2 3 3 5" xfId="7517" xr:uid="{A5AF9F56-6156-4502-A00B-56391DA8C39E}"/>
    <cellStyle name="Hyperlink 8 2 3 4" xfId="1439" xr:uid="{00000000-0005-0000-0000-000065190000}"/>
    <cellStyle name="Hyperlink 8 2 3 4 2" xfId="3650" xr:uid="{00000000-0005-0000-0000-000066190000}"/>
    <cellStyle name="Hyperlink 8 2 3 4 2 2" xfId="10280" xr:uid="{B73A9634-EDD2-4FC4-8CE4-6B206241E33D}"/>
    <cellStyle name="Hyperlink 8 2 3 4 3" xfId="5860" xr:uid="{00000000-0005-0000-0000-000067190000}"/>
    <cellStyle name="Hyperlink 8 2 3 4 4" xfId="8070" xr:uid="{0FFA493E-C422-4EAE-8569-5CCE3C508879}"/>
    <cellStyle name="Hyperlink 8 2 3 5" xfId="2545" xr:uid="{00000000-0005-0000-0000-000068190000}"/>
    <cellStyle name="Hyperlink 8 2 3 5 2" xfId="9175" xr:uid="{A287D075-5886-4C1F-9418-2CDBB69C603E}"/>
    <cellStyle name="Hyperlink 8 2 3 6" xfId="4755" xr:uid="{00000000-0005-0000-0000-000069190000}"/>
    <cellStyle name="Hyperlink 8 2 3 7" xfId="6965" xr:uid="{E02F2346-5E5B-4F16-9EE5-8F3B929A725A}"/>
    <cellStyle name="Hyperlink 8 2 4" xfId="418" xr:uid="{00000000-0005-0000-0000-00006A190000}"/>
    <cellStyle name="Hyperlink 8 2 4 2" xfId="970" xr:uid="{00000000-0005-0000-0000-00006B190000}"/>
    <cellStyle name="Hyperlink 8 2 4 2 2" xfId="2083" xr:uid="{00000000-0005-0000-0000-00006C190000}"/>
    <cellStyle name="Hyperlink 8 2 4 2 2 2" xfId="4294" xr:uid="{00000000-0005-0000-0000-00006D190000}"/>
    <cellStyle name="Hyperlink 8 2 4 2 2 2 2" xfId="10924" xr:uid="{4C67D863-4E8E-48A8-81B0-4C083C578D34}"/>
    <cellStyle name="Hyperlink 8 2 4 2 2 3" xfId="6504" xr:uid="{00000000-0005-0000-0000-00006E190000}"/>
    <cellStyle name="Hyperlink 8 2 4 2 2 4" xfId="8714" xr:uid="{1EFDBD8F-2EBF-4302-B8C7-94D17CC2C9FC}"/>
    <cellStyle name="Hyperlink 8 2 4 2 3" xfId="3189" xr:uid="{00000000-0005-0000-0000-00006F190000}"/>
    <cellStyle name="Hyperlink 8 2 4 2 3 2" xfId="9819" xr:uid="{39FBFF52-5DB8-449A-803A-110C4F638C05}"/>
    <cellStyle name="Hyperlink 8 2 4 2 4" xfId="5399" xr:uid="{00000000-0005-0000-0000-000070190000}"/>
    <cellStyle name="Hyperlink 8 2 4 2 5" xfId="7609" xr:uid="{9188181D-FFE2-475E-B330-F9A4BECAC7DB}"/>
    <cellStyle name="Hyperlink 8 2 4 3" xfId="1531" xr:uid="{00000000-0005-0000-0000-000071190000}"/>
    <cellStyle name="Hyperlink 8 2 4 3 2" xfId="3742" xr:uid="{00000000-0005-0000-0000-000072190000}"/>
    <cellStyle name="Hyperlink 8 2 4 3 2 2" xfId="10372" xr:uid="{5953CFE0-0E17-4F10-89BB-625D0428291B}"/>
    <cellStyle name="Hyperlink 8 2 4 3 3" xfId="5952" xr:uid="{00000000-0005-0000-0000-000073190000}"/>
    <cellStyle name="Hyperlink 8 2 4 3 4" xfId="8162" xr:uid="{E452942E-84F8-4BBF-A754-C4C55BDDC73D}"/>
    <cellStyle name="Hyperlink 8 2 4 4" xfId="2637" xr:uid="{00000000-0005-0000-0000-000074190000}"/>
    <cellStyle name="Hyperlink 8 2 4 4 2" xfId="9267" xr:uid="{441C2C19-8E65-46A1-8376-10CDD1E52E0C}"/>
    <cellStyle name="Hyperlink 8 2 4 5" xfId="4847" xr:uid="{00000000-0005-0000-0000-000075190000}"/>
    <cellStyle name="Hyperlink 8 2 4 6" xfId="7057" xr:uid="{1FB93C1D-2F22-4007-8513-BA8516D2D226}"/>
    <cellStyle name="Hyperlink 8 2 5" xfId="694" xr:uid="{00000000-0005-0000-0000-000076190000}"/>
    <cellStyle name="Hyperlink 8 2 5 2" xfId="1807" xr:uid="{00000000-0005-0000-0000-000077190000}"/>
    <cellStyle name="Hyperlink 8 2 5 2 2" xfId="4018" xr:uid="{00000000-0005-0000-0000-000078190000}"/>
    <cellStyle name="Hyperlink 8 2 5 2 2 2" xfId="10648" xr:uid="{BF0B8618-9B80-4806-AE52-E4164A365757}"/>
    <cellStyle name="Hyperlink 8 2 5 2 3" xfId="6228" xr:uid="{00000000-0005-0000-0000-000079190000}"/>
    <cellStyle name="Hyperlink 8 2 5 2 4" xfId="8438" xr:uid="{9AA34BFA-0C36-4B3D-90AD-09550BA191F5}"/>
    <cellStyle name="Hyperlink 8 2 5 3" xfId="2913" xr:uid="{00000000-0005-0000-0000-00007A190000}"/>
    <cellStyle name="Hyperlink 8 2 5 3 2" xfId="9543" xr:uid="{9DD9E527-4C98-4914-A118-5FB8609F2136}"/>
    <cellStyle name="Hyperlink 8 2 5 4" xfId="5123" xr:uid="{00000000-0005-0000-0000-00007B190000}"/>
    <cellStyle name="Hyperlink 8 2 5 5" xfId="7333" xr:uid="{29934D1B-A5D2-481F-BDDF-75EEFD2306CF}"/>
    <cellStyle name="Hyperlink 8 2 6" xfId="1255" xr:uid="{00000000-0005-0000-0000-00007C190000}"/>
    <cellStyle name="Hyperlink 8 2 6 2" xfId="3466" xr:uid="{00000000-0005-0000-0000-00007D190000}"/>
    <cellStyle name="Hyperlink 8 2 6 2 2" xfId="10096" xr:uid="{AF787BEA-EECB-4308-898C-C217EF3C3D7F}"/>
    <cellStyle name="Hyperlink 8 2 6 3" xfId="5676" xr:uid="{00000000-0005-0000-0000-00007E190000}"/>
    <cellStyle name="Hyperlink 8 2 6 4" xfId="7886" xr:uid="{FA4B9D48-E9CB-4F99-9A9B-3CB32A0F1548}"/>
    <cellStyle name="Hyperlink 8 2 7" xfId="2361" xr:uid="{00000000-0005-0000-0000-00007F190000}"/>
    <cellStyle name="Hyperlink 8 2 7 2" xfId="8991" xr:uid="{FC3E1CB3-D4CA-45B3-8E68-47E1F3E8F391}"/>
    <cellStyle name="Hyperlink 8 2 8" xfId="4571" xr:uid="{00000000-0005-0000-0000-000080190000}"/>
    <cellStyle name="Hyperlink 8 2 9" xfId="6781" xr:uid="{7A3658F7-3D57-4C9F-87C9-A1CC88912738}"/>
    <cellStyle name="Hyperlink 8 3" xfId="188" xr:uid="{00000000-0005-0000-0000-000081190000}"/>
    <cellStyle name="Hyperlink 8 3 2" xfId="464" xr:uid="{00000000-0005-0000-0000-000082190000}"/>
    <cellStyle name="Hyperlink 8 3 2 2" xfId="1016" xr:uid="{00000000-0005-0000-0000-000083190000}"/>
    <cellStyle name="Hyperlink 8 3 2 2 2" xfId="2129" xr:uid="{00000000-0005-0000-0000-000084190000}"/>
    <cellStyle name="Hyperlink 8 3 2 2 2 2" xfId="4340" xr:uid="{00000000-0005-0000-0000-000085190000}"/>
    <cellStyle name="Hyperlink 8 3 2 2 2 2 2" xfId="10970" xr:uid="{6094D897-1BF8-46FF-8BEB-FC63F458449D}"/>
    <cellStyle name="Hyperlink 8 3 2 2 2 3" xfId="6550" xr:uid="{00000000-0005-0000-0000-000086190000}"/>
    <cellStyle name="Hyperlink 8 3 2 2 2 4" xfId="8760" xr:uid="{97034DE5-B749-4C96-9648-E83B86D0DC05}"/>
    <cellStyle name="Hyperlink 8 3 2 2 3" xfId="3235" xr:uid="{00000000-0005-0000-0000-000087190000}"/>
    <cellStyle name="Hyperlink 8 3 2 2 3 2" xfId="9865" xr:uid="{F70B6B44-BCC1-40DA-AD33-8F6D2B9B5BC6}"/>
    <cellStyle name="Hyperlink 8 3 2 2 4" xfId="5445" xr:uid="{00000000-0005-0000-0000-000088190000}"/>
    <cellStyle name="Hyperlink 8 3 2 2 5" xfId="7655" xr:uid="{B7352D16-DD29-4C58-A364-D4C80B9899C4}"/>
    <cellStyle name="Hyperlink 8 3 2 3" xfId="1577" xr:uid="{00000000-0005-0000-0000-000089190000}"/>
    <cellStyle name="Hyperlink 8 3 2 3 2" xfId="3788" xr:uid="{00000000-0005-0000-0000-00008A190000}"/>
    <cellStyle name="Hyperlink 8 3 2 3 2 2" xfId="10418" xr:uid="{EBEF5591-306E-4587-AAA5-3C7ADE74AC27}"/>
    <cellStyle name="Hyperlink 8 3 2 3 3" xfId="5998" xr:uid="{00000000-0005-0000-0000-00008B190000}"/>
    <cellStyle name="Hyperlink 8 3 2 3 4" xfId="8208" xr:uid="{D807BF26-5A62-4E08-9F36-4FBDC9AAEFAF}"/>
    <cellStyle name="Hyperlink 8 3 2 4" xfId="2683" xr:uid="{00000000-0005-0000-0000-00008C190000}"/>
    <cellStyle name="Hyperlink 8 3 2 4 2" xfId="9313" xr:uid="{02386681-2148-453C-BDFA-B6F70A1512C9}"/>
    <cellStyle name="Hyperlink 8 3 2 5" xfId="4893" xr:uid="{00000000-0005-0000-0000-00008D190000}"/>
    <cellStyle name="Hyperlink 8 3 2 6" xfId="7103" xr:uid="{CABD3DA2-908F-4B0C-B401-D2DD6E336532}"/>
    <cellStyle name="Hyperlink 8 3 3" xfId="740" xr:uid="{00000000-0005-0000-0000-00008E190000}"/>
    <cellStyle name="Hyperlink 8 3 3 2" xfId="1853" xr:uid="{00000000-0005-0000-0000-00008F190000}"/>
    <cellStyle name="Hyperlink 8 3 3 2 2" xfId="4064" xr:uid="{00000000-0005-0000-0000-000090190000}"/>
    <cellStyle name="Hyperlink 8 3 3 2 2 2" xfId="10694" xr:uid="{689376C1-96DF-4772-9AFD-839774854AB3}"/>
    <cellStyle name="Hyperlink 8 3 3 2 3" xfId="6274" xr:uid="{00000000-0005-0000-0000-000091190000}"/>
    <cellStyle name="Hyperlink 8 3 3 2 4" xfId="8484" xr:uid="{99481F14-B08F-457B-B28B-357617C657F3}"/>
    <cellStyle name="Hyperlink 8 3 3 3" xfId="2959" xr:uid="{00000000-0005-0000-0000-000092190000}"/>
    <cellStyle name="Hyperlink 8 3 3 3 2" xfId="9589" xr:uid="{0907BCDE-5C9E-4E13-9FB6-D4F7592435A4}"/>
    <cellStyle name="Hyperlink 8 3 3 4" xfId="5169" xr:uid="{00000000-0005-0000-0000-000093190000}"/>
    <cellStyle name="Hyperlink 8 3 3 5" xfId="7379" xr:uid="{CA25ABE9-2D66-4910-B209-DF9DC47802D1}"/>
    <cellStyle name="Hyperlink 8 3 4" xfId="1301" xr:uid="{00000000-0005-0000-0000-000094190000}"/>
    <cellStyle name="Hyperlink 8 3 4 2" xfId="3512" xr:uid="{00000000-0005-0000-0000-000095190000}"/>
    <cellStyle name="Hyperlink 8 3 4 2 2" xfId="10142" xr:uid="{4D5AF368-DED6-4EDC-A7DA-E7BD34C28E18}"/>
    <cellStyle name="Hyperlink 8 3 4 3" xfId="5722" xr:uid="{00000000-0005-0000-0000-000096190000}"/>
    <cellStyle name="Hyperlink 8 3 4 4" xfId="7932" xr:uid="{1047D443-512E-43DA-AF13-3154A362CE32}"/>
    <cellStyle name="Hyperlink 8 3 5" xfId="2407" xr:uid="{00000000-0005-0000-0000-000097190000}"/>
    <cellStyle name="Hyperlink 8 3 5 2" xfId="9037" xr:uid="{ED99BC95-3A3A-4B5F-822F-B9516B1FF057}"/>
    <cellStyle name="Hyperlink 8 3 6" xfId="4617" xr:uid="{00000000-0005-0000-0000-000098190000}"/>
    <cellStyle name="Hyperlink 8 3 7" xfId="6827" xr:uid="{08315E57-C259-40B9-A8AC-F4CD5B7EE2E1}"/>
    <cellStyle name="Hyperlink 8 4" xfId="280" xr:uid="{00000000-0005-0000-0000-000099190000}"/>
    <cellStyle name="Hyperlink 8 4 2" xfId="556" xr:uid="{00000000-0005-0000-0000-00009A190000}"/>
    <cellStyle name="Hyperlink 8 4 2 2" xfId="1108" xr:uid="{00000000-0005-0000-0000-00009B190000}"/>
    <cellStyle name="Hyperlink 8 4 2 2 2" xfId="2221" xr:uid="{00000000-0005-0000-0000-00009C190000}"/>
    <cellStyle name="Hyperlink 8 4 2 2 2 2" xfId="4432" xr:uid="{00000000-0005-0000-0000-00009D190000}"/>
    <cellStyle name="Hyperlink 8 4 2 2 2 2 2" xfId="11062" xr:uid="{0CC06A1C-1E03-4476-A9FC-000CA1C4E4BB}"/>
    <cellStyle name="Hyperlink 8 4 2 2 2 3" xfId="6642" xr:uid="{00000000-0005-0000-0000-00009E190000}"/>
    <cellStyle name="Hyperlink 8 4 2 2 2 4" xfId="8852" xr:uid="{3BE0680A-75D4-4082-BACE-B73C1872F039}"/>
    <cellStyle name="Hyperlink 8 4 2 2 3" xfId="3327" xr:uid="{00000000-0005-0000-0000-00009F190000}"/>
    <cellStyle name="Hyperlink 8 4 2 2 3 2" xfId="9957" xr:uid="{0F6DE655-BC00-4473-9C22-4F8FD3107C64}"/>
    <cellStyle name="Hyperlink 8 4 2 2 4" xfId="5537" xr:uid="{00000000-0005-0000-0000-0000A0190000}"/>
    <cellStyle name="Hyperlink 8 4 2 2 5" xfId="7747" xr:uid="{6759C5BE-D732-4ED6-8DCA-4468FA73C514}"/>
    <cellStyle name="Hyperlink 8 4 2 3" xfId="1669" xr:uid="{00000000-0005-0000-0000-0000A1190000}"/>
    <cellStyle name="Hyperlink 8 4 2 3 2" xfId="3880" xr:uid="{00000000-0005-0000-0000-0000A2190000}"/>
    <cellStyle name="Hyperlink 8 4 2 3 2 2" xfId="10510" xr:uid="{9557E9A0-2D2B-4B33-9D28-48D93B59F92F}"/>
    <cellStyle name="Hyperlink 8 4 2 3 3" xfId="6090" xr:uid="{00000000-0005-0000-0000-0000A3190000}"/>
    <cellStyle name="Hyperlink 8 4 2 3 4" xfId="8300" xr:uid="{4E5B11B5-CFF1-4562-95D6-579623CB8518}"/>
    <cellStyle name="Hyperlink 8 4 2 4" xfId="2775" xr:uid="{00000000-0005-0000-0000-0000A4190000}"/>
    <cellStyle name="Hyperlink 8 4 2 4 2" xfId="9405" xr:uid="{39DA2DAF-9F3F-4F45-84F2-933F692E940D}"/>
    <cellStyle name="Hyperlink 8 4 2 5" xfId="4985" xr:uid="{00000000-0005-0000-0000-0000A5190000}"/>
    <cellStyle name="Hyperlink 8 4 2 6" xfId="7195" xr:uid="{F9CD480C-B8DC-4F30-96B1-547BD9380E37}"/>
    <cellStyle name="Hyperlink 8 4 3" xfId="832" xr:uid="{00000000-0005-0000-0000-0000A6190000}"/>
    <cellStyle name="Hyperlink 8 4 3 2" xfId="1945" xr:uid="{00000000-0005-0000-0000-0000A7190000}"/>
    <cellStyle name="Hyperlink 8 4 3 2 2" xfId="4156" xr:uid="{00000000-0005-0000-0000-0000A8190000}"/>
    <cellStyle name="Hyperlink 8 4 3 2 2 2" xfId="10786" xr:uid="{9061C912-A4C7-48F4-A839-6B04BB11D92C}"/>
    <cellStyle name="Hyperlink 8 4 3 2 3" xfId="6366" xr:uid="{00000000-0005-0000-0000-0000A9190000}"/>
    <cellStyle name="Hyperlink 8 4 3 2 4" xfId="8576" xr:uid="{9D70AD6C-8904-4E3C-A460-F185A1F0EFF3}"/>
    <cellStyle name="Hyperlink 8 4 3 3" xfId="3051" xr:uid="{00000000-0005-0000-0000-0000AA190000}"/>
    <cellStyle name="Hyperlink 8 4 3 3 2" xfId="9681" xr:uid="{DBF60993-64D9-47C4-BA91-D10E899D5F8A}"/>
    <cellStyle name="Hyperlink 8 4 3 4" xfId="5261" xr:uid="{00000000-0005-0000-0000-0000AB190000}"/>
    <cellStyle name="Hyperlink 8 4 3 5" xfId="7471" xr:uid="{32F13C9F-0ADA-4679-9061-79A485089D9A}"/>
    <cellStyle name="Hyperlink 8 4 4" xfId="1393" xr:uid="{00000000-0005-0000-0000-0000AC190000}"/>
    <cellStyle name="Hyperlink 8 4 4 2" xfId="3604" xr:uid="{00000000-0005-0000-0000-0000AD190000}"/>
    <cellStyle name="Hyperlink 8 4 4 2 2" xfId="10234" xr:uid="{8CE45CA0-2FF9-4B06-98A1-2791596E4B0F}"/>
    <cellStyle name="Hyperlink 8 4 4 3" xfId="5814" xr:uid="{00000000-0005-0000-0000-0000AE190000}"/>
    <cellStyle name="Hyperlink 8 4 4 4" xfId="8024" xr:uid="{A792C637-4E47-4F5C-ABA0-22EE4274330D}"/>
    <cellStyle name="Hyperlink 8 4 5" xfId="2499" xr:uid="{00000000-0005-0000-0000-0000AF190000}"/>
    <cellStyle name="Hyperlink 8 4 5 2" xfId="9129" xr:uid="{DEAE5C16-4E84-40DB-9D15-A5559A1AFAEC}"/>
    <cellStyle name="Hyperlink 8 4 6" xfId="4709" xr:uid="{00000000-0005-0000-0000-0000B0190000}"/>
    <cellStyle name="Hyperlink 8 4 7" xfId="6919" xr:uid="{B843F5A1-39D2-4FD8-A1AA-14050CE0AA9D}"/>
    <cellStyle name="Hyperlink 8 5" xfId="372" xr:uid="{00000000-0005-0000-0000-0000B1190000}"/>
    <cellStyle name="Hyperlink 8 5 2" xfId="924" xr:uid="{00000000-0005-0000-0000-0000B2190000}"/>
    <cellStyle name="Hyperlink 8 5 2 2" xfId="2037" xr:uid="{00000000-0005-0000-0000-0000B3190000}"/>
    <cellStyle name="Hyperlink 8 5 2 2 2" xfId="4248" xr:uid="{00000000-0005-0000-0000-0000B4190000}"/>
    <cellStyle name="Hyperlink 8 5 2 2 2 2" xfId="10878" xr:uid="{9B513B5A-87B4-48E2-9100-81D2E103B119}"/>
    <cellStyle name="Hyperlink 8 5 2 2 3" xfId="6458" xr:uid="{00000000-0005-0000-0000-0000B5190000}"/>
    <cellStyle name="Hyperlink 8 5 2 2 4" xfId="8668" xr:uid="{9D533F3E-4575-4198-AA11-2C7ACFE354FA}"/>
    <cellStyle name="Hyperlink 8 5 2 3" xfId="3143" xr:uid="{00000000-0005-0000-0000-0000B6190000}"/>
    <cellStyle name="Hyperlink 8 5 2 3 2" xfId="9773" xr:uid="{0E89B636-6CF8-4357-AF20-FEC3A91FF3C0}"/>
    <cellStyle name="Hyperlink 8 5 2 4" xfId="5353" xr:uid="{00000000-0005-0000-0000-0000B7190000}"/>
    <cellStyle name="Hyperlink 8 5 2 5" xfId="7563" xr:uid="{900E59C6-A02A-4FEB-B082-25F145968F3E}"/>
    <cellStyle name="Hyperlink 8 5 3" xfId="1485" xr:uid="{00000000-0005-0000-0000-0000B8190000}"/>
    <cellStyle name="Hyperlink 8 5 3 2" xfId="3696" xr:uid="{00000000-0005-0000-0000-0000B9190000}"/>
    <cellStyle name="Hyperlink 8 5 3 2 2" xfId="10326" xr:uid="{DAB8C125-11B8-4CBA-A4AA-012F2E7C95C6}"/>
    <cellStyle name="Hyperlink 8 5 3 3" xfId="5906" xr:uid="{00000000-0005-0000-0000-0000BA190000}"/>
    <cellStyle name="Hyperlink 8 5 3 4" xfId="8116" xr:uid="{F1E1EA03-0BDE-4099-A78C-1F9DF5683620}"/>
    <cellStyle name="Hyperlink 8 5 4" xfId="2591" xr:uid="{00000000-0005-0000-0000-0000BB190000}"/>
    <cellStyle name="Hyperlink 8 5 4 2" xfId="9221" xr:uid="{0934C596-1D09-4A0B-8C59-7156F4021515}"/>
    <cellStyle name="Hyperlink 8 5 5" xfId="4801" xr:uid="{00000000-0005-0000-0000-0000BC190000}"/>
    <cellStyle name="Hyperlink 8 5 6" xfId="7011" xr:uid="{AFACF596-04B4-4B40-B6A4-F193ABCB2E7C}"/>
    <cellStyle name="Hyperlink 8 6" xfId="648" xr:uid="{00000000-0005-0000-0000-0000BD190000}"/>
    <cellStyle name="Hyperlink 8 6 2" xfId="1761" xr:uid="{00000000-0005-0000-0000-0000BE190000}"/>
    <cellStyle name="Hyperlink 8 6 2 2" xfId="3972" xr:uid="{00000000-0005-0000-0000-0000BF190000}"/>
    <cellStyle name="Hyperlink 8 6 2 2 2" xfId="10602" xr:uid="{B9EA6C8A-9913-4607-A34E-38CD1A06AE15}"/>
    <cellStyle name="Hyperlink 8 6 2 3" xfId="6182" xr:uid="{00000000-0005-0000-0000-0000C0190000}"/>
    <cellStyle name="Hyperlink 8 6 2 4" xfId="8392" xr:uid="{F039ABFA-C59B-4F49-931B-5D19D8960B6F}"/>
    <cellStyle name="Hyperlink 8 6 3" xfId="2867" xr:uid="{00000000-0005-0000-0000-0000C1190000}"/>
    <cellStyle name="Hyperlink 8 6 3 2" xfId="9497" xr:uid="{C020B258-72C6-44F9-9B00-792EE8DA2ABC}"/>
    <cellStyle name="Hyperlink 8 6 4" xfId="5077" xr:uid="{00000000-0005-0000-0000-0000C2190000}"/>
    <cellStyle name="Hyperlink 8 6 5" xfId="7287" xr:uid="{B09D74D7-9659-471F-9B03-25D402ABA73B}"/>
    <cellStyle name="Hyperlink 8 7" xfId="1209" xr:uid="{00000000-0005-0000-0000-0000C3190000}"/>
    <cellStyle name="Hyperlink 8 7 2" xfId="3420" xr:uid="{00000000-0005-0000-0000-0000C4190000}"/>
    <cellStyle name="Hyperlink 8 7 2 2" xfId="10050" xr:uid="{6F656B99-8E1E-42CC-984B-B79EF471B500}"/>
    <cellStyle name="Hyperlink 8 7 3" xfId="5630" xr:uid="{00000000-0005-0000-0000-0000C5190000}"/>
    <cellStyle name="Hyperlink 8 7 4" xfId="7840" xr:uid="{CA886078-8F7B-48F7-B726-0CCB80FD59C2}"/>
    <cellStyle name="Hyperlink 8 8" xfId="2315" xr:uid="{00000000-0005-0000-0000-0000C6190000}"/>
    <cellStyle name="Hyperlink 8 8 2" xfId="8945" xr:uid="{12F8BFEC-4B42-4D76-8359-302246930A07}"/>
    <cellStyle name="Hyperlink 8 9" xfId="4525" xr:uid="{00000000-0005-0000-0000-0000C7190000}"/>
    <cellStyle name="Hyperlink 9" xfId="101" xr:uid="{00000000-0005-0000-0000-0000C8190000}"/>
    <cellStyle name="Hyperlink 9 2" xfId="193" xr:uid="{00000000-0005-0000-0000-0000C9190000}"/>
    <cellStyle name="Hyperlink 9 2 2" xfId="469" xr:uid="{00000000-0005-0000-0000-0000CA190000}"/>
    <cellStyle name="Hyperlink 9 2 2 2" xfId="1021" xr:uid="{00000000-0005-0000-0000-0000CB190000}"/>
    <cellStyle name="Hyperlink 9 2 2 2 2" xfId="2134" xr:uid="{00000000-0005-0000-0000-0000CC190000}"/>
    <cellStyle name="Hyperlink 9 2 2 2 2 2" xfId="4345" xr:uid="{00000000-0005-0000-0000-0000CD190000}"/>
    <cellStyle name="Hyperlink 9 2 2 2 2 2 2" xfId="10975" xr:uid="{D9A6DCB9-8BF1-44D0-AC82-2744804CB13E}"/>
    <cellStyle name="Hyperlink 9 2 2 2 2 3" xfId="6555" xr:uid="{00000000-0005-0000-0000-0000CE190000}"/>
    <cellStyle name="Hyperlink 9 2 2 2 2 4" xfId="8765" xr:uid="{333149AF-7D50-432D-BC2B-1B7EB1887276}"/>
    <cellStyle name="Hyperlink 9 2 2 2 3" xfId="3240" xr:uid="{00000000-0005-0000-0000-0000CF190000}"/>
    <cellStyle name="Hyperlink 9 2 2 2 3 2" xfId="9870" xr:uid="{079A1C04-1C97-4EAD-A20F-00893C9BE494}"/>
    <cellStyle name="Hyperlink 9 2 2 2 4" xfId="5450" xr:uid="{00000000-0005-0000-0000-0000D0190000}"/>
    <cellStyle name="Hyperlink 9 2 2 2 5" xfId="7660" xr:uid="{650763CE-11E0-422B-89B6-7A4215E51C60}"/>
    <cellStyle name="Hyperlink 9 2 2 3" xfId="1582" xr:uid="{00000000-0005-0000-0000-0000D1190000}"/>
    <cellStyle name="Hyperlink 9 2 2 3 2" xfId="3793" xr:uid="{00000000-0005-0000-0000-0000D2190000}"/>
    <cellStyle name="Hyperlink 9 2 2 3 2 2" xfId="10423" xr:uid="{55571B4E-0546-4C24-8479-75980A5BD953}"/>
    <cellStyle name="Hyperlink 9 2 2 3 3" xfId="6003" xr:uid="{00000000-0005-0000-0000-0000D3190000}"/>
    <cellStyle name="Hyperlink 9 2 2 3 4" xfId="8213" xr:uid="{A6FEC1F4-2536-4D8C-A597-6C019ED8D9E7}"/>
    <cellStyle name="Hyperlink 9 2 2 4" xfId="2688" xr:uid="{00000000-0005-0000-0000-0000D4190000}"/>
    <cellStyle name="Hyperlink 9 2 2 4 2" xfId="9318" xr:uid="{957CBE8F-FA67-4487-AF4E-034D9AEA3CFD}"/>
    <cellStyle name="Hyperlink 9 2 2 5" xfId="4898" xr:uid="{00000000-0005-0000-0000-0000D5190000}"/>
    <cellStyle name="Hyperlink 9 2 2 6" xfId="7108" xr:uid="{D3E79D90-E9A7-4D95-8C31-10A637442205}"/>
    <cellStyle name="Hyperlink 9 2 3" xfId="745" xr:uid="{00000000-0005-0000-0000-0000D6190000}"/>
    <cellStyle name="Hyperlink 9 2 3 2" xfId="1858" xr:uid="{00000000-0005-0000-0000-0000D7190000}"/>
    <cellStyle name="Hyperlink 9 2 3 2 2" xfId="4069" xr:uid="{00000000-0005-0000-0000-0000D8190000}"/>
    <cellStyle name="Hyperlink 9 2 3 2 2 2" xfId="10699" xr:uid="{FB8B2CCC-4FA4-49A4-99D7-2D190D29EF7F}"/>
    <cellStyle name="Hyperlink 9 2 3 2 3" xfId="6279" xr:uid="{00000000-0005-0000-0000-0000D9190000}"/>
    <cellStyle name="Hyperlink 9 2 3 2 4" xfId="8489" xr:uid="{C63A8CA9-6EB6-435D-99FA-BEB33D4A7105}"/>
    <cellStyle name="Hyperlink 9 2 3 3" xfId="2964" xr:uid="{00000000-0005-0000-0000-0000DA190000}"/>
    <cellStyle name="Hyperlink 9 2 3 3 2" xfId="9594" xr:uid="{2AB65D8B-78FC-4C7B-9E08-5B98698EE387}"/>
    <cellStyle name="Hyperlink 9 2 3 4" xfId="5174" xr:uid="{00000000-0005-0000-0000-0000DB190000}"/>
    <cellStyle name="Hyperlink 9 2 3 5" xfId="7384" xr:uid="{AF9395DA-C3F5-4A56-A83D-B43696F235EE}"/>
    <cellStyle name="Hyperlink 9 2 4" xfId="1306" xr:uid="{00000000-0005-0000-0000-0000DC190000}"/>
    <cellStyle name="Hyperlink 9 2 4 2" xfId="3517" xr:uid="{00000000-0005-0000-0000-0000DD190000}"/>
    <cellStyle name="Hyperlink 9 2 4 2 2" xfId="10147" xr:uid="{30F8A699-D291-4A0B-BD02-588E5A84ECA9}"/>
    <cellStyle name="Hyperlink 9 2 4 3" xfId="5727" xr:uid="{00000000-0005-0000-0000-0000DE190000}"/>
    <cellStyle name="Hyperlink 9 2 4 4" xfId="7937" xr:uid="{F99790E5-1E0C-4132-B1A9-43200374C330}"/>
    <cellStyle name="Hyperlink 9 2 5" xfId="2412" xr:uid="{00000000-0005-0000-0000-0000DF190000}"/>
    <cellStyle name="Hyperlink 9 2 5 2" xfId="9042" xr:uid="{128E7D00-D78A-4F1D-89CC-0D86A6DCDB43}"/>
    <cellStyle name="Hyperlink 9 2 6" xfId="4622" xr:uid="{00000000-0005-0000-0000-0000E0190000}"/>
    <cellStyle name="Hyperlink 9 2 7" xfId="6832" xr:uid="{2F2C2859-EDDF-4094-8F22-5DF571395848}"/>
    <cellStyle name="Hyperlink 9 3" xfId="285" xr:uid="{00000000-0005-0000-0000-0000E1190000}"/>
    <cellStyle name="Hyperlink 9 3 2" xfId="561" xr:uid="{00000000-0005-0000-0000-0000E2190000}"/>
    <cellStyle name="Hyperlink 9 3 2 2" xfId="1113" xr:uid="{00000000-0005-0000-0000-0000E3190000}"/>
    <cellStyle name="Hyperlink 9 3 2 2 2" xfId="2226" xr:uid="{00000000-0005-0000-0000-0000E4190000}"/>
    <cellStyle name="Hyperlink 9 3 2 2 2 2" xfId="4437" xr:uid="{00000000-0005-0000-0000-0000E5190000}"/>
    <cellStyle name="Hyperlink 9 3 2 2 2 2 2" xfId="11067" xr:uid="{52741831-E997-44C7-A74C-BDE977245526}"/>
    <cellStyle name="Hyperlink 9 3 2 2 2 3" xfId="6647" xr:uid="{00000000-0005-0000-0000-0000E6190000}"/>
    <cellStyle name="Hyperlink 9 3 2 2 2 4" xfId="8857" xr:uid="{884BE061-31CF-4B85-B51C-2223A72A300E}"/>
    <cellStyle name="Hyperlink 9 3 2 2 3" xfId="3332" xr:uid="{00000000-0005-0000-0000-0000E7190000}"/>
    <cellStyle name="Hyperlink 9 3 2 2 3 2" xfId="9962" xr:uid="{40121A0A-4C7D-40B3-B7D6-19E0701FC292}"/>
    <cellStyle name="Hyperlink 9 3 2 2 4" xfId="5542" xr:uid="{00000000-0005-0000-0000-0000E8190000}"/>
    <cellStyle name="Hyperlink 9 3 2 2 5" xfId="7752" xr:uid="{549BAE88-CC1F-4162-A7FB-EEAFD83298D8}"/>
    <cellStyle name="Hyperlink 9 3 2 3" xfId="1674" xr:uid="{00000000-0005-0000-0000-0000E9190000}"/>
    <cellStyle name="Hyperlink 9 3 2 3 2" xfId="3885" xr:uid="{00000000-0005-0000-0000-0000EA190000}"/>
    <cellStyle name="Hyperlink 9 3 2 3 2 2" xfId="10515" xr:uid="{410373B0-5F30-4656-9D86-3504B541F829}"/>
    <cellStyle name="Hyperlink 9 3 2 3 3" xfId="6095" xr:uid="{00000000-0005-0000-0000-0000EB190000}"/>
    <cellStyle name="Hyperlink 9 3 2 3 4" xfId="8305" xr:uid="{E738A44A-1D5E-4953-A5C4-7D42EA3E63A6}"/>
    <cellStyle name="Hyperlink 9 3 2 4" xfId="2780" xr:uid="{00000000-0005-0000-0000-0000EC190000}"/>
    <cellStyle name="Hyperlink 9 3 2 4 2" xfId="9410" xr:uid="{8C028921-74A5-4C84-AC89-26FEBFEB9FD6}"/>
    <cellStyle name="Hyperlink 9 3 2 5" xfId="4990" xr:uid="{00000000-0005-0000-0000-0000ED190000}"/>
    <cellStyle name="Hyperlink 9 3 2 6" xfId="7200" xr:uid="{A804B0AA-8A1D-4F44-9CB8-DF650F31626B}"/>
    <cellStyle name="Hyperlink 9 3 3" xfId="837" xr:uid="{00000000-0005-0000-0000-0000EE190000}"/>
    <cellStyle name="Hyperlink 9 3 3 2" xfId="1950" xr:uid="{00000000-0005-0000-0000-0000EF190000}"/>
    <cellStyle name="Hyperlink 9 3 3 2 2" xfId="4161" xr:uid="{00000000-0005-0000-0000-0000F0190000}"/>
    <cellStyle name="Hyperlink 9 3 3 2 2 2" xfId="10791" xr:uid="{0A4C910D-4474-485C-BDE9-82B2171E544E}"/>
    <cellStyle name="Hyperlink 9 3 3 2 3" xfId="6371" xr:uid="{00000000-0005-0000-0000-0000F1190000}"/>
    <cellStyle name="Hyperlink 9 3 3 2 4" xfId="8581" xr:uid="{7D801002-6535-47FD-89C5-052ABBC44A33}"/>
    <cellStyle name="Hyperlink 9 3 3 3" xfId="3056" xr:uid="{00000000-0005-0000-0000-0000F2190000}"/>
    <cellStyle name="Hyperlink 9 3 3 3 2" xfId="9686" xr:uid="{57A8C278-9C99-4B7D-B295-3A4D5E763835}"/>
    <cellStyle name="Hyperlink 9 3 3 4" xfId="5266" xr:uid="{00000000-0005-0000-0000-0000F3190000}"/>
    <cellStyle name="Hyperlink 9 3 3 5" xfId="7476" xr:uid="{220B9424-143C-4908-8275-274B6F140780}"/>
    <cellStyle name="Hyperlink 9 3 4" xfId="1398" xr:uid="{00000000-0005-0000-0000-0000F4190000}"/>
    <cellStyle name="Hyperlink 9 3 4 2" xfId="3609" xr:uid="{00000000-0005-0000-0000-0000F5190000}"/>
    <cellStyle name="Hyperlink 9 3 4 2 2" xfId="10239" xr:uid="{DC0FC8EF-E9E9-4D6B-9A6F-508F3F2AD281}"/>
    <cellStyle name="Hyperlink 9 3 4 3" xfId="5819" xr:uid="{00000000-0005-0000-0000-0000F6190000}"/>
    <cellStyle name="Hyperlink 9 3 4 4" xfId="8029" xr:uid="{DF1EBDEA-8FDB-46C2-9482-CC50AE9AEA4A}"/>
    <cellStyle name="Hyperlink 9 3 5" xfId="2504" xr:uid="{00000000-0005-0000-0000-0000F7190000}"/>
    <cellStyle name="Hyperlink 9 3 5 2" xfId="9134" xr:uid="{27545D82-1A76-42B1-A478-67E25A1A155C}"/>
    <cellStyle name="Hyperlink 9 3 6" xfId="4714" xr:uid="{00000000-0005-0000-0000-0000F8190000}"/>
    <cellStyle name="Hyperlink 9 3 7" xfId="6924" xr:uid="{31DE6009-38C4-4D76-9EEF-545BEA75BC13}"/>
    <cellStyle name="Hyperlink 9 4" xfId="377" xr:uid="{00000000-0005-0000-0000-0000F9190000}"/>
    <cellStyle name="Hyperlink 9 4 2" xfId="929" xr:uid="{00000000-0005-0000-0000-0000FA190000}"/>
    <cellStyle name="Hyperlink 9 4 2 2" xfId="2042" xr:uid="{00000000-0005-0000-0000-0000FB190000}"/>
    <cellStyle name="Hyperlink 9 4 2 2 2" xfId="4253" xr:uid="{00000000-0005-0000-0000-0000FC190000}"/>
    <cellStyle name="Hyperlink 9 4 2 2 2 2" xfId="10883" xr:uid="{4C5C41CB-69F2-4F1A-9F01-09590C16B97A}"/>
    <cellStyle name="Hyperlink 9 4 2 2 3" xfId="6463" xr:uid="{00000000-0005-0000-0000-0000FD190000}"/>
    <cellStyle name="Hyperlink 9 4 2 2 4" xfId="8673" xr:uid="{B6609BBF-4769-4760-83F9-434E9A9988AC}"/>
    <cellStyle name="Hyperlink 9 4 2 3" xfId="3148" xr:uid="{00000000-0005-0000-0000-0000FE190000}"/>
    <cellStyle name="Hyperlink 9 4 2 3 2" xfId="9778" xr:uid="{75E4FF89-4C5D-4B40-8D4C-A808FD9D2670}"/>
    <cellStyle name="Hyperlink 9 4 2 4" xfId="5358" xr:uid="{00000000-0005-0000-0000-0000FF190000}"/>
    <cellStyle name="Hyperlink 9 4 2 5" xfId="7568" xr:uid="{F232E2F7-EC0C-4F23-9EF8-4C49A87CFE59}"/>
    <cellStyle name="Hyperlink 9 4 3" xfId="1490" xr:uid="{00000000-0005-0000-0000-0000001A0000}"/>
    <cellStyle name="Hyperlink 9 4 3 2" xfId="3701" xr:uid="{00000000-0005-0000-0000-0000011A0000}"/>
    <cellStyle name="Hyperlink 9 4 3 2 2" xfId="10331" xr:uid="{AB01C2DD-DDC7-45F3-87CC-53BB2CBD3A96}"/>
    <cellStyle name="Hyperlink 9 4 3 3" xfId="5911" xr:uid="{00000000-0005-0000-0000-0000021A0000}"/>
    <cellStyle name="Hyperlink 9 4 3 4" xfId="8121" xr:uid="{FF7793F5-58BA-44C9-8EE0-0E3EE6868494}"/>
    <cellStyle name="Hyperlink 9 4 4" xfId="2596" xr:uid="{00000000-0005-0000-0000-0000031A0000}"/>
    <cellStyle name="Hyperlink 9 4 4 2" xfId="9226" xr:uid="{318912C9-D136-4585-AB2D-2AE0AF67A6F4}"/>
    <cellStyle name="Hyperlink 9 4 5" xfId="4806" xr:uid="{00000000-0005-0000-0000-0000041A0000}"/>
    <cellStyle name="Hyperlink 9 4 6" xfId="7016" xr:uid="{72D7C1BF-3B6B-43AE-89AD-4F9CB78EC05D}"/>
    <cellStyle name="Hyperlink 9 5" xfId="653" xr:uid="{00000000-0005-0000-0000-0000051A0000}"/>
    <cellStyle name="Hyperlink 9 5 2" xfId="1766" xr:uid="{00000000-0005-0000-0000-0000061A0000}"/>
    <cellStyle name="Hyperlink 9 5 2 2" xfId="3977" xr:uid="{00000000-0005-0000-0000-0000071A0000}"/>
    <cellStyle name="Hyperlink 9 5 2 2 2" xfId="10607" xr:uid="{9F3950DF-97C5-4B34-80EC-38EAA07CCDE3}"/>
    <cellStyle name="Hyperlink 9 5 2 3" xfId="6187" xr:uid="{00000000-0005-0000-0000-0000081A0000}"/>
    <cellStyle name="Hyperlink 9 5 2 4" xfId="8397" xr:uid="{04CA9983-3082-4B59-B667-9E15F293FD76}"/>
    <cellStyle name="Hyperlink 9 5 3" xfId="2872" xr:uid="{00000000-0005-0000-0000-0000091A0000}"/>
    <cellStyle name="Hyperlink 9 5 3 2" xfId="9502" xr:uid="{6F20FD2B-0EC0-4D1C-81B5-DC2B13B10312}"/>
    <cellStyle name="Hyperlink 9 5 4" xfId="5082" xr:uid="{00000000-0005-0000-0000-00000A1A0000}"/>
    <cellStyle name="Hyperlink 9 5 5" xfId="7292" xr:uid="{6006D2D2-57D5-48C3-A6D3-04A27581B7E6}"/>
    <cellStyle name="Hyperlink 9 6" xfId="1214" xr:uid="{00000000-0005-0000-0000-00000B1A0000}"/>
    <cellStyle name="Hyperlink 9 6 2" xfId="3425" xr:uid="{00000000-0005-0000-0000-00000C1A0000}"/>
    <cellStyle name="Hyperlink 9 6 2 2" xfId="10055" xr:uid="{B7A2860E-8715-4DF1-AE2B-4536C2C01EB3}"/>
    <cellStyle name="Hyperlink 9 6 3" xfId="5635" xr:uid="{00000000-0005-0000-0000-00000D1A0000}"/>
    <cellStyle name="Hyperlink 9 6 4" xfId="7845" xr:uid="{70E167E2-ADBE-4230-9B87-40F10C4DB11E}"/>
    <cellStyle name="Hyperlink 9 7" xfId="2320" xr:uid="{00000000-0005-0000-0000-00000E1A0000}"/>
    <cellStyle name="Hyperlink 9 7 2" xfId="8950" xr:uid="{92863B3C-5CB9-498F-93EF-CD5EC87C3ACE}"/>
    <cellStyle name="Hyperlink 9 8" xfId="4530" xr:uid="{00000000-0005-0000-0000-00000F1A0000}"/>
    <cellStyle name="Hyperlink 9 9" xfId="6740" xr:uid="{90EE1808-0D1E-49FA-A05A-988C4EA4197D}"/>
    <cellStyle name="Input" xfId="12" builtinId="20" customBuiltin="1"/>
    <cellStyle name="Linked Cell" xfId="15" builtinId="24" customBuiltin="1"/>
    <cellStyle name="Neutral" xfId="11" builtinId="28" customBuiltin="1"/>
    <cellStyle name="Neutral 2" xfId="1161" xr:uid="{00000000-0005-0000-0000-0000131A0000}"/>
    <cellStyle name="Normal" xfId="0" builtinId="0"/>
    <cellStyle name="Normal 2" xfId="45" xr:uid="{00000000-0005-0000-0000-0000151A0000}"/>
    <cellStyle name="Normal 2 2" xfId="48" xr:uid="{00000000-0005-0000-0000-0000161A0000}"/>
    <cellStyle name="Normal 3" xfId="47" xr:uid="{00000000-0005-0000-0000-0000171A0000}"/>
    <cellStyle name="Normal 4" xfId="56" xr:uid="{00000000-0005-0000-0000-0000181A0000}"/>
    <cellStyle name="Normal 4 2" xfId="63" xr:uid="{00000000-0005-0000-0000-0000191A0000}"/>
    <cellStyle name="Normal 5" xfId="2273" xr:uid="{00000000-0005-0000-0000-00001A1A0000}"/>
    <cellStyle name="Normal 5 2" xfId="2" xr:uid="{00000000-0005-0000-0000-00001B1A0000}"/>
    <cellStyle name="Note" xfId="18" builtinId="10" customBuiltin="1"/>
    <cellStyle name="Output" xfId="13" builtinId="21" customBuiltin="1"/>
    <cellStyle name="Title" xfId="4" builtinId="15" customBuiltin="1"/>
    <cellStyle name="Title 2" xfId="1160" xr:uid="{00000000-0005-0000-0000-0000201A0000}"/>
    <cellStyle name="Título 4" xfId="57" xr:uid="{00000000-0005-0000-0000-0000241A0000}"/>
    <cellStyle name="Total" xfId="20" builtinId="25" customBuiltin="1"/>
    <cellStyle name="Warning Text" xfId="17" builtinId="11" customBuiltin="1"/>
  </cellStyles>
  <dxfs count="5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576"/>
      <tableStyleElement type="headerRow" dxfId="575"/>
      <tableStyleElement type="totalRow" dxfId="574"/>
      <tableStyleElement type="firstColumn" dxfId="573"/>
      <tableStyleElement type="lastColumn" dxfId="572"/>
      <tableStyleElement type="firstRowStripe" dxfId="571"/>
      <tableStyleElement type="firstColumnStripe" dxfId="570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3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chartsheet" Target="chartsheets/sheet5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chartsheet" Target="chartsheets/sheet6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worksheet" Target="worksheets/sheet1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"/>
  <dimension ref="A1:Q1023569"/>
  <sheetViews>
    <sheetView topLeftCell="E1" zoomScale="84" zoomScaleNormal="84" workbookViewId="0">
      <pane ySplit="4" topLeftCell="A198" activePane="bottomLeft" state="frozen"/>
      <selection pane="bottomLeft" activeCell="G211" sqref="G211"/>
    </sheetView>
  </sheetViews>
  <sheetFormatPr defaultColWidth="12.28515625" defaultRowHeight="15" x14ac:dyDescent="0.25"/>
  <cols>
    <col min="1" max="1" width="25.7109375" style="99" bestFit="1" customWidth="1"/>
    <col min="2" max="2" width="21.140625" style="81" customWidth="1"/>
    <col min="3" max="3" width="17.7109375" style="43" customWidth="1"/>
    <col min="4" max="4" width="29.28515625" style="99" customWidth="1"/>
    <col min="5" max="5" width="13.5703125" style="74" customWidth="1"/>
    <col min="6" max="6" width="11.7109375" style="44" customWidth="1"/>
    <col min="7" max="7" width="62.42578125" style="44" customWidth="1"/>
    <col min="8" max="10" width="5.85546875" style="44" customWidth="1"/>
    <col min="11" max="11" width="5.7109375" style="44" customWidth="1"/>
    <col min="12" max="12" width="52.5703125" style="44" customWidth="1"/>
    <col min="13" max="13" width="20" style="99" customWidth="1"/>
    <col min="14" max="14" width="17.5703125" style="99" customWidth="1"/>
    <col min="15" max="15" width="42.85546875" style="99" customWidth="1"/>
    <col min="16" max="16" width="24" style="129" customWidth="1"/>
    <col min="17" max="17" width="52.5703125" style="68" bestFit="1" customWidth="1"/>
    <col min="18" max="16384" width="12.28515625" style="42"/>
  </cols>
  <sheetData>
    <row r="1" spans="1:17" ht="18" x14ac:dyDescent="0.25">
      <c r="A1" s="146" t="s">
        <v>2147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8"/>
    </row>
    <row r="2" spans="1:17" ht="18" x14ac:dyDescent="0.25">
      <c r="A2" s="143" t="s">
        <v>2144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5"/>
    </row>
    <row r="3" spans="1:17" ht="18.75" thickBot="1" x14ac:dyDescent="0.3">
      <c r="A3" s="149" t="s">
        <v>2634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1"/>
    </row>
    <row r="4" spans="1:17" s="25" customFormat="1" ht="18" x14ac:dyDescent="0.25">
      <c r="A4" s="89" t="s">
        <v>2386</v>
      </c>
      <c r="B4" s="88" t="s">
        <v>2619</v>
      </c>
      <c r="C4" s="89" t="s">
        <v>11</v>
      </c>
      <c r="D4" s="89" t="s">
        <v>12</v>
      </c>
      <c r="E4" s="89" t="s">
        <v>18</v>
      </c>
      <c r="F4" s="89"/>
      <c r="G4" s="89"/>
      <c r="H4" s="89"/>
      <c r="I4" s="89"/>
      <c r="J4" s="89"/>
      <c r="K4" s="89"/>
      <c r="L4" s="89" t="s">
        <v>2396</v>
      </c>
      <c r="M4" s="45" t="s">
        <v>14</v>
      </c>
      <c r="N4" s="45" t="s">
        <v>2410</v>
      </c>
      <c r="O4" s="64" t="s">
        <v>2442</v>
      </c>
      <c r="P4" s="128" t="s">
        <v>2615</v>
      </c>
      <c r="Q4" s="90" t="s">
        <v>2429</v>
      </c>
    </row>
    <row r="5" spans="1:17" s="119" customFormat="1" ht="21" customHeight="1" x14ac:dyDescent="0.25">
      <c r="A5" s="137" t="str">
        <f>VLOOKUP(E5,'LISTADO ATM'!$A$2:$C$901,3,0)</f>
        <v>DISTRITO NACIONAL</v>
      </c>
      <c r="B5" s="139">
        <v>3336036301</v>
      </c>
      <c r="C5" s="94">
        <v>44462.826481481483</v>
      </c>
      <c r="D5" s="94" t="s">
        <v>2174</v>
      </c>
      <c r="E5" s="136">
        <v>932</v>
      </c>
      <c r="F5" s="137" t="str">
        <f>VLOOKUP(E5,VIP!$A$2:$O16171,2,0)</f>
        <v>DRBR01E</v>
      </c>
      <c r="G5" s="137" t="str">
        <f>VLOOKUP(E5,'LISTADO ATM'!$A$2:$B$900,2,0)</f>
        <v xml:space="preserve">ATM Banco Agrícola </v>
      </c>
      <c r="H5" s="137" t="str">
        <f>VLOOKUP(E5,VIP!$A$2:$O21132,7,FALSE)</f>
        <v>Si</v>
      </c>
      <c r="I5" s="137" t="str">
        <f>VLOOKUP(E5,VIP!$A$2:$O13097,8,FALSE)</f>
        <v>Si</v>
      </c>
      <c r="J5" s="137" t="str">
        <f>VLOOKUP(E5,VIP!$A$2:$O13047,8,FALSE)</f>
        <v>Si</v>
      </c>
      <c r="K5" s="137" t="str">
        <f>VLOOKUP(E5,VIP!$A$2:$O16621,6,0)</f>
        <v>NO</v>
      </c>
      <c r="L5" s="138" t="s">
        <v>2212</v>
      </c>
      <c r="M5" s="141" t="s">
        <v>2530</v>
      </c>
      <c r="N5" s="93" t="s">
        <v>2443</v>
      </c>
      <c r="O5" s="137" t="s">
        <v>2445</v>
      </c>
      <c r="P5" s="138"/>
      <c r="Q5" s="142">
        <v>44466.454861111109</v>
      </c>
    </row>
    <row r="6" spans="1:17" s="119" customFormat="1" ht="21" customHeight="1" x14ac:dyDescent="0.25">
      <c r="A6" s="137" t="str">
        <f>VLOOKUP(E6,'LISTADO ATM'!$A$2:$C$901,3,0)</f>
        <v>SUR</v>
      </c>
      <c r="B6" s="139">
        <v>3336036389</v>
      </c>
      <c r="C6" s="94">
        <v>44462.936932870369</v>
      </c>
      <c r="D6" s="94" t="s">
        <v>2174</v>
      </c>
      <c r="E6" s="136">
        <v>252</v>
      </c>
      <c r="F6" s="137" t="str">
        <f>VLOOKUP(E6,VIP!$A$2:$O16153,2,0)</f>
        <v>DRBR252</v>
      </c>
      <c r="G6" s="137" t="str">
        <f>VLOOKUP(E6,'LISTADO ATM'!$A$2:$B$900,2,0)</f>
        <v xml:space="preserve">ATM Banco Agrícola (Barahona) </v>
      </c>
      <c r="H6" s="137" t="str">
        <f>VLOOKUP(E6,VIP!$A$2:$O21114,7,FALSE)</f>
        <v>Si</v>
      </c>
      <c r="I6" s="137" t="str">
        <f>VLOOKUP(E6,VIP!$A$2:$O13079,8,FALSE)</f>
        <v>Si</v>
      </c>
      <c r="J6" s="137" t="str">
        <f>VLOOKUP(E6,VIP!$A$2:$O13029,8,FALSE)</f>
        <v>Si</v>
      </c>
      <c r="K6" s="137" t="str">
        <f>VLOOKUP(E6,VIP!$A$2:$O16603,6,0)</f>
        <v>NO</v>
      </c>
      <c r="L6" s="138" t="s">
        <v>2212</v>
      </c>
      <c r="M6" s="141" t="s">
        <v>2530</v>
      </c>
      <c r="N6" s="93" t="s">
        <v>2443</v>
      </c>
      <c r="O6" s="137" t="s">
        <v>2445</v>
      </c>
      <c r="P6" s="138"/>
      <c r="Q6" s="142">
        <v>44466.404861111114</v>
      </c>
    </row>
    <row r="7" spans="1:17" s="119" customFormat="1" ht="21" customHeight="1" x14ac:dyDescent="0.25">
      <c r="A7" s="137" t="str">
        <f>VLOOKUP(E7,'LISTADO ATM'!$A$2:$C$901,3,0)</f>
        <v>DISTRITO NACIONAL</v>
      </c>
      <c r="B7" s="139">
        <v>3336036594</v>
      </c>
      <c r="C7" s="94">
        <v>44463.861377314817</v>
      </c>
      <c r="D7" s="94" t="s">
        <v>2174</v>
      </c>
      <c r="E7" s="136">
        <v>983</v>
      </c>
      <c r="F7" s="137" t="str">
        <f>VLOOKUP(E7,VIP!$A$2:$O16173,2,0)</f>
        <v>DRBR983</v>
      </c>
      <c r="G7" s="137" t="str">
        <f>VLOOKUP(E7,'LISTADO ATM'!$A$2:$B$900,2,0)</f>
        <v xml:space="preserve">ATM Bravo República de Colombia </v>
      </c>
      <c r="H7" s="137" t="str">
        <f>VLOOKUP(E7,VIP!$A$2:$O21134,7,FALSE)</f>
        <v>Si</v>
      </c>
      <c r="I7" s="137" t="str">
        <f>VLOOKUP(E7,VIP!$A$2:$O13099,8,FALSE)</f>
        <v>No</v>
      </c>
      <c r="J7" s="137" t="str">
        <f>VLOOKUP(E7,VIP!$A$2:$O13049,8,FALSE)</f>
        <v>No</v>
      </c>
      <c r="K7" s="137" t="str">
        <f>VLOOKUP(E7,VIP!$A$2:$O16623,6,0)</f>
        <v>NO</v>
      </c>
      <c r="L7" s="138" t="s">
        <v>2212</v>
      </c>
      <c r="M7" s="141" t="s">
        <v>2530</v>
      </c>
      <c r="N7" s="93" t="s">
        <v>2443</v>
      </c>
      <c r="O7" s="137" t="s">
        <v>2445</v>
      </c>
      <c r="P7" s="138"/>
      <c r="Q7" s="142">
        <v>44466.454861111109</v>
      </c>
    </row>
    <row r="8" spans="1:17" s="119" customFormat="1" ht="21" customHeight="1" x14ac:dyDescent="0.25">
      <c r="A8" s="137" t="str">
        <f>VLOOKUP(E8,'LISTADO ATM'!$A$2:$C$901,3,0)</f>
        <v>ESTE</v>
      </c>
      <c r="B8" s="139">
        <v>3336036918</v>
      </c>
      <c r="C8" s="94">
        <v>44464.693009259259</v>
      </c>
      <c r="D8" s="94" t="s">
        <v>2174</v>
      </c>
      <c r="E8" s="136">
        <v>776</v>
      </c>
      <c r="F8" s="137" t="str">
        <f>VLOOKUP(E8,VIP!$A$2:$O16246,2,0)</f>
        <v>DRBR03D</v>
      </c>
      <c r="G8" s="137" t="str">
        <f>VLOOKUP(E8,'LISTADO ATM'!$A$2:$B$900,2,0)</f>
        <v xml:space="preserve">ATM Oficina Monte Plata </v>
      </c>
      <c r="H8" s="137" t="str">
        <f>VLOOKUP(E8,VIP!$A$2:$O21207,7,FALSE)</f>
        <v>Si</v>
      </c>
      <c r="I8" s="137" t="str">
        <f>VLOOKUP(E8,VIP!$A$2:$O13172,8,FALSE)</f>
        <v>Si</v>
      </c>
      <c r="J8" s="137" t="str">
        <f>VLOOKUP(E8,VIP!$A$2:$O13122,8,FALSE)</f>
        <v>Si</v>
      </c>
      <c r="K8" s="137" t="str">
        <f>VLOOKUP(E8,VIP!$A$2:$O16696,6,0)</f>
        <v>SI</v>
      </c>
      <c r="L8" s="138" t="s">
        <v>2212</v>
      </c>
      <c r="M8" s="141" t="s">
        <v>2530</v>
      </c>
      <c r="N8" s="93" t="s">
        <v>2443</v>
      </c>
      <c r="O8" s="137" t="s">
        <v>2445</v>
      </c>
      <c r="P8" s="138"/>
      <c r="Q8" s="142">
        <v>44466.427777777775</v>
      </c>
    </row>
    <row r="9" spans="1:17" s="119" customFormat="1" ht="21" customHeight="1" x14ac:dyDescent="0.25">
      <c r="A9" s="137" t="str">
        <f>VLOOKUP(E9,'LISTADO ATM'!$A$2:$C$901,3,0)</f>
        <v>SUR</v>
      </c>
      <c r="B9" s="139">
        <v>3336036945</v>
      </c>
      <c r="C9" s="94">
        <v>44464.845127314817</v>
      </c>
      <c r="D9" s="94" t="s">
        <v>2174</v>
      </c>
      <c r="E9" s="136">
        <v>764</v>
      </c>
      <c r="F9" s="137" t="str">
        <f>VLOOKUP(E9,VIP!$A$2:$O16253,2,0)</f>
        <v>DRBR451</v>
      </c>
      <c r="G9" s="137" t="str">
        <f>VLOOKUP(E9,'LISTADO ATM'!$A$2:$B$900,2,0)</f>
        <v xml:space="preserve">ATM Oficina Elías Piña </v>
      </c>
      <c r="H9" s="137" t="str">
        <f>VLOOKUP(E9,VIP!$A$2:$O21214,7,FALSE)</f>
        <v>Si</v>
      </c>
      <c r="I9" s="137" t="str">
        <f>VLOOKUP(E9,VIP!$A$2:$O13179,8,FALSE)</f>
        <v>Si</v>
      </c>
      <c r="J9" s="137" t="str">
        <f>VLOOKUP(E9,VIP!$A$2:$O13129,8,FALSE)</f>
        <v>Si</v>
      </c>
      <c r="K9" s="137" t="str">
        <f>VLOOKUP(E9,VIP!$A$2:$O16703,6,0)</f>
        <v>NO</v>
      </c>
      <c r="L9" s="138" t="s">
        <v>2212</v>
      </c>
      <c r="M9" s="141" t="s">
        <v>2530</v>
      </c>
      <c r="N9" s="93" t="s">
        <v>2443</v>
      </c>
      <c r="O9" s="137" t="s">
        <v>2445</v>
      </c>
      <c r="P9" s="138"/>
      <c r="Q9" s="142">
        <v>44466.456250000003</v>
      </c>
    </row>
    <row r="10" spans="1:17" s="119" customFormat="1" ht="21" customHeight="1" x14ac:dyDescent="0.25">
      <c r="A10" s="137" t="str">
        <f>VLOOKUP(E10,'LISTADO ATM'!$A$2:$C$901,3,0)</f>
        <v>NORTE</v>
      </c>
      <c r="B10" s="139" t="s">
        <v>2672</v>
      </c>
      <c r="C10" s="94">
        <v>44466.155162037037</v>
      </c>
      <c r="D10" s="94" t="s">
        <v>2175</v>
      </c>
      <c r="E10" s="136">
        <v>854</v>
      </c>
      <c r="F10" s="137" t="str">
        <f>VLOOKUP(E10,VIP!$A$2:$O16261,2,0)</f>
        <v>DRBR854</v>
      </c>
      <c r="G10" s="137" t="str">
        <f>VLOOKUP(E10,'LISTADO ATM'!$A$2:$B$900,2,0)</f>
        <v xml:space="preserve">ATM Centro Comercial Blanco Batista </v>
      </c>
      <c r="H10" s="137" t="str">
        <f>VLOOKUP(E10,VIP!$A$2:$O21222,7,FALSE)</f>
        <v>Si</v>
      </c>
      <c r="I10" s="137" t="str">
        <f>VLOOKUP(E10,VIP!$A$2:$O13187,8,FALSE)</f>
        <v>Si</v>
      </c>
      <c r="J10" s="137" t="str">
        <f>VLOOKUP(E10,VIP!$A$2:$O13137,8,FALSE)</f>
        <v>Si</v>
      </c>
      <c r="K10" s="137" t="str">
        <f>VLOOKUP(E10,VIP!$A$2:$O16711,6,0)</f>
        <v>NO</v>
      </c>
      <c r="L10" s="138" t="s">
        <v>2212</v>
      </c>
      <c r="M10" s="141" t="s">
        <v>2530</v>
      </c>
      <c r="N10" s="93" t="s">
        <v>2443</v>
      </c>
      <c r="O10" s="137" t="s">
        <v>2628</v>
      </c>
      <c r="P10" s="138"/>
      <c r="Q10" s="142">
        <v>44466.456250000003</v>
      </c>
    </row>
    <row r="11" spans="1:17" s="119" customFormat="1" ht="21" customHeight="1" x14ac:dyDescent="0.25">
      <c r="A11" s="137" t="str">
        <f>VLOOKUP(E11,'LISTADO ATM'!$A$2:$C$901,3,0)</f>
        <v>SUR</v>
      </c>
      <c r="B11" s="139" t="s">
        <v>2671</v>
      </c>
      <c r="C11" s="94">
        <v>44466.161678240744</v>
      </c>
      <c r="D11" s="94" t="s">
        <v>2174</v>
      </c>
      <c r="E11" s="136">
        <v>297</v>
      </c>
      <c r="F11" s="137" t="str">
        <f>VLOOKUP(E11,VIP!$A$2:$O16260,2,0)</f>
        <v>DRBR297</v>
      </c>
      <c r="G11" s="137" t="str">
        <f>VLOOKUP(E11,'LISTADO ATM'!$A$2:$B$900,2,0)</f>
        <v xml:space="preserve">ATM S/M Cadena Ocoa </v>
      </c>
      <c r="H11" s="137" t="str">
        <f>VLOOKUP(E11,VIP!$A$2:$O21221,7,FALSE)</f>
        <v>Si</v>
      </c>
      <c r="I11" s="137" t="str">
        <f>VLOOKUP(E11,VIP!$A$2:$O13186,8,FALSE)</f>
        <v>Si</v>
      </c>
      <c r="J11" s="137" t="str">
        <f>VLOOKUP(E11,VIP!$A$2:$O13136,8,FALSE)</f>
        <v>Si</v>
      </c>
      <c r="K11" s="137" t="str">
        <f>VLOOKUP(E11,VIP!$A$2:$O16710,6,0)</f>
        <v>NO</v>
      </c>
      <c r="L11" s="138" t="s">
        <v>2212</v>
      </c>
      <c r="M11" s="141" t="s">
        <v>2530</v>
      </c>
      <c r="N11" s="93" t="s">
        <v>2443</v>
      </c>
      <c r="O11" s="137" t="s">
        <v>2445</v>
      </c>
      <c r="P11" s="138"/>
      <c r="Q11" s="142">
        <v>44466.452777777777</v>
      </c>
    </row>
    <row r="12" spans="1:17" s="119" customFormat="1" ht="21" customHeight="1" x14ac:dyDescent="0.25">
      <c r="A12" s="137" t="str">
        <f>VLOOKUP(E12,'LISTADO ATM'!$A$2:$C$901,3,0)</f>
        <v>NORTE</v>
      </c>
      <c r="B12" s="139">
        <v>3336037115</v>
      </c>
      <c r="C12" s="94">
        <v>44466.337824074071</v>
      </c>
      <c r="D12" s="94" t="s">
        <v>2175</v>
      </c>
      <c r="E12" s="136">
        <v>275</v>
      </c>
      <c r="F12" s="137" t="str">
        <f>VLOOKUP(E12,VIP!$A$2:$O16294,2,0)</f>
        <v>DRBR275</v>
      </c>
      <c r="G12" s="137" t="str">
        <f>VLOOKUP(E12,'LISTADO ATM'!$A$2:$B$900,2,0)</f>
        <v xml:space="preserve">ATM Autobanco Duarte Stgo. II </v>
      </c>
      <c r="H12" s="137" t="str">
        <f>VLOOKUP(E12,VIP!$A$2:$O21255,7,FALSE)</f>
        <v>Si</v>
      </c>
      <c r="I12" s="137" t="str">
        <f>VLOOKUP(E12,VIP!$A$2:$O13220,8,FALSE)</f>
        <v>Si</v>
      </c>
      <c r="J12" s="137" t="str">
        <f>VLOOKUP(E12,VIP!$A$2:$O13170,8,FALSE)</f>
        <v>Si</v>
      </c>
      <c r="K12" s="137" t="str">
        <f>VLOOKUP(E12,VIP!$A$2:$O16744,6,0)</f>
        <v>NO</v>
      </c>
      <c r="L12" s="138" t="s">
        <v>2212</v>
      </c>
      <c r="M12" s="141" t="s">
        <v>2530</v>
      </c>
      <c r="N12" s="93" t="s">
        <v>2443</v>
      </c>
      <c r="O12" s="137" t="s">
        <v>2622</v>
      </c>
      <c r="P12" s="138"/>
      <c r="Q12" s="142">
        <v>44466.45</v>
      </c>
    </row>
    <row r="13" spans="1:17" s="119" customFormat="1" ht="21" customHeight="1" x14ac:dyDescent="0.25">
      <c r="A13" s="137" t="str">
        <f>VLOOKUP(E13,'LISTADO ATM'!$A$2:$C$901,3,0)</f>
        <v>NORTE</v>
      </c>
      <c r="B13" s="139">
        <v>3336037134</v>
      </c>
      <c r="C13" s="94">
        <v>44466.340798611112</v>
      </c>
      <c r="D13" s="94" t="s">
        <v>2175</v>
      </c>
      <c r="E13" s="136">
        <v>500</v>
      </c>
      <c r="F13" s="137" t="str">
        <f>VLOOKUP(E13,VIP!$A$2:$O16287,2,0)</f>
        <v>DRBR500</v>
      </c>
      <c r="G13" s="137" t="str">
        <f>VLOOKUP(E13,'LISTADO ATM'!$A$2:$B$900,2,0)</f>
        <v xml:space="preserve">ATM UNP Cutupú </v>
      </c>
      <c r="H13" s="137" t="str">
        <f>VLOOKUP(E13,VIP!$A$2:$O21248,7,FALSE)</f>
        <v>Si</v>
      </c>
      <c r="I13" s="137" t="str">
        <f>VLOOKUP(E13,VIP!$A$2:$O13213,8,FALSE)</f>
        <v>Si</v>
      </c>
      <c r="J13" s="137" t="str">
        <f>VLOOKUP(E13,VIP!$A$2:$O13163,8,FALSE)</f>
        <v>Si</v>
      </c>
      <c r="K13" s="137" t="str">
        <f>VLOOKUP(E13,VIP!$A$2:$O16737,6,0)</f>
        <v>NO</v>
      </c>
      <c r="L13" s="138" t="s">
        <v>2212</v>
      </c>
      <c r="M13" s="141" t="s">
        <v>2530</v>
      </c>
      <c r="N13" s="93" t="s">
        <v>2443</v>
      </c>
      <c r="O13" s="137" t="s">
        <v>2622</v>
      </c>
      <c r="P13" s="138"/>
      <c r="Q13" s="142">
        <v>44466.455555555556</v>
      </c>
    </row>
    <row r="14" spans="1:17" s="119" customFormat="1" ht="21" customHeight="1" x14ac:dyDescent="0.25">
      <c r="A14" s="137" t="str">
        <f>VLOOKUP(E14,'LISTADO ATM'!$A$2:$C$901,3,0)</f>
        <v>NORTE</v>
      </c>
      <c r="B14" s="139">
        <v>3336037455</v>
      </c>
      <c r="C14" s="94">
        <v>44466.398958333331</v>
      </c>
      <c r="D14" s="94" t="s">
        <v>2174</v>
      </c>
      <c r="E14" s="136">
        <v>62</v>
      </c>
      <c r="F14" s="137" t="str">
        <f>VLOOKUP(E14,VIP!$A$2:$O16274,2,0)</f>
        <v>DRBR062</v>
      </c>
      <c r="G14" s="137" t="str">
        <f>VLOOKUP(E14,'LISTADO ATM'!$A$2:$B$900,2,0)</f>
        <v xml:space="preserve">ATM Oficina Dajabón </v>
      </c>
      <c r="H14" s="137" t="str">
        <f>VLOOKUP(E14,VIP!$A$2:$O21235,7,FALSE)</f>
        <v>Si</v>
      </c>
      <c r="I14" s="137" t="str">
        <f>VLOOKUP(E14,VIP!$A$2:$O13200,8,FALSE)</f>
        <v>Si</v>
      </c>
      <c r="J14" s="137" t="str">
        <f>VLOOKUP(E14,VIP!$A$2:$O13150,8,FALSE)</f>
        <v>Si</v>
      </c>
      <c r="K14" s="137" t="str">
        <f>VLOOKUP(E14,VIP!$A$2:$O16724,6,0)</f>
        <v>SI</v>
      </c>
      <c r="L14" s="138" t="s">
        <v>2212</v>
      </c>
      <c r="M14" s="141" t="s">
        <v>2530</v>
      </c>
      <c r="N14" s="93" t="s">
        <v>2443</v>
      </c>
      <c r="O14" s="137" t="s">
        <v>2445</v>
      </c>
      <c r="P14" s="138"/>
      <c r="Q14" s="142">
        <v>44466.38958333333</v>
      </c>
    </row>
    <row r="15" spans="1:17" s="119" customFormat="1" ht="21" customHeight="1" x14ac:dyDescent="0.25">
      <c r="A15" s="137" t="str">
        <f>VLOOKUP(E15,'LISTADO ATM'!$A$2:$C$901,3,0)</f>
        <v>SUR</v>
      </c>
      <c r="B15" s="139">
        <v>3336037461</v>
      </c>
      <c r="C15" s="94">
        <v>44466.400543981479</v>
      </c>
      <c r="D15" s="94" t="s">
        <v>2174</v>
      </c>
      <c r="E15" s="136">
        <v>135</v>
      </c>
      <c r="F15" s="137" t="str">
        <f>VLOOKUP(E15,VIP!$A$2:$O16272,2,0)</f>
        <v>DRBR135</v>
      </c>
      <c r="G15" s="137" t="str">
        <f>VLOOKUP(E15,'LISTADO ATM'!$A$2:$B$900,2,0)</f>
        <v xml:space="preserve">ATM Oficina Las Dunas Baní </v>
      </c>
      <c r="H15" s="137" t="str">
        <f>VLOOKUP(E15,VIP!$A$2:$O21233,7,FALSE)</f>
        <v>Si</v>
      </c>
      <c r="I15" s="137" t="str">
        <f>VLOOKUP(E15,VIP!$A$2:$O13198,8,FALSE)</f>
        <v>Si</v>
      </c>
      <c r="J15" s="137" t="str">
        <f>VLOOKUP(E15,VIP!$A$2:$O13148,8,FALSE)</f>
        <v>Si</v>
      </c>
      <c r="K15" s="137" t="str">
        <f>VLOOKUP(E15,VIP!$A$2:$O16722,6,0)</f>
        <v>SI</v>
      </c>
      <c r="L15" s="138" t="s">
        <v>2212</v>
      </c>
      <c r="M15" s="141" t="s">
        <v>2530</v>
      </c>
      <c r="N15" s="93" t="s">
        <v>2443</v>
      </c>
      <c r="O15" s="137" t="s">
        <v>2445</v>
      </c>
      <c r="P15" s="138"/>
      <c r="Q15" s="142">
        <v>44466.447916666664</v>
      </c>
    </row>
    <row r="16" spans="1:17" s="119" customFormat="1" ht="21" customHeight="1" x14ac:dyDescent="0.25">
      <c r="A16" s="137" t="str">
        <f>VLOOKUP(E16,'LISTADO ATM'!$A$2:$C$901,3,0)</f>
        <v>DISTRITO NACIONAL</v>
      </c>
      <c r="B16" s="139">
        <v>3336037468</v>
      </c>
      <c r="C16" s="94">
        <v>44466.401354166665</v>
      </c>
      <c r="D16" s="94" t="s">
        <v>2174</v>
      </c>
      <c r="E16" s="136">
        <v>858</v>
      </c>
      <c r="F16" s="137" t="str">
        <f>VLOOKUP(E16,VIP!$A$2:$O16271,2,0)</f>
        <v>DRBR858</v>
      </c>
      <c r="G16" s="137" t="str">
        <f>VLOOKUP(E16,'LISTADO ATM'!$A$2:$B$900,2,0)</f>
        <v xml:space="preserve">ATM Cooperativa Maestros (COOPNAMA) </v>
      </c>
      <c r="H16" s="137" t="str">
        <f>VLOOKUP(E16,VIP!$A$2:$O21232,7,FALSE)</f>
        <v>Si</v>
      </c>
      <c r="I16" s="137" t="str">
        <f>VLOOKUP(E16,VIP!$A$2:$O13197,8,FALSE)</f>
        <v>No</v>
      </c>
      <c r="J16" s="137" t="str">
        <f>VLOOKUP(E16,VIP!$A$2:$O13147,8,FALSE)</f>
        <v>No</v>
      </c>
      <c r="K16" s="137" t="str">
        <f>VLOOKUP(E16,VIP!$A$2:$O16721,6,0)</f>
        <v>NO</v>
      </c>
      <c r="L16" s="138" t="s">
        <v>2212</v>
      </c>
      <c r="M16" s="141" t="s">
        <v>2530</v>
      </c>
      <c r="N16" s="93" t="s">
        <v>2443</v>
      </c>
      <c r="O16" s="137" t="s">
        <v>2445</v>
      </c>
      <c r="P16" s="138"/>
      <c r="Q16" s="142">
        <v>44466.45416666667</v>
      </c>
    </row>
    <row r="17" spans="1:17" s="119" customFormat="1" ht="21" customHeight="1" x14ac:dyDescent="0.25">
      <c r="A17" s="137" t="str">
        <f>VLOOKUP(E17,'LISTADO ATM'!$A$2:$C$901,3,0)</f>
        <v>DISTRITO NACIONAL</v>
      </c>
      <c r="B17" s="139">
        <v>3336036298</v>
      </c>
      <c r="C17" s="94">
        <v>44462.783333333333</v>
      </c>
      <c r="D17" s="94" t="s">
        <v>2174</v>
      </c>
      <c r="E17" s="136">
        <v>618</v>
      </c>
      <c r="F17" s="137" t="str">
        <f>VLOOKUP(E17,VIP!$A$2:$O16184,2,0)</f>
        <v>DRBR618</v>
      </c>
      <c r="G17" s="137" t="str">
        <f>VLOOKUP(E17,'LISTADO ATM'!$A$2:$B$900,2,0)</f>
        <v xml:space="preserve">ATM Bienes Nacionales </v>
      </c>
      <c r="H17" s="137" t="str">
        <f>VLOOKUP(E17,VIP!$A$2:$O21145,7,FALSE)</f>
        <v>Si</v>
      </c>
      <c r="I17" s="137" t="str">
        <f>VLOOKUP(E17,VIP!$A$2:$O13110,8,FALSE)</f>
        <v>Si</v>
      </c>
      <c r="J17" s="137" t="str">
        <f>VLOOKUP(E17,VIP!$A$2:$O13060,8,FALSE)</f>
        <v>Si</v>
      </c>
      <c r="K17" s="137" t="str">
        <f>VLOOKUP(E17,VIP!$A$2:$O16634,6,0)</f>
        <v>NO</v>
      </c>
      <c r="L17" s="138" t="s">
        <v>2238</v>
      </c>
      <c r="M17" s="141" t="s">
        <v>2530</v>
      </c>
      <c r="N17" s="93" t="s">
        <v>2443</v>
      </c>
      <c r="O17" s="137" t="s">
        <v>2445</v>
      </c>
      <c r="P17" s="138"/>
      <c r="Q17" s="142">
        <v>44466.615277777775</v>
      </c>
    </row>
    <row r="18" spans="1:17" s="119" customFormat="1" ht="21" customHeight="1" x14ac:dyDescent="0.25">
      <c r="A18" s="137" t="str">
        <f>VLOOKUP(E18,'LISTADO ATM'!$A$2:$C$901,3,0)</f>
        <v>DISTRITO NACIONAL</v>
      </c>
      <c r="B18" s="139">
        <v>3336036400</v>
      </c>
      <c r="C18" s="94">
        <v>44463.030601851853</v>
      </c>
      <c r="D18" s="94" t="s">
        <v>2174</v>
      </c>
      <c r="E18" s="136">
        <v>568</v>
      </c>
      <c r="F18" s="137" t="str">
        <f>VLOOKUP(E18,VIP!$A$2:$O16183,2,0)</f>
        <v>DRBR01F</v>
      </c>
      <c r="G18" s="137" t="str">
        <f>VLOOKUP(E18,'LISTADO ATM'!$A$2:$B$900,2,0)</f>
        <v xml:space="preserve">ATM Ministerio de Educación </v>
      </c>
      <c r="H18" s="137" t="str">
        <f>VLOOKUP(E18,VIP!$A$2:$O21144,7,FALSE)</f>
        <v>Si</v>
      </c>
      <c r="I18" s="137" t="str">
        <f>VLOOKUP(E18,VIP!$A$2:$O13109,8,FALSE)</f>
        <v>Si</v>
      </c>
      <c r="J18" s="137" t="str">
        <f>VLOOKUP(E18,VIP!$A$2:$O13059,8,FALSE)</f>
        <v>Si</v>
      </c>
      <c r="K18" s="137" t="str">
        <f>VLOOKUP(E18,VIP!$A$2:$O16633,6,0)</f>
        <v>NO</v>
      </c>
      <c r="L18" s="138" t="s">
        <v>2238</v>
      </c>
      <c r="M18" s="141" t="s">
        <v>2530</v>
      </c>
      <c r="N18" s="93" t="s">
        <v>2443</v>
      </c>
      <c r="O18" s="137" t="s">
        <v>2445</v>
      </c>
      <c r="P18" s="138"/>
      <c r="Q18" s="142">
        <v>44466.620833333334</v>
      </c>
    </row>
    <row r="19" spans="1:17" s="119" customFormat="1" ht="21" customHeight="1" x14ac:dyDescent="0.25">
      <c r="A19" s="137" t="str">
        <f>VLOOKUP(E19,'LISTADO ATM'!$A$2:$C$901,3,0)</f>
        <v>DISTRITO NACIONAL</v>
      </c>
      <c r="B19" s="139">
        <v>3336036892</v>
      </c>
      <c r="C19" s="94">
        <v>44464.679155092592</v>
      </c>
      <c r="D19" s="94" t="s">
        <v>2174</v>
      </c>
      <c r="E19" s="136">
        <v>578</v>
      </c>
      <c r="F19" s="137" t="str">
        <f>VLOOKUP(E19,VIP!$A$2:$O16251,2,0)</f>
        <v>DRBR324</v>
      </c>
      <c r="G19" s="137" t="str">
        <f>VLOOKUP(E19,'LISTADO ATM'!$A$2:$B$900,2,0)</f>
        <v xml:space="preserve">ATM Procuraduría General de la República </v>
      </c>
      <c r="H19" s="137" t="str">
        <f>VLOOKUP(E19,VIP!$A$2:$O21212,7,FALSE)</f>
        <v>Si</v>
      </c>
      <c r="I19" s="137" t="str">
        <f>VLOOKUP(E19,VIP!$A$2:$O13177,8,FALSE)</f>
        <v>No</v>
      </c>
      <c r="J19" s="137" t="str">
        <f>VLOOKUP(E19,VIP!$A$2:$O13127,8,FALSE)</f>
        <v>No</v>
      </c>
      <c r="K19" s="137" t="str">
        <f>VLOOKUP(E19,VIP!$A$2:$O16701,6,0)</f>
        <v>NO</v>
      </c>
      <c r="L19" s="138" t="s">
        <v>2238</v>
      </c>
      <c r="M19" s="141" t="s">
        <v>2530</v>
      </c>
      <c r="N19" s="93" t="s">
        <v>2443</v>
      </c>
      <c r="O19" s="137" t="s">
        <v>2445</v>
      </c>
      <c r="P19" s="138"/>
      <c r="Q19" s="142">
        <v>44466.609027777777</v>
      </c>
    </row>
    <row r="20" spans="1:17" s="119" customFormat="1" ht="21" customHeight="1" x14ac:dyDescent="0.25">
      <c r="A20" s="137" t="str">
        <f>VLOOKUP(E20,'LISTADO ATM'!$A$2:$C$901,3,0)</f>
        <v>DISTRITO NACIONAL</v>
      </c>
      <c r="B20" s="139">
        <v>3336036906</v>
      </c>
      <c r="C20" s="94">
        <v>44464.686828703707</v>
      </c>
      <c r="D20" s="94" t="s">
        <v>2174</v>
      </c>
      <c r="E20" s="136">
        <v>39</v>
      </c>
      <c r="F20" s="137" t="str">
        <f>VLOOKUP(E20,VIP!$A$2:$O16249,2,0)</f>
        <v>DRBR039</v>
      </c>
      <c r="G20" s="137" t="str">
        <f>VLOOKUP(E20,'LISTADO ATM'!$A$2:$B$900,2,0)</f>
        <v xml:space="preserve">ATM Oficina Ovando </v>
      </c>
      <c r="H20" s="137" t="str">
        <f>VLOOKUP(E20,VIP!$A$2:$O21210,7,FALSE)</f>
        <v>Si</v>
      </c>
      <c r="I20" s="137" t="str">
        <f>VLOOKUP(E20,VIP!$A$2:$O13175,8,FALSE)</f>
        <v>No</v>
      </c>
      <c r="J20" s="137" t="str">
        <f>VLOOKUP(E20,VIP!$A$2:$O13125,8,FALSE)</f>
        <v>No</v>
      </c>
      <c r="K20" s="137" t="str">
        <f>VLOOKUP(E20,VIP!$A$2:$O16699,6,0)</f>
        <v>NO</v>
      </c>
      <c r="L20" s="138" t="s">
        <v>2238</v>
      </c>
      <c r="M20" s="141" t="s">
        <v>2530</v>
      </c>
      <c r="N20" s="93" t="s">
        <v>2443</v>
      </c>
      <c r="O20" s="137" t="s">
        <v>2445</v>
      </c>
      <c r="P20" s="138"/>
      <c r="Q20" s="142">
        <v>44466.615277777775</v>
      </c>
    </row>
    <row r="21" spans="1:17" s="119" customFormat="1" ht="21" customHeight="1" x14ac:dyDescent="0.25">
      <c r="A21" s="137" t="str">
        <f>VLOOKUP(E21,'LISTADO ATM'!$A$2:$C$901,3,0)</f>
        <v>DISTRITO NACIONAL</v>
      </c>
      <c r="B21" s="139">
        <v>3336036958</v>
      </c>
      <c r="C21" s="94">
        <v>44465.057523148149</v>
      </c>
      <c r="D21" s="94" t="s">
        <v>2174</v>
      </c>
      <c r="E21" s="136">
        <v>622</v>
      </c>
      <c r="F21" s="137" t="str">
        <f>VLOOKUP(E21,VIP!$A$2:$O16249,2,0)</f>
        <v>DRBR622</v>
      </c>
      <c r="G21" s="137" t="str">
        <f>VLOOKUP(E21,'LISTADO ATM'!$A$2:$B$900,2,0)</f>
        <v xml:space="preserve">ATM Ayuntamiento D.N. </v>
      </c>
      <c r="H21" s="137" t="str">
        <f>VLOOKUP(E21,VIP!$A$2:$O21210,7,FALSE)</f>
        <v>Si</v>
      </c>
      <c r="I21" s="137" t="str">
        <f>VLOOKUP(E21,VIP!$A$2:$O13175,8,FALSE)</f>
        <v>Si</v>
      </c>
      <c r="J21" s="137" t="str">
        <f>VLOOKUP(E21,VIP!$A$2:$O13125,8,FALSE)</f>
        <v>Si</v>
      </c>
      <c r="K21" s="137" t="str">
        <f>VLOOKUP(E21,VIP!$A$2:$O16699,6,0)</f>
        <v>NO</v>
      </c>
      <c r="L21" s="138" t="s">
        <v>2238</v>
      </c>
      <c r="M21" s="141" t="s">
        <v>2530</v>
      </c>
      <c r="N21" s="93" t="s">
        <v>2443</v>
      </c>
      <c r="O21" s="137" t="s">
        <v>2445</v>
      </c>
      <c r="P21" s="138"/>
      <c r="Q21" s="142">
        <v>44466.619444444441</v>
      </c>
    </row>
    <row r="22" spans="1:17" s="119" customFormat="1" ht="21" customHeight="1" x14ac:dyDescent="0.25">
      <c r="A22" s="137" t="str">
        <f>VLOOKUP(E22,'LISTADO ATM'!$A$2:$C$901,3,0)</f>
        <v>ESTE</v>
      </c>
      <c r="B22" s="139" t="s">
        <v>2663</v>
      </c>
      <c r="C22" s="94">
        <v>44465.612060185187</v>
      </c>
      <c r="D22" s="94" t="s">
        <v>2174</v>
      </c>
      <c r="E22" s="136">
        <v>100</v>
      </c>
      <c r="F22" s="137" t="str">
        <f>VLOOKUP(E22,VIP!$A$2:$O16269,2,0)</f>
        <v>DRBR100</v>
      </c>
      <c r="G22" s="137" t="str">
        <f>VLOOKUP(E22,'LISTADO ATM'!$A$2:$B$900,2,0)</f>
        <v>ATM UASD Higuey</v>
      </c>
      <c r="H22" s="137" t="str">
        <f>VLOOKUP(E22,VIP!$A$2:$O21230,7,FALSE)</f>
        <v>N/A</v>
      </c>
      <c r="I22" s="137" t="str">
        <f>VLOOKUP(E22,VIP!$A$2:$O13195,8,FALSE)</f>
        <v>N/A</v>
      </c>
      <c r="J22" s="137" t="str">
        <f>VLOOKUP(E22,VIP!$A$2:$O13145,8,FALSE)</f>
        <v>N/A</v>
      </c>
      <c r="K22" s="137" t="str">
        <f>VLOOKUP(E22,VIP!$A$2:$O16719,6,0)</f>
        <v>N/A</v>
      </c>
      <c r="L22" s="138" t="s">
        <v>2238</v>
      </c>
      <c r="M22" s="141" t="s">
        <v>2530</v>
      </c>
      <c r="N22" s="93" t="s">
        <v>2443</v>
      </c>
      <c r="O22" s="137" t="s">
        <v>2445</v>
      </c>
      <c r="P22" s="138"/>
      <c r="Q22" s="142">
        <v>44466.588888888888</v>
      </c>
    </row>
    <row r="23" spans="1:17" s="119" customFormat="1" ht="21" customHeight="1" x14ac:dyDescent="0.25">
      <c r="A23" s="137" t="str">
        <f>VLOOKUP(E23,'LISTADO ATM'!$A$2:$C$901,3,0)</f>
        <v>NORTE</v>
      </c>
      <c r="B23" s="139" t="s">
        <v>2651</v>
      </c>
      <c r="C23" s="94">
        <v>44465.773611111108</v>
      </c>
      <c r="D23" s="94" t="s">
        <v>2175</v>
      </c>
      <c r="E23" s="136">
        <v>874</v>
      </c>
      <c r="F23" s="137" t="str">
        <f>VLOOKUP(E23,VIP!$A$2:$O16257,2,0)</f>
        <v>DRBR874</v>
      </c>
      <c r="G23" s="137" t="str">
        <f>VLOOKUP(E23,'LISTADO ATM'!$A$2:$B$900,2,0)</f>
        <v xml:space="preserve">ATM Zona Franca Esperanza II (Mao) </v>
      </c>
      <c r="H23" s="137" t="str">
        <f>VLOOKUP(E23,VIP!$A$2:$O21218,7,FALSE)</f>
        <v>Si</v>
      </c>
      <c r="I23" s="137" t="str">
        <f>VLOOKUP(E23,VIP!$A$2:$O13183,8,FALSE)</f>
        <v>Si</v>
      </c>
      <c r="J23" s="137" t="str">
        <f>VLOOKUP(E23,VIP!$A$2:$O13133,8,FALSE)</f>
        <v>Si</v>
      </c>
      <c r="K23" s="137" t="str">
        <f>VLOOKUP(E23,VIP!$A$2:$O16707,6,0)</f>
        <v>NO</v>
      </c>
      <c r="L23" s="138" t="s">
        <v>2238</v>
      </c>
      <c r="M23" s="141" t="s">
        <v>2530</v>
      </c>
      <c r="N23" s="93" t="s">
        <v>2443</v>
      </c>
      <c r="O23" s="137" t="s">
        <v>2628</v>
      </c>
      <c r="P23" s="138"/>
      <c r="Q23" s="142">
        <v>44466.604166666664</v>
      </c>
    </row>
    <row r="24" spans="1:17" s="119" customFormat="1" ht="21" customHeight="1" x14ac:dyDescent="0.25">
      <c r="A24" s="137" t="str">
        <f>VLOOKUP(E24,'LISTADO ATM'!$A$2:$C$901,3,0)</f>
        <v>ESTE</v>
      </c>
      <c r="B24" s="139" t="s">
        <v>2676</v>
      </c>
      <c r="C24" s="94">
        <v>44466.146238425928</v>
      </c>
      <c r="D24" s="94" t="s">
        <v>2174</v>
      </c>
      <c r="E24" s="136">
        <v>822</v>
      </c>
      <c r="F24" s="137" t="str">
        <f>VLOOKUP(E24,VIP!$A$2:$O16265,2,0)</f>
        <v>DRBR822</v>
      </c>
      <c r="G24" s="137" t="str">
        <f>VLOOKUP(E24,'LISTADO ATM'!$A$2:$B$900,2,0)</f>
        <v xml:space="preserve">ATM INDUSPALMA </v>
      </c>
      <c r="H24" s="137" t="str">
        <f>VLOOKUP(E24,VIP!$A$2:$O21226,7,FALSE)</f>
        <v>Si</v>
      </c>
      <c r="I24" s="137" t="str">
        <f>VLOOKUP(E24,VIP!$A$2:$O13191,8,FALSE)</f>
        <v>Si</v>
      </c>
      <c r="J24" s="137" t="str">
        <f>VLOOKUP(E24,VIP!$A$2:$O13141,8,FALSE)</f>
        <v>Si</v>
      </c>
      <c r="K24" s="137" t="str">
        <f>VLOOKUP(E24,VIP!$A$2:$O16715,6,0)</f>
        <v>NO</v>
      </c>
      <c r="L24" s="138" t="s">
        <v>2238</v>
      </c>
      <c r="M24" s="141" t="s">
        <v>2530</v>
      </c>
      <c r="N24" s="93" t="s">
        <v>2443</v>
      </c>
      <c r="O24" s="137" t="s">
        <v>2445</v>
      </c>
      <c r="P24" s="138"/>
      <c r="Q24" s="142">
        <v>44466.581250000003</v>
      </c>
    </row>
    <row r="25" spans="1:17" s="119" customFormat="1" ht="21" customHeight="1" x14ac:dyDescent="0.25">
      <c r="A25" s="137" t="str">
        <f>VLOOKUP(E25,'LISTADO ATM'!$A$2:$C$901,3,0)</f>
        <v>DISTRITO NACIONAL</v>
      </c>
      <c r="B25" s="139" t="s">
        <v>2675</v>
      </c>
      <c r="C25" s="94">
        <v>44466.147233796299</v>
      </c>
      <c r="D25" s="94" t="s">
        <v>2175</v>
      </c>
      <c r="E25" s="136">
        <v>690</v>
      </c>
      <c r="F25" s="137" t="str">
        <f>VLOOKUP(E25,VIP!$A$2:$O16264,2,0)</f>
        <v>DRBR690</v>
      </c>
      <c r="G25" s="137" t="str">
        <f>VLOOKUP(E25,'LISTADO ATM'!$A$2:$B$900,2,0)</f>
        <v>ATM Eco Petroleo Esperanza</v>
      </c>
      <c r="H25" s="137" t="str">
        <f>VLOOKUP(E25,VIP!$A$2:$O21225,7,FALSE)</f>
        <v>Si</v>
      </c>
      <c r="I25" s="137" t="str">
        <f>VLOOKUP(E25,VIP!$A$2:$O13190,8,FALSE)</f>
        <v>Si</v>
      </c>
      <c r="J25" s="137" t="str">
        <f>VLOOKUP(E25,VIP!$A$2:$O13140,8,FALSE)</f>
        <v>Si</v>
      </c>
      <c r="K25" s="137" t="str">
        <f>VLOOKUP(E25,VIP!$A$2:$O16714,6,0)</f>
        <v>NO</v>
      </c>
      <c r="L25" s="138" t="s">
        <v>2238</v>
      </c>
      <c r="M25" s="141" t="s">
        <v>2530</v>
      </c>
      <c r="N25" s="93" t="s">
        <v>2443</v>
      </c>
      <c r="O25" s="137" t="s">
        <v>2628</v>
      </c>
      <c r="P25" s="138"/>
      <c r="Q25" s="142">
        <v>44466.618055555555</v>
      </c>
    </row>
    <row r="26" spans="1:17" s="119" customFormat="1" ht="21" customHeight="1" x14ac:dyDescent="0.25">
      <c r="A26" s="137" t="str">
        <f>VLOOKUP(E26,'LISTADO ATM'!$A$2:$C$901,3,0)</f>
        <v>DISTRITO NACIONAL</v>
      </c>
      <c r="B26" s="139">
        <v>3336036936</v>
      </c>
      <c r="C26" s="94">
        <v>44464.72755787037</v>
      </c>
      <c r="D26" s="94" t="s">
        <v>2440</v>
      </c>
      <c r="E26" s="136">
        <v>26</v>
      </c>
      <c r="F26" s="137" t="str">
        <f>VLOOKUP(E26,VIP!$A$2:$O16242,2,0)</f>
        <v>DRBR221</v>
      </c>
      <c r="G26" s="137" t="str">
        <f>VLOOKUP(E26,'LISTADO ATM'!$A$2:$B$900,2,0)</f>
        <v>ATM S/M Jumbo San Isidro</v>
      </c>
      <c r="H26" s="137" t="str">
        <f>VLOOKUP(E26,VIP!$A$2:$O21203,7,FALSE)</f>
        <v>Si</v>
      </c>
      <c r="I26" s="137" t="str">
        <f>VLOOKUP(E26,VIP!$A$2:$O13168,8,FALSE)</f>
        <v>Si</v>
      </c>
      <c r="J26" s="137" t="str">
        <f>VLOOKUP(E26,VIP!$A$2:$O13118,8,FALSE)</f>
        <v>Si</v>
      </c>
      <c r="K26" s="137" t="str">
        <f>VLOOKUP(E26,VIP!$A$2:$O16692,6,0)</f>
        <v>NO</v>
      </c>
      <c r="L26" s="138" t="s">
        <v>2633</v>
      </c>
      <c r="M26" s="141" t="s">
        <v>2530</v>
      </c>
      <c r="N26" s="93" t="s">
        <v>2443</v>
      </c>
      <c r="O26" s="137" t="s">
        <v>2444</v>
      </c>
      <c r="P26" s="138"/>
      <c r="Q26" s="142">
        <v>44466.620833333334</v>
      </c>
    </row>
    <row r="27" spans="1:17" s="119" customFormat="1" ht="21" customHeight="1" x14ac:dyDescent="0.25">
      <c r="A27" s="137" t="str">
        <f>VLOOKUP(E27,'LISTADO ATM'!$A$2:$C$901,3,0)</f>
        <v>NORTE</v>
      </c>
      <c r="B27" s="139" t="s">
        <v>2679</v>
      </c>
      <c r="C27" s="94">
        <v>44465.999351851853</v>
      </c>
      <c r="D27" s="94" t="s">
        <v>2459</v>
      </c>
      <c r="E27" s="136">
        <v>171</v>
      </c>
      <c r="F27" s="137" t="str">
        <f>VLOOKUP(E27,VIP!$A$2:$O16268,2,0)</f>
        <v>DRBR171</v>
      </c>
      <c r="G27" s="137" t="str">
        <f>VLOOKUP(E27,'LISTADO ATM'!$A$2:$B$900,2,0)</f>
        <v xml:space="preserve">ATM Oficina Moca </v>
      </c>
      <c r="H27" s="137" t="str">
        <f>VLOOKUP(E27,VIP!$A$2:$O21229,7,FALSE)</f>
        <v>Si</v>
      </c>
      <c r="I27" s="137" t="str">
        <f>VLOOKUP(E27,VIP!$A$2:$O13194,8,FALSE)</f>
        <v>Si</v>
      </c>
      <c r="J27" s="137" t="str">
        <f>VLOOKUP(E27,VIP!$A$2:$O13144,8,FALSE)</f>
        <v>Si</v>
      </c>
      <c r="K27" s="137" t="str">
        <f>VLOOKUP(E27,VIP!$A$2:$O16718,6,0)</f>
        <v>NO</v>
      </c>
      <c r="L27" s="138" t="s">
        <v>2633</v>
      </c>
      <c r="M27" s="141" t="s">
        <v>2530</v>
      </c>
      <c r="N27" s="93" t="s">
        <v>2443</v>
      </c>
      <c r="O27" s="137" t="s">
        <v>2630</v>
      </c>
      <c r="P27" s="138"/>
      <c r="Q27" s="142">
        <v>44466.466666666667</v>
      </c>
    </row>
    <row r="28" spans="1:17" s="119" customFormat="1" ht="21" customHeight="1" x14ac:dyDescent="0.25">
      <c r="A28" s="137" t="str">
        <f>VLOOKUP(E28,'LISTADO ATM'!$A$2:$C$901,3,0)</f>
        <v>NORTE</v>
      </c>
      <c r="B28" s="139">
        <v>3336036855</v>
      </c>
      <c r="C28" s="94">
        <v>44464.594131944446</v>
      </c>
      <c r="D28" s="94" t="s">
        <v>2459</v>
      </c>
      <c r="E28" s="136">
        <v>956</v>
      </c>
      <c r="F28" s="137" t="str">
        <f>VLOOKUP(E28,VIP!$A$2:$O16242,2,0)</f>
        <v>DRBR956</v>
      </c>
      <c r="G28" s="137" t="str">
        <f>VLOOKUP(E28,'LISTADO ATM'!$A$2:$B$900,2,0)</f>
        <v xml:space="preserve">ATM Autoservicio El Jaya (SFM) </v>
      </c>
      <c r="H28" s="137" t="str">
        <f>VLOOKUP(E28,VIP!$A$2:$O21203,7,FALSE)</f>
        <v>Si</v>
      </c>
      <c r="I28" s="137" t="str">
        <f>VLOOKUP(E28,VIP!$A$2:$O13168,8,FALSE)</f>
        <v>Si</v>
      </c>
      <c r="J28" s="137" t="str">
        <f>VLOOKUP(E28,VIP!$A$2:$O13118,8,FALSE)</f>
        <v>Si</v>
      </c>
      <c r="K28" s="137" t="str">
        <f>VLOOKUP(E28,VIP!$A$2:$O16692,6,0)</f>
        <v>NO</v>
      </c>
      <c r="L28" s="138" t="s">
        <v>2625</v>
      </c>
      <c r="M28" s="141" t="s">
        <v>2530</v>
      </c>
      <c r="N28" s="93" t="s">
        <v>2443</v>
      </c>
      <c r="O28" s="137" t="s">
        <v>2614</v>
      </c>
      <c r="P28" s="138"/>
      <c r="Q28" s="142">
        <v>44466.46875</v>
      </c>
    </row>
    <row r="29" spans="1:17" s="119" customFormat="1" ht="21" customHeight="1" x14ac:dyDescent="0.25">
      <c r="A29" s="137" t="str">
        <f>VLOOKUP(E29,'LISTADO ATM'!$A$2:$C$901,3,0)</f>
        <v>ESTE</v>
      </c>
      <c r="B29" s="139" t="s">
        <v>2678</v>
      </c>
      <c r="C29" s="94">
        <v>44466.001157407409</v>
      </c>
      <c r="D29" s="94" t="s">
        <v>2440</v>
      </c>
      <c r="E29" s="136">
        <v>214</v>
      </c>
      <c r="F29" s="137" t="str">
        <f>VLOOKUP(E29,VIP!$A$2:$O16267,2,0)</f>
        <v>DRBR214</v>
      </c>
      <c r="G29" s="137" t="str">
        <f>VLOOKUP(E29,'LISTADO ATM'!$A$2:$B$900,2,0)</f>
        <v>ATM S/M Ole Bavaro</v>
      </c>
      <c r="H29" s="137" t="str">
        <f>VLOOKUP(E29,VIP!$A$2:$O21228,7,FALSE)</f>
        <v>SI</v>
      </c>
      <c r="I29" s="137" t="str">
        <f>VLOOKUP(E29,VIP!$A$2:$O13193,8,FALSE)</f>
        <v>SI</v>
      </c>
      <c r="J29" s="137" t="str">
        <f>VLOOKUP(E29,VIP!$A$2:$O13143,8,FALSE)</f>
        <v>SI</v>
      </c>
      <c r="K29" s="137" t="str">
        <f>VLOOKUP(E29,VIP!$A$2:$O16717,6,0)</f>
        <v>NO</v>
      </c>
      <c r="L29" s="138" t="s">
        <v>2625</v>
      </c>
      <c r="M29" s="141" t="s">
        <v>2530</v>
      </c>
      <c r="N29" s="93" t="s">
        <v>2443</v>
      </c>
      <c r="O29" s="137" t="s">
        <v>2444</v>
      </c>
      <c r="P29" s="138"/>
      <c r="Q29" s="142">
        <v>44466.615277777775</v>
      </c>
    </row>
    <row r="30" spans="1:17" s="119" customFormat="1" ht="21" customHeight="1" x14ac:dyDescent="0.25">
      <c r="A30" s="137" t="str">
        <f>VLOOKUP(E30,'LISTADO ATM'!$A$2:$C$901,3,0)</f>
        <v>NORTE</v>
      </c>
      <c r="B30" s="139">
        <v>3336037565</v>
      </c>
      <c r="C30" s="94">
        <v>44466.420439814814</v>
      </c>
      <c r="D30" s="94" t="s">
        <v>2612</v>
      </c>
      <c r="E30" s="136">
        <v>732</v>
      </c>
      <c r="F30" s="137" t="str">
        <f>VLOOKUP(E30,VIP!$A$2:$O16262,2,0)</f>
        <v>DRBR12H</v>
      </c>
      <c r="G30" s="137" t="str">
        <f>VLOOKUP(E30,'LISTADO ATM'!$A$2:$B$900,2,0)</f>
        <v xml:space="preserve">ATM Molino del Valle (Santiago) </v>
      </c>
      <c r="H30" s="137" t="str">
        <f>VLOOKUP(E30,VIP!$A$2:$O21223,7,FALSE)</f>
        <v>Si</v>
      </c>
      <c r="I30" s="137" t="str">
        <f>VLOOKUP(E30,VIP!$A$2:$O13188,8,FALSE)</f>
        <v>Si</v>
      </c>
      <c r="J30" s="137" t="str">
        <f>VLOOKUP(E30,VIP!$A$2:$O13138,8,FALSE)</f>
        <v>Si</v>
      </c>
      <c r="K30" s="137" t="str">
        <f>VLOOKUP(E30,VIP!$A$2:$O16712,6,0)</f>
        <v>NO</v>
      </c>
      <c r="L30" s="138" t="s">
        <v>2625</v>
      </c>
      <c r="M30" s="141" t="s">
        <v>2530</v>
      </c>
      <c r="N30" s="93" t="s">
        <v>2443</v>
      </c>
      <c r="O30" s="137" t="s">
        <v>2613</v>
      </c>
      <c r="P30" s="138"/>
      <c r="Q30" s="142">
        <v>44466.463888888888</v>
      </c>
    </row>
    <row r="31" spans="1:17" s="119" customFormat="1" ht="21" customHeight="1" x14ac:dyDescent="0.25">
      <c r="A31" s="137" t="str">
        <f>VLOOKUP(E31,'LISTADO ATM'!$A$2:$C$901,3,0)</f>
        <v>DISTRITO NACIONAL</v>
      </c>
      <c r="B31" s="139">
        <v>3336036616</v>
      </c>
      <c r="C31" s="94">
        <v>44464.184259259258</v>
      </c>
      <c r="D31" s="94" t="s">
        <v>2459</v>
      </c>
      <c r="E31" s="136">
        <v>717</v>
      </c>
      <c r="F31" s="137" t="str">
        <f>VLOOKUP(E31,VIP!$A$2:$O16209,2,0)</f>
        <v>DRBR24K</v>
      </c>
      <c r="G31" s="137" t="str">
        <f>VLOOKUP(E31,'LISTADO ATM'!$A$2:$B$900,2,0)</f>
        <v xml:space="preserve">ATM Oficina Los Alcarrizos </v>
      </c>
      <c r="H31" s="137" t="str">
        <f>VLOOKUP(E31,VIP!$A$2:$O21170,7,FALSE)</f>
        <v>Si</v>
      </c>
      <c r="I31" s="137" t="str">
        <f>VLOOKUP(E31,VIP!$A$2:$O13135,8,FALSE)</f>
        <v>Si</v>
      </c>
      <c r="J31" s="137" t="str">
        <f>VLOOKUP(E31,VIP!$A$2:$O13085,8,FALSE)</f>
        <v>Si</v>
      </c>
      <c r="K31" s="137" t="str">
        <f>VLOOKUP(E31,VIP!$A$2:$O16659,6,0)</f>
        <v>SI</v>
      </c>
      <c r="L31" s="138" t="s">
        <v>2433</v>
      </c>
      <c r="M31" s="141" t="s">
        <v>2530</v>
      </c>
      <c r="N31" s="93" t="s">
        <v>2443</v>
      </c>
      <c r="O31" s="137" t="s">
        <v>2614</v>
      </c>
      <c r="P31" s="138"/>
      <c r="Q31" s="142">
        <v>44466.469444444447</v>
      </c>
    </row>
    <row r="32" spans="1:17" s="119" customFormat="1" ht="21" customHeight="1" x14ac:dyDescent="0.25">
      <c r="A32" s="137" t="str">
        <f>VLOOKUP(E32,'LISTADO ATM'!$A$2:$C$901,3,0)</f>
        <v>NORTE</v>
      </c>
      <c r="B32" s="139" t="s">
        <v>2652</v>
      </c>
      <c r="C32" s="94">
        <v>44465.735567129632</v>
      </c>
      <c r="D32" s="94" t="s">
        <v>2459</v>
      </c>
      <c r="E32" s="136">
        <v>888</v>
      </c>
      <c r="F32" s="137" t="str">
        <f>VLOOKUP(E32,VIP!$A$2:$O16258,2,0)</f>
        <v>DRBR888</v>
      </c>
      <c r="G32" s="137" t="str">
        <f>VLOOKUP(E32,'LISTADO ATM'!$A$2:$B$900,2,0)</f>
        <v>ATM Oficina galeria 56 II (SFM)</v>
      </c>
      <c r="H32" s="137" t="str">
        <f>VLOOKUP(E32,VIP!$A$2:$O21219,7,FALSE)</f>
        <v>Si</v>
      </c>
      <c r="I32" s="137" t="str">
        <f>VLOOKUP(E32,VIP!$A$2:$O13184,8,FALSE)</f>
        <v>Si</v>
      </c>
      <c r="J32" s="137" t="str">
        <f>VLOOKUP(E32,VIP!$A$2:$O13134,8,FALSE)</f>
        <v>Si</v>
      </c>
      <c r="K32" s="137" t="str">
        <f>VLOOKUP(E32,VIP!$A$2:$O16708,6,0)</f>
        <v>SI</v>
      </c>
      <c r="L32" s="138" t="s">
        <v>2433</v>
      </c>
      <c r="M32" s="141" t="s">
        <v>2530</v>
      </c>
      <c r="N32" s="93" t="s">
        <v>2443</v>
      </c>
      <c r="O32" s="137" t="s">
        <v>2630</v>
      </c>
      <c r="P32" s="138"/>
      <c r="Q32" s="142">
        <v>44466.470138888886</v>
      </c>
    </row>
    <row r="33" spans="1:17" s="119" customFormat="1" ht="21" customHeight="1" x14ac:dyDescent="0.25">
      <c r="A33" s="137" t="str">
        <f>VLOOKUP(E33,'LISTADO ATM'!$A$2:$C$901,3,0)</f>
        <v>DISTRITO NACIONAL</v>
      </c>
      <c r="B33" s="139">
        <v>3336037100</v>
      </c>
      <c r="C33" s="94">
        <v>44466.335219907407</v>
      </c>
      <c r="D33" s="94" t="s">
        <v>2440</v>
      </c>
      <c r="E33" s="136">
        <v>622</v>
      </c>
      <c r="F33" s="137" t="str">
        <f>VLOOKUP(E33,VIP!$A$2:$O16296,2,0)</f>
        <v>DRBR622</v>
      </c>
      <c r="G33" s="137" t="str">
        <f>VLOOKUP(E33,'LISTADO ATM'!$A$2:$B$900,2,0)</f>
        <v xml:space="preserve">ATM Ayuntamiento D.N. </v>
      </c>
      <c r="H33" s="137" t="str">
        <f>VLOOKUP(E33,VIP!$A$2:$O21257,7,FALSE)</f>
        <v>Si</v>
      </c>
      <c r="I33" s="137" t="str">
        <f>VLOOKUP(E33,VIP!$A$2:$O13222,8,FALSE)</f>
        <v>Si</v>
      </c>
      <c r="J33" s="137" t="str">
        <f>VLOOKUP(E33,VIP!$A$2:$O13172,8,FALSE)</f>
        <v>Si</v>
      </c>
      <c r="K33" s="137" t="str">
        <f>VLOOKUP(E33,VIP!$A$2:$O16746,6,0)</f>
        <v>NO</v>
      </c>
      <c r="L33" s="138" t="s">
        <v>2433</v>
      </c>
      <c r="M33" s="141" t="s">
        <v>2530</v>
      </c>
      <c r="N33" s="93" t="s">
        <v>2443</v>
      </c>
      <c r="O33" s="137" t="s">
        <v>2444</v>
      </c>
      <c r="P33" s="138"/>
      <c r="Q33" s="142">
        <v>44466.469444444447</v>
      </c>
    </row>
    <row r="34" spans="1:17" s="119" customFormat="1" ht="21" customHeight="1" x14ac:dyDescent="0.25">
      <c r="A34" s="137" t="str">
        <f>VLOOKUP(E34,'LISTADO ATM'!$A$2:$C$901,3,0)</f>
        <v>DISTRITO NACIONAL</v>
      </c>
      <c r="B34" s="139">
        <v>3336037356</v>
      </c>
      <c r="C34" s="94">
        <v>44466.379479166666</v>
      </c>
      <c r="D34" s="94" t="s">
        <v>2440</v>
      </c>
      <c r="E34" s="136">
        <v>640</v>
      </c>
      <c r="F34" s="137" t="str">
        <f>VLOOKUP(E34,VIP!$A$2:$O16283,2,0)</f>
        <v>DRBR640</v>
      </c>
      <c r="G34" s="137" t="str">
        <f>VLOOKUP(E34,'LISTADO ATM'!$A$2:$B$900,2,0)</f>
        <v xml:space="preserve">ATM Ministerio Obras Públicas </v>
      </c>
      <c r="H34" s="137" t="str">
        <f>VLOOKUP(E34,VIP!$A$2:$O21244,7,FALSE)</f>
        <v>Si</v>
      </c>
      <c r="I34" s="137" t="str">
        <f>VLOOKUP(E34,VIP!$A$2:$O13209,8,FALSE)</f>
        <v>Si</v>
      </c>
      <c r="J34" s="137" t="str">
        <f>VLOOKUP(E34,VIP!$A$2:$O13159,8,FALSE)</f>
        <v>Si</v>
      </c>
      <c r="K34" s="137" t="str">
        <f>VLOOKUP(E34,VIP!$A$2:$O16733,6,0)</f>
        <v>NO</v>
      </c>
      <c r="L34" s="138" t="s">
        <v>2433</v>
      </c>
      <c r="M34" s="141" t="s">
        <v>2530</v>
      </c>
      <c r="N34" s="93" t="s">
        <v>2443</v>
      </c>
      <c r="O34" s="137" t="s">
        <v>2444</v>
      </c>
      <c r="P34" s="138"/>
      <c r="Q34" s="142">
        <v>44466.470138888886</v>
      </c>
    </row>
    <row r="35" spans="1:17" s="119" customFormat="1" ht="21" customHeight="1" x14ac:dyDescent="0.25">
      <c r="A35" s="137" t="str">
        <f>VLOOKUP(E35,'LISTADO ATM'!$A$2:$C$901,3,0)</f>
        <v>ESTE</v>
      </c>
      <c r="B35" s="139">
        <v>3336037402</v>
      </c>
      <c r="C35" s="94">
        <v>44466.388043981482</v>
      </c>
      <c r="D35" s="94" t="s">
        <v>2459</v>
      </c>
      <c r="E35" s="136">
        <v>111</v>
      </c>
      <c r="F35" s="137" t="str">
        <f>VLOOKUP(E35,VIP!$A$2:$O16279,2,0)</f>
        <v>DRBR111</v>
      </c>
      <c r="G35" s="137" t="str">
        <f>VLOOKUP(E35,'LISTADO ATM'!$A$2:$B$900,2,0)</f>
        <v xml:space="preserve">ATM Oficina San Pedro </v>
      </c>
      <c r="H35" s="137" t="str">
        <f>VLOOKUP(E35,VIP!$A$2:$O21240,7,FALSE)</f>
        <v>Si</v>
      </c>
      <c r="I35" s="137" t="str">
        <f>VLOOKUP(E35,VIP!$A$2:$O13205,8,FALSE)</f>
        <v>Si</v>
      </c>
      <c r="J35" s="137" t="str">
        <f>VLOOKUP(E35,VIP!$A$2:$O13155,8,FALSE)</f>
        <v>Si</v>
      </c>
      <c r="K35" s="137" t="str">
        <f>VLOOKUP(E35,VIP!$A$2:$O16729,6,0)</f>
        <v>SI</v>
      </c>
      <c r="L35" s="138" t="s">
        <v>2433</v>
      </c>
      <c r="M35" s="141" t="s">
        <v>2530</v>
      </c>
      <c r="N35" s="93" t="s">
        <v>2443</v>
      </c>
      <c r="O35" s="137" t="s">
        <v>2614</v>
      </c>
      <c r="P35" s="138"/>
      <c r="Q35" s="142">
        <v>44466.470833333333</v>
      </c>
    </row>
    <row r="36" spans="1:17" s="119" customFormat="1" ht="21" customHeight="1" x14ac:dyDescent="0.25">
      <c r="A36" s="137" t="str">
        <f>VLOOKUP(E36,'LISTADO ATM'!$A$2:$C$901,3,0)</f>
        <v>ESTE</v>
      </c>
      <c r="B36" s="139">
        <v>3336036566</v>
      </c>
      <c r="C36" s="94">
        <v>44463.744502314818</v>
      </c>
      <c r="D36" s="94" t="s">
        <v>2459</v>
      </c>
      <c r="E36" s="136">
        <v>293</v>
      </c>
      <c r="F36" s="137" t="str">
        <f>VLOOKUP(E36,VIP!$A$2:$O16215,2,0)</f>
        <v>DRBR293</v>
      </c>
      <c r="G36" s="137" t="str">
        <f>VLOOKUP(E36,'LISTADO ATM'!$A$2:$B$900,2,0)</f>
        <v xml:space="preserve">ATM S/M Nueva Visión (San Pedro) </v>
      </c>
      <c r="H36" s="137" t="str">
        <f>VLOOKUP(E36,VIP!$A$2:$O21176,7,FALSE)</f>
        <v>Si</v>
      </c>
      <c r="I36" s="137" t="str">
        <f>VLOOKUP(E36,VIP!$A$2:$O13141,8,FALSE)</f>
        <v>Si</v>
      </c>
      <c r="J36" s="137" t="str">
        <f>VLOOKUP(E36,VIP!$A$2:$O13091,8,FALSE)</f>
        <v>Si</v>
      </c>
      <c r="K36" s="137" t="str">
        <f>VLOOKUP(E36,VIP!$A$2:$O16665,6,0)</f>
        <v>NO</v>
      </c>
      <c r="L36" s="138" t="s">
        <v>2631</v>
      </c>
      <c r="M36" s="141" t="s">
        <v>2530</v>
      </c>
      <c r="N36" s="93" t="s">
        <v>2443</v>
      </c>
      <c r="O36" s="137" t="s">
        <v>2614</v>
      </c>
      <c r="P36" s="138"/>
      <c r="Q36" s="142">
        <v>44466.470138888886</v>
      </c>
    </row>
    <row r="37" spans="1:17" s="119" customFormat="1" ht="21" customHeight="1" x14ac:dyDescent="0.25">
      <c r="A37" s="137" t="str">
        <f>VLOOKUP(E37,'LISTADO ATM'!$A$2:$C$901,3,0)</f>
        <v>DISTRITO NACIONAL</v>
      </c>
      <c r="B37" s="139">
        <v>3336036573</v>
      </c>
      <c r="C37" s="94">
        <v>44463.779942129629</v>
      </c>
      <c r="D37" s="94" t="s">
        <v>2440</v>
      </c>
      <c r="E37" s="136">
        <v>443</v>
      </c>
      <c r="F37" s="137" t="str">
        <f>VLOOKUP(E37,VIP!$A$2:$O16219,2,0)</f>
        <v>DRBR443</v>
      </c>
      <c r="G37" s="137" t="str">
        <f>VLOOKUP(E37,'LISTADO ATM'!$A$2:$B$900,2,0)</f>
        <v xml:space="preserve">ATM Edificio San Rafael </v>
      </c>
      <c r="H37" s="137" t="str">
        <f>VLOOKUP(E37,VIP!$A$2:$O21180,7,FALSE)</f>
        <v>Si</v>
      </c>
      <c r="I37" s="137" t="str">
        <f>VLOOKUP(E37,VIP!$A$2:$O13145,8,FALSE)</f>
        <v>Si</v>
      </c>
      <c r="J37" s="137" t="str">
        <f>VLOOKUP(E37,VIP!$A$2:$O13095,8,FALSE)</f>
        <v>Si</v>
      </c>
      <c r="K37" s="137" t="str">
        <f>VLOOKUP(E37,VIP!$A$2:$O16669,6,0)</f>
        <v>NO</v>
      </c>
      <c r="L37" s="138" t="s">
        <v>2631</v>
      </c>
      <c r="M37" s="141" t="s">
        <v>2530</v>
      </c>
      <c r="N37" s="93" t="s">
        <v>2443</v>
      </c>
      <c r="O37" s="137" t="s">
        <v>2444</v>
      </c>
      <c r="P37" s="138"/>
      <c r="Q37" s="142">
        <v>44466.465277777781</v>
      </c>
    </row>
    <row r="38" spans="1:17" s="119" customFormat="1" ht="21" customHeight="1" x14ac:dyDescent="0.25">
      <c r="A38" s="137" t="str">
        <f>VLOOKUP(E38,'LISTADO ATM'!$A$2:$C$901,3,0)</f>
        <v>DISTRITO NACIONAL</v>
      </c>
      <c r="B38" s="139">
        <v>3336036576</v>
      </c>
      <c r="C38" s="94">
        <v>44463.790358796294</v>
      </c>
      <c r="D38" s="94" t="s">
        <v>2459</v>
      </c>
      <c r="E38" s="136">
        <v>527</v>
      </c>
      <c r="F38" s="137" t="str">
        <f>VLOOKUP(E38,VIP!$A$2:$O16259,2,0)</f>
        <v>DRBR527</v>
      </c>
      <c r="G38" s="137" t="str">
        <f>VLOOKUP(E38,'LISTADO ATM'!$A$2:$B$900,2,0)</f>
        <v>ATM Oficina Zona Oriental II</v>
      </c>
      <c r="H38" s="137" t="str">
        <f>VLOOKUP(E38,VIP!$A$2:$O21220,7,FALSE)</f>
        <v>Si</v>
      </c>
      <c r="I38" s="137" t="str">
        <f>VLOOKUP(E38,VIP!$A$2:$O13185,8,FALSE)</f>
        <v>Si</v>
      </c>
      <c r="J38" s="137" t="str">
        <f>VLOOKUP(E38,VIP!$A$2:$O13135,8,FALSE)</f>
        <v>Si</v>
      </c>
      <c r="K38" s="137" t="str">
        <f>VLOOKUP(E38,VIP!$A$2:$O16709,6,0)</f>
        <v>SI</v>
      </c>
      <c r="L38" s="138" t="s">
        <v>2631</v>
      </c>
      <c r="M38" s="141" t="s">
        <v>2530</v>
      </c>
      <c r="N38" s="93" t="s">
        <v>2443</v>
      </c>
      <c r="O38" s="137" t="s">
        <v>2614</v>
      </c>
      <c r="P38" s="138"/>
      <c r="Q38" s="142">
        <v>44466.470833333333</v>
      </c>
    </row>
    <row r="39" spans="1:17" s="119" customFormat="1" ht="21" customHeight="1" x14ac:dyDescent="0.25">
      <c r="A39" s="137" t="str">
        <f>VLOOKUP(E39,'LISTADO ATM'!$A$2:$C$901,3,0)</f>
        <v>DISTRITO NACIONAL</v>
      </c>
      <c r="B39" s="139">
        <v>3336036399</v>
      </c>
      <c r="C39" s="94">
        <v>44463.029293981483</v>
      </c>
      <c r="D39" s="94" t="s">
        <v>2174</v>
      </c>
      <c r="E39" s="136">
        <v>349</v>
      </c>
      <c r="F39" s="137" t="str">
        <f>VLOOKUP(E39,VIP!$A$2:$O16222,2,0)</f>
        <v>DRBR349</v>
      </c>
      <c r="G39" s="137" t="str">
        <f>VLOOKUP(E39,'LISTADO ATM'!$A$2:$B$900,2,0)</f>
        <v>ATM SENASA</v>
      </c>
      <c r="H39" s="137" t="str">
        <f>VLOOKUP(E39,VIP!$A$2:$O21183,7,FALSE)</f>
        <v>Si</v>
      </c>
      <c r="I39" s="137" t="str">
        <f>VLOOKUP(E39,VIP!$A$2:$O13148,8,FALSE)</f>
        <v>Si</v>
      </c>
      <c r="J39" s="137" t="str">
        <f>VLOOKUP(E39,VIP!$A$2:$O13098,8,FALSE)</f>
        <v>Si</v>
      </c>
      <c r="K39" s="137" t="str">
        <f>VLOOKUP(E39,VIP!$A$2:$O16672,6,0)</f>
        <v>NO</v>
      </c>
      <c r="L39" s="138" t="s">
        <v>2626</v>
      </c>
      <c r="M39" s="141" t="s">
        <v>2530</v>
      </c>
      <c r="N39" s="93" t="s">
        <v>2443</v>
      </c>
      <c r="O39" s="137" t="s">
        <v>2445</v>
      </c>
      <c r="P39" s="138"/>
      <c r="Q39" s="142">
        <v>44466.46597222222</v>
      </c>
    </row>
    <row r="40" spans="1:17" s="119" customFormat="1" ht="21" customHeight="1" x14ac:dyDescent="0.25">
      <c r="A40" s="137" t="str">
        <f>VLOOKUP(E40,'LISTADO ATM'!$A$2:$C$901,3,0)</f>
        <v>DISTRITO NACIONAL</v>
      </c>
      <c r="B40" s="139">
        <v>3336036942</v>
      </c>
      <c r="C40" s="94">
        <v>44464.809178240743</v>
      </c>
      <c r="D40" s="94" t="s">
        <v>2174</v>
      </c>
      <c r="E40" s="136">
        <v>755</v>
      </c>
      <c r="F40" s="137" t="str">
        <f>VLOOKUP(E40,VIP!$A$2:$O16256,2,0)</f>
        <v>DRBR755</v>
      </c>
      <c r="G40" s="137" t="str">
        <f>VLOOKUP(E40,'LISTADO ATM'!$A$2:$B$900,2,0)</f>
        <v xml:space="preserve">ATM Oficina Galería del Este (Plaza) </v>
      </c>
      <c r="H40" s="137" t="str">
        <f>VLOOKUP(E40,VIP!$A$2:$O21217,7,FALSE)</f>
        <v>Si</v>
      </c>
      <c r="I40" s="137" t="str">
        <f>VLOOKUP(E40,VIP!$A$2:$O13182,8,FALSE)</f>
        <v>Si</v>
      </c>
      <c r="J40" s="137" t="str">
        <f>VLOOKUP(E40,VIP!$A$2:$O13132,8,FALSE)</f>
        <v>Si</v>
      </c>
      <c r="K40" s="137" t="str">
        <f>VLOOKUP(E40,VIP!$A$2:$O16706,6,0)</f>
        <v>NO</v>
      </c>
      <c r="L40" s="138" t="s">
        <v>2626</v>
      </c>
      <c r="M40" s="141" t="s">
        <v>2530</v>
      </c>
      <c r="N40" s="93" t="s">
        <v>2443</v>
      </c>
      <c r="O40" s="137" t="s">
        <v>2445</v>
      </c>
      <c r="P40" s="138"/>
      <c r="Q40" s="142">
        <v>44466.470138888886</v>
      </c>
    </row>
    <row r="41" spans="1:17" s="119" customFormat="1" ht="21" customHeight="1" x14ac:dyDescent="0.25">
      <c r="A41" s="137" t="str">
        <f>VLOOKUP(E41,'LISTADO ATM'!$A$2:$C$901,3,0)</f>
        <v>DISTRITO NACIONAL</v>
      </c>
      <c r="B41" s="139" t="s">
        <v>2659</v>
      </c>
      <c r="C41" s="94">
        <v>44465.690046296295</v>
      </c>
      <c r="D41" s="94" t="s">
        <v>2174</v>
      </c>
      <c r="E41" s="136">
        <v>816</v>
      </c>
      <c r="F41" s="137" t="str">
        <f>VLOOKUP(E41,VIP!$A$2:$O16265,2,0)</f>
        <v>DRBR816</v>
      </c>
      <c r="G41" s="137" t="str">
        <f>VLOOKUP(E41,'LISTADO ATM'!$A$2:$B$900,2,0)</f>
        <v xml:space="preserve">ATM Oficina Pedro Brand </v>
      </c>
      <c r="H41" s="137" t="str">
        <f>VLOOKUP(E41,VIP!$A$2:$O21226,7,FALSE)</f>
        <v>Si</v>
      </c>
      <c r="I41" s="137" t="str">
        <f>VLOOKUP(E41,VIP!$A$2:$O13191,8,FALSE)</f>
        <v>Si</v>
      </c>
      <c r="J41" s="137" t="str">
        <f>VLOOKUP(E41,VIP!$A$2:$O13141,8,FALSE)</f>
        <v>Si</v>
      </c>
      <c r="K41" s="137" t="str">
        <f>VLOOKUP(E41,VIP!$A$2:$O16715,6,0)</f>
        <v>NO</v>
      </c>
      <c r="L41" s="138" t="s">
        <v>2665</v>
      </c>
      <c r="M41" s="141" t="s">
        <v>2530</v>
      </c>
      <c r="N41" s="93" t="s">
        <v>2443</v>
      </c>
      <c r="O41" s="137" t="s">
        <v>2445</v>
      </c>
      <c r="P41" s="138"/>
      <c r="Q41" s="142">
        <v>44466.470833333333</v>
      </c>
    </row>
    <row r="42" spans="1:17" s="119" customFormat="1" ht="21" customHeight="1" x14ac:dyDescent="0.25">
      <c r="A42" s="137" t="str">
        <f>VLOOKUP(E42,'LISTADO ATM'!$A$2:$C$901,3,0)</f>
        <v>DISTRITO NACIONAL</v>
      </c>
      <c r="B42" s="139" t="s">
        <v>2650</v>
      </c>
      <c r="C42" s="94">
        <v>44465.775138888886</v>
      </c>
      <c r="D42" s="94" t="s">
        <v>2174</v>
      </c>
      <c r="E42" s="136">
        <v>570</v>
      </c>
      <c r="F42" s="137" t="str">
        <f>VLOOKUP(E42,VIP!$A$2:$O16256,2,0)</f>
        <v>DRBR478</v>
      </c>
      <c r="G42" s="137" t="str">
        <f>VLOOKUP(E42,'LISTADO ATM'!$A$2:$B$900,2,0)</f>
        <v xml:space="preserve">ATM S/M Liverpool Villa Mella </v>
      </c>
      <c r="H42" s="137" t="str">
        <f>VLOOKUP(E42,VIP!$A$2:$O21217,7,FALSE)</f>
        <v>Si</v>
      </c>
      <c r="I42" s="137" t="str">
        <f>VLOOKUP(E42,VIP!$A$2:$O13182,8,FALSE)</f>
        <v>Si</v>
      </c>
      <c r="J42" s="137" t="str">
        <f>VLOOKUP(E42,VIP!$A$2:$O13132,8,FALSE)</f>
        <v>Si</v>
      </c>
      <c r="K42" s="137" t="str">
        <f>VLOOKUP(E42,VIP!$A$2:$O16706,6,0)</f>
        <v>NO</v>
      </c>
      <c r="L42" s="138" t="s">
        <v>2665</v>
      </c>
      <c r="M42" s="141" t="s">
        <v>2530</v>
      </c>
      <c r="N42" s="93" t="s">
        <v>2443</v>
      </c>
      <c r="O42" s="137" t="s">
        <v>2445</v>
      </c>
      <c r="P42" s="138"/>
      <c r="Q42" s="142">
        <v>44466.60833333333</v>
      </c>
    </row>
    <row r="43" spans="1:17" s="119" customFormat="1" ht="21" customHeight="1" x14ac:dyDescent="0.25">
      <c r="A43" s="137" t="str">
        <f>VLOOKUP(E43,'LISTADO ATM'!$A$2:$C$901,3,0)</f>
        <v>DISTRITO NACIONAL</v>
      </c>
      <c r="B43" s="139">
        <v>3336036213</v>
      </c>
      <c r="C43" s="94">
        <v>44462.668379629627</v>
      </c>
      <c r="D43" s="94" t="s">
        <v>2459</v>
      </c>
      <c r="E43" s="136">
        <v>24</v>
      </c>
      <c r="F43" s="137" t="str">
        <f>VLOOKUP(E43,VIP!$A$2:$O16228,2,0)</f>
        <v>DRBR024</v>
      </c>
      <c r="G43" s="137" t="str">
        <f>VLOOKUP(E43,'LISTADO ATM'!$A$2:$B$900,2,0)</f>
        <v xml:space="preserve">ATM Oficina Eusebio Manzueta </v>
      </c>
      <c r="H43" s="137" t="str">
        <f>VLOOKUP(E43,VIP!$A$2:$O21189,7,FALSE)</f>
        <v>No</v>
      </c>
      <c r="I43" s="137" t="str">
        <f>VLOOKUP(E43,VIP!$A$2:$O13154,8,FALSE)</f>
        <v>No</v>
      </c>
      <c r="J43" s="137" t="str">
        <f>VLOOKUP(E43,VIP!$A$2:$O13104,8,FALSE)</f>
        <v>No</v>
      </c>
      <c r="K43" s="137" t="str">
        <f>VLOOKUP(E43,VIP!$A$2:$O16678,6,0)</f>
        <v>NO</v>
      </c>
      <c r="L43" s="138" t="s">
        <v>2409</v>
      </c>
      <c r="M43" s="141" t="s">
        <v>2530</v>
      </c>
      <c r="N43" s="93" t="s">
        <v>2443</v>
      </c>
      <c r="O43" s="137" t="s">
        <v>2630</v>
      </c>
      <c r="P43" s="138"/>
      <c r="Q43" s="142">
        <v>44466.5</v>
      </c>
    </row>
    <row r="44" spans="1:17" ht="18" x14ac:dyDescent="0.25">
      <c r="A44" s="137" t="str">
        <f>VLOOKUP(E44,'LISTADO ATM'!$A$2:$C$901,3,0)</f>
        <v>DISTRITO NACIONAL</v>
      </c>
      <c r="B44" s="139">
        <v>3336036214</v>
      </c>
      <c r="C44" s="94">
        <v>44462.68550925926</v>
      </c>
      <c r="D44" s="94" t="s">
        <v>2459</v>
      </c>
      <c r="E44" s="136">
        <v>23</v>
      </c>
      <c r="F44" s="137" t="str">
        <f>VLOOKUP(E44,VIP!$A$2:$O16227,2,0)</f>
        <v>DRBR023</v>
      </c>
      <c r="G44" s="137" t="str">
        <f>VLOOKUP(E44,'LISTADO ATM'!$A$2:$B$900,2,0)</f>
        <v xml:space="preserve">ATM Oficina México </v>
      </c>
      <c r="H44" s="137" t="str">
        <f>VLOOKUP(E44,VIP!$A$2:$O21188,7,FALSE)</f>
        <v>Si</v>
      </c>
      <c r="I44" s="137" t="str">
        <f>VLOOKUP(E44,VIP!$A$2:$O13153,8,FALSE)</f>
        <v>Si</v>
      </c>
      <c r="J44" s="137" t="str">
        <f>VLOOKUP(E44,VIP!$A$2:$O13103,8,FALSE)</f>
        <v>Si</v>
      </c>
      <c r="K44" s="137" t="str">
        <f>VLOOKUP(E44,VIP!$A$2:$O16677,6,0)</f>
        <v>NO</v>
      </c>
      <c r="L44" s="138" t="s">
        <v>2409</v>
      </c>
      <c r="M44" s="141" t="s">
        <v>2530</v>
      </c>
      <c r="N44" s="93" t="s">
        <v>2443</v>
      </c>
      <c r="O44" s="137" t="s">
        <v>2630</v>
      </c>
      <c r="P44" s="138"/>
      <c r="Q44" s="142">
        <v>44466.499305555553</v>
      </c>
    </row>
    <row r="45" spans="1:17" ht="18" x14ac:dyDescent="0.25">
      <c r="A45" s="137" t="str">
        <f>VLOOKUP(E45,'LISTADO ATM'!$A$2:$C$901,3,0)</f>
        <v>DISTRITO NACIONAL</v>
      </c>
      <c r="B45" s="139">
        <v>3336036404</v>
      </c>
      <c r="C45" s="94">
        <v>44463.096770833334</v>
      </c>
      <c r="D45" s="94" t="s">
        <v>2440</v>
      </c>
      <c r="E45" s="136">
        <v>36</v>
      </c>
      <c r="F45" s="137" t="str">
        <f>VLOOKUP(E45,VIP!$A$2:$O16229,2,0)</f>
        <v>DRBR036</v>
      </c>
      <c r="G45" s="137" t="str">
        <f>VLOOKUP(E45,'LISTADO ATM'!$A$2:$B$900,2,0)</f>
        <v xml:space="preserve">ATM Banco Central </v>
      </c>
      <c r="H45" s="137" t="str">
        <f>VLOOKUP(E45,VIP!$A$2:$O21190,7,FALSE)</f>
        <v>Si</v>
      </c>
      <c r="I45" s="137" t="str">
        <f>VLOOKUP(E45,VIP!$A$2:$O13155,8,FALSE)</f>
        <v>Si</v>
      </c>
      <c r="J45" s="137" t="str">
        <f>VLOOKUP(E45,VIP!$A$2:$O13105,8,FALSE)</f>
        <v>Si</v>
      </c>
      <c r="K45" s="137" t="str">
        <f>VLOOKUP(E45,VIP!$A$2:$O16679,6,0)</f>
        <v>SI</v>
      </c>
      <c r="L45" s="138" t="s">
        <v>2409</v>
      </c>
      <c r="M45" s="141" t="s">
        <v>2530</v>
      </c>
      <c r="N45" s="93" t="s">
        <v>2443</v>
      </c>
      <c r="O45" s="137" t="s">
        <v>2444</v>
      </c>
      <c r="P45" s="138"/>
      <c r="Q45" s="142">
        <v>44466.500694444447</v>
      </c>
    </row>
    <row r="46" spans="1:17" ht="18" x14ac:dyDescent="0.25">
      <c r="A46" s="137" t="str">
        <f>VLOOKUP(E46,'LISTADO ATM'!$A$2:$C$901,3,0)</f>
        <v>DISTRITO NACIONAL</v>
      </c>
      <c r="B46" s="139">
        <v>3336036538</v>
      </c>
      <c r="C46" s="94">
        <v>44463.643969907411</v>
      </c>
      <c r="D46" s="94" t="s">
        <v>2459</v>
      </c>
      <c r="E46" s="136">
        <v>911</v>
      </c>
      <c r="F46" s="137" t="str">
        <f>VLOOKUP(E46,VIP!$A$2:$O16285,2,0)</f>
        <v>DRBR911</v>
      </c>
      <c r="G46" s="137" t="str">
        <f>VLOOKUP(E46,'LISTADO ATM'!$A$2:$B$900,2,0)</f>
        <v xml:space="preserve">ATM Oficina Venezuela II </v>
      </c>
      <c r="H46" s="137" t="str">
        <f>VLOOKUP(E46,VIP!$A$2:$O21246,7,FALSE)</f>
        <v>Si</v>
      </c>
      <c r="I46" s="137" t="str">
        <f>VLOOKUP(E46,VIP!$A$2:$O13211,8,FALSE)</f>
        <v>Si</v>
      </c>
      <c r="J46" s="137" t="str">
        <f>VLOOKUP(E46,VIP!$A$2:$O13161,8,FALSE)</f>
        <v>Si</v>
      </c>
      <c r="K46" s="137" t="str">
        <f>VLOOKUP(E46,VIP!$A$2:$O16735,6,0)</f>
        <v>SI</v>
      </c>
      <c r="L46" s="138" t="s">
        <v>2409</v>
      </c>
      <c r="M46" s="141" t="s">
        <v>2530</v>
      </c>
      <c r="N46" s="93" t="s">
        <v>2443</v>
      </c>
      <c r="O46" s="137" t="s">
        <v>2614</v>
      </c>
      <c r="P46" s="138"/>
      <c r="Q46" s="142">
        <v>44466.498611111114</v>
      </c>
    </row>
    <row r="47" spans="1:17" ht="18" x14ac:dyDescent="0.25">
      <c r="A47" s="137" t="str">
        <f>VLOOKUP(E47,'LISTADO ATM'!$A$2:$C$901,3,0)</f>
        <v>DISTRITO NACIONAL</v>
      </c>
      <c r="B47" s="139">
        <v>3336036539</v>
      </c>
      <c r="C47" s="94">
        <v>44463.645590277774</v>
      </c>
      <c r="D47" s="94" t="s">
        <v>2459</v>
      </c>
      <c r="E47" s="136">
        <v>409</v>
      </c>
      <c r="F47" s="137" t="str">
        <f>VLOOKUP(E47,VIP!$A$2:$O16252,2,0)</f>
        <v>DRBR409</v>
      </c>
      <c r="G47" s="137" t="str">
        <f>VLOOKUP(E47,'LISTADO ATM'!$A$2:$B$900,2,0)</f>
        <v xml:space="preserve">ATM Oficina Las Palmas de Herrera I </v>
      </c>
      <c r="H47" s="137" t="str">
        <f>VLOOKUP(E47,VIP!$A$2:$O21213,7,FALSE)</f>
        <v>Si</v>
      </c>
      <c r="I47" s="137" t="str">
        <f>VLOOKUP(E47,VIP!$A$2:$O13178,8,FALSE)</f>
        <v>Si</v>
      </c>
      <c r="J47" s="137" t="str">
        <f>VLOOKUP(E47,VIP!$A$2:$O13128,8,FALSE)</f>
        <v>Si</v>
      </c>
      <c r="K47" s="137" t="str">
        <f>VLOOKUP(E47,VIP!$A$2:$O16702,6,0)</f>
        <v>NO</v>
      </c>
      <c r="L47" s="138" t="s">
        <v>2409</v>
      </c>
      <c r="M47" s="141" t="s">
        <v>2530</v>
      </c>
      <c r="N47" s="93" t="s">
        <v>2443</v>
      </c>
      <c r="O47" s="137" t="s">
        <v>2614</v>
      </c>
      <c r="P47" s="138"/>
      <c r="Q47" s="142">
        <v>44466.499305555553</v>
      </c>
    </row>
    <row r="48" spans="1:17" ht="18" x14ac:dyDescent="0.25">
      <c r="A48" s="137" t="str">
        <f>VLOOKUP(E48,'LISTADO ATM'!$A$2:$C$901,3,0)</f>
        <v>DISTRITO NACIONAL</v>
      </c>
      <c r="B48" s="139">
        <v>3336036575</v>
      </c>
      <c r="C48" s="94">
        <v>44463.786932870367</v>
      </c>
      <c r="D48" s="94" t="s">
        <v>2459</v>
      </c>
      <c r="E48" s="136">
        <v>504</v>
      </c>
      <c r="F48" s="137" t="str">
        <f>VLOOKUP(E48,VIP!$A$2:$O16258,2,0)</f>
        <v>DRBR504</v>
      </c>
      <c r="G48" s="137" t="str">
        <f>VLOOKUP(E48,'LISTADO ATM'!$A$2:$B$900,2,0)</f>
        <v>ATM Oficina Plaza Moderna</v>
      </c>
      <c r="H48" s="137" t="str">
        <f>VLOOKUP(E48,VIP!$A$2:$O21219,7,FALSE)</f>
        <v>Si</v>
      </c>
      <c r="I48" s="137" t="str">
        <f>VLOOKUP(E48,VIP!$A$2:$O13184,8,FALSE)</f>
        <v>Si</v>
      </c>
      <c r="J48" s="137" t="str">
        <f>VLOOKUP(E48,VIP!$A$2:$O13134,8,FALSE)</f>
        <v>Si</v>
      </c>
      <c r="K48" s="137" t="str">
        <f>VLOOKUP(E48,VIP!$A$2:$O16708,6,0)</f>
        <v>NO</v>
      </c>
      <c r="L48" s="138" t="s">
        <v>2409</v>
      </c>
      <c r="M48" s="141" t="s">
        <v>2530</v>
      </c>
      <c r="N48" s="93" t="s">
        <v>2443</v>
      </c>
      <c r="O48" s="137" t="s">
        <v>2614</v>
      </c>
      <c r="P48" s="138"/>
      <c r="Q48" s="142">
        <v>44466.494444444441</v>
      </c>
    </row>
    <row r="49" spans="1:17" ht="18" x14ac:dyDescent="0.25">
      <c r="A49" s="137" t="str">
        <f>VLOOKUP(E49,'LISTADO ATM'!$A$2:$C$901,3,0)</f>
        <v>ESTE</v>
      </c>
      <c r="B49" s="139">
        <v>3336036719</v>
      </c>
      <c r="C49" s="94">
        <v>44464.41269675926</v>
      </c>
      <c r="D49" s="94" t="s">
        <v>2459</v>
      </c>
      <c r="E49" s="136">
        <v>608</v>
      </c>
      <c r="F49" s="137" t="str">
        <f>VLOOKUP(E49,VIP!$A$2:$O16253,2,0)</f>
        <v>DRBR305</v>
      </c>
      <c r="G49" s="137" t="str">
        <f>VLOOKUP(E49,'LISTADO ATM'!$A$2:$B$900,2,0)</f>
        <v xml:space="preserve">ATM Oficina Jumbo (San Pedro) </v>
      </c>
      <c r="H49" s="137" t="str">
        <f>VLOOKUP(E49,VIP!$A$2:$O21214,7,FALSE)</f>
        <v>Si</v>
      </c>
      <c r="I49" s="137" t="str">
        <f>VLOOKUP(E49,VIP!$A$2:$O13179,8,FALSE)</f>
        <v>Si</v>
      </c>
      <c r="J49" s="137" t="str">
        <f>VLOOKUP(E49,VIP!$A$2:$O13129,8,FALSE)</f>
        <v>Si</v>
      </c>
      <c r="K49" s="137" t="str">
        <f>VLOOKUP(E49,VIP!$A$2:$O16703,6,0)</f>
        <v>SI</v>
      </c>
      <c r="L49" s="138" t="s">
        <v>2409</v>
      </c>
      <c r="M49" s="141" t="s">
        <v>2530</v>
      </c>
      <c r="N49" s="93" t="s">
        <v>2443</v>
      </c>
      <c r="O49" s="137" t="s">
        <v>2614</v>
      </c>
      <c r="P49" s="138"/>
      <c r="Q49" s="142">
        <v>44466.500694444447</v>
      </c>
    </row>
    <row r="50" spans="1:17" ht="18" x14ac:dyDescent="0.25">
      <c r="A50" s="137" t="str">
        <f>VLOOKUP(E50,'LISTADO ATM'!$A$2:$C$901,3,0)</f>
        <v>ESTE</v>
      </c>
      <c r="B50" s="139">
        <v>3336036851</v>
      </c>
      <c r="C50" s="94">
        <v>44464.586724537039</v>
      </c>
      <c r="D50" s="94" t="s">
        <v>2440</v>
      </c>
      <c r="E50" s="136">
        <v>742</v>
      </c>
      <c r="F50" s="137" t="str">
        <f>VLOOKUP(E50,VIP!$A$2:$O16245,2,0)</f>
        <v>DRBR990</v>
      </c>
      <c r="G50" s="137" t="str">
        <f>VLOOKUP(E50,'LISTADO ATM'!$A$2:$B$900,2,0)</f>
        <v xml:space="preserve">ATM Oficina Plaza del Rey (La Romana) </v>
      </c>
      <c r="H50" s="137" t="str">
        <f>VLOOKUP(E50,VIP!$A$2:$O21206,7,FALSE)</f>
        <v>Si</v>
      </c>
      <c r="I50" s="137" t="str">
        <f>VLOOKUP(E50,VIP!$A$2:$O13171,8,FALSE)</f>
        <v>Si</v>
      </c>
      <c r="J50" s="137" t="str">
        <f>VLOOKUP(E50,VIP!$A$2:$O13121,8,FALSE)</f>
        <v>Si</v>
      </c>
      <c r="K50" s="137" t="str">
        <f>VLOOKUP(E50,VIP!$A$2:$O16695,6,0)</f>
        <v>NO</v>
      </c>
      <c r="L50" s="138" t="s">
        <v>2409</v>
      </c>
      <c r="M50" s="141" t="s">
        <v>2530</v>
      </c>
      <c r="N50" s="93" t="s">
        <v>2443</v>
      </c>
      <c r="O50" s="137" t="s">
        <v>2444</v>
      </c>
      <c r="P50" s="138"/>
      <c r="Q50" s="142">
        <v>44466.500694444447</v>
      </c>
    </row>
    <row r="51" spans="1:17" ht="18" x14ac:dyDescent="0.25">
      <c r="A51" s="137" t="str">
        <f>VLOOKUP(E51,'LISTADO ATM'!$A$2:$C$901,3,0)</f>
        <v>DISTRITO NACIONAL</v>
      </c>
      <c r="B51" s="139">
        <v>3336036852</v>
      </c>
      <c r="C51" s="94">
        <v>44464.587800925925</v>
      </c>
      <c r="D51" s="94" t="s">
        <v>2440</v>
      </c>
      <c r="E51" s="136">
        <v>858</v>
      </c>
      <c r="F51" s="137" t="str">
        <f>VLOOKUP(E51,VIP!$A$2:$O16244,2,0)</f>
        <v>DRBR858</v>
      </c>
      <c r="G51" s="137" t="str">
        <f>VLOOKUP(E51,'LISTADO ATM'!$A$2:$B$900,2,0)</f>
        <v xml:space="preserve">ATM Cooperativa Maestros (COOPNAMA) </v>
      </c>
      <c r="H51" s="137" t="str">
        <f>VLOOKUP(E51,VIP!$A$2:$O21205,7,FALSE)</f>
        <v>Si</v>
      </c>
      <c r="I51" s="137" t="str">
        <f>VLOOKUP(E51,VIP!$A$2:$O13170,8,FALSE)</f>
        <v>No</v>
      </c>
      <c r="J51" s="137" t="str">
        <f>VLOOKUP(E51,VIP!$A$2:$O13120,8,FALSE)</f>
        <v>No</v>
      </c>
      <c r="K51" s="137" t="str">
        <f>VLOOKUP(E51,VIP!$A$2:$O16694,6,0)</f>
        <v>NO</v>
      </c>
      <c r="L51" s="138" t="s">
        <v>2409</v>
      </c>
      <c r="M51" s="141" t="s">
        <v>2530</v>
      </c>
      <c r="N51" s="93" t="s">
        <v>2443</v>
      </c>
      <c r="O51" s="137" t="s">
        <v>2444</v>
      </c>
      <c r="P51" s="138"/>
      <c r="Q51" s="142">
        <v>44466.998611111114</v>
      </c>
    </row>
    <row r="52" spans="1:17" ht="18" x14ac:dyDescent="0.25">
      <c r="A52" s="137" t="str">
        <f>VLOOKUP(E52,'LISTADO ATM'!$A$2:$C$901,3,0)</f>
        <v>NORTE</v>
      </c>
      <c r="B52" s="139">
        <v>3336036877</v>
      </c>
      <c r="C52" s="94">
        <v>44464.668344907404</v>
      </c>
      <c r="D52" s="94" t="s">
        <v>2612</v>
      </c>
      <c r="E52" s="136">
        <v>129</v>
      </c>
      <c r="F52" s="137" t="str">
        <f>VLOOKUP(E52,VIP!$A$2:$O16253,2,0)</f>
        <v>DRBR129</v>
      </c>
      <c r="G52" s="137" t="str">
        <f>VLOOKUP(E52,'LISTADO ATM'!$A$2:$B$900,2,0)</f>
        <v xml:space="preserve">ATM Multicentro La Sirena (Santiago) </v>
      </c>
      <c r="H52" s="137" t="str">
        <f>VLOOKUP(E52,VIP!$A$2:$O21214,7,FALSE)</f>
        <v>Si</v>
      </c>
      <c r="I52" s="137" t="str">
        <f>VLOOKUP(E52,VIP!$A$2:$O13179,8,FALSE)</f>
        <v>Si</v>
      </c>
      <c r="J52" s="137" t="str">
        <f>VLOOKUP(E52,VIP!$A$2:$O13129,8,FALSE)</f>
        <v>Si</v>
      </c>
      <c r="K52" s="137" t="str">
        <f>VLOOKUP(E52,VIP!$A$2:$O16703,6,0)</f>
        <v>SI</v>
      </c>
      <c r="L52" s="138" t="s">
        <v>2409</v>
      </c>
      <c r="M52" s="141" t="s">
        <v>2530</v>
      </c>
      <c r="N52" s="93" t="s">
        <v>2443</v>
      </c>
      <c r="O52" s="137" t="s">
        <v>2613</v>
      </c>
      <c r="P52" s="138"/>
      <c r="Q52" s="142">
        <v>44466.60833333333</v>
      </c>
    </row>
    <row r="53" spans="1:17" ht="18" x14ac:dyDescent="0.25">
      <c r="A53" s="137" t="str">
        <f>VLOOKUP(E53,'LISTADO ATM'!$A$2:$C$901,3,0)</f>
        <v>ESTE</v>
      </c>
      <c r="B53" s="139">
        <v>3336036947</v>
      </c>
      <c r="C53" s="94">
        <v>44464.85527777778</v>
      </c>
      <c r="D53" s="94" t="s">
        <v>2459</v>
      </c>
      <c r="E53" s="136">
        <v>630</v>
      </c>
      <c r="F53" s="137" t="str">
        <f>VLOOKUP(E53,VIP!$A$2:$O16251,2,0)</f>
        <v>DRBR112</v>
      </c>
      <c r="G53" s="137" t="str">
        <f>VLOOKUP(E53,'LISTADO ATM'!$A$2:$B$900,2,0)</f>
        <v xml:space="preserve">ATM Oficina Plaza Zaglul (SPM) </v>
      </c>
      <c r="H53" s="137" t="str">
        <f>VLOOKUP(E53,VIP!$A$2:$O21212,7,FALSE)</f>
        <v>Si</v>
      </c>
      <c r="I53" s="137" t="str">
        <f>VLOOKUP(E53,VIP!$A$2:$O13177,8,FALSE)</f>
        <v>Si</v>
      </c>
      <c r="J53" s="137" t="str">
        <f>VLOOKUP(E53,VIP!$A$2:$O13127,8,FALSE)</f>
        <v>Si</v>
      </c>
      <c r="K53" s="137" t="str">
        <f>VLOOKUP(E53,VIP!$A$2:$O16701,6,0)</f>
        <v>NO</v>
      </c>
      <c r="L53" s="138" t="s">
        <v>2409</v>
      </c>
      <c r="M53" s="141" t="s">
        <v>2530</v>
      </c>
      <c r="N53" s="93" t="s">
        <v>2443</v>
      </c>
      <c r="O53" s="137" t="s">
        <v>2630</v>
      </c>
      <c r="P53" s="138"/>
      <c r="Q53" s="142">
        <v>44466.502083333333</v>
      </c>
    </row>
    <row r="54" spans="1:17" ht="18" x14ac:dyDescent="0.25">
      <c r="A54" s="137" t="str">
        <f>VLOOKUP(E54,'LISTADO ATM'!$A$2:$C$901,3,0)</f>
        <v>NORTE</v>
      </c>
      <c r="B54" s="139">
        <v>3336036948</v>
      </c>
      <c r="C54" s="94">
        <v>44464.859155092592</v>
      </c>
      <c r="D54" s="94" t="s">
        <v>2459</v>
      </c>
      <c r="E54" s="136">
        <v>965</v>
      </c>
      <c r="F54" s="137" t="str">
        <f>VLOOKUP(E54,VIP!$A$2:$O16250,2,0)</f>
        <v>DRBR965</v>
      </c>
      <c r="G54" s="137" t="str">
        <f>VLOOKUP(E54,'LISTADO ATM'!$A$2:$B$900,2,0)</f>
        <v xml:space="preserve">ATM S/M La Fuente FUN (Santiago) </v>
      </c>
      <c r="H54" s="137" t="str">
        <f>VLOOKUP(E54,VIP!$A$2:$O21211,7,FALSE)</f>
        <v>Si</v>
      </c>
      <c r="I54" s="137" t="str">
        <f>VLOOKUP(E54,VIP!$A$2:$O13176,8,FALSE)</f>
        <v>Si</v>
      </c>
      <c r="J54" s="137" t="str">
        <f>VLOOKUP(E54,VIP!$A$2:$O13126,8,FALSE)</f>
        <v>Si</v>
      </c>
      <c r="K54" s="137" t="str">
        <f>VLOOKUP(E54,VIP!$A$2:$O16700,6,0)</f>
        <v>NO</v>
      </c>
      <c r="L54" s="138" t="s">
        <v>2409</v>
      </c>
      <c r="M54" s="141" t="s">
        <v>2530</v>
      </c>
      <c r="N54" s="93" t="s">
        <v>2443</v>
      </c>
      <c r="O54" s="137" t="s">
        <v>2630</v>
      </c>
      <c r="P54" s="138"/>
      <c r="Q54" s="142">
        <v>44466.501388888886</v>
      </c>
    </row>
    <row r="55" spans="1:17" ht="18" x14ac:dyDescent="0.25">
      <c r="A55" s="137" t="str">
        <f>VLOOKUP(E55,'LISTADO ATM'!$A$2:$C$901,3,0)</f>
        <v>NORTE</v>
      </c>
      <c r="B55" s="139" t="s">
        <v>2636</v>
      </c>
      <c r="C55" s="94">
        <v>44465.399085648147</v>
      </c>
      <c r="D55" s="94" t="s">
        <v>2612</v>
      </c>
      <c r="E55" s="136">
        <v>954</v>
      </c>
      <c r="F55" s="137" t="str">
        <f>VLOOKUP(E55,VIP!$A$2:$O16249,2,0)</f>
        <v>DRBR954</v>
      </c>
      <c r="G55" s="137" t="str">
        <f>VLOOKUP(E55,'LISTADO ATM'!$A$2:$B$900,2,0)</f>
        <v xml:space="preserve">ATM LAESA Pimentel </v>
      </c>
      <c r="H55" s="137" t="str">
        <f>VLOOKUP(E55,VIP!$A$2:$O21210,7,FALSE)</f>
        <v>Si</v>
      </c>
      <c r="I55" s="137" t="str">
        <f>VLOOKUP(E55,VIP!$A$2:$O13175,8,FALSE)</f>
        <v>Si</v>
      </c>
      <c r="J55" s="137" t="str">
        <f>VLOOKUP(E55,VIP!$A$2:$O13125,8,FALSE)</f>
        <v>Si</v>
      </c>
      <c r="K55" s="137" t="str">
        <f>VLOOKUP(E55,VIP!$A$2:$O16699,6,0)</f>
        <v>NO</v>
      </c>
      <c r="L55" s="138" t="s">
        <v>2409</v>
      </c>
      <c r="M55" s="141" t="s">
        <v>2530</v>
      </c>
      <c r="N55" s="93" t="s">
        <v>2443</v>
      </c>
      <c r="O55" s="137" t="s">
        <v>2613</v>
      </c>
      <c r="P55" s="138"/>
      <c r="Q55" s="142">
        <v>44466.602777777778</v>
      </c>
    </row>
    <row r="56" spans="1:17" ht="18" x14ac:dyDescent="0.25">
      <c r="A56" s="137" t="str">
        <f>VLOOKUP(E56,'LISTADO ATM'!$A$2:$C$901,3,0)</f>
        <v>NORTE</v>
      </c>
      <c r="B56" s="139" t="s">
        <v>2644</v>
      </c>
      <c r="C56" s="94">
        <v>44465.499201388891</v>
      </c>
      <c r="D56" s="94" t="s">
        <v>2612</v>
      </c>
      <c r="E56" s="136">
        <v>748</v>
      </c>
      <c r="F56" s="137" t="str">
        <f>VLOOKUP(E56,VIP!$A$2:$O16257,2,0)</f>
        <v>DRBR150</v>
      </c>
      <c r="G56" s="137" t="str">
        <f>VLOOKUP(E56,'LISTADO ATM'!$A$2:$B$900,2,0)</f>
        <v xml:space="preserve">ATM Centro de Caja (Santiago) </v>
      </c>
      <c r="H56" s="137" t="str">
        <f>VLOOKUP(E56,VIP!$A$2:$O21218,7,FALSE)</f>
        <v>Si</v>
      </c>
      <c r="I56" s="137" t="str">
        <f>VLOOKUP(E56,VIP!$A$2:$O13183,8,FALSE)</f>
        <v>Si</v>
      </c>
      <c r="J56" s="137" t="str">
        <f>VLOOKUP(E56,VIP!$A$2:$O13133,8,FALSE)</f>
        <v>Si</v>
      </c>
      <c r="K56" s="137" t="str">
        <f>VLOOKUP(E56,VIP!$A$2:$O16707,6,0)</f>
        <v>NO</v>
      </c>
      <c r="L56" s="138" t="s">
        <v>2409</v>
      </c>
      <c r="M56" s="141" t="s">
        <v>2530</v>
      </c>
      <c r="N56" s="93" t="s">
        <v>2443</v>
      </c>
      <c r="O56" s="137" t="s">
        <v>2613</v>
      </c>
      <c r="P56" s="138"/>
      <c r="Q56" s="142">
        <v>44466.495833333334</v>
      </c>
    </row>
    <row r="57" spans="1:17" ht="18" x14ac:dyDescent="0.25">
      <c r="A57" s="137" t="str">
        <f>VLOOKUP(E57,'LISTADO ATM'!$A$2:$C$901,3,0)</f>
        <v>NORTE</v>
      </c>
      <c r="B57" s="139" t="s">
        <v>2642</v>
      </c>
      <c r="C57" s="94">
        <v>44465.562604166669</v>
      </c>
      <c r="D57" s="94" t="s">
        <v>2612</v>
      </c>
      <c r="E57" s="136">
        <v>119</v>
      </c>
      <c r="F57" s="137" t="str">
        <f>VLOOKUP(E57,VIP!$A$2:$O16255,2,0)</f>
        <v>DRBR119</v>
      </c>
      <c r="G57" s="137" t="str">
        <f>VLOOKUP(E57,'LISTADO ATM'!$A$2:$B$900,2,0)</f>
        <v>ATM Oficina La Barranquita</v>
      </c>
      <c r="H57" s="137" t="str">
        <f>VLOOKUP(E57,VIP!$A$2:$O21216,7,FALSE)</f>
        <v>N/A</v>
      </c>
      <c r="I57" s="137" t="str">
        <f>VLOOKUP(E57,VIP!$A$2:$O13181,8,FALSE)</f>
        <v>N/A</v>
      </c>
      <c r="J57" s="137" t="str">
        <f>VLOOKUP(E57,VIP!$A$2:$O13131,8,FALSE)</f>
        <v>N/A</v>
      </c>
      <c r="K57" s="137" t="str">
        <f>VLOOKUP(E57,VIP!$A$2:$O16705,6,0)</f>
        <v>N/A</v>
      </c>
      <c r="L57" s="138" t="s">
        <v>2409</v>
      </c>
      <c r="M57" s="141" t="s">
        <v>2530</v>
      </c>
      <c r="N57" s="93" t="s">
        <v>2443</v>
      </c>
      <c r="O57" s="137" t="s">
        <v>2613</v>
      </c>
      <c r="P57" s="138"/>
      <c r="Q57" s="142">
        <v>44466.500694444447</v>
      </c>
    </row>
    <row r="58" spans="1:17" ht="18" x14ac:dyDescent="0.25">
      <c r="A58" s="137" t="str">
        <f>VLOOKUP(E58,'LISTADO ATM'!$A$2:$C$901,3,0)</f>
        <v>ESTE</v>
      </c>
      <c r="B58" s="139" t="s">
        <v>2641</v>
      </c>
      <c r="C58" s="94">
        <v>44465.564166666663</v>
      </c>
      <c r="D58" s="94" t="s">
        <v>2459</v>
      </c>
      <c r="E58" s="136">
        <v>843</v>
      </c>
      <c r="F58" s="137" t="str">
        <f>VLOOKUP(E58,VIP!$A$2:$O16254,2,0)</f>
        <v>DRBR843</v>
      </c>
      <c r="G58" s="137" t="str">
        <f>VLOOKUP(E58,'LISTADO ATM'!$A$2:$B$900,2,0)</f>
        <v xml:space="preserve">ATM Oficina Romana Centro </v>
      </c>
      <c r="H58" s="137" t="str">
        <f>VLOOKUP(E58,VIP!$A$2:$O21215,7,FALSE)</f>
        <v>Si</v>
      </c>
      <c r="I58" s="137" t="str">
        <f>VLOOKUP(E58,VIP!$A$2:$O13180,8,FALSE)</f>
        <v>Si</v>
      </c>
      <c r="J58" s="137" t="str">
        <f>VLOOKUP(E58,VIP!$A$2:$O13130,8,FALSE)</f>
        <v>Si</v>
      </c>
      <c r="K58" s="137" t="str">
        <f>VLOOKUP(E58,VIP!$A$2:$O16704,6,0)</f>
        <v>NO</v>
      </c>
      <c r="L58" s="138" t="s">
        <v>2409</v>
      </c>
      <c r="M58" s="141" t="s">
        <v>2530</v>
      </c>
      <c r="N58" s="93" t="s">
        <v>2443</v>
      </c>
      <c r="O58" s="137" t="s">
        <v>2614</v>
      </c>
      <c r="P58" s="138"/>
      <c r="Q58" s="142">
        <v>44466.502083333333</v>
      </c>
    </row>
    <row r="59" spans="1:17" ht="18" x14ac:dyDescent="0.25">
      <c r="A59" s="137" t="str">
        <f>VLOOKUP(E59,'LISTADO ATM'!$A$2:$C$901,3,0)</f>
        <v>SUR</v>
      </c>
      <c r="B59" s="139" t="s">
        <v>2640</v>
      </c>
      <c r="C59" s="94">
        <v>44465.566030092596</v>
      </c>
      <c r="D59" s="94" t="s">
        <v>2459</v>
      </c>
      <c r="E59" s="136">
        <v>984</v>
      </c>
      <c r="F59" s="137" t="str">
        <f>VLOOKUP(E59,VIP!$A$2:$O16252,2,0)</f>
        <v>DRBR984</v>
      </c>
      <c r="G59" s="137" t="str">
        <f>VLOOKUP(E59,'LISTADO ATM'!$A$2:$B$900,2,0)</f>
        <v xml:space="preserve">ATM Oficina Neiba II </v>
      </c>
      <c r="H59" s="137" t="str">
        <f>VLOOKUP(E59,VIP!$A$2:$O21213,7,FALSE)</f>
        <v>Si</v>
      </c>
      <c r="I59" s="137" t="str">
        <f>VLOOKUP(E59,VIP!$A$2:$O13178,8,FALSE)</f>
        <v>Si</v>
      </c>
      <c r="J59" s="137" t="str">
        <f>VLOOKUP(E59,VIP!$A$2:$O13128,8,FALSE)</f>
        <v>Si</v>
      </c>
      <c r="K59" s="137" t="str">
        <f>VLOOKUP(E59,VIP!$A$2:$O16702,6,0)</f>
        <v>NO</v>
      </c>
      <c r="L59" s="138" t="s">
        <v>2409</v>
      </c>
      <c r="M59" s="141" t="s">
        <v>2530</v>
      </c>
      <c r="N59" s="93" t="s">
        <v>2443</v>
      </c>
      <c r="O59" s="137" t="s">
        <v>2614</v>
      </c>
      <c r="P59" s="138"/>
      <c r="Q59" s="142">
        <v>44466.607638888891</v>
      </c>
    </row>
    <row r="60" spans="1:17" ht="18" x14ac:dyDescent="0.25">
      <c r="A60" s="137" t="str">
        <f>VLOOKUP(E60,'LISTADO ATM'!$A$2:$C$901,3,0)</f>
        <v>DISTRITO NACIONAL</v>
      </c>
      <c r="B60" s="139" t="s">
        <v>2639</v>
      </c>
      <c r="C60" s="94">
        <v>44465.567025462966</v>
      </c>
      <c r="D60" s="94" t="s">
        <v>2459</v>
      </c>
      <c r="E60" s="136">
        <v>410</v>
      </c>
      <c r="F60" s="137" t="str">
        <f>VLOOKUP(E60,VIP!$A$2:$O16251,2,0)</f>
        <v>DRBR410</v>
      </c>
      <c r="G60" s="137" t="str">
        <f>VLOOKUP(E60,'LISTADO ATM'!$A$2:$B$900,2,0)</f>
        <v xml:space="preserve">ATM Oficina Las Palmas de Herrera II </v>
      </c>
      <c r="H60" s="137" t="str">
        <f>VLOOKUP(E60,VIP!$A$2:$O21212,7,FALSE)</f>
        <v>Si</v>
      </c>
      <c r="I60" s="137" t="str">
        <f>VLOOKUP(E60,VIP!$A$2:$O13177,8,FALSE)</f>
        <v>Si</v>
      </c>
      <c r="J60" s="137" t="str">
        <f>VLOOKUP(E60,VIP!$A$2:$O13127,8,FALSE)</f>
        <v>Si</v>
      </c>
      <c r="K60" s="137" t="str">
        <f>VLOOKUP(E60,VIP!$A$2:$O16701,6,0)</f>
        <v>NO</v>
      </c>
      <c r="L60" s="138" t="s">
        <v>2409</v>
      </c>
      <c r="M60" s="141" t="s">
        <v>2530</v>
      </c>
      <c r="N60" s="93" t="s">
        <v>2443</v>
      </c>
      <c r="O60" s="137" t="s">
        <v>2614</v>
      </c>
      <c r="P60" s="138"/>
      <c r="Q60" s="142">
        <v>44466.490277777775</v>
      </c>
    </row>
    <row r="61" spans="1:17" ht="18" x14ac:dyDescent="0.25">
      <c r="A61" s="137" t="str">
        <f>VLOOKUP(E61,'LISTADO ATM'!$A$2:$C$901,3,0)</f>
        <v>DISTRITO NACIONAL</v>
      </c>
      <c r="B61" s="139" t="s">
        <v>2637</v>
      </c>
      <c r="C61" s="94">
        <v>44465.604687500003</v>
      </c>
      <c r="D61" s="94" t="s">
        <v>2440</v>
      </c>
      <c r="E61" s="136">
        <v>993</v>
      </c>
      <c r="F61" s="137" t="str">
        <f>VLOOKUP(E61,VIP!$A$2:$O16249,2,0)</f>
        <v>DRBR993</v>
      </c>
      <c r="G61" s="137" t="str">
        <f>VLOOKUP(E61,'LISTADO ATM'!$A$2:$B$900,2,0)</f>
        <v xml:space="preserve">ATM Centro Medico Integral II </v>
      </c>
      <c r="H61" s="137" t="str">
        <f>VLOOKUP(E61,VIP!$A$2:$O21210,7,FALSE)</f>
        <v>Si</v>
      </c>
      <c r="I61" s="137" t="str">
        <f>VLOOKUP(E61,VIP!$A$2:$O13175,8,FALSE)</f>
        <v>Si</v>
      </c>
      <c r="J61" s="137" t="str">
        <f>VLOOKUP(E61,VIP!$A$2:$O13125,8,FALSE)</f>
        <v>Si</v>
      </c>
      <c r="K61" s="137" t="str">
        <f>VLOOKUP(E61,VIP!$A$2:$O16699,6,0)</f>
        <v>NO</v>
      </c>
      <c r="L61" s="138" t="s">
        <v>2409</v>
      </c>
      <c r="M61" s="141" t="s">
        <v>2530</v>
      </c>
      <c r="N61" s="93" t="s">
        <v>2443</v>
      </c>
      <c r="O61" s="137" t="s">
        <v>2444</v>
      </c>
      <c r="P61" s="138"/>
      <c r="Q61" s="142">
        <v>44466.606944444444</v>
      </c>
    </row>
    <row r="62" spans="1:17" ht="18" x14ac:dyDescent="0.25">
      <c r="A62" s="137" t="str">
        <f>VLOOKUP(E62,'LISTADO ATM'!$A$2:$C$901,3,0)</f>
        <v>DISTRITO NACIONAL</v>
      </c>
      <c r="B62" s="139" t="s">
        <v>2656</v>
      </c>
      <c r="C62" s="94">
        <v>44465.702534722222</v>
      </c>
      <c r="D62" s="94" t="s">
        <v>2440</v>
      </c>
      <c r="E62" s="136">
        <v>813</v>
      </c>
      <c r="F62" s="137" t="str">
        <f>VLOOKUP(E62,VIP!$A$2:$O16262,2,0)</f>
        <v>DRBR815</v>
      </c>
      <c r="G62" s="137" t="str">
        <f>VLOOKUP(E62,'LISTADO ATM'!$A$2:$B$900,2,0)</f>
        <v>ATM Occidental Mall</v>
      </c>
      <c r="H62" s="137" t="str">
        <f>VLOOKUP(E62,VIP!$A$2:$O21223,7,FALSE)</f>
        <v>Si</v>
      </c>
      <c r="I62" s="137" t="str">
        <f>VLOOKUP(E62,VIP!$A$2:$O13188,8,FALSE)</f>
        <v>Si</v>
      </c>
      <c r="J62" s="137" t="str">
        <f>VLOOKUP(E62,VIP!$A$2:$O13138,8,FALSE)</f>
        <v>Si</v>
      </c>
      <c r="K62" s="137" t="str">
        <f>VLOOKUP(E62,VIP!$A$2:$O16712,6,0)</f>
        <v>NO</v>
      </c>
      <c r="L62" s="138" t="s">
        <v>2409</v>
      </c>
      <c r="M62" s="141" t="s">
        <v>2530</v>
      </c>
      <c r="N62" s="93" t="s">
        <v>2443</v>
      </c>
      <c r="O62" s="137" t="s">
        <v>2444</v>
      </c>
      <c r="P62" s="138"/>
      <c r="Q62" s="142">
        <v>44466.502083333333</v>
      </c>
    </row>
    <row r="63" spans="1:17" ht="18" x14ac:dyDescent="0.25">
      <c r="A63" s="137" t="str">
        <f>VLOOKUP(E63,'LISTADO ATM'!$A$2:$C$901,3,0)</f>
        <v>ESTE</v>
      </c>
      <c r="B63" s="139" t="s">
        <v>2654</v>
      </c>
      <c r="C63" s="94">
        <v>44465.72215277778</v>
      </c>
      <c r="D63" s="94" t="s">
        <v>2440</v>
      </c>
      <c r="E63" s="136">
        <v>963</v>
      </c>
      <c r="F63" s="137" t="str">
        <f>VLOOKUP(E63,VIP!$A$2:$O16260,2,0)</f>
        <v>DRBR963</v>
      </c>
      <c r="G63" s="137" t="str">
        <f>VLOOKUP(E63,'LISTADO ATM'!$A$2:$B$900,2,0)</f>
        <v xml:space="preserve">ATM Multiplaza La Romana </v>
      </c>
      <c r="H63" s="137" t="str">
        <f>VLOOKUP(E63,VIP!$A$2:$O21221,7,FALSE)</f>
        <v>Si</v>
      </c>
      <c r="I63" s="137" t="str">
        <f>VLOOKUP(E63,VIP!$A$2:$O13186,8,FALSE)</f>
        <v>Si</v>
      </c>
      <c r="J63" s="137" t="str">
        <f>VLOOKUP(E63,VIP!$A$2:$O13136,8,FALSE)</f>
        <v>Si</v>
      </c>
      <c r="K63" s="137" t="str">
        <f>VLOOKUP(E63,VIP!$A$2:$O16710,6,0)</f>
        <v>NO</v>
      </c>
      <c r="L63" s="138" t="s">
        <v>2409</v>
      </c>
      <c r="M63" s="141" t="s">
        <v>2530</v>
      </c>
      <c r="N63" s="93" t="s">
        <v>2443</v>
      </c>
      <c r="O63" s="137" t="s">
        <v>2444</v>
      </c>
      <c r="P63" s="138"/>
      <c r="Q63" s="142">
        <v>44466.506944444445</v>
      </c>
    </row>
    <row r="64" spans="1:17" ht="18" x14ac:dyDescent="0.25">
      <c r="A64" s="137" t="str">
        <f>VLOOKUP(E64,'LISTADO ATM'!$A$2:$C$901,3,0)</f>
        <v>ESTE</v>
      </c>
      <c r="B64" s="139" t="s">
        <v>2653</v>
      </c>
      <c r="C64" s="94">
        <v>44465.723437499997</v>
      </c>
      <c r="D64" s="94" t="s">
        <v>2459</v>
      </c>
      <c r="E64" s="136">
        <v>330</v>
      </c>
      <c r="F64" s="137" t="str">
        <f>VLOOKUP(E64,VIP!$A$2:$O16259,2,0)</f>
        <v>DRBR330</v>
      </c>
      <c r="G64" s="137" t="str">
        <f>VLOOKUP(E64,'LISTADO ATM'!$A$2:$B$900,2,0)</f>
        <v xml:space="preserve">ATM Oficina Boulevard (Higuey) </v>
      </c>
      <c r="H64" s="137" t="str">
        <f>VLOOKUP(E64,VIP!$A$2:$O21220,7,FALSE)</f>
        <v>Si</v>
      </c>
      <c r="I64" s="137" t="str">
        <f>VLOOKUP(E64,VIP!$A$2:$O13185,8,FALSE)</f>
        <v>Si</v>
      </c>
      <c r="J64" s="137" t="str">
        <f>VLOOKUP(E64,VIP!$A$2:$O13135,8,FALSE)</f>
        <v>Si</v>
      </c>
      <c r="K64" s="137" t="str">
        <f>VLOOKUP(E64,VIP!$A$2:$O16709,6,0)</f>
        <v>SI</v>
      </c>
      <c r="L64" s="138" t="s">
        <v>2409</v>
      </c>
      <c r="M64" s="141" t="s">
        <v>2530</v>
      </c>
      <c r="N64" s="93" t="s">
        <v>2443</v>
      </c>
      <c r="O64" s="137" t="s">
        <v>2630</v>
      </c>
      <c r="P64" s="138"/>
      <c r="Q64" s="142">
        <v>44466.50277777778</v>
      </c>
    </row>
    <row r="65" spans="1:17" ht="18" x14ac:dyDescent="0.25">
      <c r="A65" s="137" t="str">
        <f>VLOOKUP(E65,'LISTADO ATM'!$A$2:$C$901,3,0)</f>
        <v>DISTRITO NACIONAL</v>
      </c>
      <c r="B65" s="139" t="s">
        <v>2647</v>
      </c>
      <c r="C65" s="94">
        <v>44465.797013888892</v>
      </c>
      <c r="D65" s="94" t="s">
        <v>2440</v>
      </c>
      <c r="E65" s="136">
        <v>139</v>
      </c>
      <c r="F65" s="137" t="str">
        <f>VLOOKUP(E65,VIP!$A$2:$O16253,2,0)</f>
        <v>DRBR139</v>
      </c>
      <c r="G65" s="137" t="str">
        <f>VLOOKUP(E65,'LISTADO ATM'!$A$2:$B$900,2,0)</f>
        <v xml:space="preserve">ATM Oficina Plaza Lama Zona Oriental I </v>
      </c>
      <c r="H65" s="137" t="str">
        <f>VLOOKUP(E65,VIP!$A$2:$O21214,7,FALSE)</f>
        <v>Si</v>
      </c>
      <c r="I65" s="137" t="str">
        <f>VLOOKUP(E65,VIP!$A$2:$O13179,8,FALSE)</f>
        <v>Si</v>
      </c>
      <c r="J65" s="137" t="str">
        <f>VLOOKUP(E65,VIP!$A$2:$O13129,8,FALSE)</f>
        <v>Si</v>
      </c>
      <c r="K65" s="137" t="str">
        <f>VLOOKUP(E65,VIP!$A$2:$O16703,6,0)</f>
        <v>NO</v>
      </c>
      <c r="L65" s="138" t="s">
        <v>2409</v>
      </c>
      <c r="M65" s="141" t="s">
        <v>2530</v>
      </c>
      <c r="N65" s="93" t="s">
        <v>2443</v>
      </c>
      <c r="O65" s="137" t="s">
        <v>2444</v>
      </c>
      <c r="P65" s="138"/>
      <c r="Q65" s="142">
        <v>44466.606249999997</v>
      </c>
    </row>
    <row r="66" spans="1:17" ht="18" x14ac:dyDescent="0.25">
      <c r="A66" s="137" t="str">
        <f>VLOOKUP(E66,'LISTADO ATM'!$A$2:$C$901,3,0)</f>
        <v>DISTRITO NACIONAL</v>
      </c>
      <c r="B66" s="139">
        <v>3336037029</v>
      </c>
      <c r="C66" s="94">
        <v>44465.90347222222</v>
      </c>
      <c r="D66" s="94" t="s">
        <v>2440</v>
      </c>
      <c r="E66" s="136">
        <v>696</v>
      </c>
      <c r="F66" s="137" t="str">
        <f>VLOOKUP(E66,VIP!$A$2:$O16255,2,0)</f>
        <v>DRBR696</v>
      </c>
      <c r="G66" s="137" t="str">
        <f>VLOOKUP(E66,'LISTADO ATM'!$A$2:$B$900,2,0)</f>
        <v>ATM Olé Jacobo Majluta</v>
      </c>
      <c r="H66" s="137" t="str">
        <f>VLOOKUP(E66,VIP!$A$2:$O21216,7,FALSE)</f>
        <v>Si</v>
      </c>
      <c r="I66" s="137" t="str">
        <f>VLOOKUP(E66,VIP!$A$2:$O13181,8,FALSE)</f>
        <v>Si</v>
      </c>
      <c r="J66" s="137" t="str">
        <f>VLOOKUP(E66,VIP!$A$2:$O13131,8,FALSE)</f>
        <v>Si</v>
      </c>
      <c r="K66" s="137" t="str">
        <f>VLOOKUP(E66,VIP!$A$2:$O16705,6,0)</f>
        <v>NO</v>
      </c>
      <c r="L66" s="138" t="s">
        <v>2409</v>
      </c>
      <c r="M66" s="141" t="s">
        <v>2530</v>
      </c>
      <c r="N66" s="93" t="s">
        <v>2443</v>
      </c>
      <c r="O66" s="137" t="s">
        <v>2444</v>
      </c>
      <c r="P66" s="138"/>
      <c r="Q66" s="142">
        <v>44466.60833333333</v>
      </c>
    </row>
    <row r="67" spans="1:17" ht="18" x14ac:dyDescent="0.25">
      <c r="A67" s="137" t="str">
        <f>VLOOKUP(E67,'LISTADO ATM'!$A$2:$C$901,3,0)</f>
        <v>DISTRITO NACIONAL</v>
      </c>
      <c r="B67" s="139">
        <v>3336037049</v>
      </c>
      <c r="C67" s="94">
        <v>44466.304293981484</v>
      </c>
      <c r="D67" s="94" t="s">
        <v>2440</v>
      </c>
      <c r="E67" s="136">
        <v>552</v>
      </c>
      <c r="F67" s="137" t="str">
        <f>VLOOKUP(E67,VIP!$A$2:$O16297,2,0)</f>
        <v>DRBR323</v>
      </c>
      <c r="G67" s="137" t="str">
        <f>VLOOKUP(E67,'LISTADO ATM'!$A$2:$B$900,2,0)</f>
        <v xml:space="preserve">ATM Suprema Corte de Justicia </v>
      </c>
      <c r="H67" s="137" t="str">
        <f>VLOOKUP(E67,VIP!$A$2:$O21258,7,FALSE)</f>
        <v>Si</v>
      </c>
      <c r="I67" s="137" t="str">
        <f>VLOOKUP(E67,VIP!$A$2:$O13223,8,FALSE)</f>
        <v>Si</v>
      </c>
      <c r="J67" s="137" t="str">
        <f>VLOOKUP(E67,VIP!$A$2:$O13173,8,FALSE)</f>
        <v>Si</v>
      </c>
      <c r="K67" s="137" t="str">
        <f>VLOOKUP(E67,VIP!$A$2:$O16747,6,0)</f>
        <v>NO</v>
      </c>
      <c r="L67" s="138" t="s">
        <v>2409</v>
      </c>
      <c r="M67" s="141" t="s">
        <v>2530</v>
      </c>
      <c r="N67" s="93" t="s">
        <v>2443</v>
      </c>
      <c r="O67" s="137" t="s">
        <v>2444</v>
      </c>
      <c r="P67" s="138"/>
      <c r="Q67" s="142">
        <v>44466.501388888886</v>
      </c>
    </row>
    <row r="68" spans="1:17" ht="18" x14ac:dyDescent="0.25">
      <c r="A68" s="137" t="str">
        <f>VLOOKUP(E68,'LISTADO ATM'!$A$2:$C$901,3,0)</f>
        <v>ESTE</v>
      </c>
      <c r="B68" s="139">
        <v>3336037382</v>
      </c>
      <c r="C68" s="94">
        <v>44466.38453703704</v>
      </c>
      <c r="D68" s="94" t="s">
        <v>2459</v>
      </c>
      <c r="E68" s="136">
        <v>480</v>
      </c>
      <c r="F68" s="137" t="str">
        <f>VLOOKUP(E68,VIP!$A$2:$O16281,2,0)</f>
        <v>DRBR480</v>
      </c>
      <c r="G68" s="137" t="str">
        <f>VLOOKUP(E68,'LISTADO ATM'!$A$2:$B$900,2,0)</f>
        <v>ATM UNP Farmaconal Higuey</v>
      </c>
      <c r="H68" s="137" t="str">
        <f>VLOOKUP(E68,VIP!$A$2:$O21242,7,FALSE)</f>
        <v>N/A</v>
      </c>
      <c r="I68" s="137" t="str">
        <f>VLOOKUP(E68,VIP!$A$2:$O13207,8,FALSE)</f>
        <v>N/A</v>
      </c>
      <c r="J68" s="137" t="str">
        <f>VLOOKUP(E68,VIP!$A$2:$O13157,8,FALSE)</f>
        <v>N/A</v>
      </c>
      <c r="K68" s="137" t="str">
        <f>VLOOKUP(E68,VIP!$A$2:$O16731,6,0)</f>
        <v>N/A</v>
      </c>
      <c r="L68" s="138" t="s">
        <v>2409</v>
      </c>
      <c r="M68" s="141" t="s">
        <v>2530</v>
      </c>
      <c r="N68" s="93" t="s">
        <v>2443</v>
      </c>
      <c r="O68" s="137" t="s">
        <v>2614</v>
      </c>
      <c r="P68" s="138"/>
      <c r="Q68" s="142">
        <v>44466.609027777777</v>
      </c>
    </row>
    <row r="69" spans="1:17" ht="18" x14ac:dyDescent="0.25">
      <c r="A69" s="137" t="str">
        <f>VLOOKUP(E69,'LISTADO ATM'!$A$2:$C$901,3,0)</f>
        <v>DISTRITO NACIONAL</v>
      </c>
      <c r="B69" s="139">
        <v>3336037500</v>
      </c>
      <c r="C69" s="94">
        <v>44466.407372685186</v>
      </c>
      <c r="D69" s="94" t="s">
        <v>2440</v>
      </c>
      <c r="E69" s="136">
        <v>554</v>
      </c>
      <c r="F69" s="137" t="str">
        <f>VLOOKUP(E69,VIP!$A$2:$O16266,2,0)</f>
        <v>DRBR011</v>
      </c>
      <c r="G69" s="137" t="str">
        <f>VLOOKUP(E69,'LISTADO ATM'!$A$2:$B$900,2,0)</f>
        <v xml:space="preserve">ATM Oficina Isabel La Católica I </v>
      </c>
      <c r="H69" s="137" t="str">
        <f>VLOOKUP(E69,VIP!$A$2:$O21227,7,FALSE)</f>
        <v>Si</v>
      </c>
      <c r="I69" s="137" t="str">
        <f>VLOOKUP(E69,VIP!$A$2:$O13192,8,FALSE)</f>
        <v>Si</v>
      </c>
      <c r="J69" s="137" t="str">
        <f>VLOOKUP(E69,VIP!$A$2:$O13142,8,FALSE)</f>
        <v>Si</v>
      </c>
      <c r="K69" s="137" t="str">
        <f>VLOOKUP(E69,VIP!$A$2:$O16716,6,0)</f>
        <v>NO</v>
      </c>
      <c r="L69" s="138" t="s">
        <v>2409</v>
      </c>
      <c r="M69" s="141" t="s">
        <v>2530</v>
      </c>
      <c r="N69" s="93" t="s">
        <v>2443</v>
      </c>
      <c r="O69" s="137" t="s">
        <v>2444</v>
      </c>
      <c r="P69" s="138"/>
      <c r="Q69" s="142">
        <v>44466.604166666664</v>
      </c>
    </row>
    <row r="70" spans="1:17" ht="18" x14ac:dyDescent="0.25">
      <c r="A70" s="137" t="str">
        <f>VLOOKUP(E70,'LISTADO ATM'!$A$2:$C$901,3,0)</f>
        <v>DISTRITO NACIONAL</v>
      </c>
      <c r="B70" s="139">
        <v>3336037556</v>
      </c>
      <c r="C70" s="94">
        <v>44466.41679398148</v>
      </c>
      <c r="D70" s="94" t="s">
        <v>2440</v>
      </c>
      <c r="E70" s="136">
        <v>889</v>
      </c>
      <c r="F70" s="137" t="str">
        <f>VLOOKUP(E70,VIP!$A$2:$O16263,2,0)</f>
        <v>DRBR889</v>
      </c>
      <c r="G70" s="137" t="str">
        <f>VLOOKUP(E70,'LISTADO ATM'!$A$2:$B$900,2,0)</f>
        <v>ATM Oficina Plaza Lama Máximo Gómez II</v>
      </c>
      <c r="H70" s="137" t="str">
        <f>VLOOKUP(E70,VIP!$A$2:$O21224,7,FALSE)</f>
        <v>Si</v>
      </c>
      <c r="I70" s="137" t="str">
        <f>VLOOKUP(E70,VIP!$A$2:$O13189,8,FALSE)</f>
        <v>Si</v>
      </c>
      <c r="J70" s="137" t="str">
        <f>VLOOKUP(E70,VIP!$A$2:$O13139,8,FALSE)</f>
        <v>Si</v>
      </c>
      <c r="K70" s="137" t="str">
        <f>VLOOKUP(E70,VIP!$A$2:$O16713,6,0)</f>
        <v>NO</v>
      </c>
      <c r="L70" s="138" t="s">
        <v>2409</v>
      </c>
      <c r="M70" s="141" t="s">
        <v>2530</v>
      </c>
      <c r="N70" s="93" t="s">
        <v>2443</v>
      </c>
      <c r="O70" s="137" t="s">
        <v>2444</v>
      </c>
      <c r="P70" s="138"/>
      <c r="Q70" s="142">
        <v>44466.503472222219</v>
      </c>
    </row>
    <row r="71" spans="1:17" ht="18" x14ac:dyDescent="0.25">
      <c r="A71" s="137" t="str">
        <f>VLOOKUP(E71,'LISTADO ATM'!$A$2:$C$901,3,0)</f>
        <v>DISTRITO NACIONAL</v>
      </c>
      <c r="B71" s="139">
        <v>3336036175</v>
      </c>
      <c r="C71" s="94">
        <v>44462.668055555558</v>
      </c>
      <c r="D71" s="94" t="s">
        <v>2174</v>
      </c>
      <c r="E71" s="136">
        <v>43</v>
      </c>
      <c r="F71" s="137" t="str">
        <f>VLOOKUP(E71,VIP!$A$2:$O16290,2,0)</f>
        <v>DRBR043</v>
      </c>
      <c r="G71" s="137" t="str">
        <f>VLOOKUP(E71,'LISTADO ATM'!$A$2:$B$900,2,0)</f>
        <v xml:space="preserve">ATM Zona Franca San Isidro </v>
      </c>
      <c r="H71" s="137" t="str">
        <f>VLOOKUP(E71,VIP!$A$2:$O21251,7,FALSE)</f>
        <v>Si</v>
      </c>
      <c r="I71" s="137" t="str">
        <f>VLOOKUP(E71,VIP!$A$2:$O13216,8,FALSE)</f>
        <v>No</v>
      </c>
      <c r="J71" s="137" t="str">
        <f>VLOOKUP(E71,VIP!$A$2:$O13166,8,FALSE)</f>
        <v>No</v>
      </c>
      <c r="K71" s="137" t="str">
        <f>VLOOKUP(E71,VIP!$A$2:$O16740,6,0)</f>
        <v>NO</v>
      </c>
      <c r="L71" s="138" t="s">
        <v>2455</v>
      </c>
      <c r="M71" s="141" t="s">
        <v>2530</v>
      </c>
      <c r="N71" s="93" t="s">
        <v>2443</v>
      </c>
      <c r="O71" s="137" t="s">
        <v>2445</v>
      </c>
      <c r="P71" s="138"/>
      <c r="Q71" s="142">
        <v>44466.59652777778</v>
      </c>
    </row>
    <row r="72" spans="1:17" ht="18" x14ac:dyDescent="0.25">
      <c r="A72" s="137" t="str">
        <f>VLOOKUP(E72,'LISTADO ATM'!$A$2:$C$901,3,0)</f>
        <v>ESTE</v>
      </c>
      <c r="B72" s="139">
        <v>3336036596</v>
      </c>
      <c r="C72" s="94">
        <v>44463.867199074077</v>
      </c>
      <c r="D72" s="94" t="s">
        <v>2174</v>
      </c>
      <c r="E72" s="136">
        <v>289</v>
      </c>
      <c r="F72" s="137" t="str">
        <f>VLOOKUP(E72,VIP!$A$2:$O16296,2,0)</f>
        <v>DRBR910</v>
      </c>
      <c r="G72" s="137" t="str">
        <f>VLOOKUP(E72,'LISTADO ATM'!$A$2:$B$900,2,0)</f>
        <v>ATM Oficina Bávaro II</v>
      </c>
      <c r="H72" s="137" t="str">
        <f>VLOOKUP(E72,VIP!$A$2:$O21257,7,FALSE)</f>
        <v>Si</v>
      </c>
      <c r="I72" s="137" t="str">
        <f>VLOOKUP(E72,VIP!$A$2:$O13222,8,FALSE)</f>
        <v>Si</v>
      </c>
      <c r="J72" s="137" t="str">
        <f>VLOOKUP(E72,VIP!$A$2:$O13172,8,FALSE)</f>
        <v>Si</v>
      </c>
      <c r="K72" s="137" t="str">
        <f>VLOOKUP(E72,VIP!$A$2:$O16746,6,0)</f>
        <v>NO</v>
      </c>
      <c r="L72" s="138" t="s">
        <v>2455</v>
      </c>
      <c r="M72" s="141" t="s">
        <v>2530</v>
      </c>
      <c r="N72" s="93" t="s">
        <v>2443</v>
      </c>
      <c r="O72" s="137" t="s">
        <v>2445</v>
      </c>
      <c r="P72" s="138"/>
      <c r="Q72" s="142">
        <v>44466.599305555559</v>
      </c>
    </row>
    <row r="73" spans="1:17" ht="18" x14ac:dyDescent="0.25">
      <c r="A73" s="137" t="str">
        <f>VLOOKUP(E73,'LISTADO ATM'!$A$2:$C$901,3,0)</f>
        <v>DISTRITO NACIONAL</v>
      </c>
      <c r="B73" s="139">
        <v>3336036599</v>
      </c>
      <c r="C73" s="94">
        <v>44463.9299537037</v>
      </c>
      <c r="D73" s="94" t="s">
        <v>2174</v>
      </c>
      <c r="E73" s="136">
        <v>957</v>
      </c>
      <c r="F73" s="137" t="str">
        <f>VLOOKUP(E73,VIP!$A$2:$O16307,2,0)</f>
        <v>DRBR23F</v>
      </c>
      <c r="G73" s="137" t="str">
        <f>VLOOKUP(E73,'LISTADO ATM'!$A$2:$B$900,2,0)</f>
        <v xml:space="preserve">ATM Oficina Venezuela </v>
      </c>
      <c r="H73" s="137" t="str">
        <f>VLOOKUP(E73,VIP!$A$2:$O21268,7,FALSE)</f>
        <v>Si</v>
      </c>
      <c r="I73" s="137" t="str">
        <f>VLOOKUP(E73,VIP!$A$2:$O13233,8,FALSE)</f>
        <v>Si</v>
      </c>
      <c r="J73" s="137" t="str">
        <f>VLOOKUP(E73,VIP!$A$2:$O13183,8,FALSE)</f>
        <v>Si</v>
      </c>
      <c r="K73" s="137" t="str">
        <f>VLOOKUP(E73,VIP!$A$2:$O16757,6,0)</f>
        <v>SI</v>
      </c>
      <c r="L73" s="138" t="s">
        <v>2455</v>
      </c>
      <c r="M73" s="141" t="s">
        <v>2530</v>
      </c>
      <c r="N73" s="93" t="s">
        <v>2443</v>
      </c>
      <c r="O73" s="137" t="s">
        <v>2445</v>
      </c>
      <c r="P73" s="138"/>
      <c r="Q73" s="142">
        <v>44466.598611111112</v>
      </c>
    </row>
    <row r="74" spans="1:17" ht="18" x14ac:dyDescent="0.25">
      <c r="A74" s="137" t="str">
        <f>VLOOKUP(E74,'LISTADO ATM'!$A$2:$C$901,3,0)</f>
        <v>ESTE</v>
      </c>
      <c r="B74" s="139">
        <v>3336036836</v>
      </c>
      <c r="C74" s="94">
        <v>44464.545914351853</v>
      </c>
      <c r="D74" s="94" t="s">
        <v>2174</v>
      </c>
      <c r="E74" s="136">
        <v>294</v>
      </c>
      <c r="F74" s="137" t="str">
        <f>VLOOKUP(E74,VIP!$A$2:$O16251,2,0)</f>
        <v>DRBR294</v>
      </c>
      <c r="G74" s="137" t="str">
        <f>VLOOKUP(E74,'LISTADO ATM'!$A$2:$B$900,2,0)</f>
        <v xml:space="preserve">ATM Plaza Zaglul San Pedro II </v>
      </c>
      <c r="H74" s="137" t="str">
        <f>VLOOKUP(E74,VIP!$A$2:$O21212,7,FALSE)</f>
        <v>Si</v>
      </c>
      <c r="I74" s="137" t="str">
        <f>VLOOKUP(E74,VIP!$A$2:$O13177,8,FALSE)</f>
        <v>Si</v>
      </c>
      <c r="J74" s="137" t="str">
        <f>VLOOKUP(E74,VIP!$A$2:$O13127,8,FALSE)</f>
        <v>Si</v>
      </c>
      <c r="K74" s="137" t="str">
        <f>VLOOKUP(E74,VIP!$A$2:$O16701,6,0)</f>
        <v>NO</v>
      </c>
      <c r="L74" s="138" t="s">
        <v>2455</v>
      </c>
      <c r="M74" s="141" t="s">
        <v>2530</v>
      </c>
      <c r="N74" s="93" t="s">
        <v>2443</v>
      </c>
      <c r="O74" s="137" t="s">
        <v>2445</v>
      </c>
      <c r="P74" s="138"/>
      <c r="Q74" s="142">
        <v>44466.595833333333</v>
      </c>
    </row>
    <row r="75" spans="1:17" ht="18" x14ac:dyDescent="0.25">
      <c r="A75" s="137" t="str">
        <f>VLOOKUP(E75,'LISTADO ATM'!$A$2:$C$901,3,0)</f>
        <v>DISTRITO NACIONAL</v>
      </c>
      <c r="B75" s="139">
        <v>3336036853</v>
      </c>
      <c r="C75" s="94">
        <v>44464.590775462966</v>
      </c>
      <c r="D75" s="94" t="s">
        <v>2174</v>
      </c>
      <c r="E75" s="136">
        <v>85</v>
      </c>
      <c r="F75" s="137" t="str">
        <f>VLOOKUP(E75,VIP!$A$2:$O16243,2,0)</f>
        <v>DRBR085</v>
      </c>
      <c r="G75" s="137" t="str">
        <f>VLOOKUP(E75,'LISTADO ATM'!$A$2:$B$900,2,0)</f>
        <v xml:space="preserve">ATM Oficina San Isidro (Fuerza Aérea) </v>
      </c>
      <c r="H75" s="137" t="str">
        <f>VLOOKUP(E75,VIP!$A$2:$O21204,7,FALSE)</f>
        <v>Si</v>
      </c>
      <c r="I75" s="137" t="str">
        <f>VLOOKUP(E75,VIP!$A$2:$O13169,8,FALSE)</f>
        <v>Si</v>
      </c>
      <c r="J75" s="137" t="str">
        <f>VLOOKUP(E75,VIP!$A$2:$O13119,8,FALSE)</f>
        <v>Si</v>
      </c>
      <c r="K75" s="137" t="str">
        <f>VLOOKUP(E75,VIP!$A$2:$O16693,6,0)</f>
        <v>NO</v>
      </c>
      <c r="L75" s="138" t="s">
        <v>2455</v>
      </c>
      <c r="M75" s="141" t="s">
        <v>2530</v>
      </c>
      <c r="N75" s="93" t="s">
        <v>2443</v>
      </c>
      <c r="O75" s="137" t="s">
        <v>2445</v>
      </c>
      <c r="P75" s="138"/>
      <c r="Q75" s="142">
        <v>44466.587500000001</v>
      </c>
    </row>
    <row r="76" spans="1:17" ht="18" x14ac:dyDescent="0.25">
      <c r="A76" s="137" t="str">
        <f>VLOOKUP(E76,'LISTADO ATM'!$A$2:$C$901,3,0)</f>
        <v>DISTRITO NACIONAL</v>
      </c>
      <c r="B76" s="139">
        <v>3336036959</v>
      </c>
      <c r="C76" s="94">
        <v>44465.072013888886</v>
      </c>
      <c r="D76" s="94" t="s">
        <v>2174</v>
      </c>
      <c r="E76" s="136">
        <v>527</v>
      </c>
      <c r="F76" s="137" t="str">
        <f>VLOOKUP(E76,VIP!$A$2:$O16248,2,0)</f>
        <v>DRBR527</v>
      </c>
      <c r="G76" s="137" t="str">
        <f>VLOOKUP(E76,'LISTADO ATM'!$A$2:$B$900,2,0)</f>
        <v>ATM Oficina Zona Oriental II</v>
      </c>
      <c r="H76" s="137" t="str">
        <f>VLOOKUP(E76,VIP!$A$2:$O21209,7,FALSE)</f>
        <v>Si</v>
      </c>
      <c r="I76" s="137" t="str">
        <f>VLOOKUP(E76,VIP!$A$2:$O13174,8,FALSE)</f>
        <v>Si</v>
      </c>
      <c r="J76" s="137" t="str">
        <f>VLOOKUP(E76,VIP!$A$2:$O13124,8,FALSE)</f>
        <v>Si</v>
      </c>
      <c r="K76" s="137" t="str">
        <f>VLOOKUP(E76,VIP!$A$2:$O16698,6,0)</f>
        <v>SI</v>
      </c>
      <c r="L76" s="138" t="s">
        <v>2455</v>
      </c>
      <c r="M76" s="141" t="s">
        <v>2530</v>
      </c>
      <c r="N76" s="93" t="s">
        <v>2443</v>
      </c>
      <c r="O76" s="137" t="s">
        <v>2445</v>
      </c>
      <c r="P76" s="138"/>
      <c r="Q76" s="142">
        <v>44466.597222222219</v>
      </c>
    </row>
    <row r="77" spans="1:17" ht="18" x14ac:dyDescent="0.25">
      <c r="A77" s="137" t="str">
        <f>VLOOKUP(E77,'LISTADO ATM'!$A$2:$C$901,3,0)</f>
        <v>DISTRITO NACIONAL</v>
      </c>
      <c r="B77" s="139" t="s">
        <v>2655</v>
      </c>
      <c r="C77" s="94">
        <v>44465.707303240742</v>
      </c>
      <c r="D77" s="94" t="s">
        <v>2174</v>
      </c>
      <c r="E77" s="136">
        <v>761</v>
      </c>
      <c r="F77" s="137" t="str">
        <f>VLOOKUP(E77,VIP!$A$2:$O16261,2,0)</f>
        <v>DRBR761</v>
      </c>
      <c r="G77" s="137" t="str">
        <f>VLOOKUP(E77,'LISTADO ATM'!$A$2:$B$900,2,0)</f>
        <v xml:space="preserve">ATM ISSPOL </v>
      </c>
      <c r="H77" s="137" t="str">
        <f>VLOOKUP(E77,VIP!$A$2:$O21222,7,FALSE)</f>
        <v>Si</v>
      </c>
      <c r="I77" s="137" t="str">
        <f>VLOOKUP(E77,VIP!$A$2:$O13187,8,FALSE)</f>
        <v>Si</v>
      </c>
      <c r="J77" s="137" t="str">
        <f>VLOOKUP(E77,VIP!$A$2:$O13137,8,FALSE)</f>
        <v>Si</v>
      </c>
      <c r="K77" s="137" t="str">
        <f>VLOOKUP(E77,VIP!$A$2:$O16711,6,0)</f>
        <v>NO</v>
      </c>
      <c r="L77" s="138" t="s">
        <v>2455</v>
      </c>
      <c r="M77" s="141" t="s">
        <v>2530</v>
      </c>
      <c r="N77" s="93" t="s">
        <v>2443</v>
      </c>
      <c r="O77" s="137" t="s">
        <v>2445</v>
      </c>
      <c r="P77" s="138"/>
      <c r="Q77" s="142">
        <v>44466.594444444447</v>
      </c>
    </row>
    <row r="78" spans="1:17" s="119" customFormat="1" ht="18" x14ac:dyDescent="0.25">
      <c r="A78" s="137" t="str">
        <f>VLOOKUP(E78,'LISTADO ATM'!$A$2:$C$901,3,0)</f>
        <v>DISTRITO NACIONAL</v>
      </c>
      <c r="B78" s="139">
        <v>3336037272</v>
      </c>
      <c r="C78" s="94">
        <v>44466.366956018515</v>
      </c>
      <c r="D78" s="94" t="s">
        <v>2174</v>
      </c>
      <c r="E78" s="136">
        <v>946</v>
      </c>
      <c r="F78" s="137" t="str">
        <f>VLOOKUP(E78,VIP!$A$2:$O16284,2,0)</f>
        <v>DRBR24R</v>
      </c>
      <c r="G78" s="137" t="str">
        <f>VLOOKUP(E78,'LISTADO ATM'!$A$2:$B$900,2,0)</f>
        <v xml:space="preserve">ATM Oficina Núñez de Cáceres I </v>
      </c>
      <c r="H78" s="137" t="str">
        <f>VLOOKUP(E78,VIP!$A$2:$O21245,7,FALSE)</f>
        <v>Si</v>
      </c>
      <c r="I78" s="137" t="str">
        <f>VLOOKUP(E78,VIP!$A$2:$O13210,8,FALSE)</f>
        <v>Si</v>
      </c>
      <c r="J78" s="137" t="str">
        <f>VLOOKUP(E78,VIP!$A$2:$O13160,8,FALSE)</f>
        <v>Si</v>
      </c>
      <c r="K78" s="137" t="str">
        <f>VLOOKUP(E78,VIP!$A$2:$O16734,6,0)</f>
        <v>NO</v>
      </c>
      <c r="L78" s="138" t="s">
        <v>2455</v>
      </c>
      <c r="M78" s="141" t="s">
        <v>2530</v>
      </c>
      <c r="N78" s="93" t="s">
        <v>2443</v>
      </c>
      <c r="O78" s="137" t="s">
        <v>2445</v>
      </c>
      <c r="P78" s="138"/>
      <c r="Q78" s="142">
        <v>44466.599305555559</v>
      </c>
    </row>
    <row r="79" spans="1:17" s="119" customFormat="1" ht="18" x14ac:dyDescent="0.25">
      <c r="A79" s="137" t="str">
        <f>VLOOKUP(E79,'LISTADO ATM'!$A$2:$C$901,3,0)</f>
        <v>DISTRITO NACIONAL</v>
      </c>
      <c r="B79" s="139">
        <v>3336037579</v>
      </c>
      <c r="C79" s="94">
        <v>44466.424178240741</v>
      </c>
      <c r="D79" s="94" t="s">
        <v>2174</v>
      </c>
      <c r="E79" s="136">
        <v>26</v>
      </c>
      <c r="F79" s="137" t="str">
        <f>VLOOKUP(E79,VIP!$A$2:$O16260,2,0)</f>
        <v>DRBR221</v>
      </c>
      <c r="G79" s="137" t="str">
        <f>VLOOKUP(E79,'LISTADO ATM'!$A$2:$B$900,2,0)</f>
        <v>ATM S/M Jumbo San Isidro</v>
      </c>
      <c r="H79" s="137" t="str">
        <f>VLOOKUP(E79,VIP!$A$2:$O21221,7,FALSE)</f>
        <v>Si</v>
      </c>
      <c r="I79" s="137" t="str">
        <f>VLOOKUP(E79,VIP!$A$2:$O13186,8,FALSE)</f>
        <v>Si</v>
      </c>
      <c r="J79" s="137" t="str">
        <f>VLOOKUP(E79,VIP!$A$2:$O13136,8,FALSE)</f>
        <v>Si</v>
      </c>
      <c r="K79" s="137" t="str">
        <f>VLOOKUP(E79,VIP!$A$2:$O16710,6,0)</f>
        <v>NO</v>
      </c>
      <c r="L79" s="138" t="s">
        <v>2455</v>
      </c>
      <c r="M79" s="141" t="s">
        <v>2530</v>
      </c>
      <c r="N79" s="93" t="s">
        <v>2443</v>
      </c>
      <c r="O79" s="137" t="s">
        <v>2445</v>
      </c>
      <c r="P79" s="138"/>
      <c r="Q79" s="142">
        <v>44466.6</v>
      </c>
    </row>
    <row r="80" spans="1:17" s="119" customFormat="1" ht="18" x14ac:dyDescent="0.25">
      <c r="A80" s="137" t="str">
        <f>VLOOKUP(E80,'LISTADO ATM'!$A$2:$C$901,3,0)</f>
        <v>SUR</v>
      </c>
      <c r="B80" s="139">
        <v>3336037247</v>
      </c>
      <c r="C80" s="94">
        <v>44466.362523148149</v>
      </c>
      <c r="D80" s="94" t="s">
        <v>2174</v>
      </c>
      <c r="E80" s="136">
        <v>984</v>
      </c>
      <c r="F80" s="137" t="str">
        <f>VLOOKUP(E80,VIP!$A$2:$O16286,2,0)</f>
        <v>DRBR984</v>
      </c>
      <c r="G80" s="137" t="str">
        <f>VLOOKUP(E80,'LISTADO ATM'!$A$2:$B$900,2,0)</f>
        <v xml:space="preserve">ATM Oficina Neiba II </v>
      </c>
      <c r="H80" s="137" t="str">
        <f>VLOOKUP(E80,VIP!$A$2:$O21247,7,FALSE)</f>
        <v>Si</v>
      </c>
      <c r="I80" s="137" t="str">
        <f>VLOOKUP(E80,VIP!$A$2:$O13212,8,FALSE)</f>
        <v>Si</v>
      </c>
      <c r="J80" s="137" t="str">
        <f>VLOOKUP(E80,VIP!$A$2:$O13162,8,FALSE)</f>
        <v>Si</v>
      </c>
      <c r="K80" s="137" t="str">
        <f>VLOOKUP(E80,VIP!$A$2:$O16736,6,0)</f>
        <v>NO</v>
      </c>
      <c r="L80" s="138" t="s">
        <v>2685</v>
      </c>
      <c r="M80" s="141" t="s">
        <v>2530</v>
      </c>
      <c r="N80" s="93" t="s">
        <v>2443</v>
      </c>
      <c r="O80" s="137" t="s">
        <v>2445</v>
      </c>
      <c r="P80" s="138"/>
      <c r="Q80" s="142">
        <v>44466.6</v>
      </c>
    </row>
    <row r="81" spans="1:17" s="119" customFormat="1" ht="18" x14ac:dyDescent="0.25">
      <c r="A81" s="137" t="str">
        <f>VLOOKUP(E81,'LISTADO ATM'!$A$2:$C$901,3,0)</f>
        <v>DISTRITO NACIONAL</v>
      </c>
      <c r="B81" s="139">
        <v>3336038117</v>
      </c>
      <c r="C81" s="94">
        <v>44466.578796296293</v>
      </c>
      <c r="D81" s="94" t="s">
        <v>2440</v>
      </c>
      <c r="E81" s="136">
        <v>958</v>
      </c>
      <c r="F81" s="137" t="str">
        <f>VLOOKUP(E81,VIP!$A$2:$O16307,2,0)</f>
        <v>DRBR958</v>
      </c>
      <c r="G81" s="137" t="str">
        <f>VLOOKUP(E81,'LISTADO ATM'!$A$2:$B$900,2,0)</f>
        <v xml:space="preserve">ATM Olé Aut. San Isidro </v>
      </c>
      <c r="H81" s="137" t="str">
        <f>VLOOKUP(E81,VIP!$A$2:$O21268,7,FALSE)</f>
        <v>Si</v>
      </c>
      <c r="I81" s="137" t="str">
        <f>VLOOKUP(E81,VIP!$A$2:$O13233,8,FALSE)</f>
        <v>Si</v>
      </c>
      <c r="J81" s="137" t="str">
        <f>VLOOKUP(E81,VIP!$A$2:$O13183,8,FALSE)</f>
        <v>Si</v>
      </c>
      <c r="K81" s="137" t="str">
        <f>VLOOKUP(E81,VIP!$A$2:$O16757,6,0)</f>
        <v>NO</v>
      </c>
      <c r="L81" s="138" t="s">
        <v>2682</v>
      </c>
      <c r="M81" s="93" t="s">
        <v>2437</v>
      </c>
      <c r="N81" s="93" t="s">
        <v>2443</v>
      </c>
      <c r="O81" s="137" t="s">
        <v>2444</v>
      </c>
      <c r="P81" s="138"/>
      <c r="Q81" s="93" t="s">
        <v>2682</v>
      </c>
    </row>
    <row r="82" spans="1:17" s="119" customFormat="1" ht="18" x14ac:dyDescent="0.25">
      <c r="A82" s="137" t="str">
        <f>VLOOKUP(E82,'LISTADO ATM'!$A$2:$C$901,3,0)</f>
        <v>NORTE</v>
      </c>
      <c r="B82" s="139">
        <v>3336038210</v>
      </c>
      <c r="C82" s="94">
        <v>44466.610648148147</v>
      </c>
      <c r="D82" s="94" t="s">
        <v>2174</v>
      </c>
      <c r="E82" s="136">
        <v>151</v>
      </c>
      <c r="F82" s="137" t="str">
        <f>VLOOKUP(E82,VIP!$A$2:$O16289,2,0)</f>
        <v>DRBR151</v>
      </c>
      <c r="G82" s="137" t="str">
        <f>VLOOKUP(E82,'LISTADO ATM'!$A$2:$B$900,2,0)</f>
        <v xml:space="preserve">ATM Oficina Nagua </v>
      </c>
      <c r="H82" s="137" t="str">
        <f>VLOOKUP(E82,VIP!$A$2:$O21250,7,FALSE)</f>
        <v>Si</v>
      </c>
      <c r="I82" s="137" t="str">
        <f>VLOOKUP(E82,VIP!$A$2:$O13215,8,FALSE)</f>
        <v>Si</v>
      </c>
      <c r="J82" s="137" t="str">
        <f>VLOOKUP(E82,VIP!$A$2:$O13165,8,FALSE)</f>
        <v>Si</v>
      </c>
      <c r="K82" s="137" t="str">
        <f>VLOOKUP(E82,VIP!$A$2:$O16739,6,0)</f>
        <v>SI</v>
      </c>
      <c r="L82" s="138" t="s">
        <v>2686</v>
      </c>
      <c r="M82" s="93" t="s">
        <v>2437</v>
      </c>
      <c r="N82" s="93" t="s">
        <v>2443</v>
      </c>
      <c r="O82" s="137" t="s">
        <v>2628</v>
      </c>
      <c r="P82" s="138"/>
      <c r="Q82" s="93" t="s">
        <v>2686</v>
      </c>
    </row>
    <row r="83" spans="1:17" s="119" customFormat="1" ht="18" x14ac:dyDescent="0.25">
      <c r="A83" s="137" t="str">
        <f>VLOOKUP(E83,'LISTADO ATM'!$A$2:$C$901,3,0)</f>
        <v>DISTRITO NACIONAL</v>
      </c>
      <c r="B83" s="139">
        <v>3336035126</v>
      </c>
      <c r="C83" s="94">
        <v>44461.906539351854</v>
      </c>
      <c r="D83" s="94" t="s">
        <v>2174</v>
      </c>
      <c r="E83" s="136">
        <v>194</v>
      </c>
      <c r="F83" s="137" t="str">
        <f>VLOOKUP(E83,VIP!$A$2:$O16149,2,0)</f>
        <v>DRBR194</v>
      </c>
      <c r="G83" s="137" t="str">
        <f>VLOOKUP(E83,'LISTADO ATM'!$A$2:$B$900,2,0)</f>
        <v xml:space="preserve">ATM UNP Pantoja </v>
      </c>
      <c r="H83" s="137" t="str">
        <f>VLOOKUP(E83,VIP!$A$2:$O21110,7,FALSE)</f>
        <v>Si</v>
      </c>
      <c r="I83" s="137" t="str">
        <f>VLOOKUP(E83,VIP!$A$2:$O13075,8,FALSE)</f>
        <v>No</v>
      </c>
      <c r="J83" s="137" t="str">
        <f>VLOOKUP(E83,VIP!$A$2:$O13025,8,FALSE)</f>
        <v>No</v>
      </c>
      <c r="K83" s="137" t="str">
        <f>VLOOKUP(E83,VIP!$A$2:$O16599,6,0)</f>
        <v>NO</v>
      </c>
      <c r="L83" s="138" t="s">
        <v>2212</v>
      </c>
      <c r="M83" s="93" t="s">
        <v>2437</v>
      </c>
      <c r="N83" s="93" t="s">
        <v>2443</v>
      </c>
      <c r="O83" s="137" t="s">
        <v>2445</v>
      </c>
      <c r="P83" s="138"/>
      <c r="Q83" s="134" t="s">
        <v>2212</v>
      </c>
    </row>
    <row r="84" spans="1:17" s="119" customFormat="1" ht="18" x14ac:dyDescent="0.25">
      <c r="A84" s="137" t="str">
        <f>VLOOKUP(E84,'LISTADO ATM'!$A$2:$C$901,3,0)</f>
        <v>DISTRITO NACIONAL</v>
      </c>
      <c r="B84" s="139">
        <v>3336036367</v>
      </c>
      <c r="C84" s="94">
        <v>44462.891006944446</v>
      </c>
      <c r="D84" s="94" t="s">
        <v>2174</v>
      </c>
      <c r="E84" s="136">
        <v>943</v>
      </c>
      <c r="F84" s="137" t="str">
        <f>VLOOKUP(E84,VIP!$A$2:$O16172,2,0)</f>
        <v>DRBR16K</v>
      </c>
      <c r="G84" s="137" t="str">
        <f>VLOOKUP(E84,'LISTADO ATM'!$A$2:$B$900,2,0)</f>
        <v xml:space="preserve">ATM Oficina Tránsito Terreste </v>
      </c>
      <c r="H84" s="137" t="str">
        <f>VLOOKUP(E84,VIP!$A$2:$O21133,7,FALSE)</f>
        <v>Si</v>
      </c>
      <c r="I84" s="137" t="str">
        <f>VLOOKUP(E84,VIP!$A$2:$O13098,8,FALSE)</f>
        <v>Si</v>
      </c>
      <c r="J84" s="137" t="str">
        <f>VLOOKUP(E84,VIP!$A$2:$O13048,8,FALSE)</f>
        <v>Si</v>
      </c>
      <c r="K84" s="137" t="str">
        <f>VLOOKUP(E84,VIP!$A$2:$O16622,6,0)</f>
        <v>NO</v>
      </c>
      <c r="L84" s="138" t="s">
        <v>2212</v>
      </c>
      <c r="M84" s="93" t="s">
        <v>2437</v>
      </c>
      <c r="N84" s="93" t="s">
        <v>2443</v>
      </c>
      <c r="O84" s="137" t="s">
        <v>2445</v>
      </c>
      <c r="P84" s="138"/>
      <c r="Q84" s="134" t="s">
        <v>2212</v>
      </c>
    </row>
    <row r="85" spans="1:17" s="119" customFormat="1" ht="18" x14ac:dyDescent="0.25">
      <c r="A85" s="137" t="str">
        <f>VLOOKUP(E85,'LISTADO ATM'!$A$2:$C$901,3,0)</f>
        <v>DISTRITO NACIONAL</v>
      </c>
      <c r="B85" s="139">
        <v>3336036371</v>
      </c>
      <c r="C85" s="94">
        <v>44462.897557870368</v>
      </c>
      <c r="D85" s="94" t="s">
        <v>2174</v>
      </c>
      <c r="E85" s="136">
        <v>224</v>
      </c>
      <c r="F85" s="137" t="str">
        <f>VLOOKUP(E85,VIP!$A$2:$O16150,2,0)</f>
        <v>DRBR224</v>
      </c>
      <c r="G85" s="137" t="str">
        <f>VLOOKUP(E85,'LISTADO ATM'!$A$2:$B$900,2,0)</f>
        <v xml:space="preserve">ATM S/M Nacional El Millón (Núñez de Cáceres) </v>
      </c>
      <c r="H85" s="137" t="str">
        <f>VLOOKUP(E85,VIP!$A$2:$O21111,7,FALSE)</f>
        <v>Si</v>
      </c>
      <c r="I85" s="137" t="str">
        <f>VLOOKUP(E85,VIP!$A$2:$O13076,8,FALSE)</f>
        <v>Si</v>
      </c>
      <c r="J85" s="137" t="str">
        <f>VLOOKUP(E85,VIP!$A$2:$O13026,8,FALSE)</f>
        <v>Si</v>
      </c>
      <c r="K85" s="137" t="str">
        <f>VLOOKUP(E85,VIP!$A$2:$O16600,6,0)</f>
        <v>SI</v>
      </c>
      <c r="L85" s="138" t="s">
        <v>2212</v>
      </c>
      <c r="M85" s="93" t="s">
        <v>2437</v>
      </c>
      <c r="N85" s="93" t="s">
        <v>2443</v>
      </c>
      <c r="O85" s="137" t="s">
        <v>2445</v>
      </c>
      <c r="P85" s="138"/>
      <c r="Q85" s="134" t="s">
        <v>2212</v>
      </c>
    </row>
    <row r="86" spans="1:17" s="119" customFormat="1" ht="18" x14ac:dyDescent="0.25">
      <c r="A86" s="137" t="str">
        <f>VLOOKUP(E86,'LISTADO ATM'!$A$2:$C$901,3,0)</f>
        <v>DISTRITO NACIONAL</v>
      </c>
      <c r="B86" s="139">
        <v>3336036372</v>
      </c>
      <c r="C86" s="94">
        <v>44462.899050925924</v>
      </c>
      <c r="D86" s="94" t="s">
        <v>2174</v>
      </c>
      <c r="E86" s="136">
        <v>232</v>
      </c>
      <c r="F86" s="137" t="str">
        <f>VLOOKUP(E86,VIP!$A$2:$O16151,2,0)</f>
        <v>DRBR232</v>
      </c>
      <c r="G86" s="137" t="str">
        <f>VLOOKUP(E86,'LISTADO ATM'!$A$2:$B$900,2,0)</f>
        <v xml:space="preserve">ATM S/M Nacional Charles de Gaulle </v>
      </c>
      <c r="H86" s="137" t="str">
        <f>VLOOKUP(E86,VIP!$A$2:$O21112,7,FALSE)</f>
        <v>Si</v>
      </c>
      <c r="I86" s="137" t="str">
        <f>VLOOKUP(E86,VIP!$A$2:$O13077,8,FALSE)</f>
        <v>Si</v>
      </c>
      <c r="J86" s="137" t="str">
        <f>VLOOKUP(E86,VIP!$A$2:$O13027,8,FALSE)</f>
        <v>Si</v>
      </c>
      <c r="K86" s="137" t="str">
        <f>VLOOKUP(E86,VIP!$A$2:$O16601,6,0)</f>
        <v>SI</v>
      </c>
      <c r="L86" s="138" t="s">
        <v>2212</v>
      </c>
      <c r="M86" s="93" t="s">
        <v>2437</v>
      </c>
      <c r="N86" s="93" t="s">
        <v>2443</v>
      </c>
      <c r="O86" s="137" t="s">
        <v>2445</v>
      </c>
      <c r="P86" s="138"/>
      <c r="Q86" s="134" t="s">
        <v>2212</v>
      </c>
    </row>
    <row r="87" spans="1:17" s="119" customFormat="1" ht="18" x14ac:dyDescent="0.25">
      <c r="A87" s="137" t="str">
        <f>VLOOKUP(E87,'LISTADO ATM'!$A$2:$C$901,3,0)</f>
        <v>DISTRITO NACIONAL</v>
      </c>
      <c r="B87" s="139">
        <v>3336036373</v>
      </c>
      <c r="C87" s="94">
        <v>44462.901203703703</v>
      </c>
      <c r="D87" s="94" t="s">
        <v>2174</v>
      </c>
      <c r="E87" s="136">
        <v>244</v>
      </c>
      <c r="F87" s="137" t="str">
        <f>VLOOKUP(E87,VIP!$A$2:$O16152,2,0)</f>
        <v>DRBR244</v>
      </c>
      <c r="G87" s="137" t="str">
        <f>VLOOKUP(E87,'LISTADO ATM'!$A$2:$B$900,2,0)</f>
        <v xml:space="preserve">ATM Ministerio de Hacienda (antiguo Finanzas) </v>
      </c>
      <c r="H87" s="137" t="str">
        <f>VLOOKUP(E87,VIP!$A$2:$O21113,7,FALSE)</f>
        <v>Si</v>
      </c>
      <c r="I87" s="137" t="str">
        <f>VLOOKUP(E87,VIP!$A$2:$O13078,8,FALSE)</f>
        <v>Si</v>
      </c>
      <c r="J87" s="137" t="str">
        <f>VLOOKUP(E87,VIP!$A$2:$O13028,8,FALSE)</f>
        <v>Si</v>
      </c>
      <c r="K87" s="137" t="str">
        <f>VLOOKUP(E87,VIP!$A$2:$O16602,6,0)</f>
        <v>NO</v>
      </c>
      <c r="L87" s="138" t="s">
        <v>2212</v>
      </c>
      <c r="M87" s="93" t="s">
        <v>2437</v>
      </c>
      <c r="N87" s="93" t="s">
        <v>2443</v>
      </c>
      <c r="O87" s="137" t="s">
        <v>2445</v>
      </c>
      <c r="P87" s="138"/>
      <c r="Q87" s="134" t="s">
        <v>2212</v>
      </c>
    </row>
    <row r="88" spans="1:17" s="119" customFormat="1" ht="18" x14ac:dyDescent="0.25">
      <c r="A88" s="137" t="str">
        <f>VLOOKUP(E88,'LISTADO ATM'!$A$2:$C$901,3,0)</f>
        <v>ESTE</v>
      </c>
      <c r="B88" s="139">
        <v>3336036429</v>
      </c>
      <c r="C88" s="94">
        <v>44463.386782407404</v>
      </c>
      <c r="D88" s="94" t="s">
        <v>2174</v>
      </c>
      <c r="E88" s="136">
        <v>842</v>
      </c>
      <c r="F88" s="137" t="str">
        <f>VLOOKUP(E88,VIP!$A$2:$O16167,2,0)</f>
        <v>DRBR842</v>
      </c>
      <c r="G88" s="137" t="str">
        <f>VLOOKUP(E88,'LISTADO ATM'!$A$2:$B$900,2,0)</f>
        <v xml:space="preserve">ATM Plaza Orense II (La Romana) </v>
      </c>
      <c r="H88" s="137" t="str">
        <f>VLOOKUP(E88,VIP!$A$2:$O21128,7,FALSE)</f>
        <v>Si</v>
      </c>
      <c r="I88" s="137" t="str">
        <f>VLOOKUP(E88,VIP!$A$2:$O13093,8,FALSE)</f>
        <v>Si</v>
      </c>
      <c r="J88" s="137" t="str">
        <f>VLOOKUP(E88,VIP!$A$2:$O13043,8,FALSE)</f>
        <v>Si</v>
      </c>
      <c r="K88" s="137" t="str">
        <f>VLOOKUP(E88,VIP!$A$2:$O16617,6,0)</f>
        <v>NO</v>
      </c>
      <c r="L88" s="138" t="s">
        <v>2212</v>
      </c>
      <c r="M88" s="93" t="s">
        <v>2437</v>
      </c>
      <c r="N88" s="93" t="s">
        <v>2443</v>
      </c>
      <c r="O88" s="137" t="s">
        <v>2445</v>
      </c>
      <c r="P88" s="138"/>
      <c r="Q88" s="134" t="s">
        <v>2212</v>
      </c>
    </row>
    <row r="89" spans="1:17" s="119" customFormat="1" ht="18" x14ac:dyDescent="0.25">
      <c r="A89" s="137" t="str">
        <f>VLOOKUP(E89,'LISTADO ATM'!$A$2:$C$901,3,0)</f>
        <v>NORTE</v>
      </c>
      <c r="B89" s="139">
        <v>3336036464</v>
      </c>
      <c r="C89" s="94">
        <v>44463.506145833337</v>
      </c>
      <c r="D89" s="94" t="s">
        <v>2175</v>
      </c>
      <c r="E89" s="136">
        <v>138</v>
      </c>
      <c r="F89" s="137" t="str">
        <f>VLOOKUP(E89,VIP!$A$2:$O16145,2,0)</f>
        <v>DRBR138</v>
      </c>
      <c r="G89" s="137" t="str">
        <f>VLOOKUP(E89,'LISTADO ATM'!$A$2:$B$900,2,0)</f>
        <v xml:space="preserve">ATM UNP Fantino </v>
      </c>
      <c r="H89" s="137" t="str">
        <f>VLOOKUP(E89,VIP!$A$2:$O21106,7,FALSE)</f>
        <v>Si</v>
      </c>
      <c r="I89" s="137" t="str">
        <f>VLOOKUP(E89,VIP!$A$2:$O13071,8,FALSE)</f>
        <v>Si</v>
      </c>
      <c r="J89" s="137" t="str">
        <f>VLOOKUP(E89,VIP!$A$2:$O13021,8,FALSE)</f>
        <v>Si</v>
      </c>
      <c r="K89" s="137" t="str">
        <f>VLOOKUP(E89,VIP!$A$2:$O16595,6,0)</f>
        <v>NO</v>
      </c>
      <c r="L89" s="138" t="s">
        <v>2212</v>
      </c>
      <c r="M89" s="93" t="s">
        <v>2437</v>
      </c>
      <c r="N89" s="93" t="s">
        <v>2443</v>
      </c>
      <c r="O89" s="137" t="s">
        <v>2628</v>
      </c>
      <c r="P89" s="138"/>
      <c r="Q89" s="134" t="s">
        <v>2212</v>
      </c>
    </row>
    <row r="90" spans="1:17" s="119" customFormat="1" ht="18" x14ac:dyDescent="0.25">
      <c r="A90" s="137" t="str">
        <f>VLOOKUP(E90,'LISTADO ATM'!$A$2:$C$901,3,0)</f>
        <v>SUR</v>
      </c>
      <c r="B90" s="139">
        <v>3336036558</v>
      </c>
      <c r="C90" s="94">
        <v>44463.722881944443</v>
      </c>
      <c r="D90" s="94" t="s">
        <v>2174</v>
      </c>
      <c r="E90" s="136">
        <v>677</v>
      </c>
      <c r="F90" s="137" t="str">
        <f>VLOOKUP(E90,VIP!$A$2:$O16162,2,0)</f>
        <v>DRBR677</v>
      </c>
      <c r="G90" s="137" t="str">
        <f>VLOOKUP(E90,'LISTADO ATM'!$A$2:$B$900,2,0)</f>
        <v>ATM PBG Villa Jaragua</v>
      </c>
      <c r="H90" s="137" t="str">
        <f>VLOOKUP(E90,VIP!$A$2:$O21123,7,FALSE)</f>
        <v>Si</v>
      </c>
      <c r="I90" s="137" t="str">
        <f>VLOOKUP(E90,VIP!$A$2:$O13088,8,FALSE)</f>
        <v>Si</v>
      </c>
      <c r="J90" s="137" t="str">
        <f>VLOOKUP(E90,VIP!$A$2:$O13038,8,FALSE)</f>
        <v>Si</v>
      </c>
      <c r="K90" s="137" t="str">
        <f>VLOOKUP(E90,VIP!$A$2:$O16612,6,0)</f>
        <v>SI</v>
      </c>
      <c r="L90" s="138" t="s">
        <v>2212</v>
      </c>
      <c r="M90" s="93" t="s">
        <v>2437</v>
      </c>
      <c r="N90" s="93" t="s">
        <v>2443</v>
      </c>
      <c r="O90" s="137" t="s">
        <v>2445</v>
      </c>
      <c r="P90" s="138"/>
      <c r="Q90" s="134" t="s">
        <v>2212</v>
      </c>
    </row>
    <row r="91" spans="1:17" s="119" customFormat="1" ht="18" x14ac:dyDescent="0.25">
      <c r="A91" s="137" t="str">
        <f>VLOOKUP(E91,'LISTADO ATM'!$A$2:$C$901,3,0)</f>
        <v>DISTRITO NACIONAL</v>
      </c>
      <c r="B91" s="139">
        <v>3336036667</v>
      </c>
      <c r="C91" s="94">
        <v>44464.374456018515</v>
      </c>
      <c r="D91" s="94" t="s">
        <v>2174</v>
      </c>
      <c r="E91" s="136">
        <v>56</v>
      </c>
      <c r="F91" s="137" t="str">
        <f>VLOOKUP(E91,VIP!$A$2:$O16258,2,0)</f>
        <v>DRBR725</v>
      </c>
      <c r="G91" s="137" t="str">
        <f>VLOOKUP(E91,'LISTADO ATM'!$A$2:$B$900,2,0)</f>
        <v xml:space="preserve">ATM Oficina Villa Mella II </v>
      </c>
      <c r="H91" s="137" t="str">
        <f>VLOOKUP(E91,VIP!$A$2:$O21219,7,FALSE)</f>
        <v>Si</v>
      </c>
      <c r="I91" s="137" t="str">
        <f>VLOOKUP(E91,VIP!$A$2:$O13184,8,FALSE)</f>
        <v>Si</v>
      </c>
      <c r="J91" s="137" t="str">
        <f>VLOOKUP(E91,VIP!$A$2:$O13134,8,FALSE)</f>
        <v>Si</v>
      </c>
      <c r="K91" s="137" t="str">
        <f>VLOOKUP(E91,VIP!$A$2:$O16708,6,0)</f>
        <v>NO</v>
      </c>
      <c r="L91" s="138" t="s">
        <v>2212</v>
      </c>
      <c r="M91" s="93" t="s">
        <v>2437</v>
      </c>
      <c r="N91" s="93" t="s">
        <v>2443</v>
      </c>
      <c r="O91" s="137" t="s">
        <v>2445</v>
      </c>
      <c r="P91" s="138"/>
      <c r="Q91" s="93" t="s">
        <v>2212</v>
      </c>
    </row>
    <row r="92" spans="1:17" s="119" customFormat="1" ht="18" x14ac:dyDescent="0.25">
      <c r="A92" s="137" t="str">
        <f>VLOOKUP(E92,'LISTADO ATM'!$A$2:$C$901,3,0)</f>
        <v>DISTRITO NACIONAL</v>
      </c>
      <c r="B92" s="139">
        <v>3336036818</v>
      </c>
      <c r="C92" s="94">
        <v>44464.508553240739</v>
      </c>
      <c r="D92" s="94" t="s">
        <v>2174</v>
      </c>
      <c r="E92" s="136">
        <v>586</v>
      </c>
      <c r="F92" s="137" t="str">
        <f>VLOOKUP(E92,VIP!$A$2:$O16253,2,0)</f>
        <v>DRBR01Q</v>
      </c>
      <c r="G92" s="137" t="str">
        <f>VLOOKUP(E92,'LISTADO ATM'!$A$2:$B$900,2,0)</f>
        <v xml:space="preserve">ATM Palacio de Justicia D.N. </v>
      </c>
      <c r="H92" s="137" t="str">
        <f>VLOOKUP(E92,VIP!$A$2:$O21214,7,FALSE)</f>
        <v>Si</v>
      </c>
      <c r="I92" s="137" t="str">
        <f>VLOOKUP(E92,VIP!$A$2:$O13179,8,FALSE)</f>
        <v>Si</v>
      </c>
      <c r="J92" s="137" t="str">
        <f>VLOOKUP(E92,VIP!$A$2:$O13129,8,FALSE)</f>
        <v>Si</v>
      </c>
      <c r="K92" s="137" t="str">
        <f>VLOOKUP(E92,VIP!$A$2:$O16703,6,0)</f>
        <v>NO</v>
      </c>
      <c r="L92" s="138" t="s">
        <v>2212</v>
      </c>
      <c r="M92" s="93" t="s">
        <v>2437</v>
      </c>
      <c r="N92" s="93" t="s">
        <v>2443</v>
      </c>
      <c r="O92" s="137" t="s">
        <v>2445</v>
      </c>
      <c r="P92" s="138"/>
      <c r="Q92" s="93" t="s">
        <v>2212</v>
      </c>
    </row>
    <row r="93" spans="1:17" s="119" customFormat="1" ht="18" x14ac:dyDescent="0.25">
      <c r="A93" s="137" t="str">
        <f>VLOOKUP(E93,'LISTADO ATM'!$A$2:$C$901,3,0)</f>
        <v>ESTE</v>
      </c>
      <c r="B93" s="139">
        <v>3336036839</v>
      </c>
      <c r="C93" s="94">
        <v>44464.566041666665</v>
      </c>
      <c r="D93" s="94" t="s">
        <v>2174</v>
      </c>
      <c r="E93" s="136">
        <v>213</v>
      </c>
      <c r="F93" s="137" t="str">
        <f>VLOOKUP(E93,VIP!$A$2:$O16249,2,0)</f>
        <v>DRBR213</v>
      </c>
      <c r="G93" s="137" t="str">
        <f>VLOOKUP(E93,'LISTADO ATM'!$A$2:$B$900,2,0)</f>
        <v xml:space="preserve">ATM Almacenes Iberia (La Romana) </v>
      </c>
      <c r="H93" s="137" t="str">
        <f>VLOOKUP(E93,VIP!$A$2:$O21210,7,FALSE)</f>
        <v>Si</v>
      </c>
      <c r="I93" s="137" t="str">
        <f>VLOOKUP(E93,VIP!$A$2:$O13175,8,FALSE)</f>
        <v>Si</v>
      </c>
      <c r="J93" s="137" t="str">
        <f>VLOOKUP(E93,VIP!$A$2:$O13125,8,FALSE)</f>
        <v>Si</v>
      </c>
      <c r="K93" s="137" t="str">
        <f>VLOOKUP(E93,VIP!$A$2:$O16699,6,0)</f>
        <v>NO</v>
      </c>
      <c r="L93" s="138" t="s">
        <v>2212</v>
      </c>
      <c r="M93" s="93" t="s">
        <v>2437</v>
      </c>
      <c r="N93" s="93" t="s">
        <v>2443</v>
      </c>
      <c r="O93" s="137" t="s">
        <v>2445</v>
      </c>
      <c r="P93" s="138"/>
      <c r="Q93" s="93" t="s">
        <v>2212</v>
      </c>
    </row>
    <row r="94" spans="1:17" s="119" customFormat="1" ht="18" x14ac:dyDescent="0.25">
      <c r="A94" s="137" t="str">
        <f>VLOOKUP(E94,'LISTADO ATM'!$A$2:$C$901,3,0)</f>
        <v>ESTE</v>
      </c>
      <c r="B94" s="139">
        <v>3336036843</v>
      </c>
      <c r="C94" s="94">
        <v>44464.567291666666</v>
      </c>
      <c r="D94" s="94" t="s">
        <v>2174</v>
      </c>
      <c r="E94" s="136">
        <v>353</v>
      </c>
      <c r="F94" s="137" t="str">
        <f>VLOOKUP(E94,VIP!$A$2:$O16247,2,0)</f>
        <v>DRBR353</v>
      </c>
      <c r="G94" s="137" t="str">
        <f>VLOOKUP(E94,'LISTADO ATM'!$A$2:$B$900,2,0)</f>
        <v xml:space="preserve">ATM Estación Boulevard Juan Dolio </v>
      </c>
      <c r="H94" s="137" t="str">
        <f>VLOOKUP(E94,VIP!$A$2:$O21208,7,FALSE)</f>
        <v>Si</v>
      </c>
      <c r="I94" s="137" t="str">
        <f>VLOOKUP(E94,VIP!$A$2:$O13173,8,FALSE)</f>
        <v>Si</v>
      </c>
      <c r="J94" s="137" t="str">
        <f>VLOOKUP(E94,VIP!$A$2:$O13123,8,FALSE)</f>
        <v>Si</v>
      </c>
      <c r="K94" s="137" t="str">
        <f>VLOOKUP(E94,VIP!$A$2:$O16697,6,0)</f>
        <v>NO</v>
      </c>
      <c r="L94" s="138" t="s">
        <v>2212</v>
      </c>
      <c r="M94" s="93" t="s">
        <v>2437</v>
      </c>
      <c r="N94" s="93" t="s">
        <v>2443</v>
      </c>
      <c r="O94" s="137" t="s">
        <v>2445</v>
      </c>
      <c r="P94" s="138"/>
      <c r="Q94" s="93" t="s">
        <v>2212</v>
      </c>
    </row>
    <row r="95" spans="1:17" s="119" customFormat="1" ht="18" x14ac:dyDescent="0.25">
      <c r="A95" s="137" t="str">
        <f>VLOOKUP(E95,'LISTADO ATM'!$A$2:$C$901,3,0)</f>
        <v>ESTE</v>
      </c>
      <c r="B95" s="139">
        <v>3336036844</v>
      </c>
      <c r="C95" s="94">
        <v>44464.567743055559</v>
      </c>
      <c r="D95" s="94" t="s">
        <v>2174</v>
      </c>
      <c r="E95" s="136">
        <v>631</v>
      </c>
      <c r="F95" s="137" t="str">
        <f>VLOOKUP(E95,VIP!$A$2:$O16246,2,0)</f>
        <v>DRBR417</v>
      </c>
      <c r="G95" s="137" t="str">
        <f>VLOOKUP(E95,'LISTADO ATM'!$A$2:$B$900,2,0)</f>
        <v xml:space="preserve">ATM ASOCODEQUI (San Pedro) </v>
      </c>
      <c r="H95" s="137" t="str">
        <f>VLOOKUP(E95,VIP!$A$2:$O21207,7,FALSE)</f>
        <v>Si</v>
      </c>
      <c r="I95" s="137" t="str">
        <f>VLOOKUP(E95,VIP!$A$2:$O13172,8,FALSE)</f>
        <v>Si</v>
      </c>
      <c r="J95" s="137" t="str">
        <f>VLOOKUP(E95,VIP!$A$2:$O13122,8,FALSE)</f>
        <v>Si</v>
      </c>
      <c r="K95" s="137" t="str">
        <f>VLOOKUP(E95,VIP!$A$2:$O16696,6,0)</f>
        <v>NO</v>
      </c>
      <c r="L95" s="138" t="s">
        <v>2212</v>
      </c>
      <c r="M95" s="93" t="s">
        <v>2437</v>
      </c>
      <c r="N95" s="93" t="s">
        <v>2443</v>
      </c>
      <c r="O95" s="137" t="s">
        <v>2445</v>
      </c>
      <c r="P95" s="138"/>
      <c r="Q95" s="93" t="s">
        <v>2212</v>
      </c>
    </row>
    <row r="96" spans="1:17" s="119" customFormat="1" ht="18" x14ac:dyDescent="0.25">
      <c r="A96" s="137" t="str">
        <f>VLOOKUP(E96,'LISTADO ATM'!$A$2:$C$901,3,0)</f>
        <v>NORTE</v>
      </c>
      <c r="B96" s="139">
        <v>3336036857</v>
      </c>
      <c r="C96" s="94">
        <v>44464.606446759259</v>
      </c>
      <c r="D96" s="94" t="s">
        <v>2174</v>
      </c>
      <c r="E96" s="136">
        <v>396</v>
      </c>
      <c r="F96" s="137" t="str">
        <f>VLOOKUP(E96,VIP!$A$2:$O16241,2,0)</f>
        <v>DRBR396</v>
      </c>
      <c r="G96" s="137" t="str">
        <f>VLOOKUP(E96,'LISTADO ATM'!$A$2:$B$900,2,0)</f>
        <v xml:space="preserve">ATM Oficina Plaza Ulloa (La Fuente) </v>
      </c>
      <c r="H96" s="137" t="str">
        <f>VLOOKUP(E96,VIP!$A$2:$O21202,7,FALSE)</f>
        <v>Si</v>
      </c>
      <c r="I96" s="137" t="str">
        <f>VLOOKUP(E96,VIP!$A$2:$O13167,8,FALSE)</f>
        <v>Si</v>
      </c>
      <c r="J96" s="137" t="str">
        <f>VLOOKUP(E96,VIP!$A$2:$O13117,8,FALSE)</f>
        <v>Si</v>
      </c>
      <c r="K96" s="137" t="str">
        <f>VLOOKUP(E96,VIP!$A$2:$O16691,6,0)</f>
        <v>NO</v>
      </c>
      <c r="L96" s="138" t="s">
        <v>2212</v>
      </c>
      <c r="M96" s="93" t="s">
        <v>2437</v>
      </c>
      <c r="N96" s="93" t="s">
        <v>2443</v>
      </c>
      <c r="O96" s="137" t="s">
        <v>2445</v>
      </c>
      <c r="P96" s="138"/>
      <c r="Q96" s="93" t="s">
        <v>2212</v>
      </c>
    </row>
    <row r="97" spans="1:17" s="119" customFormat="1" ht="18" x14ac:dyDescent="0.25">
      <c r="A97" s="137" t="str">
        <f>VLOOKUP(E97,'LISTADO ATM'!$A$2:$C$901,3,0)</f>
        <v>NORTE</v>
      </c>
      <c r="B97" s="139">
        <v>3336036944</v>
      </c>
      <c r="C97" s="94">
        <v>44464.825937499998</v>
      </c>
      <c r="D97" s="94" t="s">
        <v>2175</v>
      </c>
      <c r="E97" s="136">
        <v>144</v>
      </c>
      <c r="F97" s="137" t="str">
        <f>VLOOKUP(E97,VIP!$A$2:$O16254,2,0)</f>
        <v>DRBR144</v>
      </c>
      <c r="G97" s="137" t="str">
        <f>VLOOKUP(E97,'LISTADO ATM'!$A$2:$B$900,2,0)</f>
        <v xml:space="preserve">ATM Oficina Villa Altagracia </v>
      </c>
      <c r="H97" s="137" t="str">
        <f>VLOOKUP(E97,VIP!$A$2:$O21215,7,FALSE)</f>
        <v>Si</v>
      </c>
      <c r="I97" s="137" t="str">
        <f>VLOOKUP(E97,VIP!$A$2:$O13180,8,FALSE)</f>
        <v>Si</v>
      </c>
      <c r="J97" s="137" t="str">
        <f>VLOOKUP(E97,VIP!$A$2:$O13130,8,FALSE)</f>
        <v>Si</v>
      </c>
      <c r="K97" s="137" t="str">
        <f>VLOOKUP(E97,VIP!$A$2:$O16704,6,0)</f>
        <v>SI</v>
      </c>
      <c r="L97" s="138" t="s">
        <v>2212</v>
      </c>
      <c r="M97" s="93" t="s">
        <v>2437</v>
      </c>
      <c r="N97" s="93" t="s">
        <v>2443</v>
      </c>
      <c r="O97" s="137" t="s">
        <v>2622</v>
      </c>
      <c r="P97" s="138"/>
      <c r="Q97" s="93" t="s">
        <v>2212</v>
      </c>
    </row>
    <row r="98" spans="1:17" s="119" customFormat="1" ht="18" x14ac:dyDescent="0.25">
      <c r="A98" s="137" t="str">
        <f>VLOOKUP(E98,'LISTADO ATM'!$A$2:$C$901,3,0)</f>
        <v>SUR</v>
      </c>
      <c r="B98" s="139" t="s">
        <v>2658</v>
      </c>
      <c r="C98" s="94">
        <v>44465.693807870368</v>
      </c>
      <c r="D98" s="94" t="s">
        <v>2174</v>
      </c>
      <c r="E98" s="136">
        <v>576</v>
      </c>
      <c r="F98" s="137" t="str">
        <f>VLOOKUP(E98,VIP!$A$2:$O16264,2,0)</f>
        <v>DRBR576</v>
      </c>
      <c r="G98" s="137" t="str">
        <f>VLOOKUP(E98,'LISTADO ATM'!$A$2:$B$900,2,0)</f>
        <v>ATM Nizao</v>
      </c>
      <c r="H98" s="137">
        <f>VLOOKUP(E98,VIP!$A$2:$O21225,7,FALSE)</f>
        <v>0</v>
      </c>
      <c r="I98" s="137">
        <f>VLOOKUP(E98,VIP!$A$2:$O13190,8,FALSE)</f>
        <v>0</v>
      </c>
      <c r="J98" s="137">
        <f>VLOOKUP(E98,VIP!$A$2:$O13140,8,FALSE)</f>
        <v>0</v>
      </c>
      <c r="K98" s="137">
        <f>VLOOKUP(E98,VIP!$A$2:$O16714,6,0)</f>
        <v>0</v>
      </c>
      <c r="L98" s="138" t="s">
        <v>2212</v>
      </c>
      <c r="M98" s="93" t="s">
        <v>2437</v>
      </c>
      <c r="N98" s="93" t="s">
        <v>2443</v>
      </c>
      <c r="O98" s="137" t="s">
        <v>2445</v>
      </c>
      <c r="P98" s="138"/>
      <c r="Q98" s="93" t="s">
        <v>2212</v>
      </c>
    </row>
    <row r="99" spans="1:17" s="119" customFormat="1" ht="18" x14ac:dyDescent="0.25">
      <c r="A99" s="137" t="str">
        <f>VLOOKUP(E99,'LISTADO ATM'!$A$2:$C$901,3,0)</f>
        <v>DISTRITO NACIONAL</v>
      </c>
      <c r="B99" s="139" t="s">
        <v>2646</v>
      </c>
      <c r="C99" s="94">
        <v>44465.799386574072</v>
      </c>
      <c r="D99" s="94" t="s">
        <v>2174</v>
      </c>
      <c r="E99" s="136">
        <v>312</v>
      </c>
      <c r="F99" s="137" t="str">
        <f>VLOOKUP(E99,VIP!$A$2:$O16252,2,0)</f>
        <v>DRBR312</v>
      </c>
      <c r="G99" s="137" t="str">
        <f>VLOOKUP(E99,'LISTADO ATM'!$A$2:$B$900,2,0)</f>
        <v xml:space="preserve">ATM Oficina Tiradentes II (Naco) </v>
      </c>
      <c r="H99" s="137" t="str">
        <f>VLOOKUP(E99,VIP!$A$2:$O21213,7,FALSE)</f>
        <v>Si</v>
      </c>
      <c r="I99" s="137" t="str">
        <f>VLOOKUP(E99,VIP!$A$2:$O13178,8,FALSE)</f>
        <v>Si</v>
      </c>
      <c r="J99" s="137" t="str">
        <f>VLOOKUP(E99,VIP!$A$2:$O13128,8,FALSE)</f>
        <v>Si</v>
      </c>
      <c r="K99" s="137" t="str">
        <f>VLOOKUP(E99,VIP!$A$2:$O16702,6,0)</f>
        <v>NO</v>
      </c>
      <c r="L99" s="138" t="s">
        <v>2212</v>
      </c>
      <c r="M99" s="93" t="s">
        <v>2437</v>
      </c>
      <c r="N99" s="93" t="s">
        <v>2443</v>
      </c>
      <c r="O99" s="137" t="s">
        <v>2445</v>
      </c>
      <c r="P99" s="138"/>
      <c r="Q99" s="93" t="s">
        <v>2212</v>
      </c>
    </row>
    <row r="100" spans="1:17" s="119" customFormat="1" ht="18" x14ac:dyDescent="0.25">
      <c r="A100" s="137" t="str">
        <f>VLOOKUP(E100,'LISTADO ATM'!$A$2:$C$901,3,0)</f>
        <v>NORTE</v>
      </c>
      <c r="B100" s="139">
        <v>3336037026</v>
      </c>
      <c r="C100" s="94">
        <v>44465.862500000003</v>
      </c>
      <c r="D100" s="94" t="s">
        <v>2175</v>
      </c>
      <c r="E100" s="136">
        <v>77</v>
      </c>
      <c r="F100" s="137" t="str">
        <f>VLOOKUP(E100,VIP!$A$2:$O16253,2,0)</f>
        <v>DRBR077</v>
      </c>
      <c r="G100" s="137" t="str">
        <f>VLOOKUP(E100,'LISTADO ATM'!$A$2:$B$900,2,0)</f>
        <v xml:space="preserve">ATM Oficina Cruce de Imbert </v>
      </c>
      <c r="H100" s="137" t="str">
        <f>VLOOKUP(E100,VIP!$A$2:$O21214,7,FALSE)</f>
        <v>Si</v>
      </c>
      <c r="I100" s="137" t="str">
        <f>VLOOKUP(E100,VIP!$A$2:$O13179,8,FALSE)</f>
        <v>Si</v>
      </c>
      <c r="J100" s="137" t="str">
        <f>VLOOKUP(E100,VIP!$A$2:$O13129,8,FALSE)</f>
        <v>Si</v>
      </c>
      <c r="K100" s="137" t="str">
        <f>VLOOKUP(E100,VIP!$A$2:$O16703,6,0)</f>
        <v>SI</v>
      </c>
      <c r="L100" s="138" t="s">
        <v>2212</v>
      </c>
      <c r="M100" s="93" t="s">
        <v>2437</v>
      </c>
      <c r="N100" s="93" t="s">
        <v>2443</v>
      </c>
      <c r="O100" s="137" t="s">
        <v>2666</v>
      </c>
      <c r="P100" s="138"/>
      <c r="Q100" s="93" t="s">
        <v>2212</v>
      </c>
    </row>
    <row r="101" spans="1:17" s="119" customFormat="1" ht="18" x14ac:dyDescent="0.25">
      <c r="A101" s="137" t="str">
        <f>VLOOKUP(E101,'LISTADO ATM'!$A$2:$C$901,3,0)</f>
        <v>DISTRITO NACIONAL</v>
      </c>
      <c r="B101" s="139" t="s">
        <v>2668</v>
      </c>
      <c r="C101" s="94">
        <v>44466.226967592593</v>
      </c>
      <c r="D101" s="94" t="s">
        <v>2174</v>
      </c>
      <c r="E101" s="136">
        <v>70</v>
      </c>
      <c r="F101" s="137" t="str">
        <f>VLOOKUP(E101,VIP!$A$2:$O16257,2,0)</f>
        <v>DRBR070</v>
      </c>
      <c r="G101" s="137" t="str">
        <f>VLOOKUP(E101,'LISTADO ATM'!$A$2:$B$900,2,0)</f>
        <v xml:space="preserve">ATM Autoservicio Plaza Lama Zona Oriental </v>
      </c>
      <c r="H101" s="137" t="str">
        <f>VLOOKUP(E101,VIP!$A$2:$O21218,7,FALSE)</f>
        <v>Si</v>
      </c>
      <c r="I101" s="137" t="str">
        <f>VLOOKUP(E101,VIP!$A$2:$O13183,8,FALSE)</f>
        <v>Si</v>
      </c>
      <c r="J101" s="137" t="str">
        <f>VLOOKUP(E101,VIP!$A$2:$O13133,8,FALSE)</f>
        <v>Si</v>
      </c>
      <c r="K101" s="137" t="str">
        <f>VLOOKUP(E101,VIP!$A$2:$O16707,6,0)</f>
        <v>NO</v>
      </c>
      <c r="L101" s="138" t="s">
        <v>2212</v>
      </c>
      <c r="M101" s="93" t="s">
        <v>2437</v>
      </c>
      <c r="N101" s="93" t="s">
        <v>2443</v>
      </c>
      <c r="O101" s="137" t="s">
        <v>2445</v>
      </c>
      <c r="P101" s="138"/>
      <c r="Q101" s="93" t="s">
        <v>2212</v>
      </c>
    </row>
    <row r="102" spans="1:17" s="119" customFormat="1" ht="18" x14ac:dyDescent="0.25">
      <c r="A102" s="137" t="str">
        <f>VLOOKUP(E102,'LISTADO ATM'!$A$2:$C$901,3,0)</f>
        <v>NORTE</v>
      </c>
      <c r="B102" s="139">
        <v>3336037111</v>
      </c>
      <c r="C102" s="94">
        <v>44466.337418981479</v>
      </c>
      <c r="D102" s="94" t="s">
        <v>2175</v>
      </c>
      <c r="E102" s="136">
        <v>105</v>
      </c>
      <c r="F102" s="137" t="str">
        <f>VLOOKUP(E102,VIP!$A$2:$O16295,2,0)</f>
        <v>DRBR105</v>
      </c>
      <c r="G102" s="137" t="str">
        <f>VLOOKUP(E102,'LISTADO ATM'!$A$2:$B$900,2,0)</f>
        <v xml:space="preserve">ATM Autobanco Estancia Nueva (Moca) </v>
      </c>
      <c r="H102" s="137" t="str">
        <f>VLOOKUP(E102,VIP!$A$2:$O21256,7,FALSE)</f>
        <v>Si</v>
      </c>
      <c r="I102" s="137" t="str">
        <f>VLOOKUP(E102,VIP!$A$2:$O13221,8,FALSE)</f>
        <v>Si</v>
      </c>
      <c r="J102" s="137" t="str">
        <f>VLOOKUP(E102,VIP!$A$2:$O13171,8,FALSE)</f>
        <v>Si</v>
      </c>
      <c r="K102" s="137" t="str">
        <f>VLOOKUP(E102,VIP!$A$2:$O16745,6,0)</f>
        <v>NO</v>
      </c>
      <c r="L102" s="138" t="s">
        <v>2212</v>
      </c>
      <c r="M102" s="93" t="s">
        <v>2437</v>
      </c>
      <c r="N102" s="93" t="s">
        <v>2443</v>
      </c>
      <c r="O102" s="137" t="s">
        <v>2622</v>
      </c>
      <c r="P102" s="138"/>
      <c r="Q102" s="93" t="s">
        <v>2212</v>
      </c>
    </row>
    <row r="103" spans="1:17" s="119" customFormat="1" ht="18" x14ac:dyDescent="0.25">
      <c r="A103" s="137" t="str">
        <f>VLOOKUP(E103,'LISTADO ATM'!$A$2:$C$901,3,0)</f>
        <v>NORTE</v>
      </c>
      <c r="B103" s="139">
        <v>3336037118</v>
      </c>
      <c r="C103" s="94">
        <v>44466.33829861111</v>
      </c>
      <c r="D103" s="94" t="s">
        <v>2175</v>
      </c>
      <c r="E103" s="136">
        <v>948</v>
      </c>
      <c r="F103" s="137" t="str">
        <f>VLOOKUP(E103,VIP!$A$2:$O16293,2,0)</f>
        <v>DRBR948</v>
      </c>
      <c r="G103" s="137" t="str">
        <f>VLOOKUP(E103,'LISTADO ATM'!$A$2:$B$900,2,0)</f>
        <v xml:space="preserve">ATM Autobanco El Jaya II (SFM) </v>
      </c>
      <c r="H103" s="137" t="str">
        <f>VLOOKUP(E103,VIP!$A$2:$O21254,7,FALSE)</f>
        <v>Si</v>
      </c>
      <c r="I103" s="137" t="str">
        <f>VLOOKUP(E103,VIP!$A$2:$O13219,8,FALSE)</f>
        <v>Si</v>
      </c>
      <c r="J103" s="137" t="str">
        <f>VLOOKUP(E103,VIP!$A$2:$O13169,8,FALSE)</f>
        <v>Si</v>
      </c>
      <c r="K103" s="137" t="str">
        <f>VLOOKUP(E103,VIP!$A$2:$O16743,6,0)</f>
        <v>NO</v>
      </c>
      <c r="L103" s="138" t="s">
        <v>2212</v>
      </c>
      <c r="M103" s="93" t="s">
        <v>2437</v>
      </c>
      <c r="N103" s="93" t="s">
        <v>2443</v>
      </c>
      <c r="O103" s="137" t="s">
        <v>2622</v>
      </c>
      <c r="P103" s="138"/>
      <c r="Q103" s="93" t="s">
        <v>2212</v>
      </c>
    </row>
    <row r="104" spans="1:17" s="119" customFormat="1" ht="18" x14ac:dyDescent="0.25">
      <c r="A104" s="137" t="str">
        <f>VLOOKUP(E104,'LISTADO ATM'!$A$2:$C$901,3,0)</f>
        <v>DISTRITO NACIONAL</v>
      </c>
      <c r="B104" s="139">
        <v>3336037122</v>
      </c>
      <c r="C104" s="94">
        <v>44466.33865740741</v>
      </c>
      <c r="D104" s="94" t="s">
        <v>2174</v>
      </c>
      <c r="E104" s="136">
        <v>18</v>
      </c>
      <c r="F104" s="137" t="str">
        <f>VLOOKUP(E104,VIP!$A$2:$O16292,2,0)</f>
        <v>DRBR018</v>
      </c>
      <c r="G104" s="137" t="str">
        <f>VLOOKUP(E104,'LISTADO ATM'!$A$2:$B$900,2,0)</f>
        <v xml:space="preserve">ATM Oficina Haina Occidental I </v>
      </c>
      <c r="H104" s="137" t="str">
        <f>VLOOKUP(E104,VIP!$A$2:$O21253,7,FALSE)</f>
        <v>Si</v>
      </c>
      <c r="I104" s="137" t="str">
        <f>VLOOKUP(E104,VIP!$A$2:$O13218,8,FALSE)</f>
        <v>Si</v>
      </c>
      <c r="J104" s="137" t="str">
        <f>VLOOKUP(E104,VIP!$A$2:$O13168,8,FALSE)</f>
        <v>Si</v>
      </c>
      <c r="K104" s="137" t="str">
        <f>VLOOKUP(E104,VIP!$A$2:$O16742,6,0)</f>
        <v>SI</v>
      </c>
      <c r="L104" s="138" t="s">
        <v>2212</v>
      </c>
      <c r="M104" s="93" t="s">
        <v>2437</v>
      </c>
      <c r="N104" s="93" t="s">
        <v>2443</v>
      </c>
      <c r="O104" s="137" t="s">
        <v>2445</v>
      </c>
      <c r="P104" s="138"/>
      <c r="Q104" s="93" t="s">
        <v>2212</v>
      </c>
    </row>
    <row r="105" spans="1:17" s="119" customFormat="1" ht="18" x14ac:dyDescent="0.25">
      <c r="A105" s="137" t="str">
        <f>VLOOKUP(E105,'LISTADO ATM'!$A$2:$C$901,3,0)</f>
        <v>DISTRITO NACIONAL</v>
      </c>
      <c r="B105" s="139">
        <v>3336037126</v>
      </c>
      <c r="C105" s="94">
        <v>44466.33902777778</v>
      </c>
      <c r="D105" s="94" t="s">
        <v>2174</v>
      </c>
      <c r="E105" s="136">
        <v>239</v>
      </c>
      <c r="F105" s="137" t="str">
        <f>VLOOKUP(E105,VIP!$A$2:$O16291,2,0)</f>
        <v>DRBR239</v>
      </c>
      <c r="G105" s="137" t="str">
        <f>VLOOKUP(E105,'LISTADO ATM'!$A$2:$B$900,2,0)</f>
        <v xml:space="preserve">ATM Autobanco Charles de Gaulle </v>
      </c>
      <c r="H105" s="137" t="str">
        <f>VLOOKUP(E105,VIP!$A$2:$O21252,7,FALSE)</f>
        <v>Si</v>
      </c>
      <c r="I105" s="137" t="str">
        <f>VLOOKUP(E105,VIP!$A$2:$O13217,8,FALSE)</f>
        <v>Si</v>
      </c>
      <c r="J105" s="137" t="str">
        <f>VLOOKUP(E105,VIP!$A$2:$O13167,8,FALSE)</f>
        <v>Si</v>
      </c>
      <c r="K105" s="137" t="str">
        <f>VLOOKUP(E105,VIP!$A$2:$O16741,6,0)</f>
        <v>SI</v>
      </c>
      <c r="L105" s="138" t="s">
        <v>2212</v>
      </c>
      <c r="M105" s="93" t="s">
        <v>2437</v>
      </c>
      <c r="N105" s="93" t="s">
        <v>2443</v>
      </c>
      <c r="O105" s="137" t="s">
        <v>2445</v>
      </c>
      <c r="P105" s="138"/>
      <c r="Q105" s="93" t="s">
        <v>2212</v>
      </c>
    </row>
    <row r="106" spans="1:17" s="119" customFormat="1" ht="18" x14ac:dyDescent="0.25">
      <c r="A106" s="137" t="str">
        <f>VLOOKUP(E106,'LISTADO ATM'!$A$2:$C$901,3,0)</f>
        <v>DISTRITO NACIONAL</v>
      </c>
      <c r="B106" s="139">
        <v>3336037129</v>
      </c>
      <c r="C106" s="94">
        <v>44466.339386574073</v>
      </c>
      <c r="D106" s="94" t="s">
        <v>2174</v>
      </c>
      <c r="E106" s="136">
        <v>517</v>
      </c>
      <c r="F106" s="137" t="str">
        <f>VLOOKUP(E106,VIP!$A$2:$O16290,2,0)</f>
        <v>DRBR517</v>
      </c>
      <c r="G106" s="137" t="str">
        <f>VLOOKUP(E106,'LISTADO ATM'!$A$2:$B$900,2,0)</f>
        <v xml:space="preserve">ATM Autobanco Oficina Sans Soucí </v>
      </c>
      <c r="H106" s="137" t="str">
        <f>VLOOKUP(E106,VIP!$A$2:$O21251,7,FALSE)</f>
        <v>Si</v>
      </c>
      <c r="I106" s="137" t="str">
        <f>VLOOKUP(E106,VIP!$A$2:$O13216,8,FALSE)</f>
        <v>Si</v>
      </c>
      <c r="J106" s="137" t="str">
        <f>VLOOKUP(E106,VIP!$A$2:$O13166,8,FALSE)</f>
        <v>Si</v>
      </c>
      <c r="K106" s="137" t="str">
        <f>VLOOKUP(E106,VIP!$A$2:$O16740,6,0)</f>
        <v>SI</v>
      </c>
      <c r="L106" s="138" t="s">
        <v>2212</v>
      </c>
      <c r="M106" s="93" t="s">
        <v>2437</v>
      </c>
      <c r="N106" s="93" t="s">
        <v>2443</v>
      </c>
      <c r="O106" s="137" t="s">
        <v>2445</v>
      </c>
      <c r="P106" s="138"/>
      <c r="Q106" s="93" t="s">
        <v>2212</v>
      </c>
    </row>
    <row r="107" spans="1:17" s="119" customFormat="1" ht="18" x14ac:dyDescent="0.25">
      <c r="A107" s="137" t="str">
        <f>VLOOKUP(E107,'LISTADO ATM'!$A$2:$C$901,3,0)</f>
        <v>NORTE</v>
      </c>
      <c r="B107" s="139">
        <v>3336037130</v>
      </c>
      <c r="C107" s="94">
        <v>44466.339861111112</v>
      </c>
      <c r="D107" s="94" t="s">
        <v>2175</v>
      </c>
      <c r="E107" s="136">
        <v>687</v>
      </c>
      <c r="F107" s="137" t="str">
        <f>VLOOKUP(E107,VIP!$A$2:$O16289,2,0)</f>
        <v>DRBR687</v>
      </c>
      <c r="G107" s="137" t="str">
        <f>VLOOKUP(E107,'LISTADO ATM'!$A$2:$B$900,2,0)</f>
        <v>ATM Oficina Monterrico II</v>
      </c>
      <c r="H107" s="137" t="str">
        <f>VLOOKUP(E107,VIP!$A$2:$O21250,7,FALSE)</f>
        <v>NO</v>
      </c>
      <c r="I107" s="137" t="str">
        <f>VLOOKUP(E107,VIP!$A$2:$O13215,8,FALSE)</f>
        <v>NO</v>
      </c>
      <c r="J107" s="137" t="str">
        <f>VLOOKUP(E107,VIP!$A$2:$O13165,8,FALSE)</f>
        <v>NO</v>
      </c>
      <c r="K107" s="137" t="str">
        <f>VLOOKUP(E107,VIP!$A$2:$O16739,6,0)</f>
        <v>SI</v>
      </c>
      <c r="L107" s="138" t="s">
        <v>2212</v>
      </c>
      <c r="M107" s="93" t="s">
        <v>2437</v>
      </c>
      <c r="N107" s="93" t="s">
        <v>2443</v>
      </c>
      <c r="O107" s="137" t="s">
        <v>2622</v>
      </c>
      <c r="P107" s="138"/>
      <c r="Q107" s="93" t="s">
        <v>2212</v>
      </c>
    </row>
    <row r="108" spans="1:17" s="119" customFormat="1" ht="18" x14ac:dyDescent="0.25">
      <c r="A108" s="137" t="str">
        <f>VLOOKUP(E108,'LISTADO ATM'!$A$2:$C$901,3,0)</f>
        <v>DISTRITO NACIONAL</v>
      </c>
      <c r="B108" s="139">
        <v>3336037132</v>
      </c>
      <c r="C108" s="94">
        <v>44466.34033564815</v>
      </c>
      <c r="D108" s="94" t="s">
        <v>2174</v>
      </c>
      <c r="E108" s="136">
        <v>708</v>
      </c>
      <c r="F108" s="137" t="str">
        <f>VLOOKUP(E108,VIP!$A$2:$O16288,2,0)</f>
        <v>DRBR505</v>
      </c>
      <c r="G108" s="137" t="str">
        <f>VLOOKUP(E108,'LISTADO ATM'!$A$2:$B$900,2,0)</f>
        <v xml:space="preserve">ATM El Vestir De Hoy </v>
      </c>
      <c r="H108" s="137" t="str">
        <f>VLOOKUP(E108,VIP!$A$2:$O21249,7,FALSE)</f>
        <v>Si</v>
      </c>
      <c r="I108" s="137" t="str">
        <f>VLOOKUP(E108,VIP!$A$2:$O13214,8,FALSE)</f>
        <v>Si</v>
      </c>
      <c r="J108" s="137" t="str">
        <f>VLOOKUP(E108,VIP!$A$2:$O13164,8,FALSE)</f>
        <v>Si</v>
      </c>
      <c r="K108" s="137" t="str">
        <f>VLOOKUP(E108,VIP!$A$2:$O16738,6,0)</f>
        <v>NO</v>
      </c>
      <c r="L108" s="138" t="s">
        <v>2212</v>
      </c>
      <c r="M108" s="93" t="s">
        <v>2437</v>
      </c>
      <c r="N108" s="93" t="s">
        <v>2443</v>
      </c>
      <c r="O108" s="137" t="s">
        <v>2445</v>
      </c>
      <c r="P108" s="138"/>
      <c r="Q108" s="93" t="s">
        <v>2212</v>
      </c>
    </row>
    <row r="109" spans="1:17" s="119" customFormat="1" ht="18" x14ac:dyDescent="0.25">
      <c r="A109" s="137" t="str">
        <f>VLOOKUP(E109,'LISTADO ATM'!$A$2:$C$901,3,0)</f>
        <v>DISTRITO NACIONAL</v>
      </c>
      <c r="B109" s="139">
        <v>3336037444</v>
      </c>
      <c r="C109" s="94">
        <v>44466.396874999999</v>
      </c>
      <c r="D109" s="94" t="s">
        <v>2174</v>
      </c>
      <c r="E109" s="136">
        <v>87</v>
      </c>
      <c r="F109" s="137" t="str">
        <f>VLOOKUP(E109,VIP!$A$2:$O16276,2,0)</f>
        <v>DRBR087</v>
      </c>
      <c r="G109" s="137" t="str">
        <f>VLOOKUP(E109,'LISTADO ATM'!$A$2:$B$900,2,0)</f>
        <v xml:space="preserve">ATM Autoservicio Sarasota </v>
      </c>
      <c r="H109" s="137" t="str">
        <f>VLOOKUP(E109,VIP!$A$2:$O21237,7,FALSE)</f>
        <v>Si</v>
      </c>
      <c r="I109" s="137" t="str">
        <f>VLOOKUP(E109,VIP!$A$2:$O13202,8,FALSE)</f>
        <v>Si</v>
      </c>
      <c r="J109" s="137" t="str">
        <f>VLOOKUP(E109,VIP!$A$2:$O13152,8,FALSE)</f>
        <v>Si</v>
      </c>
      <c r="K109" s="137" t="str">
        <f>VLOOKUP(E109,VIP!$A$2:$O16726,6,0)</f>
        <v>NO</v>
      </c>
      <c r="L109" s="138" t="s">
        <v>2212</v>
      </c>
      <c r="M109" s="93" t="s">
        <v>2437</v>
      </c>
      <c r="N109" s="93" t="s">
        <v>2443</v>
      </c>
      <c r="O109" s="137" t="s">
        <v>2445</v>
      </c>
      <c r="P109" s="138"/>
      <c r="Q109" s="93" t="s">
        <v>2212</v>
      </c>
    </row>
    <row r="110" spans="1:17" s="119" customFormat="1" ht="18" x14ac:dyDescent="0.25">
      <c r="A110" s="137" t="str">
        <f>VLOOKUP(E110,'LISTADO ATM'!$A$2:$C$901,3,0)</f>
        <v>NORTE</v>
      </c>
      <c r="B110" s="139">
        <v>3336037451</v>
      </c>
      <c r="C110" s="94">
        <v>44466.397789351853</v>
      </c>
      <c r="D110" s="94" t="s">
        <v>2174</v>
      </c>
      <c r="E110" s="136">
        <v>290</v>
      </c>
      <c r="F110" s="137" t="str">
        <f>VLOOKUP(E110,VIP!$A$2:$O16275,2,0)</f>
        <v>DRBR290</v>
      </c>
      <c r="G110" s="137" t="str">
        <f>VLOOKUP(E110,'LISTADO ATM'!$A$2:$B$900,2,0)</f>
        <v xml:space="preserve">ATM Oficina San Francisco de Macorís </v>
      </c>
      <c r="H110" s="137" t="str">
        <f>VLOOKUP(E110,VIP!$A$2:$O21236,7,FALSE)</f>
        <v>Si</v>
      </c>
      <c r="I110" s="137" t="str">
        <f>VLOOKUP(E110,VIP!$A$2:$O13201,8,FALSE)</f>
        <v>Si</v>
      </c>
      <c r="J110" s="137" t="str">
        <f>VLOOKUP(E110,VIP!$A$2:$O13151,8,FALSE)</f>
        <v>Si</v>
      </c>
      <c r="K110" s="137" t="str">
        <f>VLOOKUP(E110,VIP!$A$2:$O16725,6,0)</f>
        <v>NO</v>
      </c>
      <c r="L110" s="138" t="s">
        <v>2212</v>
      </c>
      <c r="M110" s="93" t="s">
        <v>2437</v>
      </c>
      <c r="N110" s="93" t="s">
        <v>2443</v>
      </c>
      <c r="O110" s="137" t="s">
        <v>2445</v>
      </c>
      <c r="P110" s="138"/>
      <c r="Q110" s="134" t="s">
        <v>2212</v>
      </c>
    </row>
    <row r="111" spans="1:17" s="119" customFormat="1" ht="18" x14ac:dyDescent="0.25">
      <c r="A111" s="137" t="str">
        <f>VLOOKUP(E111,'LISTADO ATM'!$A$2:$C$901,3,0)</f>
        <v>NORTE</v>
      </c>
      <c r="B111" s="139">
        <v>3336037471</v>
      </c>
      <c r="C111" s="94">
        <v>44466.401967592596</v>
      </c>
      <c r="D111" s="94" t="s">
        <v>2174</v>
      </c>
      <c r="E111" s="136">
        <v>869</v>
      </c>
      <c r="F111" s="137" t="str">
        <f>VLOOKUP(E111,VIP!$A$2:$O16270,2,0)</f>
        <v>DRBR869</v>
      </c>
      <c r="G111" s="137" t="str">
        <f>VLOOKUP(E111,'LISTADO ATM'!$A$2:$B$900,2,0)</f>
        <v xml:space="preserve">ATM Estación Isla La Cueva (Cotuí) </v>
      </c>
      <c r="H111" s="137" t="str">
        <f>VLOOKUP(E111,VIP!$A$2:$O21231,7,FALSE)</f>
        <v>Si</v>
      </c>
      <c r="I111" s="137" t="str">
        <f>VLOOKUP(E111,VIP!$A$2:$O13196,8,FALSE)</f>
        <v>Si</v>
      </c>
      <c r="J111" s="137" t="str">
        <f>VLOOKUP(E111,VIP!$A$2:$O13146,8,FALSE)</f>
        <v>Si</v>
      </c>
      <c r="K111" s="137" t="str">
        <f>VLOOKUP(E111,VIP!$A$2:$O16720,6,0)</f>
        <v>NO</v>
      </c>
      <c r="L111" s="138" t="s">
        <v>2212</v>
      </c>
      <c r="M111" s="93" t="s">
        <v>2437</v>
      </c>
      <c r="N111" s="93" t="s">
        <v>2443</v>
      </c>
      <c r="O111" s="137" t="s">
        <v>2445</v>
      </c>
      <c r="P111" s="138"/>
      <c r="Q111" s="93" t="s">
        <v>2212</v>
      </c>
    </row>
    <row r="112" spans="1:17" s="119" customFormat="1" ht="18" x14ac:dyDescent="0.25">
      <c r="A112" s="137" t="str">
        <f>VLOOKUP(E112,'LISTADO ATM'!$A$2:$C$901,3,0)</f>
        <v>DISTRITO NACIONAL</v>
      </c>
      <c r="B112" s="139">
        <v>3336037483</v>
      </c>
      <c r="C112" s="94">
        <v>44466.404780092591</v>
      </c>
      <c r="D112" s="94" t="s">
        <v>2174</v>
      </c>
      <c r="E112" s="136">
        <v>953</v>
      </c>
      <c r="F112" s="137" t="str">
        <f>VLOOKUP(E112,VIP!$A$2:$O16268,2,0)</f>
        <v>DRBR01I</v>
      </c>
      <c r="G112" s="137" t="str">
        <f>VLOOKUP(E112,'LISTADO ATM'!$A$2:$B$900,2,0)</f>
        <v xml:space="preserve">ATM Estafeta Dirección General de Pasaportes/Migración </v>
      </c>
      <c r="H112" s="137" t="str">
        <f>VLOOKUP(E112,VIP!$A$2:$O21229,7,FALSE)</f>
        <v>Si</v>
      </c>
      <c r="I112" s="137" t="str">
        <f>VLOOKUP(E112,VIP!$A$2:$O13194,8,FALSE)</f>
        <v>Si</v>
      </c>
      <c r="J112" s="137" t="str">
        <f>VLOOKUP(E112,VIP!$A$2:$O13144,8,FALSE)</f>
        <v>Si</v>
      </c>
      <c r="K112" s="137" t="str">
        <f>VLOOKUP(E112,VIP!$A$2:$O16718,6,0)</f>
        <v>No</v>
      </c>
      <c r="L112" s="138" t="s">
        <v>2212</v>
      </c>
      <c r="M112" s="93" t="s">
        <v>2437</v>
      </c>
      <c r="N112" s="93" t="s">
        <v>2443</v>
      </c>
      <c r="O112" s="137" t="s">
        <v>2445</v>
      </c>
      <c r="P112" s="138"/>
      <c r="Q112" s="93" t="s">
        <v>2212</v>
      </c>
    </row>
    <row r="113" spans="1:17" s="119" customFormat="1" ht="18" x14ac:dyDescent="0.25">
      <c r="A113" s="137" t="str">
        <f>VLOOKUP(E113,'LISTADO ATM'!$A$2:$C$901,3,0)</f>
        <v>SUR</v>
      </c>
      <c r="B113" s="139">
        <v>3336037495</v>
      </c>
      <c r="C113" s="94">
        <v>44466.407106481478</v>
      </c>
      <c r="D113" s="94" t="s">
        <v>2174</v>
      </c>
      <c r="E113" s="136">
        <v>33</v>
      </c>
      <c r="F113" s="137" t="str">
        <f>VLOOKUP(E113,VIP!$A$2:$O16267,2,0)</f>
        <v>DRBR033</v>
      </c>
      <c r="G113" s="137" t="str">
        <f>VLOOKUP(E113,'LISTADO ATM'!$A$2:$B$900,2,0)</f>
        <v xml:space="preserve">ATM UNP Juan de Herrera </v>
      </c>
      <c r="H113" s="137" t="str">
        <f>VLOOKUP(E113,VIP!$A$2:$O21228,7,FALSE)</f>
        <v>Si</v>
      </c>
      <c r="I113" s="137" t="str">
        <f>VLOOKUP(E113,VIP!$A$2:$O13193,8,FALSE)</f>
        <v>Si</v>
      </c>
      <c r="J113" s="137" t="str">
        <f>VLOOKUP(E113,VIP!$A$2:$O13143,8,FALSE)</f>
        <v>Si</v>
      </c>
      <c r="K113" s="137" t="str">
        <f>VLOOKUP(E113,VIP!$A$2:$O16717,6,0)</f>
        <v>NO</v>
      </c>
      <c r="L113" s="138" t="s">
        <v>2212</v>
      </c>
      <c r="M113" s="93" t="s">
        <v>2437</v>
      </c>
      <c r="N113" s="93" t="s">
        <v>2443</v>
      </c>
      <c r="O113" s="137" t="s">
        <v>2445</v>
      </c>
      <c r="P113" s="138"/>
      <c r="Q113" s="93" t="s">
        <v>2212</v>
      </c>
    </row>
    <row r="114" spans="1:17" s="119" customFormat="1" ht="18" x14ac:dyDescent="0.25">
      <c r="A114" s="137" t="str">
        <f>VLOOKUP(E114,'LISTADO ATM'!$A$2:$C$901,3,0)</f>
        <v>NORTE</v>
      </c>
      <c r="B114" s="139">
        <v>3336037582</v>
      </c>
      <c r="C114" s="94">
        <v>44466.424456018518</v>
      </c>
      <c r="D114" s="94" t="s">
        <v>2174</v>
      </c>
      <c r="E114" s="136">
        <v>370</v>
      </c>
      <c r="F114" s="137" t="str">
        <f>VLOOKUP(E114,VIP!$A$2:$O16259,2,0)</f>
        <v>DRBR370</v>
      </c>
      <c r="G114" s="137" t="str">
        <f>VLOOKUP(E114,'LISTADO ATM'!$A$2:$B$900,2,0)</f>
        <v>ATM Oficina Cruce de Imbert II (puerto Plata)</v>
      </c>
      <c r="H114" s="137" t="str">
        <f>VLOOKUP(E114,VIP!$A$2:$O21220,7,FALSE)</f>
        <v>N/A</v>
      </c>
      <c r="I114" s="137" t="str">
        <f>VLOOKUP(E114,VIP!$A$2:$O13185,8,FALSE)</f>
        <v>N/A</v>
      </c>
      <c r="J114" s="137" t="str">
        <f>VLOOKUP(E114,VIP!$A$2:$O13135,8,FALSE)</f>
        <v>N/A</v>
      </c>
      <c r="K114" s="137" t="str">
        <f>VLOOKUP(E114,VIP!$A$2:$O16709,6,0)</f>
        <v>N/A</v>
      </c>
      <c r="L114" s="138" t="s">
        <v>2212</v>
      </c>
      <c r="M114" s="93" t="s">
        <v>2437</v>
      </c>
      <c r="N114" s="93" t="s">
        <v>2443</v>
      </c>
      <c r="O114" s="137" t="s">
        <v>2445</v>
      </c>
      <c r="P114" s="138"/>
      <c r="Q114" s="93" t="s">
        <v>2212</v>
      </c>
    </row>
    <row r="115" spans="1:17" s="119" customFormat="1" ht="18" x14ac:dyDescent="0.25">
      <c r="A115" s="137" t="str">
        <f>VLOOKUP(E115,'LISTADO ATM'!$A$2:$C$901,3,0)</f>
        <v>DISTRITO NACIONAL</v>
      </c>
      <c r="B115" s="139">
        <v>3336038131</v>
      </c>
      <c r="C115" s="94">
        <v>44466.585868055554</v>
      </c>
      <c r="D115" s="94" t="s">
        <v>2174</v>
      </c>
      <c r="E115" s="136">
        <v>586</v>
      </c>
      <c r="F115" s="137" t="str">
        <f>VLOOKUP(E115,VIP!$A$2:$O16301,2,0)</f>
        <v>DRBR01Q</v>
      </c>
      <c r="G115" s="137" t="str">
        <f>VLOOKUP(E115,'LISTADO ATM'!$A$2:$B$900,2,0)</f>
        <v xml:space="preserve">ATM Palacio de Justicia D.N. </v>
      </c>
      <c r="H115" s="137" t="str">
        <f>VLOOKUP(E115,VIP!$A$2:$O21262,7,FALSE)</f>
        <v>Si</v>
      </c>
      <c r="I115" s="137" t="str">
        <f>VLOOKUP(E115,VIP!$A$2:$O13227,8,FALSE)</f>
        <v>Si</v>
      </c>
      <c r="J115" s="137" t="str">
        <f>VLOOKUP(E115,VIP!$A$2:$O13177,8,FALSE)</f>
        <v>Si</v>
      </c>
      <c r="K115" s="137" t="str">
        <f>VLOOKUP(E115,VIP!$A$2:$O16751,6,0)</f>
        <v>NO</v>
      </c>
      <c r="L115" s="138" t="s">
        <v>2212</v>
      </c>
      <c r="M115" s="93" t="s">
        <v>2437</v>
      </c>
      <c r="N115" s="93" t="s">
        <v>2443</v>
      </c>
      <c r="O115" s="137" t="s">
        <v>2445</v>
      </c>
      <c r="P115" s="138"/>
      <c r="Q115" s="93" t="s">
        <v>2212</v>
      </c>
    </row>
    <row r="116" spans="1:17" s="119" customFormat="1" ht="18" x14ac:dyDescent="0.25">
      <c r="A116" s="137" t="str">
        <f>VLOOKUP(E116,'LISTADO ATM'!$A$2:$C$901,3,0)</f>
        <v>DISTRITO NACIONAL</v>
      </c>
      <c r="B116" s="139">
        <v>3336038129</v>
      </c>
      <c r="C116" s="94">
        <v>44466.585173611114</v>
      </c>
      <c r="D116" s="94" t="s">
        <v>2174</v>
      </c>
      <c r="E116" s="136">
        <v>336</v>
      </c>
      <c r="F116" s="137" t="str">
        <f>VLOOKUP(E116,VIP!$A$2:$O16303,2,0)</f>
        <v>DRBR336</v>
      </c>
      <c r="G116" s="137" t="str">
        <f>VLOOKUP(E116,'LISTADO ATM'!$A$2:$B$900,2,0)</f>
        <v>ATM Instituto Nacional de Cancer (incart)</v>
      </c>
      <c r="H116" s="137" t="str">
        <f>VLOOKUP(E116,VIP!$A$2:$O21264,7,FALSE)</f>
        <v>Si</v>
      </c>
      <c r="I116" s="137" t="str">
        <f>VLOOKUP(E116,VIP!$A$2:$O13229,8,FALSE)</f>
        <v>Si</v>
      </c>
      <c r="J116" s="137" t="str">
        <f>VLOOKUP(E116,VIP!$A$2:$O13179,8,FALSE)</f>
        <v>Si</v>
      </c>
      <c r="K116" s="137" t="str">
        <f>VLOOKUP(E116,VIP!$A$2:$O16753,6,0)</f>
        <v>NO</v>
      </c>
      <c r="L116" s="138" t="s">
        <v>2212</v>
      </c>
      <c r="M116" s="93" t="s">
        <v>2437</v>
      </c>
      <c r="N116" s="93" t="s">
        <v>2443</v>
      </c>
      <c r="O116" s="137" t="s">
        <v>2445</v>
      </c>
      <c r="P116" s="138"/>
      <c r="Q116" s="93" t="s">
        <v>2212</v>
      </c>
    </row>
    <row r="117" spans="1:17" s="119" customFormat="1" ht="18" x14ac:dyDescent="0.25">
      <c r="A117" s="137" t="str">
        <f>VLOOKUP(E117,'LISTADO ATM'!$A$2:$C$901,3,0)</f>
        <v>DISTRITO NACIONAL</v>
      </c>
      <c r="B117" s="139">
        <v>3336038123</v>
      </c>
      <c r="C117" s="94">
        <v>44466.58353009259</v>
      </c>
      <c r="D117" s="94" t="s">
        <v>2174</v>
      </c>
      <c r="E117" s="136">
        <v>308</v>
      </c>
      <c r="F117" s="137" t="str">
        <f>VLOOKUP(E117,VIP!$A$2:$O16304,2,0)</f>
        <v>DRBR308</v>
      </c>
      <c r="G117" s="137" t="str">
        <f>VLOOKUP(E117,'LISTADO ATM'!$A$2:$B$900,2,0)</f>
        <v>Ofic. Dual Blue Mall #1</v>
      </c>
      <c r="H117" s="137" t="str">
        <f>VLOOKUP(E117,VIP!$A$2:$O21265,7,FALSE)</f>
        <v>Si</v>
      </c>
      <c r="I117" s="137" t="str">
        <f>VLOOKUP(E117,VIP!$A$2:$O13230,8,FALSE)</f>
        <v>Si</v>
      </c>
      <c r="J117" s="137" t="str">
        <f>VLOOKUP(E117,VIP!$A$2:$O13180,8,FALSE)</f>
        <v>Si</v>
      </c>
      <c r="K117" s="137" t="str">
        <f>VLOOKUP(E117,VIP!$A$2:$O16754,6,0)</f>
        <v>SI</v>
      </c>
      <c r="L117" s="138" t="s">
        <v>2212</v>
      </c>
      <c r="M117" s="93" t="s">
        <v>2437</v>
      </c>
      <c r="N117" s="93" t="s">
        <v>2443</v>
      </c>
      <c r="O117" s="137" t="s">
        <v>2445</v>
      </c>
      <c r="P117" s="138"/>
      <c r="Q117" s="93" t="s">
        <v>2212</v>
      </c>
    </row>
    <row r="118" spans="1:17" s="119" customFormat="1" ht="18" x14ac:dyDescent="0.25">
      <c r="A118" s="137" t="str">
        <f>VLOOKUP(E118,'LISTADO ATM'!$A$2:$C$901,3,0)</f>
        <v>NORTE</v>
      </c>
      <c r="B118" s="139">
        <v>3336038120</v>
      </c>
      <c r="C118" s="94">
        <v>44466.582858796297</v>
      </c>
      <c r="D118" s="94" t="s">
        <v>2174</v>
      </c>
      <c r="E118" s="136">
        <v>92</v>
      </c>
      <c r="F118" s="137" t="str">
        <f>VLOOKUP(E118,VIP!$A$2:$O16306,2,0)</f>
        <v>DRBR092</v>
      </c>
      <c r="G118" s="137" t="str">
        <f>VLOOKUP(E118,'LISTADO ATM'!$A$2:$B$900,2,0)</f>
        <v xml:space="preserve">ATM Oficina Salcedo </v>
      </c>
      <c r="H118" s="137" t="str">
        <f>VLOOKUP(E118,VIP!$A$2:$O21267,7,FALSE)</f>
        <v>Si</v>
      </c>
      <c r="I118" s="137" t="str">
        <f>VLOOKUP(E118,VIP!$A$2:$O13232,8,FALSE)</f>
        <v>Si</v>
      </c>
      <c r="J118" s="137" t="str">
        <f>VLOOKUP(E118,VIP!$A$2:$O13182,8,FALSE)</f>
        <v>Si</v>
      </c>
      <c r="K118" s="137" t="str">
        <f>VLOOKUP(E118,VIP!$A$2:$O16756,6,0)</f>
        <v>SI</v>
      </c>
      <c r="L118" s="138" t="s">
        <v>2212</v>
      </c>
      <c r="M118" s="93" t="s">
        <v>2437</v>
      </c>
      <c r="N118" s="93" t="s">
        <v>2443</v>
      </c>
      <c r="O118" s="137" t="s">
        <v>2445</v>
      </c>
      <c r="P118" s="138"/>
      <c r="Q118" s="93" t="s">
        <v>2212</v>
      </c>
    </row>
    <row r="119" spans="1:17" s="119" customFormat="1" ht="18" x14ac:dyDescent="0.25">
      <c r="A119" s="137" t="str">
        <f>VLOOKUP(E119,'LISTADO ATM'!$A$2:$C$901,3,0)</f>
        <v>DISTRITO NACIONAL</v>
      </c>
      <c r="B119" s="139">
        <v>3336038023</v>
      </c>
      <c r="C119" s="94">
        <v>44466.533993055556</v>
      </c>
      <c r="D119" s="94" t="s">
        <v>2174</v>
      </c>
      <c r="E119" s="136">
        <v>623</v>
      </c>
      <c r="F119" s="137" t="str">
        <f>VLOOKUP(E119,VIP!$A$2:$O16312,2,0)</f>
        <v>DRBR623</v>
      </c>
      <c r="G119" s="137" t="str">
        <f>VLOOKUP(E119,'LISTADO ATM'!$A$2:$B$900,2,0)</f>
        <v xml:space="preserve">ATM Operaciones Especiales (Manoguayabo) </v>
      </c>
      <c r="H119" s="137" t="str">
        <f>VLOOKUP(E119,VIP!$A$2:$O21273,7,FALSE)</f>
        <v>Si</v>
      </c>
      <c r="I119" s="137" t="str">
        <f>VLOOKUP(E119,VIP!$A$2:$O13238,8,FALSE)</f>
        <v>Si</v>
      </c>
      <c r="J119" s="137" t="str">
        <f>VLOOKUP(E119,VIP!$A$2:$O13188,8,FALSE)</f>
        <v>Si</v>
      </c>
      <c r="K119" s="137" t="str">
        <f>VLOOKUP(E119,VIP!$A$2:$O16762,6,0)</f>
        <v>No</v>
      </c>
      <c r="L119" s="138" t="s">
        <v>2212</v>
      </c>
      <c r="M119" s="93" t="s">
        <v>2437</v>
      </c>
      <c r="N119" s="93" t="s">
        <v>2443</v>
      </c>
      <c r="O119" s="137" t="s">
        <v>2445</v>
      </c>
      <c r="P119" s="138"/>
      <c r="Q119" s="93" t="s">
        <v>2212</v>
      </c>
    </row>
    <row r="120" spans="1:17" s="119" customFormat="1" ht="18" x14ac:dyDescent="0.25">
      <c r="A120" s="137" t="str">
        <f>VLOOKUP(E120,'LISTADO ATM'!$A$2:$C$901,3,0)</f>
        <v>SUR</v>
      </c>
      <c r="B120" s="139">
        <v>3336038007</v>
      </c>
      <c r="C120" s="94">
        <v>44466.530046296299</v>
      </c>
      <c r="D120" s="94" t="s">
        <v>2174</v>
      </c>
      <c r="E120" s="136">
        <v>50</v>
      </c>
      <c r="F120" s="137" t="str">
        <f>VLOOKUP(E120,VIP!$A$2:$O16315,2,0)</f>
        <v>DRBR050</v>
      </c>
      <c r="G120" s="137" t="str">
        <f>VLOOKUP(E120,'LISTADO ATM'!$A$2:$B$900,2,0)</f>
        <v xml:space="preserve">ATM Oficina Padre Las Casas (Azua) </v>
      </c>
      <c r="H120" s="137" t="str">
        <f>VLOOKUP(E120,VIP!$A$2:$O21276,7,FALSE)</f>
        <v>Si</v>
      </c>
      <c r="I120" s="137" t="str">
        <f>VLOOKUP(E120,VIP!$A$2:$O13241,8,FALSE)</f>
        <v>Si</v>
      </c>
      <c r="J120" s="137" t="str">
        <f>VLOOKUP(E120,VIP!$A$2:$O13191,8,FALSE)</f>
        <v>Si</v>
      </c>
      <c r="K120" s="137" t="str">
        <f>VLOOKUP(E120,VIP!$A$2:$O16765,6,0)</f>
        <v>NO</v>
      </c>
      <c r="L120" s="138" t="s">
        <v>2212</v>
      </c>
      <c r="M120" s="93" t="s">
        <v>2437</v>
      </c>
      <c r="N120" s="93" t="s">
        <v>2443</v>
      </c>
      <c r="O120" s="137" t="s">
        <v>2445</v>
      </c>
      <c r="P120" s="138"/>
      <c r="Q120" s="93" t="s">
        <v>2212</v>
      </c>
    </row>
    <row r="121" spans="1:17" s="119" customFormat="1" ht="18" x14ac:dyDescent="0.25">
      <c r="A121" s="137" t="str">
        <f>VLOOKUP(E121,'LISTADO ATM'!$A$2:$C$901,3,0)</f>
        <v>DISTRITO NACIONAL</v>
      </c>
      <c r="B121" s="139">
        <v>3336038004</v>
      </c>
      <c r="C121" s="94">
        <v>44466.529432870368</v>
      </c>
      <c r="D121" s="94" t="s">
        <v>2174</v>
      </c>
      <c r="E121" s="136">
        <v>818</v>
      </c>
      <c r="F121" s="137" t="str">
        <f>VLOOKUP(E121,VIP!$A$2:$O16316,2,0)</f>
        <v>DRBR818</v>
      </c>
      <c r="G121" s="137" t="str">
        <f>VLOOKUP(E121,'LISTADO ATM'!$A$2:$B$900,2,0)</f>
        <v xml:space="preserve">ATM Juridicción Inmobiliaria </v>
      </c>
      <c r="H121" s="137" t="str">
        <f>VLOOKUP(E121,VIP!$A$2:$O21277,7,FALSE)</f>
        <v>No</v>
      </c>
      <c r="I121" s="137" t="str">
        <f>VLOOKUP(E121,VIP!$A$2:$O13242,8,FALSE)</f>
        <v>No</v>
      </c>
      <c r="J121" s="137" t="str">
        <f>VLOOKUP(E121,VIP!$A$2:$O13192,8,FALSE)</f>
        <v>No</v>
      </c>
      <c r="K121" s="137" t="str">
        <f>VLOOKUP(E121,VIP!$A$2:$O16766,6,0)</f>
        <v>NO</v>
      </c>
      <c r="L121" s="138" t="s">
        <v>2212</v>
      </c>
      <c r="M121" s="93" t="s">
        <v>2437</v>
      </c>
      <c r="N121" s="93" t="s">
        <v>2443</v>
      </c>
      <c r="O121" s="137" t="s">
        <v>2445</v>
      </c>
      <c r="P121" s="138"/>
      <c r="Q121" s="93" t="s">
        <v>2212</v>
      </c>
    </row>
    <row r="122" spans="1:17" s="119" customFormat="1" ht="18" x14ac:dyDescent="0.25">
      <c r="A122" s="137" t="str">
        <f>VLOOKUP(E122,'LISTADO ATM'!$A$2:$C$901,3,0)</f>
        <v>DISTRITO NACIONAL</v>
      </c>
      <c r="B122" s="139">
        <v>3336037998</v>
      </c>
      <c r="C122" s="94">
        <v>44466.526759259257</v>
      </c>
      <c r="D122" s="94" t="s">
        <v>2174</v>
      </c>
      <c r="E122" s="136">
        <v>264</v>
      </c>
      <c r="F122" s="137" t="str">
        <f>VLOOKUP(E122,VIP!$A$2:$O16317,2,0)</f>
        <v>DRBR264</v>
      </c>
      <c r="G122" s="137" t="str">
        <f>VLOOKUP(E122,'LISTADO ATM'!$A$2:$B$900,2,0)</f>
        <v xml:space="preserve">ATM S/M Nacional Independencia </v>
      </c>
      <c r="H122" s="137" t="str">
        <f>VLOOKUP(E122,VIP!$A$2:$O21278,7,FALSE)</f>
        <v>Si</v>
      </c>
      <c r="I122" s="137" t="str">
        <f>VLOOKUP(E122,VIP!$A$2:$O13243,8,FALSE)</f>
        <v>Si</v>
      </c>
      <c r="J122" s="137" t="str">
        <f>VLOOKUP(E122,VIP!$A$2:$O13193,8,FALSE)</f>
        <v>Si</v>
      </c>
      <c r="K122" s="137" t="str">
        <f>VLOOKUP(E122,VIP!$A$2:$O16767,6,0)</f>
        <v>SI</v>
      </c>
      <c r="L122" s="138" t="s">
        <v>2212</v>
      </c>
      <c r="M122" s="93" t="s">
        <v>2437</v>
      </c>
      <c r="N122" s="93" t="s">
        <v>2443</v>
      </c>
      <c r="O122" s="137" t="s">
        <v>2445</v>
      </c>
      <c r="P122" s="138"/>
      <c r="Q122" s="93" t="s">
        <v>2212</v>
      </c>
    </row>
    <row r="123" spans="1:17" s="119" customFormat="1" ht="18" x14ac:dyDescent="0.25">
      <c r="A123" s="137" t="str">
        <f>VLOOKUP(E123,'LISTADO ATM'!$A$2:$C$901,3,0)</f>
        <v>DISTRITO NACIONAL</v>
      </c>
      <c r="B123" s="139">
        <v>3336037995</v>
      </c>
      <c r="C123" s="94">
        <v>44466.526319444441</v>
      </c>
      <c r="D123" s="94" t="s">
        <v>2174</v>
      </c>
      <c r="E123" s="136">
        <v>225</v>
      </c>
      <c r="F123" s="137" t="str">
        <f>VLOOKUP(E123,VIP!$A$2:$O16318,2,0)</f>
        <v>DRBR225</v>
      </c>
      <c r="G123" s="137" t="str">
        <f>VLOOKUP(E123,'LISTADO ATM'!$A$2:$B$900,2,0)</f>
        <v xml:space="preserve">ATM S/M Nacional Arroyo Hondo </v>
      </c>
      <c r="H123" s="137" t="str">
        <f>VLOOKUP(E123,VIP!$A$2:$O21279,7,FALSE)</f>
        <v>Si</v>
      </c>
      <c r="I123" s="137" t="str">
        <f>VLOOKUP(E123,VIP!$A$2:$O13244,8,FALSE)</f>
        <v>Si</v>
      </c>
      <c r="J123" s="137" t="str">
        <f>VLOOKUP(E123,VIP!$A$2:$O13194,8,FALSE)</f>
        <v>Si</v>
      </c>
      <c r="K123" s="137" t="str">
        <f>VLOOKUP(E123,VIP!$A$2:$O16768,6,0)</f>
        <v>NO</v>
      </c>
      <c r="L123" s="138" t="s">
        <v>2212</v>
      </c>
      <c r="M123" s="93" t="s">
        <v>2437</v>
      </c>
      <c r="N123" s="93" t="s">
        <v>2443</v>
      </c>
      <c r="O123" s="137" t="s">
        <v>2445</v>
      </c>
      <c r="P123" s="138"/>
      <c r="Q123" s="93" t="s">
        <v>2212</v>
      </c>
    </row>
    <row r="124" spans="1:17" s="119" customFormat="1" ht="18" x14ac:dyDescent="0.25">
      <c r="A124" s="137" t="str">
        <f>VLOOKUP(E124,'LISTADO ATM'!$A$2:$C$901,3,0)</f>
        <v>DISTRITO NACIONAL</v>
      </c>
      <c r="B124" s="139">
        <v>3336037992</v>
      </c>
      <c r="C124" s="94">
        <v>44466.525902777779</v>
      </c>
      <c r="D124" s="94" t="s">
        <v>2174</v>
      </c>
      <c r="E124" s="136">
        <v>180</v>
      </c>
      <c r="F124" s="137" t="str">
        <f>VLOOKUP(E124,VIP!$A$2:$O16319,2,0)</f>
        <v>DRBR180</v>
      </c>
      <c r="G124" s="137" t="str">
        <f>VLOOKUP(E124,'LISTADO ATM'!$A$2:$B$900,2,0)</f>
        <v xml:space="preserve">ATM Megacentro II </v>
      </c>
      <c r="H124" s="137" t="str">
        <f>VLOOKUP(E124,VIP!$A$2:$O21280,7,FALSE)</f>
        <v>Si</v>
      </c>
      <c r="I124" s="137" t="str">
        <f>VLOOKUP(E124,VIP!$A$2:$O13245,8,FALSE)</f>
        <v>Si</v>
      </c>
      <c r="J124" s="137" t="str">
        <f>VLOOKUP(E124,VIP!$A$2:$O13195,8,FALSE)</f>
        <v>Si</v>
      </c>
      <c r="K124" s="137" t="str">
        <f>VLOOKUP(E124,VIP!$A$2:$O16769,6,0)</f>
        <v>SI</v>
      </c>
      <c r="L124" s="138" t="s">
        <v>2212</v>
      </c>
      <c r="M124" s="93" t="s">
        <v>2437</v>
      </c>
      <c r="N124" s="93" t="s">
        <v>2443</v>
      </c>
      <c r="O124" s="137" t="s">
        <v>2445</v>
      </c>
      <c r="P124" s="138"/>
      <c r="Q124" s="93" t="s">
        <v>2212</v>
      </c>
    </row>
    <row r="125" spans="1:17" s="119" customFormat="1" ht="18" x14ac:dyDescent="0.25">
      <c r="A125" s="137" t="str">
        <f>VLOOKUP(E125,'LISTADO ATM'!$A$2:$C$901,3,0)</f>
        <v>SUR</v>
      </c>
      <c r="B125" s="139">
        <v>3336037991</v>
      </c>
      <c r="C125" s="94">
        <v>44466.52553240741</v>
      </c>
      <c r="D125" s="94" t="s">
        <v>2174</v>
      </c>
      <c r="E125" s="136">
        <v>134</v>
      </c>
      <c r="F125" s="137" t="str">
        <f>VLOOKUP(E125,VIP!$A$2:$O16320,2,0)</f>
        <v>DRBR134</v>
      </c>
      <c r="G125" s="137" t="str">
        <f>VLOOKUP(E125,'LISTADO ATM'!$A$2:$B$900,2,0)</f>
        <v xml:space="preserve">ATM Oficina San José de Ocoa </v>
      </c>
      <c r="H125" s="137" t="str">
        <f>VLOOKUP(E125,VIP!$A$2:$O21281,7,FALSE)</f>
        <v>Si</v>
      </c>
      <c r="I125" s="137" t="str">
        <f>VLOOKUP(E125,VIP!$A$2:$O13246,8,FALSE)</f>
        <v>Si</v>
      </c>
      <c r="J125" s="137" t="str">
        <f>VLOOKUP(E125,VIP!$A$2:$O13196,8,FALSE)</f>
        <v>Si</v>
      </c>
      <c r="K125" s="137" t="str">
        <f>VLOOKUP(E125,VIP!$A$2:$O16770,6,0)</f>
        <v>SI</v>
      </c>
      <c r="L125" s="138" t="s">
        <v>2212</v>
      </c>
      <c r="M125" s="93" t="s">
        <v>2437</v>
      </c>
      <c r="N125" s="93" t="s">
        <v>2443</v>
      </c>
      <c r="O125" s="137" t="s">
        <v>2445</v>
      </c>
      <c r="P125" s="138"/>
      <c r="Q125" s="93" t="s">
        <v>2212</v>
      </c>
    </row>
    <row r="126" spans="1:17" s="119" customFormat="1" ht="18" x14ac:dyDescent="0.25">
      <c r="A126" s="137" t="str">
        <f>VLOOKUP(E126,'LISTADO ATM'!$A$2:$C$901,3,0)</f>
        <v>DISTRITO NACIONAL</v>
      </c>
      <c r="B126" s="139">
        <v>3336037988</v>
      </c>
      <c r="C126" s="94">
        <v>44466.525069444448</v>
      </c>
      <c r="D126" s="94" t="s">
        <v>2174</v>
      </c>
      <c r="E126" s="136">
        <v>35</v>
      </c>
      <c r="F126" s="137" t="str">
        <f>VLOOKUP(E126,VIP!$A$2:$O16321,2,0)</f>
        <v>DRBR035</v>
      </c>
      <c r="G126" s="137" t="str">
        <f>VLOOKUP(E126,'LISTADO ATM'!$A$2:$B$900,2,0)</f>
        <v xml:space="preserve">ATM Dirección General de Aduanas I </v>
      </c>
      <c r="H126" s="137" t="str">
        <f>VLOOKUP(E126,VIP!$A$2:$O21282,7,FALSE)</f>
        <v>Si</v>
      </c>
      <c r="I126" s="137" t="str">
        <f>VLOOKUP(E126,VIP!$A$2:$O13247,8,FALSE)</f>
        <v>Si</v>
      </c>
      <c r="J126" s="137" t="str">
        <f>VLOOKUP(E126,VIP!$A$2:$O13197,8,FALSE)</f>
        <v>Si</v>
      </c>
      <c r="K126" s="137" t="str">
        <f>VLOOKUP(E126,VIP!$A$2:$O16771,6,0)</f>
        <v>NO</v>
      </c>
      <c r="L126" s="138" t="s">
        <v>2212</v>
      </c>
      <c r="M126" s="93" t="s">
        <v>2437</v>
      </c>
      <c r="N126" s="93" t="s">
        <v>2443</v>
      </c>
      <c r="O126" s="137" t="s">
        <v>2445</v>
      </c>
      <c r="P126" s="138"/>
      <c r="Q126" s="93" t="s">
        <v>2212</v>
      </c>
    </row>
    <row r="127" spans="1:17" s="119" customFormat="1" ht="18" x14ac:dyDescent="0.25">
      <c r="A127" s="137" t="str">
        <f>VLOOKUP(E127,'LISTADO ATM'!$A$2:$C$901,3,0)</f>
        <v>DISTRITO NACIONAL</v>
      </c>
      <c r="B127" s="139">
        <v>3336035837</v>
      </c>
      <c r="C127" s="94">
        <v>44462.512280092589</v>
      </c>
      <c r="D127" s="94" t="s">
        <v>2174</v>
      </c>
      <c r="E127" s="136">
        <v>686</v>
      </c>
      <c r="F127" s="137" t="str">
        <f>VLOOKUP(E127,VIP!$A$2:$O16179,2,0)</f>
        <v>DRBR686</v>
      </c>
      <c r="G127" s="137" t="str">
        <f>VLOOKUP(E127,'LISTADO ATM'!$A$2:$B$900,2,0)</f>
        <v>ATM Autoservicio Oficina Máximo Gómez</v>
      </c>
      <c r="H127" s="137" t="str">
        <f>VLOOKUP(E127,VIP!$A$2:$O21140,7,FALSE)</f>
        <v>Si</v>
      </c>
      <c r="I127" s="137" t="str">
        <f>VLOOKUP(E127,VIP!$A$2:$O13105,8,FALSE)</f>
        <v>Si</v>
      </c>
      <c r="J127" s="137" t="str">
        <f>VLOOKUP(E127,VIP!$A$2:$O13055,8,FALSE)</f>
        <v>Si</v>
      </c>
      <c r="K127" s="137" t="str">
        <f>VLOOKUP(E127,VIP!$A$2:$O16629,6,0)</f>
        <v>NO</v>
      </c>
      <c r="L127" s="138" t="s">
        <v>2629</v>
      </c>
      <c r="M127" s="93" t="s">
        <v>2437</v>
      </c>
      <c r="N127" s="93" t="s">
        <v>2627</v>
      </c>
      <c r="O127" s="137" t="s">
        <v>2445</v>
      </c>
      <c r="P127" s="138"/>
      <c r="Q127" s="134" t="s">
        <v>2629</v>
      </c>
    </row>
    <row r="128" spans="1:17" s="119" customFormat="1" ht="18" x14ac:dyDescent="0.25">
      <c r="A128" s="137" t="str">
        <f>VLOOKUP(E128,'LISTADO ATM'!$A$2:$C$901,3,0)</f>
        <v>NORTE</v>
      </c>
      <c r="B128" s="139">
        <v>3336035844</v>
      </c>
      <c r="C128" s="94">
        <v>44462.515370370369</v>
      </c>
      <c r="D128" s="94" t="s">
        <v>2175</v>
      </c>
      <c r="E128" s="136">
        <v>668</v>
      </c>
      <c r="F128" s="137" t="str">
        <f>VLOOKUP(E128,VIP!$A$2:$O16176,2,0)</f>
        <v>DRBR668</v>
      </c>
      <c r="G128" s="137" t="str">
        <f>VLOOKUP(E128,'LISTADO ATM'!$A$2:$B$900,2,0)</f>
        <v>ATM Hospital HEMMI (Santiago)</v>
      </c>
      <c r="H128" s="137" t="str">
        <f>VLOOKUP(E128,VIP!$A$2:$O21137,7,FALSE)</f>
        <v>N/A</v>
      </c>
      <c r="I128" s="137" t="str">
        <f>VLOOKUP(E128,VIP!$A$2:$O13102,8,FALSE)</f>
        <v>N/A</v>
      </c>
      <c r="J128" s="137" t="str">
        <f>VLOOKUP(E128,VIP!$A$2:$O13052,8,FALSE)</f>
        <v>N/A</v>
      </c>
      <c r="K128" s="137" t="str">
        <f>VLOOKUP(E128,VIP!$A$2:$O16626,6,0)</f>
        <v>N/A</v>
      </c>
      <c r="L128" s="138" t="s">
        <v>2629</v>
      </c>
      <c r="M128" s="93" t="s">
        <v>2437</v>
      </c>
      <c r="N128" s="93" t="s">
        <v>2443</v>
      </c>
      <c r="O128" s="137" t="s">
        <v>2628</v>
      </c>
      <c r="P128" s="138"/>
      <c r="Q128" s="134" t="s">
        <v>2629</v>
      </c>
    </row>
    <row r="129" spans="1:17" s="119" customFormat="1" ht="18" x14ac:dyDescent="0.25">
      <c r="A129" s="137" t="str">
        <f>VLOOKUP(E129,'LISTADO ATM'!$A$2:$C$901,3,0)</f>
        <v>DISTRITO NACIONAL</v>
      </c>
      <c r="B129" s="139">
        <v>3336035911</v>
      </c>
      <c r="C129" s="94">
        <v>44462.566307870373</v>
      </c>
      <c r="D129" s="94" t="s">
        <v>2174</v>
      </c>
      <c r="E129" s="136">
        <v>710</v>
      </c>
      <c r="F129" s="137" t="str">
        <f>VLOOKUP(E129,VIP!$A$2:$O16180,2,0)</f>
        <v>DRBR506</v>
      </c>
      <c r="G129" s="137" t="str">
        <f>VLOOKUP(E129,'LISTADO ATM'!$A$2:$B$900,2,0)</f>
        <v xml:space="preserve">ATM S/M Soberano </v>
      </c>
      <c r="H129" s="137" t="str">
        <f>VLOOKUP(E129,VIP!$A$2:$O21141,7,FALSE)</f>
        <v>Si</v>
      </c>
      <c r="I129" s="137" t="str">
        <f>VLOOKUP(E129,VIP!$A$2:$O13106,8,FALSE)</f>
        <v>Si</v>
      </c>
      <c r="J129" s="137" t="str">
        <f>VLOOKUP(E129,VIP!$A$2:$O13056,8,FALSE)</f>
        <v>Si</v>
      </c>
      <c r="K129" s="137" t="str">
        <f>VLOOKUP(E129,VIP!$A$2:$O16630,6,0)</f>
        <v>NO</v>
      </c>
      <c r="L129" s="138" t="s">
        <v>2629</v>
      </c>
      <c r="M129" s="93" t="s">
        <v>2437</v>
      </c>
      <c r="N129" s="93" t="s">
        <v>2627</v>
      </c>
      <c r="O129" s="137" t="s">
        <v>2445</v>
      </c>
      <c r="P129" s="138"/>
      <c r="Q129" s="134" t="s">
        <v>2629</v>
      </c>
    </row>
    <row r="130" spans="1:17" s="119" customFormat="1" ht="18" x14ac:dyDescent="0.25">
      <c r="A130" s="137" t="str">
        <f>VLOOKUP(E130,'LISTADO ATM'!$A$2:$C$901,3,0)</f>
        <v>DISTRITO NACIONAL</v>
      </c>
      <c r="B130" s="139">
        <v>3336035936</v>
      </c>
      <c r="C130" s="94">
        <v>44462.587731481479</v>
      </c>
      <c r="D130" s="94" t="s">
        <v>2174</v>
      </c>
      <c r="E130" s="136">
        <v>685</v>
      </c>
      <c r="F130" s="137" t="str">
        <f>VLOOKUP(E130,VIP!$A$2:$O16178,2,0)</f>
        <v>DRBR685</v>
      </c>
      <c r="G130" s="137" t="str">
        <f>VLOOKUP(E130,'LISTADO ATM'!$A$2:$B$900,2,0)</f>
        <v>ATM Autoservicio UASD</v>
      </c>
      <c r="H130" s="137" t="str">
        <f>VLOOKUP(E130,VIP!$A$2:$O21139,7,FALSE)</f>
        <v>NO</v>
      </c>
      <c r="I130" s="137" t="str">
        <f>VLOOKUP(E130,VIP!$A$2:$O13104,8,FALSE)</f>
        <v>SI</v>
      </c>
      <c r="J130" s="137" t="str">
        <f>VLOOKUP(E130,VIP!$A$2:$O13054,8,FALSE)</f>
        <v>SI</v>
      </c>
      <c r="K130" s="137" t="str">
        <f>VLOOKUP(E130,VIP!$A$2:$O16628,6,0)</f>
        <v>NO</v>
      </c>
      <c r="L130" s="138" t="s">
        <v>2629</v>
      </c>
      <c r="M130" s="93" t="s">
        <v>2437</v>
      </c>
      <c r="N130" s="93" t="s">
        <v>2627</v>
      </c>
      <c r="O130" s="137" t="s">
        <v>2445</v>
      </c>
      <c r="P130" s="138"/>
      <c r="Q130" s="134" t="s">
        <v>2629</v>
      </c>
    </row>
    <row r="131" spans="1:17" s="119" customFormat="1" ht="18" x14ac:dyDescent="0.25">
      <c r="A131" s="137" t="str">
        <f>VLOOKUP(E131,'LISTADO ATM'!$A$2:$C$901,3,0)</f>
        <v>SUR</v>
      </c>
      <c r="B131" s="139" t="s">
        <v>2670</v>
      </c>
      <c r="C131" s="94">
        <v>44466.224444444444</v>
      </c>
      <c r="D131" s="94" t="s">
        <v>2174</v>
      </c>
      <c r="E131" s="136">
        <v>342</v>
      </c>
      <c r="F131" s="137" t="str">
        <f>VLOOKUP(E131,VIP!$A$2:$O16259,2,0)</f>
        <v>DRBR342</v>
      </c>
      <c r="G131" s="137" t="str">
        <f>VLOOKUP(E131,'LISTADO ATM'!$A$2:$B$900,2,0)</f>
        <v>ATM Oficina Obras Públicas Azua</v>
      </c>
      <c r="H131" s="137" t="str">
        <f>VLOOKUP(E131,VIP!$A$2:$O21220,7,FALSE)</f>
        <v>Si</v>
      </c>
      <c r="I131" s="137" t="str">
        <f>VLOOKUP(E131,VIP!$A$2:$O13185,8,FALSE)</f>
        <v>Si</v>
      </c>
      <c r="J131" s="137" t="str">
        <f>VLOOKUP(E131,VIP!$A$2:$O13135,8,FALSE)</f>
        <v>Si</v>
      </c>
      <c r="K131" s="137" t="str">
        <f>VLOOKUP(E131,VIP!$A$2:$O16709,6,0)</f>
        <v>SI</v>
      </c>
      <c r="L131" s="138" t="s">
        <v>2681</v>
      </c>
      <c r="M131" s="93" t="s">
        <v>2437</v>
      </c>
      <c r="N131" s="93" t="s">
        <v>2443</v>
      </c>
      <c r="O131" s="137" t="s">
        <v>2445</v>
      </c>
      <c r="P131" s="138"/>
      <c r="Q131" s="93" t="s">
        <v>2681</v>
      </c>
    </row>
    <row r="132" spans="1:17" s="119" customFormat="1" ht="18" x14ac:dyDescent="0.25">
      <c r="A132" s="137" t="str">
        <f>VLOOKUP(E132,'LISTADO ATM'!$A$2:$C$901,3,0)</f>
        <v>SUR</v>
      </c>
      <c r="B132" s="139" t="s">
        <v>2669</v>
      </c>
      <c r="C132" s="94">
        <v>44466.22556712963</v>
      </c>
      <c r="D132" s="94" t="s">
        <v>2174</v>
      </c>
      <c r="E132" s="136">
        <v>48</v>
      </c>
      <c r="F132" s="137" t="str">
        <f>VLOOKUP(E132,VIP!$A$2:$O16258,2,0)</f>
        <v>DRBR048</v>
      </c>
      <c r="G132" s="137" t="str">
        <f>VLOOKUP(E132,'LISTADO ATM'!$A$2:$B$900,2,0)</f>
        <v xml:space="preserve">ATM Autoservicio Neiba I </v>
      </c>
      <c r="H132" s="137" t="str">
        <f>VLOOKUP(E132,VIP!$A$2:$O21219,7,FALSE)</f>
        <v>Si</v>
      </c>
      <c r="I132" s="137" t="str">
        <f>VLOOKUP(E132,VIP!$A$2:$O13184,8,FALSE)</f>
        <v>Si</v>
      </c>
      <c r="J132" s="137" t="str">
        <f>VLOOKUP(E132,VIP!$A$2:$O13134,8,FALSE)</f>
        <v>Si</v>
      </c>
      <c r="K132" s="137" t="str">
        <f>VLOOKUP(E132,VIP!$A$2:$O16708,6,0)</f>
        <v>SI</v>
      </c>
      <c r="L132" s="138" t="s">
        <v>2681</v>
      </c>
      <c r="M132" s="93" t="s">
        <v>2437</v>
      </c>
      <c r="N132" s="93" t="s">
        <v>2443</v>
      </c>
      <c r="O132" s="137" t="s">
        <v>2445</v>
      </c>
      <c r="P132" s="138"/>
      <c r="Q132" s="93" t="s">
        <v>2681</v>
      </c>
    </row>
    <row r="133" spans="1:17" s="119" customFormat="1" ht="18" x14ac:dyDescent="0.25">
      <c r="A133" s="137" t="str">
        <f>VLOOKUP(E133,'LISTADO ATM'!$A$2:$C$901,3,0)</f>
        <v>DISTRITO NACIONAL</v>
      </c>
      <c r="B133" s="139" t="s">
        <v>2667</v>
      </c>
      <c r="C133" s="94">
        <v>44466.22828703704</v>
      </c>
      <c r="D133" s="94" t="s">
        <v>2174</v>
      </c>
      <c r="E133" s="136">
        <v>238</v>
      </c>
      <c r="F133" s="137" t="str">
        <f>VLOOKUP(E133,VIP!$A$2:$O16256,2,0)</f>
        <v>DRBR238</v>
      </c>
      <c r="G133" s="137" t="str">
        <f>VLOOKUP(E133,'LISTADO ATM'!$A$2:$B$900,2,0)</f>
        <v xml:space="preserve">ATM Multicentro La Sirena Charles de Gaulle </v>
      </c>
      <c r="H133" s="137" t="str">
        <f>VLOOKUP(E133,VIP!$A$2:$O21217,7,FALSE)</f>
        <v>Si</v>
      </c>
      <c r="I133" s="137" t="str">
        <f>VLOOKUP(E133,VIP!$A$2:$O13182,8,FALSE)</f>
        <v>Si</v>
      </c>
      <c r="J133" s="137" t="str">
        <f>VLOOKUP(E133,VIP!$A$2:$O13132,8,FALSE)</f>
        <v>Si</v>
      </c>
      <c r="K133" s="137" t="str">
        <f>VLOOKUP(E133,VIP!$A$2:$O16706,6,0)</f>
        <v>No</v>
      </c>
      <c r="L133" s="138" t="s">
        <v>2681</v>
      </c>
      <c r="M133" s="93" t="s">
        <v>2437</v>
      </c>
      <c r="N133" s="93" t="s">
        <v>2443</v>
      </c>
      <c r="O133" s="137" t="s">
        <v>2445</v>
      </c>
      <c r="P133" s="138"/>
      <c r="Q133" s="93" t="s">
        <v>2681</v>
      </c>
    </row>
    <row r="134" spans="1:17" s="119" customFormat="1" ht="18" x14ac:dyDescent="0.25">
      <c r="A134" s="137" t="str">
        <f>VLOOKUP(E134,'LISTADO ATM'!$A$2:$C$901,3,0)</f>
        <v>DISTRITO NACIONAL</v>
      </c>
      <c r="B134" s="139">
        <v>3336036966</v>
      </c>
      <c r="C134" s="94">
        <v>44465.265277777777</v>
      </c>
      <c r="D134" s="94" t="s">
        <v>2174</v>
      </c>
      <c r="E134" s="136">
        <v>113</v>
      </c>
      <c r="F134" s="137" t="str">
        <f>VLOOKUP(E134,VIP!$A$2:$O16182,2,0)</f>
        <v>DRBR113</v>
      </c>
      <c r="G134" s="137" t="str">
        <f>VLOOKUP(E134,'LISTADO ATM'!$A$2:$B$900,2,0)</f>
        <v xml:space="preserve">ATM Autoservicio Atalaya del Mar </v>
      </c>
      <c r="H134" s="137" t="str">
        <f>VLOOKUP(E134,VIP!$A$2:$O21143,7,FALSE)</f>
        <v>Si</v>
      </c>
      <c r="I134" s="137" t="str">
        <f>VLOOKUP(E134,VIP!$A$2:$O13108,8,FALSE)</f>
        <v>No</v>
      </c>
      <c r="J134" s="137" t="str">
        <f>VLOOKUP(E134,VIP!$A$2:$O13058,8,FALSE)</f>
        <v>No</v>
      </c>
      <c r="K134" s="137" t="str">
        <f>VLOOKUP(E134,VIP!$A$2:$O16632,6,0)</f>
        <v>NO</v>
      </c>
      <c r="L134" s="138" t="s">
        <v>2238</v>
      </c>
      <c r="M134" s="93" t="s">
        <v>2437</v>
      </c>
      <c r="N134" s="93" t="s">
        <v>2443</v>
      </c>
      <c r="O134" s="137" t="s">
        <v>2445</v>
      </c>
      <c r="P134" s="138"/>
      <c r="Q134" s="93" t="s">
        <v>2238</v>
      </c>
    </row>
    <row r="135" spans="1:17" s="119" customFormat="1" ht="18" x14ac:dyDescent="0.25">
      <c r="A135" s="137" t="str">
        <f>VLOOKUP(E135,'LISTADO ATM'!$A$2:$C$901,3,0)</f>
        <v>ESTE</v>
      </c>
      <c r="B135" s="139" t="s">
        <v>2657</v>
      </c>
      <c r="C135" s="94">
        <v>44465.69458333333</v>
      </c>
      <c r="D135" s="94" t="s">
        <v>2174</v>
      </c>
      <c r="E135" s="136">
        <v>519</v>
      </c>
      <c r="F135" s="137" t="str">
        <f>VLOOKUP(E135,VIP!$A$2:$O16263,2,0)</f>
        <v>DRBR519</v>
      </c>
      <c r="G135" s="137" t="str">
        <f>VLOOKUP(E135,'LISTADO ATM'!$A$2:$B$900,2,0)</f>
        <v xml:space="preserve">ATM Plaza Estrella (Bávaro) </v>
      </c>
      <c r="H135" s="137" t="str">
        <f>VLOOKUP(E135,VIP!$A$2:$O21224,7,FALSE)</f>
        <v>Si</v>
      </c>
      <c r="I135" s="137" t="str">
        <f>VLOOKUP(E135,VIP!$A$2:$O13189,8,FALSE)</f>
        <v>Si</v>
      </c>
      <c r="J135" s="137" t="str">
        <f>VLOOKUP(E135,VIP!$A$2:$O13139,8,FALSE)</f>
        <v>Si</v>
      </c>
      <c r="K135" s="137" t="str">
        <f>VLOOKUP(E135,VIP!$A$2:$O16713,6,0)</f>
        <v>NO</v>
      </c>
      <c r="L135" s="138" t="s">
        <v>2238</v>
      </c>
      <c r="M135" s="93" t="s">
        <v>2437</v>
      </c>
      <c r="N135" s="93" t="s">
        <v>2443</v>
      </c>
      <c r="O135" s="137" t="s">
        <v>2445</v>
      </c>
      <c r="P135" s="138"/>
      <c r="Q135" s="93" t="s">
        <v>2238</v>
      </c>
    </row>
    <row r="136" spans="1:17" s="119" customFormat="1" ht="18" x14ac:dyDescent="0.25">
      <c r="A136" s="137" t="str">
        <f>VLOOKUP(E136,'LISTADO ATM'!$A$2:$C$901,3,0)</f>
        <v>DISTRITO NACIONAL</v>
      </c>
      <c r="B136" s="139" t="s">
        <v>2649</v>
      </c>
      <c r="C136" s="94">
        <v>44465.77925925926</v>
      </c>
      <c r="D136" s="94" t="s">
        <v>2174</v>
      </c>
      <c r="E136" s="136">
        <v>375</v>
      </c>
      <c r="F136" s="137" t="str">
        <f>VLOOKUP(E136,VIP!$A$2:$O16255,2,0)</f>
        <v>DRBR375</v>
      </c>
      <c r="G136" s="137" t="str">
        <f>VLOOKUP(E136,'LISTADO ATM'!$A$2:$B$900,2,0)</f>
        <v>ATM Base Naval Las Caletas</v>
      </c>
      <c r="H136" s="137" t="str">
        <f>VLOOKUP(E136,VIP!$A$2:$O21216,7,FALSE)</f>
        <v>N/A</v>
      </c>
      <c r="I136" s="137" t="str">
        <f>VLOOKUP(E136,VIP!$A$2:$O13181,8,FALSE)</f>
        <v>N/A</v>
      </c>
      <c r="J136" s="137" t="str">
        <f>VLOOKUP(E136,VIP!$A$2:$O13131,8,FALSE)</f>
        <v>N/A</v>
      </c>
      <c r="K136" s="137" t="str">
        <f>VLOOKUP(E136,VIP!$A$2:$O16705,6,0)</f>
        <v>N/A</v>
      </c>
      <c r="L136" s="138" t="s">
        <v>2238</v>
      </c>
      <c r="M136" s="93" t="s">
        <v>2437</v>
      </c>
      <c r="N136" s="93" t="s">
        <v>2443</v>
      </c>
      <c r="O136" s="137" t="s">
        <v>2445</v>
      </c>
      <c r="P136" s="138"/>
      <c r="Q136" s="93" t="s">
        <v>2238</v>
      </c>
    </row>
    <row r="137" spans="1:17" s="119" customFormat="1" ht="18" x14ac:dyDescent="0.25">
      <c r="A137" s="137" t="str">
        <f>VLOOKUP(E137,'LISTADO ATM'!$A$2:$C$901,3,0)</f>
        <v>DISTRITO NACIONAL</v>
      </c>
      <c r="B137" s="139" t="s">
        <v>2674</v>
      </c>
      <c r="C137" s="94">
        <v>44466.149375000001</v>
      </c>
      <c r="D137" s="94" t="s">
        <v>2174</v>
      </c>
      <c r="E137" s="136">
        <v>671</v>
      </c>
      <c r="F137" s="137" t="str">
        <f>VLOOKUP(E137,VIP!$A$2:$O16263,2,0)</f>
        <v>DRBR671</v>
      </c>
      <c r="G137" s="137" t="str">
        <f>VLOOKUP(E137,'LISTADO ATM'!$A$2:$B$900,2,0)</f>
        <v>ATM Ayuntamiento Sto. Dgo. Norte</v>
      </c>
      <c r="H137" s="137" t="str">
        <f>VLOOKUP(E137,VIP!$A$2:$O21224,7,FALSE)</f>
        <v>Si</v>
      </c>
      <c r="I137" s="137" t="str">
        <f>VLOOKUP(E137,VIP!$A$2:$O13189,8,FALSE)</f>
        <v>Si</v>
      </c>
      <c r="J137" s="137" t="str">
        <f>VLOOKUP(E137,VIP!$A$2:$O13139,8,FALSE)</f>
        <v>Si</v>
      </c>
      <c r="K137" s="137" t="str">
        <f>VLOOKUP(E137,VIP!$A$2:$O16713,6,0)</f>
        <v>NO</v>
      </c>
      <c r="L137" s="138" t="s">
        <v>2238</v>
      </c>
      <c r="M137" s="93" t="s">
        <v>2437</v>
      </c>
      <c r="N137" s="93" t="s">
        <v>2443</v>
      </c>
      <c r="O137" s="137" t="s">
        <v>2445</v>
      </c>
      <c r="P137" s="138"/>
      <c r="Q137" s="93" t="s">
        <v>2238</v>
      </c>
    </row>
    <row r="138" spans="1:17" s="119" customFormat="1" ht="18" x14ac:dyDescent="0.25">
      <c r="A138" s="137" t="str">
        <f>VLOOKUP(E138,'LISTADO ATM'!$A$2:$C$901,3,0)</f>
        <v>ESTE</v>
      </c>
      <c r="B138" s="139" t="s">
        <v>2673</v>
      </c>
      <c r="C138" s="94">
        <v>44466.150173611109</v>
      </c>
      <c r="D138" s="94" t="s">
        <v>2174</v>
      </c>
      <c r="E138" s="136">
        <v>472</v>
      </c>
      <c r="F138" s="137" t="str">
        <f>VLOOKUP(E138,VIP!$A$2:$O16262,2,0)</f>
        <v>DRBRA72</v>
      </c>
      <c r="G138" s="137" t="str">
        <f>VLOOKUP(E138,'LISTADO ATM'!$A$2:$B$900,2,0)</f>
        <v>ATM Ayuntamiento Ramon Santana</v>
      </c>
      <c r="H138" s="137" t="str">
        <f>VLOOKUP(E138,VIP!$A$2:$O21223,7,FALSE)</f>
        <v>Si</v>
      </c>
      <c r="I138" s="137" t="str">
        <f>VLOOKUP(E138,VIP!$A$2:$O13188,8,FALSE)</f>
        <v>Si</v>
      </c>
      <c r="J138" s="137" t="str">
        <f>VLOOKUP(E138,VIP!$A$2:$O13138,8,FALSE)</f>
        <v>Si</v>
      </c>
      <c r="K138" s="137" t="str">
        <f>VLOOKUP(E138,VIP!$A$2:$O16712,6,0)</f>
        <v>NO</v>
      </c>
      <c r="L138" s="138" t="s">
        <v>2238</v>
      </c>
      <c r="M138" s="93" t="s">
        <v>2437</v>
      </c>
      <c r="N138" s="93" t="s">
        <v>2443</v>
      </c>
      <c r="O138" s="137" t="s">
        <v>2445</v>
      </c>
      <c r="P138" s="138"/>
      <c r="Q138" s="93" t="s">
        <v>2238</v>
      </c>
    </row>
    <row r="139" spans="1:17" s="119" customFormat="1" ht="18" x14ac:dyDescent="0.25">
      <c r="A139" s="137" t="str">
        <f>VLOOKUP(E139,'LISTADO ATM'!$A$2:$C$901,3,0)</f>
        <v>NORTE</v>
      </c>
      <c r="B139" s="139">
        <v>3336038259</v>
      </c>
      <c r="C139" s="94">
        <v>44466.626388888886</v>
      </c>
      <c r="D139" s="94" t="s">
        <v>2175</v>
      </c>
      <c r="E139" s="136">
        <v>64</v>
      </c>
      <c r="F139" s="137" t="str">
        <f>VLOOKUP(E139,VIP!$A$2:$O16287,2,0)</f>
        <v>DRBR064</v>
      </c>
      <c r="G139" s="137" t="str">
        <f>VLOOKUP(E139,'LISTADO ATM'!$A$2:$B$900,2,0)</f>
        <v xml:space="preserve">ATM COOPALINA (Cotuí) </v>
      </c>
      <c r="H139" s="137" t="str">
        <f>VLOOKUP(E139,VIP!$A$2:$O21248,7,FALSE)</f>
        <v>Si</v>
      </c>
      <c r="I139" s="137" t="str">
        <f>VLOOKUP(E139,VIP!$A$2:$O13213,8,FALSE)</f>
        <v>Si</v>
      </c>
      <c r="J139" s="137" t="str">
        <f>VLOOKUP(E139,VIP!$A$2:$O13163,8,FALSE)</f>
        <v>Si</v>
      </c>
      <c r="K139" s="137" t="str">
        <f>VLOOKUP(E139,VIP!$A$2:$O16737,6,0)</f>
        <v>NO</v>
      </c>
      <c r="L139" s="138" t="s">
        <v>2238</v>
      </c>
      <c r="M139" s="93" t="s">
        <v>2437</v>
      </c>
      <c r="N139" s="93" t="s">
        <v>2443</v>
      </c>
      <c r="O139" s="137" t="s">
        <v>2628</v>
      </c>
      <c r="P139" s="138"/>
      <c r="Q139" s="93" t="s">
        <v>2238</v>
      </c>
    </row>
    <row r="140" spans="1:17" s="119" customFormat="1" ht="18" x14ac:dyDescent="0.25">
      <c r="A140" s="137" t="str">
        <f>VLOOKUP(E140,'LISTADO ATM'!$A$2:$C$901,3,0)</f>
        <v>SUR</v>
      </c>
      <c r="B140" s="139">
        <v>3336038031</v>
      </c>
      <c r="C140" s="94">
        <v>44466.537581018521</v>
      </c>
      <c r="D140" s="94" t="s">
        <v>2175</v>
      </c>
      <c r="E140" s="136">
        <v>89</v>
      </c>
      <c r="F140" s="137" t="str">
        <f>VLOOKUP(E140,VIP!$A$2:$O16309,2,0)</f>
        <v>DRBR089</v>
      </c>
      <c r="G140" s="137" t="str">
        <f>VLOOKUP(E140,'LISTADO ATM'!$A$2:$B$900,2,0)</f>
        <v xml:space="preserve">ATM UNP El Cercado (San Juan) </v>
      </c>
      <c r="H140" s="137" t="str">
        <f>VLOOKUP(E140,VIP!$A$2:$O21270,7,FALSE)</f>
        <v>Si</v>
      </c>
      <c r="I140" s="137" t="str">
        <f>VLOOKUP(E140,VIP!$A$2:$O13235,8,FALSE)</f>
        <v>Si</v>
      </c>
      <c r="J140" s="137" t="str">
        <f>VLOOKUP(E140,VIP!$A$2:$O13185,8,FALSE)</f>
        <v>Si</v>
      </c>
      <c r="K140" s="137" t="str">
        <f>VLOOKUP(E140,VIP!$A$2:$O16759,6,0)</f>
        <v>NO</v>
      </c>
      <c r="L140" s="138" t="s">
        <v>2238</v>
      </c>
      <c r="M140" s="93" t="s">
        <v>2437</v>
      </c>
      <c r="N140" s="93" t="s">
        <v>2443</v>
      </c>
      <c r="O140" s="137" t="s">
        <v>2628</v>
      </c>
      <c r="P140" s="138"/>
      <c r="Q140" s="93" t="s">
        <v>2238</v>
      </c>
    </row>
    <row r="141" spans="1:17" s="119" customFormat="1" ht="18" x14ac:dyDescent="0.25">
      <c r="A141" s="137" t="str">
        <f>VLOOKUP(E141,'LISTADO ATM'!$A$2:$C$901,3,0)</f>
        <v>NORTE</v>
      </c>
      <c r="B141" s="139">
        <v>3336038029</v>
      </c>
      <c r="C141" s="94">
        <v>44466.535312499997</v>
      </c>
      <c r="D141" s="94" t="s">
        <v>2174</v>
      </c>
      <c r="E141" s="136">
        <v>9</v>
      </c>
      <c r="F141" s="137" t="str">
        <f>VLOOKUP(E141,VIP!$A$2:$O16310,2,0)</f>
        <v>DRBR009</v>
      </c>
      <c r="G141" s="137" t="str">
        <f>VLOOKUP(E141,'LISTADO ATM'!$A$2:$B$900,2,0)</f>
        <v>ATM Hispañiola Fresh Fruit</v>
      </c>
      <c r="H141" s="137" t="str">
        <f>VLOOKUP(E141,VIP!$A$2:$O21271,7,FALSE)</f>
        <v>Si</v>
      </c>
      <c r="I141" s="137" t="str">
        <f>VLOOKUP(E141,VIP!$A$2:$O13236,8,FALSE)</f>
        <v>Si</v>
      </c>
      <c r="J141" s="137" t="str">
        <f>VLOOKUP(E141,VIP!$A$2:$O13186,8,FALSE)</f>
        <v>Si</v>
      </c>
      <c r="K141" s="137" t="str">
        <f>VLOOKUP(E141,VIP!$A$2:$O16760,6,0)</f>
        <v>NO</v>
      </c>
      <c r="L141" s="138" t="s">
        <v>2238</v>
      </c>
      <c r="M141" s="93" t="s">
        <v>2437</v>
      </c>
      <c r="N141" s="93" t="s">
        <v>2443</v>
      </c>
      <c r="O141" s="137" t="s">
        <v>2445</v>
      </c>
      <c r="P141" s="138"/>
      <c r="Q141" s="93" t="s">
        <v>2238</v>
      </c>
    </row>
    <row r="142" spans="1:17" s="119" customFormat="1" ht="18" x14ac:dyDescent="0.25">
      <c r="A142" s="137" t="str">
        <f>VLOOKUP(E142,'LISTADO ATM'!$A$2:$C$901,3,0)</f>
        <v>NORTE</v>
      </c>
      <c r="B142" s="139">
        <v>3336037978</v>
      </c>
      <c r="C142" s="94">
        <v>44466.52107638889</v>
      </c>
      <c r="D142" s="94" t="s">
        <v>2174</v>
      </c>
      <c r="E142" s="136">
        <v>76</v>
      </c>
      <c r="F142" s="137" t="str">
        <f>VLOOKUP(E142,VIP!$A$2:$O16322,2,0)</f>
        <v>DRBR076</v>
      </c>
      <c r="G142" s="137" t="str">
        <f>VLOOKUP(E142,'LISTADO ATM'!$A$2:$B$900,2,0)</f>
        <v xml:space="preserve">ATM Casa Nelson (Puerto Plata) </v>
      </c>
      <c r="H142" s="137" t="str">
        <f>VLOOKUP(E142,VIP!$A$2:$O21283,7,FALSE)</f>
        <v>Si</v>
      </c>
      <c r="I142" s="137" t="str">
        <f>VLOOKUP(E142,VIP!$A$2:$O13248,8,FALSE)</f>
        <v>Si</v>
      </c>
      <c r="J142" s="137" t="str">
        <f>VLOOKUP(E142,VIP!$A$2:$O13198,8,FALSE)</f>
        <v>Si</v>
      </c>
      <c r="K142" s="137" t="str">
        <f>VLOOKUP(E142,VIP!$A$2:$O16772,6,0)</f>
        <v>NO</v>
      </c>
      <c r="L142" s="138" t="s">
        <v>2238</v>
      </c>
      <c r="M142" s="93" t="s">
        <v>2437</v>
      </c>
      <c r="N142" s="93" t="s">
        <v>2443</v>
      </c>
      <c r="O142" s="137" t="s">
        <v>2445</v>
      </c>
      <c r="P142" s="138"/>
      <c r="Q142" s="93" t="s">
        <v>2238</v>
      </c>
    </row>
    <row r="143" spans="1:17" s="119" customFormat="1" ht="18" x14ac:dyDescent="0.25">
      <c r="A143" s="137" t="str">
        <f>VLOOKUP(E143,'LISTADO ATM'!$A$2:$C$901,3,0)</f>
        <v>DISTRITO NACIONAL</v>
      </c>
      <c r="B143" s="139">
        <v>3336032435</v>
      </c>
      <c r="C143" s="94">
        <v>44460.393321759257</v>
      </c>
      <c r="D143" s="94" t="s">
        <v>2440</v>
      </c>
      <c r="E143" s="136">
        <v>818</v>
      </c>
      <c r="F143" s="137" t="str">
        <f>VLOOKUP(E143,VIP!$A$2:$O16197,2,0)</f>
        <v>DRBR818</v>
      </c>
      <c r="G143" s="137" t="str">
        <f>VLOOKUP(E143,'LISTADO ATM'!$A$2:$B$900,2,0)</f>
        <v xml:space="preserve">ATM Juridicción Inmobiliaria </v>
      </c>
      <c r="H143" s="137" t="str">
        <f>VLOOKUP(E143,VIP!$A$2:$O21158,7,FALSE)</f>
        <v>No</v>
      </c>
      <c r="I143" s="137" t="str">
        <f>VLOOKUP(E143,VIP!$A$2:$O13123,8,FALSE)</f>
        <v>No</v>
      </c>
      <c r="J143" s="137" t="str">
        <f>VLOOKUP(E143,VIP!$A$2:$O13073,8,FALSE)</f>
        <v>No</v>
      </c>
      <c r="K143" s="137" t="str">
        <f>VLOOKUP(E143,VIP!$A$2:$O16647,6,0)</f>
        <v>NO</v>
      </c>
      <c r="L143" s="138" t="s">
        <v>2625</v>
      </c>
      <c r="M143" s="93" t="s">
        <v>2437</v>
      </c>
      <c r="N143" s="93" t="s">
        <v>2635</v>
      </c>
      <c r="O143" s="137" t="s">
        <v>2444</v>
      </c>
      <c r="P143" s="138"/>
      <c r="Q143" s="134" t="s">
        <v>2625</v>
      </c>
    </row>
    <row r="144" spans="1:17" s="119" customFormat="1" ht="18" x14ac:dyDescent="0.25">
      <c r="A144" s="137" t="str">
        <f>VLOOKUP(E144,'LISTADO ATM'!$A$2:$C$901,3,0)</f>
        <v>DISTRITO NACIONAL</v>
      </c>
      <c r="B144" s="139">
        <v>3336036613</v>
      </c>
      <c r="C144" s="94">
        <v>44464.142511574071</v>
      </c>
      <c r="D144" s="94" t="s">
        <v>2440</v>
      </c>
      <c r="E144" s="136">
        <v>949</v>
      </c>
      <c r="F144" s="137" t="str">
        <f>VLOOKUP(E144,VIP!$A$2:$O16199,2,0)</f>
        <v>DRBR23D</v>
      </c>
      <c r="G144" s="137" t="str">
        <f>VLOOKUP(E144,'LISTADO ATM'!$A$2:$B$900,2,0)</f>
        <v xml:space="preserve">ATM S/M Bravo San Isidro Coral Mall </v>
      </c>
      <c r="H144" s="137" t="str">
        <f>VLOOKUP(E144,VIP!$A$2:$O21160,7,FALSE)</f>
        <v>Si</v>
      </c>
      <c r="I144" s="137" t="str">
        <f>VLOOKUP(E144,VIP!$A$2:$O13125,8,FALSE)</f>
        <v>No</v>
      </c>
      <c r="J144" s="137" t="str">
        <f>VLOOKUP(E144,VIP!$A$2:$O13075,8,FALSE)</f>
        <v>No</v>
      </c>
      <c r="K144" s="137" t="str">
        <f>VLOOKUP(E144,VIP!$A$2:$O16649,6,0)</f>
        <v>NO</v>
      </c>
      <c r="L144" s="138" t="s">
        <v>2625</v>
      </c>
      <c r="M144" s="93" t="s">
        <v>2437</v>
      </c>
      <c r="N144" s="93" t="s">
        <v>2443</v>
      </c>
      <c r="O144" s="137" t="s">
        <v>2444</v>
      </c>
      <c r="P144" s="138"/>
      <c r="Q144" s="134" t="s">
        <v>2625</v>
      </c>
    </row>
    <row r="145" spans="1:17" s="119" customFormat="1" ht="18" x14ac:dyDescent="0.25">
      <c r="A145" s="137" t="str">
        <f>VLOOKUP(E145,'LISTADO ATM'!$A$2:$C$901,3,0)</f>
        <v>NORTE</v>
      </c>
      <c r="B145" s="139">
        <v>3336038144</v>
      </c>
      <c r="C145" s="94">
        <v>44466.588726851849</v>
      </c>
      <c r="D145" s="94" t="s">
        <v>2459</v>
      </c>
      <c r="E145" s="136">
        <v>8</v>
      </c>
      <c r="F145" s="137" t="str">
        <f>VLOOKUP(E145,VIP!$A$2:$O16296,2,0)</f>
        <v>DRBR008</v>
      </c>
      <c r="G145" s="137" t="str">
        <f>VLOOKUP(E145,'LISTADO ATM'!$A$2:$B$900,2,0)</f>
        <v>ATM Autoservicio Yaque</v>
      </c>
      <c r="H145" s="137" t="str">
        <f>VLOOKUP(E145,VIP!$A$2:$O21257,7,FALSE)</f>
        <v>Si</v>
      </c>
      <c r="I145" s="137" t="str">
        <f>VLOOKUP(E145,VIP!$A$2:$O13222,8,FALSE)</f>
        <v>Si</v>
      </c>
      <c r="J145" s="137" t="str">
        <f>VLOOKUP(E145,VIP!$A$2:$O13172,8,FALSE)</f>
        <v>Si</v>
      </c>
      <c r="K145" s="137" t="str">
        <f>VLOOKUP(E145,VIP!$A$2:$O16746,6,0)</f>
        <v>NO</v>
      </c>
      <c r="L145" s="138" t="s">
        <v>2625</v>
      </c>
      <c r="M145" s="93" t="s">
        <v>2437</v>
      </c>
      <c r="N145" s="93" t="s">
        <v>2443</v>
      </c>
      <c r="O145" s="137" t="s">
        <v>2614</v>
      </c>
      <c r="P145" s="138"/>
      <c r="Q145" s="93" t="s">
        <v>2625</v>
      </c>
    </row>
    <row r="146" spans="1:17" s="119" customFormat="1" ht="18" x14ac:dyDescent="0.25">
      <c r="A146" s="137" t="str">
        <f>VLOOKUP(E146,'LISTADO ATM'!$A$2:$C$901,3,0)</f>
        <v>ESTE</v>
      </c>
      <c r="B146" s="139">
        <v>3336038026</v>
      </c>
      <c r="C146" s="94">
        <v>44466.534328703703</v>
      </c>
      <c r="D146" s="94" t="s">
        <v>2459</v>
      </c>
      <c r="E146" s="136">
        <v>844</v>
      </c>
      <c r="F146" s="137" t="str">
        <f>VLOOKUP(E146,VIP!$A$2:$O16311,2,0)</f>
        <v>DRBR844</v>
      </c>
      <c r="G146" s="137" t="str">
        <f>VLOOKUP(E146,'LISTADO ATM'!$A$2:$B$900,2,0)</f>
        <v xml:space="preserve">ATM San Juan Shopping Center (Bávaro) </v>
      </c>
      <c r="H146" s="137" t="str">
        <f>VLOOKUP(E146,VIP!$A$2:$O21272,7,FALSE)</f>
        <v>Si</v>
      </c>
      <c r="I146" s="137" t="str">
        <f>VLOOKUP(E146,VIP!$A$2:$O13237,8,FALSE)</f>
        <v>Si</v>
      </c>
      <c r="J146" s="137" t="str">
        <f>VLOOKUP(E146,VIP!$A$2:$O13187,8,FALSE)</f>
        <v>Si</v>
      </c>
      <c r="K146" s="137" t="str">
        <f>VLOOKUP(E146,VIP!$A$2:$O16761,6,0)</f>
        <v>NO</v>
      </c>
      <c r="L146" s="138" t="s">
        <v>2625</v>
      </c>
      <c r="M146" s="93" t="s">
        <v>2437</v>
      </c>
      <c r="N146" s="93" t="s">
        <v>2443</v>
      </c>
      <c r="O146" s="137" t="s">
        <v>2614</v>
      </c>
      <c r="P146" s="138"/>
      <c r="Q146" s="93" t="s">
        <v>2625</v>
      </c>
    </row>
    <row r="147" spans="1:17" s="119" customFormat="1" ht="18" x14ac:dyDescent="0.25">
      <c r="A147" s="137" t="str">
        <f>VLOOKUP(E147,'LISTADO ATM'!$A$2:$C$901,3,0)</f>
        <v>NORTE</v>
      </c>
      <c r="B147" s="139">
        <v>3336038020</v>
      </c>
      <c r="C147" s="94">
        <v>44466.53361111111</v>
      </c>
      <c r="D147" s="94" t="s">
        <v>2459</v>
      </c>
      <c r="E147" s="136">
        <v>395</v>
      </c>
      <c r="F147" s="137" t="str">
        <f>VLOOKUP(E147,VIP!$A$2:$O16313,2,0)</f>
        <v>DRBR395</v>
      </c>
      <c r="G147" s="137" t="str">
        <f>VLOOKUP(E147,'LISTADO ATM'!$A$2:$B$900,2,0)</f>
        <v xml:space="preserve">ATM UNP Sabana Iglesia </v>
      </c>
      <c r="H147" s="137" t="str">
        <f>VLOOKUP(E147,VIP!$A$2:$O21274,7,FALSE)</f>
        <v>Si</v>
      </c>
      <c r="I147" s="137" t="str">
        <f>VLOOKUP(E147,VIP!$A$2:$O13239,8,FALSE)</f>
        <v>Si</v>
      </c>
      <c r="J147" s="137" t="str">
        <f>VLOOKUP(E147,VIP!$A$2:$O13189,8,FALSE)</f>
        <v>Si</v>
      </c>
      <c r="K147" s="137" t="str">
        <f>VLOOKUP(E147,VIP!$A$2:$O16763,6,0)</f>
        <v>NO</v>
      </c>
      <c r="L147" s="138" t="s">
        <v>2625</v>
      </c>
      <c r="M147" s="93" t="s">
        <v>2437</v>
      </c>
      <c r="N147" s="93" t="s">
        <v>2443</v>
      </c>
      <c r="O147" s="137" t="s">
        <v>2614</v>
      </c>
      <c r="P147" s="138"/>
      <c r="Q147" s="93" t="s">
        <v>2625</v>
      </c>
    </row>
    <row r="148" spans="1:17" s="119" customFormat="1" ht="18" x14ac:dyDescent="0.25">
      <c r="A148" s="137" t="str">
        <f>VLOOKUP(E148,'LISTADO ATM'!$A$2:$C$901,3,0)</f>
        <v>ESTE</v>
      </c>
      <c r="B148" s="139">
        <v>3336036940</v>
      </c>
      <c r="C148" s="94">
        <v>44464.796759259261</v>
      </c>
      <c r="D148" s="94" t="s">
        <v>2459</v>
      </c>
      <c r="E148" s="136">
        <v>429</v>
      </c>
      <c r="F148" s="137" t="str">
        <f>VLOOKUP(E148,VIP!$A$2:$O16257,2,0)</f>
        <v>DRBR429</v>
      </c>
      <c r="G148" s="137" t="str">
        <f>VLOOKUP(E148,'LISTADO ATM'!$A$2:$B$900,2,0)</f>
        <v xml:space="preserve">ATM Oficina Jumbo La Romana </v>
      </c>
      <c r="H148" s="137" t="str">
        <f>VLOOKUP(E148,VIP!$A$2:$O21218,7,FALSE)</f>
        <v>Si</v>
      </c>
      <c r="I148" s="137" t="str">
        <f>VLOOKUP(E148,VIP!$A$2:$O13183,8,FALSE)</f>
        <v>Si</v>
      </c>
      <c r="J148" s="137" t="str">
        <f>VLOOKUP(E148,VIP!$A$2:$O13133,8,FALSE)</f>
        <v>Si</v>
      </c>
      <c r="K148" s="137" t="str">
        <f>VLOOKUP(E148,VIP!$A$2:$O16707,6,0)</f>
        <v>NO</v>
      </c>
      <c r="L148" s="138" t="s">
        <v>2684</v>
      </c>
      <c r="M148" s="93" t="s">
        <v>2437</v>
      </c>
      <c r="N148" s="93" t="s">
        <v>2443</v>
      </c>
      <c r="O148" s="137" t="s">
        <v>2614</v>
      </c>
      <c r="P148" s="138"/>
      <c r="Q148" s="93" t="s">
        <v>2633</v>
      </c>
    </row>
    <row r="149" spans="1:17" s="119" customFormat="1" ht="18" x14ac:dyDescent="0.25">
      <c r="A149" s="137" t="str">
        <f>VLOOKUP(E149,'LISTADO ATM'!$A$2:$C$901,3,0)</f>
        <v>NORTE</v>
      </c>
      <c r="B149" s="139" t="s">
        <v>2677</v>
      </c>
      <c r="C149" s="94">
        <v>44466.006909722222</v>
      </c>
      <c r="D149" s="94" t="s">
        <v>2612</v>
      </c>
      <c r="E149" s="136">
        <v>413</v>
      </c>
      <c r="F149" s="137" t="str">
        <f>VLOOKUP(E149,VIP!$A$2:$O16266,2,0)</f>
        <v>DRBR413</v>
      </c>
      <c r="G149" s="137" t="str">
        <f>VLOOKUP(E149,'LISTADO ATM'!$A$2:$B$900,2,0)</f>
        <v xml:space="preserve">ATM UNP Las Galeras Samaná </v>
      </c>
      <c r="H149" s="137" t="str">
        <f>VLOOKUP(E149,VIP!$A$2:$O21227,7,FALSE)</f>
        <v>Si</v>
      </c>
      <c r="I149" s="137" t="str">
        <f>VLOOKUP(E149,VIP!$A$2:$O13192,8,FALSE)</f>
        <v>Si</v>
      </c>
      <c r="J149" s="137" t="str">
        <f>VLOOKUP(E149,VIP!$A$2:$O13142,8,FALSE)</f>
        <v>Si</v>
      </c>
      <c r="K149" s="137" t="str">
        <f>VLOOKUP(E149,VIP!$A$2:$O16716,6,0)</f>
        <v>NO</v>
      </c>
      <c r="L149" s="138" t="s">
        <v>2684</v>
      </c>
      <c r="M149" s="93" t="s">
        <v>2437</v>
      </c>
      <c r="N149" s="93" t="s">
        <v>2443</v>
      </c>
      <c r="O149" s="137" t="s">
        <v>2613</v>
      </c>
      <c r="P149" s="138"/>
      <c r="Q149" s="93" t="s">
        <v>2633</v>
      </c>
    </row>
    <row r="150" spans="1:17" s="119" customFormat="1" ht="18" x14ac:dyDescent="0.25">
      <c r="A150" s="137" t="str">
        <f>VLOOKUP(E150,'LISTADO ATM'!$A$2:$C$901,3,0)</f>
        <v>DISTRITO NACIONAL</v>
      </c>
      <c r="B150" s="139">
        <v>3336037478</v>
      </c>
      <c r="C150" s="94">
        <v>44466.402916666666</v>
      </c>
      <c r="D150" s="94" t="s">
        <v>2440</v>
      </c>
      <c r="E150" s="136">
        <v>54</v>
      </c>
      <c r="F150" s="137" t="str">
        <f>VLOOKUP(E150,VIP!$A$2:$O16269,2,0)</f>
        <v>DRBR054</v>
      </c>
      <c r="G150" s="137" t="str">
        <f>VLOOKUP(E150,'LISTADO ATM'!$A$2:$B$900,2,0)</f>
        <v xml:space="preserve">ATM Autoservicio Galería 360 </v>
      </c>
      <c r="H150" s="137" t="str">
        <f>VLOOKUP(E150,VIP!$A$2:$O21230,7,FALSE)</f>
        <v>Si</v>
      </c>
      <c r="I150" s="137" t="str">
        <f>VLOOKUP(E150,VIP!$A$2:$O13195,8,FALSE)</f>
        <v>Si</v>
      </c>
      <c r="J150" s="137" t="str">
        <f>VLOOKUP(E150,VIP!$A$2:$O13145,8,FALSE)</f>
        <v>Si</v>
      </c>
      <c r="K150" s="137" t="str">
        <f>VLOOKUP(E150,VIP!$A$2:$O16719,6,0)</f>
        <v>NO</v>
      </c>
      <c r="L150" s="138" t="s">
        <v>2684</v>
      </c>
      <c r="M150" s="93" t="s">
        <v>2437</v>
      </c>
      <c r="N150" s="93" t="s">
        <v>2443</v>
      </c>
      <c r="O150" s="137" t="s">
        <v>2444</v>
      </c>
      <c r="P150" s="138"/>
      <c r="Q150" s="93" t="s">
        <v>2684</v>
      </c>
    </row>
    <row r="151" spans="1:17" s="119" customFormat="1" ht="18" x14ac:dyDescent="0.25">
      <c r="A151" s="137" t="str">
        <f>VLOOKUP(E151,'LISTADO ATM'!$A$2:$C$901,3,0)</f>
        <v>DISTRITO NACIONAL</v>
      </c>
      <c r="B151" s="139">
        <v>3336037568</v>
      </c>
      <c r="C151" s="94">
        <v>44466.421782407408</v>
      </c>
      <c r="D151" s="94" t="s">
        <v>2440</v>
      </c>
      <c r="E151" s="136">
        <v>165</v>
      </c>
      <c r="F151" s="137" t="str">
        <f>VLOOKUP(E151,VIP!$A$2:$O16261,2,0)</f>
        <v>DRBR165</v>
      </c>
      <c r="G151" s="137" t="str">
        <f>VLOOKUP(E151,'LISTADO ATM'!$A$2:$B$900,2,0)</f>
        <v>ATM Autoservicio Megacentro</v>
      </c>
      <c r="H151" s="137" t="str">
        <f>VLOOKUP(E151,VIP!$A$2:$O21222,7,FALSE)</f>
        <v>Si</v>
      </c>
      <c r="I151" s="137" t="str">
        <f>VLOOKUP(E151,VIP!$A$2:$O13187,8,FALSE)</f>
        <v>Si</v>
      </c>
      <c r="J151" s="137" t="str">
        <f>VLOOKUP(E151,VIP!$A$2:$O13137,8,FALSE)</f>
        <v>Si</v>
      </c>
      <c r="K151" s="137" t="str">
        <f>VLOOKUP(E151,VIP!$A$2:$O16711,6,0)</f>
        <v>SI</v>
      </c>
      <c r="L151" s="138" t="s">
        <v>2684</v>
      </c>
      <c r="M151" s="93" t="s">
        <v>2437</v>
      </c>
      <c r="N151" s="93" t="s">
        <v>2443</v>
      </c>
      <c r="O151" s="137" t="s">
        <v>2444</v>
      </c>
      <c r="P151" s="138"/>
      <c r="Q151" s="93" t="s">
        <v>2684</v>
      </c>
    </row>
    <row r="152" spans="1:17" s="119" customFormat="1" ht="18" x14ac:dyDescent="0.25">
      <c r="A152" s="137" t="str">
        <f>VLOOKUP(E152,'LISTADO ATM'!$A$2:$C$901,3,0)</f>
        <v>NORTE</v>
      </c>
      <c r="B152" s="139" t="s">
        <v>2645</v>
      </c>
      <c r="C152" s="94">
        <v>44465.800416666665</v>
      </c>
      <c r="D152" s="94" t="s">
        <v>2612</v>
      </c>
      <c r="E152" s="136">
        <v>88</v>
      </c>
      <c r="F152" s="137" t="str">
        <f>VLOOKUP(E152,VIP!$A$2:$O16251,2,0)</f>
        <v>DRBR088</v>
      </c>
      <c r="G152" s="137" t="str">
        <f>VLOOKUP(E152,'LISTADO ATM'!$A$2:$B$900,2,0)</f>
        <v xml:space="preserve">ATM S/M La Fuente (Santiago) </v>
      </c>
      <c r="H152" s="137" t="str">
        <f>VLOOKUP(E152,VIP!$A$2:$O21212,7,FALSE)</f>
        <v>Si</v>
      </c>
      <c r="I152" s="137" t="str">
        <f>VLOOKUP(E152,VIP!$A$2:$O13177,8,FALSE)</f>
        <v>Si</v>
      </c>
      <c r="J152" s="137" t="str">
        <f>VLOOKUP(E152,VIP!$A$2:$O13127,8,FALSE)</f>
        <v>Si</v>
      </c>
      <c r="K152" s="137" t="str">
        <f>VLOOKUP(E152,VIP!$A$2:$O16701,6,0)</f>
        <v>NO</v>
      </c>
      <c r="L152" s="138" t="s">
        <v>2664</v>
      </c>
      <c r="M152" s="93" t="s">
        <v>2437</v>
      </c>
      <c r="N152" s="93" t="s">
        <v>2443</v>
      </c>
      <c r="O152" s="137" t="s">
        <v>2613</v>
      </c>
      <c r="P152" s="138"/>
      <c r="Q152" s="93" t="s">
        <v>2664</v>
      </c>
    </row>
    <row r="153" spans="1:17" s="119" customFormat="1" ht="18" x14ac:dyDescent="0.25">
      <c r="A153" s="137" t="str">
        <f>VLOOKUP(E153,'LISTADO ATM'!$A$2:$C$901,3,0)</f>
        <v>SUR</v>
      </c>
      <c r="B153" s="139">
        <v>3336038110</v>
      </c>
      <c r="C153" s="94">
        <v>44466.575868055559</v>
      </c>
      <c r="D153" s="94" t="s">
        <v>2459</v>
      </c>
      <c r="E153" s="136">
        <v>297</v>
      </c>
      <c r="F153" s="137" t="str">
        <f>VLOOKUP(E153,VIP!$A$2:$O16308,2,0)</f>
        <v>DRBR297</v>
      </c>
      <c r="G153" s="137" t="str">
        <f>VLOOKUP(E153,'LISTADO ATM'!$A$2:$B$900,2,0)</f>
        <v xml:space="preserve">ATM S/M Cadena Ocoa </v>
      </c>
      <c r="H153" s="137" t="str">
        <f>VLOOKUP(E153,VIP!$A$2:$O21269,7,FALSE)</f>
        <v>Si</v>
      </c>
      <c r="I153" s="137" t="str">
        <f>VLOOKUP(E153,VIP!$A$2:$O13234,8,FALSE)</f>
        <v>Si</v>
      </c>
      <c r="J153" s="137" t="str">
        <f>VLOOKUP(E153,VIP!$A$2:$O13184,8,FALSE)</f>
        <v>Si</v>
      </c>
      <c r="K153" s="137" t="str">
        <f>VLOOKUP(E153,VIP!$A$2:$O16758,6,0)</f>
        <v>NO</v>
      </c>
      <c r="L153" s="138" t="s">
        <v>2688</v>
      </c>
      <c r="M153" s="93" t="s">
        <v>2437</v>
      </c>
      <c r="N153" s="93" t="s">
        <v>2443</v>
      </c>
      <c r="O153" s="137" t="s">
        <v>2614</v>
      </c>
      <c r="P153" s="138"/>
      <c r="Q153" s="93" t="s">
        <v>2688</v>
      </c>
    </row>
    <row r="154" spans="1:17" s="119" customFormat="1" ht="18" x14ac:dyDescent="0.25">
      <c r="A154" s="137" t="str">
        <f>VLOOKUP(E154,'LISTADO ATM'!$A$2:$C$901,3,0)</f>
        <v>DISTRITO NACIONAL</v>
      </c>
      <c r="B154" s="139">
        <v>3336035700</v>
      </c>
      <c r="C154" s="94">
        <v>44462.467581018522</v>
      </c>
      <c r="D154" s="94" t="s">
        <v>2440</v>
      </c>
      <c r="E154" s="136">
        <v>620</v>
      </c>
      <c r="F154" s="137" t="str">
        <f>VLOOKUP(E154,VIP!$A$2:$O16207,2,0)</f>
        <v>DRBR620</v>
      </c>
      <c r="G154" s="137" t="str">
        <f>VLOOKUP(E154,'LISTADO ATM'!$A$2:$B$900,2,0)</f>
        <v xml:space="preserve">ATM Ministerio de Medio Ambiente </v>
      </c>
      <c r="H154" s="137" t="str">
        <f>VLOOKUP(E154,VIP!$A$2:$O21168,7,FALSE)</f>
        <v>Si</v>
      </c>
      <c r="I154" s="137" t="str">
        <f>VLOOKUP(E154,VIP!$A$2:$O13133,8,FALSE)</f>
        <v>No</v>
      </c>
      <c r="J154" s="137" t="str">
        <f>VLOOKUP(E154,VIP!$A$2:$O13083,8,FALSE)</f>
        <v>No</v>
      </c>
      <c r="K154" s="137" t="str">
        <f>VLOOKUP(E154,VIP!$A$2:$O16657,6,0)</f>
        <v>NO</v>
      </c>
      <c r="L154" s="138" t="s">
        <v>2433</v>
      </c>
      <c r="M154" s="93" t="s">
        <v>2437</v>
      </c>
      <c r="N154" s="93" t="s">
        <v>2635</v>
      </c>
      <c r="O154" s="137" t="s">
        <v>2444</v>
      </c>
      <c r="P154" s="138"/>
      <c r="Q154" s="134" t="s">
        <v>2433</v>
      </c>
    </row>
    <row r="155" spans="1:17" s="119" customFormat="1" ht="18" x14ac:dyDescent="0.25">
      <c r="A155" s="137" t="str">
        <f>VLOOKUP(E155,'LISTADO ATM'!$A$2:$C$901,3,0)</f>
        <v>NORTE</v>
      </c>
      <c r="B155" s="139">
        <v>3336036462</v>
      </c>
      <c r="C155" s="94">
        <v>44463.503958333335</v>
      </c>
      <c r="D155" s="94" t="s">
        <v>2612</v>
      </c>
      <c r="E155" s="136">
        <v>395</v>
      </c>
      <c r="F155" s="137" t="str">
        <f>VLOOKUP(E155,VIP!$A$2:$O16203,2,0)</f>
        <v>DRBR395</v>
      </c>
      <c r="G155" s="137" t="str">
        <f>VLOOKUP(E155,'LISTADO ATM'!$A$2:$B$900,2,0)</f>
        <v xml:space="preserve">ATM UNP Sabana Iglesia </v>
      </c>
      <c r="H155" s="137" t="str">
        <f>VLOOKUP(E155,VIP!$A$2:$O21164,7,FALSE)</f>
        <v>Si</v>
      </c>
      <c r="I155" s="137" t="str">
        <f>VLOOKUP(E155,VIP!$A$2:$O13129,8,FALSE)</f>
        <v>Si</v>
      </c>
      <c r="J155" s="137" t="str">
        <f>VLOOKUP(E155,VIP!$A$2:$O13079,8,FALSE)</f>
        <v>Si</v>
      </c>
      <c r="K155" s="137" t="str">
        <f>VLOOKUP(E155,VIP!$A$2:$O16653,6,0)</f>
        <v>NO</v>
      </c>
      <c r="L155" s="138" t="s">
        <v>2433</v>
      </c>
      <c r="M155" s="93" t="s">
        <v>2437</v>
      </c>
      <c r="N155" s="93" t="s">
        <v>2443</v>
      </c>
      <c r="O155" s="137" t="s">
        <v>2613</v>
      </c>
      <c r="P155" s="138"/>
      <c r="Q155" s="134" t="s">
        <v>2433</v>
      </c>
    </row>
    <row r="156" spans="1:17" s="119" customFormat="1" ht="18" x14ac:dyDescent="0.25">
      <c r="A156" s="137" t="str">
        <f>VLOOKUP(E156,'LISTADO ATM'!$A$2:$C$901,3,0)</f>
        <v>ESTE</v>
      </c>
      <c r="B156" s="139">
        <v>3336036838</v>
      </c>
      <c r="C156" s="94">
        <v>44464.561527777776</v>
      </c>
      <c r="D156" s="94" t="s">
        <v>2440</v>
      </c>
      <c r="E156" s="136">
        <v>634</v>
      </c>
      <c r="F156" s="137" t="str">
        <f>VLOOKUP(E156,VIP!$A$2:$O16250,2,0)</f>
        <v>DRBR273</v>
      </c>
      <c r="G156" s="137" t="str">
        <f>VLOOKUP(E156,'LISTADO ATM'!$A$2:$B$900,2,0)</f>
        <v xml:space="preserve">ATM Ayuntamiento Los Llanos (SPM) </v>
      </c>
      <c r="H156" s="137" t="str">
        <f>VLOOKUP(E156,VIP!$A$2:$O21211,7,FALSE)</f>
        <v>Si</v>
      </c>
      <c r="I156" s="137" t="str">
        <f>VLOOKUP(E156,VIP!$A$2:$O13176,8,FALSE)</f>
        <v>Si</v>
      </c>
      <c r="J156" s="137" t="str">
        <f>VLOOKUP(E156,VIP!$A$2:$O13126,8,FALSE)</f>
        <v>Si</v>
      </c>
      <c r="K156" s="137" t="str">
        <f>VLOOKUP(E156,VIP!$A$2:$O16700,6,0)</f>
        <v>NO</v>
      </c>
      <c r="L156" s="138" t="s">
        <v>2433</v>
      </c>
      <c r="M156" s="93" t="s">
        <v>2437</v>
      </c>
      <c r="N156" s="93" t="s">
        <v>2443</v>
      </c>
      <c r="O156" s="137" t="s">
        <v>2444</v>
      </c>
      <c r="P156" s="138"/>
      <c r="Q156" s="93" t="s">
        <v>2433</v>
      </c>
    </row>
    <row r="157" spans="1:17" s="119" customFormat="1" ht="18" x14ac:dyDescent="0.25">
      <c r="A157" s="137" t="str">
        <f>VLOOKUP(E157,'LISTADO ATM'!$A$2:$C$901,3,0)</f>
        <v>DISTRITO NACIONAL</v>
      </c>
      <c r="B157" s="139">
        <v>3336036943</v>
      </c>
      <c r="C157" s="94">
        <v>44464.821215277778</v>
      </c>
      <c r="D157" s="94" t="s">
        <v>2459</v>
      </c>
      <c r="E157" s="136">
        <v>567</v>
      </c>
      <c r="F157" s="137" t="str">
        <f>VLOOKUP(E157,VIP!$A$2:$O16255,2,0)</f>
        <v>DRBR015</v>
      </c>
      <c r="G157" s="137" t="str">
        <f>VLOOKUP(E157,'LISTADO ATM'!$A$2:$B$900,2,0)</f>
        <v xml:space="preserve">ATM Oficina Máximo Gómez </v>
      </c>
      <c r="H157" s="137" t="str">
        <f>VLOOKUP(E157,VIP!$A$2:$O21216,7,FALSE)</f>
        <v>Si</v>
      </c>
      <c r="I157" s="137" t="str">
        <f>VLOOKUP(E157,VIP!$A$2:$O13181,8,FALSE)</f>
        <v>Si</v>
      </c>
      <c r="J157" s="137" t="str">
        <f>VLOOKUP(E157,VIP!$A$2:$O13131,8,FALSE)</f>
        <v>Si</v>
      </c>
      <c r="K157" s="137" t="str">
        <f>VLOOKUP(E157,VIP!$A$2:$O16705,6,0)</f>
        <v>NO</v>
      </c>
      <c r="L157" s="138" t="s">
        <v>2433</v>
      </c>
      <c r="M157" s="93" t="s">
        <v>2437</v>
      </c>
      <c r="N157" s="93" t="s">
        <v>2443</v>
      </c>
      <c r="O157" s="137" t="s">
        <v>2630</v>
      </c>
      <c r="P157" s="138"/>
      <c r="Q157" s="93" t="s">
        <v>2433</v>
      </c>
    </row>
    <row r="158" spans="1:17" s="119" customFormat="1" ht="18" x14ac:dyDescent="0.25">
      <c r="A158" s="137" t="str">
        <f>VLOOKUP(E158,'LISTADO ATM'!$A$2:$C$901,3,0)</f>
        <v>DISTRITO NACIONAL</v>
      </c>
      <c r="B158" s="139">
        <v>3336036950</v>
      </c>
      <c r="C158" s="94">
        <v>44464.875706018516</v>
      </c>
      <c r="D158" s="94" t="s">
        <v>2459</v>
      </c>
      <c r="E158" s="136">
        <v>160</v>
      </c>
      <c r="F158" s="137" t="str">
        <f>VLOOKUP(E158,VIP!$A$2:$O16248,2,0)</f>
        <v>DRBR160</v>
      </c>
      <c r="G158" s="137" t="str">
        <f>VLOOKUP(E158,'LISTADO ATM'!$A$2:$B$900,2,0)</f>
        <v xml:space="preserve">ATM Oficina Herrera </v>
      </c>
      <c r="H158" s="137" t="str">
        <f>VLOOKUP(E158,VIP!$A$2:$O21209,7,FALSE)</f>
        <v>Si</v>
      </c>
      <c r="I158" s="137" t="str">
        <f>VLOOKUP(E158,VIP!$A$2:$O13174,8,FALSE)</f>
        <v>Si</v>
      </c>
      <c r="J158" s="137" t="str">
        <f>VLOOKUP(E158,VIP!$A$2:$O13124,8,FALSE)</f>
        <v>Si</v>
      </c>
      <c r="K158" s="137" t="str">
        <f>VLOOKUP(E158,VIP!$A$2:$O16698,6,0)</f>
        <v>NO</v>
      </c>
      <c r="L158" s="138" t="s">
        <v>2433</v>
      </c>
      <c r="M158" s="93" t="s">
        <v>2437</v>
      </c>
      <c r="N158" s="93" t="s">
        <v>2443</v>
      </c>
      <c r="O158" s="137" t="s">
        <v>2630</v>
      </c>
      <c r="P158" s="138"/>
      <c r="Q158" s="93" t="s">
        <v>2433</v>
      </c>
    </row>
    <row r="159" spans="1:17" s="119" customFormat="1" ht="18" x14ac:dyDescent="0.25">
      <c r="A159" s="137" t="str">
        <f>VLOOKUP(E159,'LISTADO ATM'!$A$2:$C$901,3,0)</f>
        <v>SUR</v>
      </c>
      <c r="B159" s="139" t="s">
        <v>2643</v>
      </c>
      <c r="C159" s="94">
        <v>44465.561493055553</v>
      </c>
      <c r="D159" s="94" t="s">
        <v>2440</v>
      </c>
      <c r="E159" s="136">
        <v>537</v>
      </c>
      <c r="F159" s="137" t="str">
        <f>VLOOKUP(E159,VIP!$A$2:$O16256,2,0)</f>
        <v>DRBR537</v>
      </c>
      <c r="G159" s="137" t="str">
        <f>VLOOKUP(E159,'LISTADO ATM'!$A$2:$B$900,2,0)</f>
        <v xml:space="preserve">ATM Estación Texaco Enriquillo (Barahona) </v>
      </c>
      <c r="H159" s="137" t="str">
        <f>VLOOKUP(E159,VIP!$A$2:$O21217,7,FALSE)</f>
        <v>Si</v>
      </c>
      <c r="I159" s="137" t="str">
        <f>VLOOKUP(E159,VIP!$A$2:$O13182,8,FALSE)</f>
        <v>Si</v>
      </c>
      <c r="J159" s="137" t="str">
        <f>VLOOKUP(E159,VIP!$A$2:$O13132,8,FALSE)</f>
        <v>Si</v>
      </c>
      <c r="K159" s="137" t="str">
        <f>VLOOKUP(E159,VIP!$A$2:$O16706,6,0)</f>
        <v>NO</v>
      </c>
      <c r="L159" s="138" t="s">
        <v>2433</v>
      </c>
      <c r="M159" s="93" t="s">
        <v>2437</v>
      </c>
      <c r="N159" s="93" t="s">
        <v>2443</v>
      </c>
      <c r="O159" s="137" t="s">
        <v>2444</v>
      </c>
      <c r="P159" s="138"/>
      <c r="Q159" s="93" t="s">
        <v>2433</v>
      </c>
    </row>
    <row r="160" spans="1:17" s="119" customFormat="1" ht="18" x14ac:dyDescent="0.25">
      <c r="A160" s="137" t="str">
        <f>VLOOKUP(E160,'LISTADO ATM'!$A$2:$C$901,3,0)</f>
        <v>SUR</v>
      </c>
      <c r="B160" s="139" t="s">
        <v>2662</v>
      </c>
      <c r="C160" s="94">
        <v>44465.664583333331</v>
      </c>
      <c r="D160" s="94" t="s">
        <v>2440</v>
      </c>
      <c r="E160" s="136">
        <v>870</v>
      </c>
      <c r="F160" s="137" t="str">
        <f>VLOOKUP(E160,VIP!$A$2:$O16268,2,0)</f>
        <v>DRBR870</v>
      </c>
      <c r="G160" s="137" t="str">
        <f>VLOOKUP(E160,'LISTADO ATM'!$A$2:$B$900,2,0)</f>
        <v xml:space="preserve">ATM Willbes Dominicana (Barahona) </v>
      </c>
      <c r="H160" s="137" t="str">
        <f>VLOOKUP(E160,VIP!$A$2:$O21229,7,FALSE)</f>
        <v>Si</v>
      </c>
      <c r="I160" s="137" t="str">
        <f>VLOOKUP(E160,VIP!$A$2:$O13194,8,FALSE)</f>
        <v>Si</v>
      </c>
      <c r="J160" s="137" t="str">
        <f>VLOOKUP(E160,VIP!$A$2:$O13144,8,FALSE)</f>
        <v>Si</v>
      </c>
      <c r="K160" s="137" t="str">
        <f>VLOOKUP(E160,VIP!$A$2:$O16718,6,0)</f>
        <v>NO</v>
      </c>
      <c r="L160" s="138" t="s">
        <v>2433</v>
      </c>
      <c r="M160" s="93" t="s">
        <v>2437</v>
      </c>
      <c r="N160" s="93" t="s">
        <v>2443</v>
      </c>
      <c r="O160" s="137" t="s">
        <v>2444</v>
      </c>
      <c r="P160" s="138"/>
      <c r="Q160" s="93" t="s">
        <v>2433</v>
      </c>
    </row>
    <row r="161" spans="1:17" s="119" customFormat="1" ht="18" x14ac:dyDescent="0.25">
      <c r="A161" s="137" t="str">
        <f>VLOOKUP(E161,'LISTADO ATM'!$A$2:$C$901,3,0)</f>
        <v>DISTRITO NACIONAL</v>
      </c>
      <c r="B161" s="139">
        <v>3336037395</v>
      </c>
      <c r="C161" s="94">
        <v>44466.386041666665</v>
      </c>
      <c r="D161" s="94" t="s">
        <v>2440</v>
      </c>
      <c r="E161" s="136">
        <v>312</v>
      </c>
      <c r="F161" s="137" t="str">
        <f>VLOOKUP(E161,VIP!$A$2:$O16280,2,0)</f>
        <v>DRBR312</v>
      </c>
      <c r="G161" s="137" t="str">
        <f>VLOOKUP(E161,'LISTADO ATM'!$A$2:$B$900,2,0)</f>
        <v xml:space="preserve">ATM Oficina Tiradentes II (Naco) </v>
      </c>
      <c r="H161" s="137" t="str">
        <f>VLOOKUP(E161,VIP!$A$2:$O21241,7,FALSE)</f>
        <v>Si</v>
      </c>
      <c r="I161" s="137" t="str">
        <f>VLOOKUP(E161,VIP!$A$2:$O13206,8,FALSE)</f>
        <v>Si</v>
      </c>
      <c r="J161" s="137" t="str">
        <f>VLOOKUP(E161,VIP!$A$2:$O13156,8,FALSE)</f>
        <v>Si</v>
      </c>
      <c r="K161" s="137" t="str">
        <f>VLOOKUP(E161,VIP!$A$2:$O16730,6,0)</f>
        <v>NO</v>
      </c>
      <c r="L161" s="138" t="s">
        <v>2433</v>
      </c>
      <c r="M161" s="93" t="s">
        <v>2437</v>
      </c>
      <c r="N161" s="93" t="s">
        <v>2443</v>
      </c>
      <c r="O161" s="137" t="s">
        <v>2444</v>
      </c>
      <c r="P161" s="138"/>
      <c r="Q161" s="93" t="s">
        <v>2433</v>
      </c>
    </row>
    <row r="162" spans="1:17" s="119" customFormat="1" ht="18" x14ac:dyDescent="0.25">
      <c r="A162" s="137" t="str">
        <f>VLOOKUP(E162,'LISTADO ATM'!$A$2:$C$901,3,0)</f>
        <v>DISTRITO NACIONAL</v>
      </c>
      <c r="B162" s="139">
        <v>3336037431</v>
      </c>
      <c r="C162" s="94">
        <v>44466.39335648148</v>
      </c>
      <c r="D162" s="94" t="s">
        <v>2440</v>
      </c>
      <c r="E162" s="136">
        <v>951</v>
      </c>
      <c r="F162" s="137" t="str">
        <f>VLOOKUP(E162,VIP!$A$2:$O16277,2,0)</f>
        <v>DRBR203</v>
      </c>
      <c r="G162" s="137" t="str">
        <f>VLOOKUP(E162,'LISTADO ATM'!$A$2:$B$900,2,0)</f>
        <v xml:space="preserve">ATM Oficina Plaza Haché JFK </v>
      </c>
      <c r="H162" s="137" t="str">
        <f>VLOOKUP(E162,VIP!$A$2:$O21238,7,FALSE)</f>
        <v>Si</v>
      </c>
      <c r="I162" s="137" t="str">
        <f>VLOOKUP(E162,VIP!$A$2:$O13203,8,FALSE)</f>
        <v>Si</v>
      </c>
      <c r="J162" s="137" t="str">
        <f>VLOOKUP(E162,VIP!$A$2:$O13153,8,FALSE)</f>
        <v>Si</v>
      </c>
      <c r="K162" s="137" t="str">
        <f>VLOOKUP(E162,VIP!$A$2:$O16727,6,0)</f>
        <v>NO</v>
      </c>
      <c r="L162" s="138" t="s">
        <v>2433</v>
      </c>
      <c r="M162" s="93" t="s">
        <v>2437</v>
      </c>
      <c r="N162" s="93" t="s">
        <v>2443</v>
      </c>
      <c r="O162" s="137" t="s">
        <v>2444</v>
      </c>
      <c r="P162" s="138"/>
      <c r="Q162" s="93" t="s">
        <v>2433</v>
      </c>
    </row>
    <row r="163" spans="1:17" s="119" customFormat="1" ht="18" x14ac:dyDescent="0.25">
      <c r="A163" s="137" t="str">
        <f>VLOOKUP(E163,'LISTADO ATM'!$A$2:$C$901,3,0)</f>
        <v>SUR</v>
      </c>
      <c r="B163" s="139">
        <v>3336037524</v>
      </c>
      <c r="C163" s="94">
        <v>44466.410150462965</v>
      </c>
      <c r="D163" s="94" t="s">
        <v>2459</v>
      </c>
      <c r="E163" s="136">
        <v>766</v>
      </c>
      <c r="F163" s="137" t="str">
        <f>VLOOKUP(E163,VIP!$A$2:$O16265,2,0)</f>
        <v>DRBR440</v>
      </c>
      <c r="G163" s="137" t="str">
        <f>VLOOKUP(E163,'LISTADO ATM'!$A$2:$B$900,2,0)</f>
        <v xml:space="preserve">ATM Oficina Azua II </v>
      </c>
      <c r="H163" s="137" t="str">
        <f>VLOOKUP(E163,VIP!$A$2:$O21226,7,FALSE)</f>
        <v>Si</v>
      </c>
      <c r="I163" s="137" t="str">
        <f>VLOOKUP(E163,VIP!$A$2:$O13191,8,FALSE)</f>
        <v>Si</v>
      </c>
      <c r="J163" s="137" t="str">
        <f>VLOOKUP(E163,VIP!$A$2:$O13141,8,FALSE)</f>
        <v>Si</v>
      </c>
      <c r="K163" s="137" t="str">
        <f>VLOOKUP(E163,VIP!$A$2:$O16715,6,0)</f>
        <v>SI</v>
      </c>
      <c r="L163" s="138" t="s">
        <v>2433</v>
      </c>
      <c r="M163" s="93" t="s">
        <v>2437</v>
      </c>
      <c r="N163" s="93" t="s">
        <v>2443</v>
      </c>
      <c r="O163" s="137" t="s">
        <v>2614</v>
      </c>
      <c r="P163" s="138"/>
      <c r="Q163" s="93" t="s">
        <v>2433</v>
      </c>
    </row>
    <row r="164" spans="1:17" s="119" customFormat="1" ht="18" x14ac:dyDescent="0.25">
      <c r="A164" s="137" t="str">
        <f>VLOOKUP(E164,'LISTADO ATM'!$A$2:$C$901,3,0)</f>
        <v>SUR</v>
      </c>
      <c r="B164" s="139">
        <v>3336036957</v>
      </c>
      <c r="C164" s="94">
        <v>44465.047847222224</v>
      </c>
      <c r="D164" s="94" t="s">
        <v>2174</v>
      </c>
      <c r="E164" s="136">
        <v>311</v>
      </c>
      <c r="F164" s="137" t="str">
        <f>VLOOKUP(E164,VIP!$A$2:$O16250,2,0)</f>
        <v>DRBR381</v>
      </c>
      <c r="G164" s="137" t="str">
        <f>VLOOKUP(E164,'LISTADO ATM'!$A$2:$B$900,2,0)</f>
        <v>ATM Plaza Eroski</v>
      </c>
      <c r="H164" s="137" t="str">
        <f>VLOOKUP(E164,VIP!$A$2:$O21211,7,FALSE)</f>
        <v>Si</v>
      </c>
      <c r="I164" s="137" t="str">
        <f>VLOOKUP(E164,VIP!$A$2:$O13176,8,FALSE)</f>
        <v>Si</v>
      </c>
      <c r="J164" s="137" t="str">
        <f>VLOOKUP(E164,VIP!$A$2:$O13126,8,FALSE)</f>
        <v>Si</v>
      </c>
      <c r="K164" s="137" t="str">
        <f>VLOOKUP(E164,VIP!$A$2:$O16700,6,0)</f>
        <v>NO</v>
      </c>
      <c r="L164" s="138" t="s">
        <v>2626</v>
      </c>
      <c r="M164" s="93" t="s">
        <v>2437</v>
      </c>
      <c r="N164" s="93" t="s">
        <v>2443</v>
      </c>
      <c r="O164" s="137" t="s">
        <v>2445</v>
      </c>
      <c r="P164" s="138"/>
      <c r="Q164" s="93" t="s">
        <v>2626</v>
      </c>
    </row>
    <row r="165" spans="1:17" s="119" customFormat="1" ht="18" x14ac:dyDescent="0.25">
      <c r="A165" s="137" t="str">
        <f>VLOOKUP(E165,'LISTADO ATM'!$A$2:$C$901,3,0)</f>
        <v>ESTE</v>
      </c>
      <c r="B165" s="139">
        <v>3336037843</v>
      </c>
      <c r="C165" s="94">
        <v>44466.484479166669</v>
      </c>
      <c r="D165" s="94" t="s">
        <v>2174</v>
      </c>
      <c r="E165" s="136">
        <v>289</v>
      </c>
      <c r="F165" s="137" t="str">
        <f>VLOOKUP(E165,VIP!$A$2:$O16323,2,0)</f>
        <v>DRBR910</v>
      </c>
      <c r="G165" s="137" t="str">
        <f>VLOOKUP(E165,'LISTADO ATM'!$A$2:$B$900,2,0)</f>
        <v>ATM Oficina Bávaro II</v>
      </c>
      <c r="H165" s="137" t="str">
        <f>VLOOKUP(E165,VIP!$A$2:$O21284,7,FALSE)</f>
        <v>Si</v>
      </c>
      <c r="I165" s="137" t="str">
        <f>VLOOKUP(E165,VIP!$A$2:$O13249,8,FALSE)</f>
        <v>Si</v>
      </c>
      <c r="J165" s="137" t="str">
        <f>VLOOKUP(E165,VIP!$A$2:$O13199,8,FALSE)</f>
        <v>Si</v>
      </c>
      <c r="K165" s="137" t="str">
        <f>VLOOKUP(E165,VIP!$A$2:$O16773,6,0)</f>
        <v>NO</v>
      </c>
      <c r="L165" s="138" t="s">
        <v>2626</v>
      </c>
      <c r="M165" s="93" t="s">
        <v>2437</v>
      </c>
      <c r="N165" s="93" t="s">
        <v>2443</v>
      </c>
      <c r="O165" s="137" t="s">
        <v>2445</v>
      </c>
      <c r="P165" s="138"/>
      <c r="Q165" s="93" t="s">
        <v>2626</v>
      </c>
    </row>
    <row r="166" spans="1:17" s="119" customFormat="1" ht="18" x14ac:dyDescent="0.25">
      <c r="A166" s="137" t="str">
        <f>VLOOKUP(E166,'LISTADO ATM'!$A$2:$C$901,3,0)</f>
        <v>ESTE</v>
      </c>
      <c r="B166" s="139">
        <v>3336038013</v>
      </c>
      <c r="C166" s="94">
        <v>44466.531377314815</v>
      </c>
      <c r="D166" s="94" t="s">
        <v>2174</v>
      </c>
      <c r="E166" s="136">
        <v>513</v>
      </c>
      <c r="F166" s="137" t="str">
        <f>VLOOKUP(E166,VIP!$A$2:$O16314,2,0)</f>
        <v>DRBR513</v>
      </c>
      <c r="G166" s="137" t="str">
        <f>VLOOKUP(E166,'LISTADO ATM'!$A$2:$B$900,2,0)</f>
        <v xml:space="preserve">ATM UNP Lagunas de Nisibón </v>
      </c>
      <c r="H166" s="137" t="str">
        <f>VLOOKUP(E166,VIP!$A$2:$O21275,7,FALSE)</f>
        <v>Si</v>
      </c>
      <c r="I166" s="137" t="str">
        <f>VLOOKUP(E166,VIP!$A$2:$O13240,8,FALSE)</f>
        <v>Si</v>
      </c>
      <c r="J166" s="137" t="str">
        <f>VLOOKUP(E166,VIP!$A$2:$O13190,8,FALSE)</f>
        <v>Si</v>
      </c>
      <c r="K166" s="137" t="str">
        <f>VLOOKUP(E166,VIP!$A$2:$O16764,6,0)</f>
        <v>NO</v>
      </c>
      <c r="L166" s="138" t="s">
        <v>2689</v>
      </c>
      <c r="M166" s="93" t="s">
        <v>2437</v>
      </c>
      <c r="N166" s="93" t="s">
        <v>2443</v>
      </c>
      <c r="O166" s="137" t="s">
        <v>2445</v>
      </c>
      <c r="P166" s="138"/>
      <c r="Q166" s="93" t="s">
        <v>2689</v>
      </c>
    </row>
    <row r="167" spans="1:17" s="119" customFormat="1" ht="18" x14ac:dyDescent="0.25">
      <c r="A167" s="137" t="str">
        <f>VLOOKUP(E167,'LISTADO ATM'!$A$2:$C$901,3,0)</f>
        <v>ESTE</v>
      </c>
      <c r="B167" s="139">
        <v>3336037655</v>
      </c>
      <c r="C167" s="94">
        <v>44466.439363425925</v>
      </c>
      <c r="D167" s="94" t="s">
        <v>2174</v>
      </c>
      <c r="E167" s="136">
        <v>27</v>
      </c>
      <c r="F167" s="137" t="str">
        <f>VLOOKUP(E167,VIP!$A$2:$O16258,2,0)</f>
        <v>DRBR240</v>
      </c>
      <c r="G167" s="137" t="str">
        <f>VLOOKUP(E167,'LISTADO ATM'!$A$2:$B$900,2,0)</f>
        <v>ATM Oficina El Seibo II</v>
      </c>
      <c r="H167" s="137" t="str">
        <f>VLOOKUP(E167,VIP!$A$2:$O21219,7,FALSE)</f>
        <v>Si</v>
      </c>
      <c r="I167" s="137" t="str">
        <f>VLOOKUP(E167,VIP!$A$2:$O13184,8,FALSE)</f>
        <v>Si</v>
      </c>
      <c r="J167" s="137" t="str">
        <f>VLOOKUP(E167,VIP!$A$2:$O13134,8,FALSE)</f>
        <v>Si</v>
      </c>
      <c r="K167" s="137" t="str">
        <f>VLOOKUP(E167,VIP!$A$2:$O16708,6,0)</f>
        <v>NO</v>
      </c>
      <c r="L167" s="138" t="s">
        <v>2683</v>
      </c>
      <c r="M167" s="93" t="s">
        <v>2437</v>
      </c>
      <c r="N167" s="93" t="s">
        <v>2443</v>
      </c>
      <c r="O167" s="137" t="s">
        <v>2445</v>
      </c>
      <c r="P167" s="141" t="s">
        <v>2697</v>
      </c>
      <c r="Q167" s="93" t="s">
        <v>2683</v>
      </c>
    </row>
    <row r="168" spans="1:17" s="119" customFormat="1" ht="18" x14ac:dyDescent="0.25">
      <c r="A168" s="137" t="str">
        <f>VLOOKUP(E168,'LISTADO ATM'!$A$2:$C$901,3,0)</f>
        <v>DISTRITO NACIONAL</v>
      </c>
      <c r="B168" s="139" t="s">
        <v>2695</v>
      </c>
      <c r="C168" s="94">
        <v>44466.619085648148</v>
      </c>
      <c r="D168" s="94" t="s">
        <v>2459</v>
      </c>
      <c r="E168" s="136">
        <v>327</v>
      </c>
      <c r="F168" s="137" t="str">
        <f>VLOOKUP(E168,VIP!$A$2:$O16328,2,0)</f>
        <v>DRBR327</v>
      </c>
      <c r="G168" s="137" t="str">
        <f>VLOOKUP(E168,'LISTADO ATM'!$A$2:$B$900,2,0)</f>
        <v xml:space="preserve">ATM UNP CCN (Nacional 27 de Febrero) </v>
      </c>
      <c r="H168" s="137" t="str">
        <f>VLOOKUP(E168,VIP!$A$2:$O21289,7,FALSE)</f>
        <v>Si</v>
      </c>
      <c r="I168" s="137" t="str">
        <f>VLOOKUP(E168,VIP!$A$2:$O13254,8,FALSE)</f>
        <v>Si</v>
      </c>
      <c r="J168" s="137" t="str">
        <f>VLOOKUP(E168,VIP!$A$2:$O13204,8,FALSE)</f>
        <v>Si</v>
      </c>
      <c r="K168" s="137" t="str">
        <f>VLOOKUP(E168,VIP!$A$2:$O16778,6,0)</f>
        <v>NO</v>
      </c>
      <c r="L168" s="138" t="s">
        <v>2691</v>
      </c>
      <c r="M168" s="93" t="s">
        <v>2437</v>
      </c>
      <c r="N168" s="93" t="s">
        <v>2635</v>
      </c>
      <c r="O168" s="137" t="s">
        <v>2692</v>
      </c>
      <c r="P168" s="141" t="s">
        <v>2694</v>
      </c>
      <c r="Q168" s="142">
        <v>44466.611805555556</v>
      </c>
    </row>
    <row r="169" spans="1:17" s="119" customFormat="1" ht="18" x14ac:dyDescent="0.25">
      <c r="A169" s="137" t="str">
        <f>VLOOKUP(E169,'LISTADO ATM'!$A$2:$C$901,3,0)</f>
        <v>DISTRITO NACIONAL</v>
      </c>
      <c r="B169" s="139" t="s">
        <v>2696</v>
      </c>
      <c r="C169" s="94">
        <v>44466.438680555555</v>
      </c>
      <c r="D169" s="94" t="s">
        <v>2459</v>
      </c>
      <c r="E169" s="136">
        <v>823</v>
      </c>
      <c r="F169" s="137" t="str">
        <f>VLOOKUP(E169,VIP!$A$2:$O16329,2,0)</f>
        <v>DRBR823</v>
      </c>
      <c r="G169" s="137" t="str">
        <f>VLOOKUP(E169,'LISTADO ATM'!$A$2:$B$900,2,0)</f>
        <v xml:space="preserve">ATM UNP El Carril (Haina) </v>
      </c>
      <c r="H169" s="137" t="str">
        <f>VLOOKUP(E169,VIP!$A$2:$O21290,7,FALSE)</f>
        <v>Si</v>
      </c>
      <c r="I169" s="137" t="str">
        <f>VLOOKUP(E169,VIP!$A$2:$O13255,8,FALSE)</f>
        <v>Si</v>
      </c>
      <c r="J169" s="137" t="str">
        <f>VLOOKUP(E169,VIP!$A$2:$O13205,8,FALSE)</f>
        <v>Si</v>
      </c>
      <c r="K169" s="137" t="str">
        <f>VLOOKUP(E169,VIP!$A$2:$O16779,6,0)</f>
        <v>NO</v>
      </c>
      <c r="L169" s="138" t="s">
        <v>2691</v>
      </c>
      <c r="M169" s="93" t="s">
        <v>2437</v>
      </c>
      <c r="N169" s="93" t="s">
        <v>2635</v>
      </c>
      <c r="O169" s="137" t="s">
        <v>2693</v>
      </c>
      <c r="P169" s="141" t="s">
        <v>2694</v>
      </c>
      <c r="Q169" s="142">
        <v>44466.611805555556</v>
      </c>
    </row>
    <row r="170" spans="1:17" s="119" customFormat="1" ht="18" x14ac:dyDescent="0.25">
      <c r="A170" s="137" t="str">
        <f>VLOOKUP(E170,'LISTADO ATM'!$A$2:$C$901,3,0)</f>
        <v>DISTRITO NACIONAL</v>
      </c>
      <c r="B170" s="139">
        <v>3336036284</v>
      </c>
      <c r="C170" s="94">
        <v>44462.686759259261</v>
      </c>
      <c r="D170" s="94" t="s">
        <v>2440</v>
      </c>
      <c r="E170" s="136">
        <v>573</v>
      </c>
      <c r="F170" s="137" t="str">
        <f>VLOOKUP(E170,VIP!$A$2:$O16260,2,0)</f>
        <v>DRBR038</v>
      </c>
      <c r="G170" s="137" t="str">
        <f>VLOOKUP(E170,'LISTADO ATM'!$A$2:$B$900,2,0)</f>
        <v xml:space="preserve">ATM IDSS </v>
      </c>
      <c r="H170" s="137" t="str">
        <f>VLOOKUP(E170,VIP!$A$2:$O21221,7,FALSE)</f>
        <v>Si</v>
      </c>
      <c r="I170" s="137" t="str">
        <f>VLOOKUP(E170,VIP!$A$2:$O13186,8,FALSE)</f>
        <v>Si</v>
      </c>
      <c r="J170" s="137" t="str">
        <f>VLOOKUP(E170,VIP!$A$2:$O13136,8,FALSE)</f>
        <v>Si</v>
      </c>
      <c r="K170" s="137" t="str">
        <f>VLOOKUP(E170,VIP!$A$2:$O16710,6,0)</f>
        <v>NO</v>
      </c>
      <c r="L170" s="138" t="s">
        <v>2409</v>
      </c>
      <c r="M170" s="93" t="s">
        <v>2437</v>
      </c>
      <c r="N170" s="93" t="s">
        <v>2443</v>
      </c>
      <c r="O170" s="137" t="s">
        <v>2444</v>
      </c>
      <c r="P170" s="138"/>
      <c r="Q170" s="134" t="s">
        <v>2409</v>
      </c>
    </row>
    <row r="171" spans="1:17" s="119" customFormat="1" ht="18" x14ac:dyDescent="0.25">
      <c r="A171" s="137" t="str">
        <f>VLOOKUP(E171,'LISTADO ATM'!$A$2:$C$901,3,0)</f>
        <v>DISTRITO NACIONAL</v>
      </c>
      <c r="B171" s="139">
        <v>3336036377</v>
      </c>
      <c r="C171" s="94">
        <v>44462.919502314813</v>
      </c>
      <c r="D171" s="94" t="s">
        <v>2459</v>
      </c>
      <c r="E171" s="136">
        <v>354</v>
      </c>
      <c r="F171" s="137" t="str">
        <f>VLOOKUP(E171,VIP!$A$2:$O16250,2,0)</f>
        <v>DRBR354</v>
      </c>
      <c r="G171" s="137" t="str">
        <f>VLOOKUP(E171,'LISTADO ATM'!$A$2:$B$900,2,0)</f>
        <v xml:space="preserve">ATM Oficina Núñez de Cáceres II </v>
      </c>
      <c r="H171" s="137" t="str">
        <f>VLOOKUP(E171,VIP!$A$2:$O21211,7,FALSE)</f>
        <v>Si</v>
      </c>
      <c r="I171" s="137" t="str">
        <f>VLOOKUP(E171,VIP!$A$2:$O13176,8,FALSE)</f>
        <v>Si</v>
      </c>
      <c r="J171" s="137" t="str">
        <f>VLOOKUP(E171,VIP!$A$2:$O13126,8,FALSE)</f>
        <v>Si</v>
      </c>
      <c r="K171" s="137" t="str">
        <f>VLOOKUP(E171,VIP!$A$2:$O16700,6,0)</f>
        <v>NO</v>
      </c>
      <c r="L171" s="138" t="s">
        <v>2409</v>
      </c>
      <c r="M171" s="93" t="s">
        <v>2437</v>
      </c>
      <c r="N171" s="93" t="s">
        <v>2443</v>
      </c>
      <c r="O171" s="137" t="s">
        <v>2630</v>
      </c>
      <c r="P171" s="138"/>
      <c r="Q171" s="134" t="s">
        <v>2409</v>
      </c>
    </row>
    <row r="172" spans="1:17" s="119" customFormat="1" ht="18" x14ac:dyDescent="0.25">
      <c r="A172" s="137" t="str">
        <f>VLOOKUP(E172,'LISTADO ATM'!$A$2:$C$901,3,0)</f>
        <v>SUR</v>
      </c>
      <c r="B172" s="139">
        <v>3336036564</v>
      </c>
      <c r="C172" s="94">
        <v>44463.738391203704</v>
      </c>
      <c r="D172" s="94" t="s">
        <v>2459</v>
      </c>
      <c r="E172" s="136">
        <v>249</v>
      </c>
      <c r="F172" s="137" t="str">
        <f>VLOOKUP(E172,VIP!$A$2:$O16244,2,0)</f>
        <v>DRBR249</v>
      </c>
      <c r="G172" s="137" t="str">
        <f>VLOOKUP(E172,'LISTADO ATM'!$A$2:$B$900,2,0)</f>
        <v xml:space="preserve">ATM Banco Agrícola Neiba </v>
      </c>
      <c r="H172" s="137" t="str">
        <f>VLOOKUP(E172,VIP!$A$2:$O21205,7,FALSE)</f>
        <v>Si</v>
      </c>
      <c r="I172" s="137" t="str">
        <f>VLOOKUP(E172,VIP!$A$2:$O13170,8,FALSE)</f>
        <v>Si</v>
      </c>
      <c r="J172" s="137" t="str">
        <f>VLOOKUP(E172,VIP!$A$2:$O13120,8,FALSE)</f>
        <v>Si</v>
      </c>
      <c r="K172" s="137" t="str">
        <f>VLOOKUP(E172,VIP!$A$2:$O16694,6,0)</f>
        <v>NO</v>
      </c>
      <c r="L172" s="138" t="s">
        <v>2409</v>
      </c>
      <c r="M172" s="93" t="s">
        <v>2437</v>
      </c>
      <c r="N172" s="93" t="s">
        <v>2443</v>
      </c>
      <c r="O172" s="137" t="s">
        <v>2614</v>
      </c>
      <c r="P172" s="138"/>
      <c r="Q172" s="134" t="s">
        <v>2409</v>
      </c>
    </row>
    <row r="173" spans="1:17" s="119" customFormat="1" ht="18" x14ac:dyDescent="0.25">
      <c r="A173" s="137" t="str">
        <f>VLOOKUP(E173,'LISTADO ATM'!$A$2:$C$901,3,0)</f>
        <v>DISTRITO NACIONAL</v>
      </c>
      <c r="B173" s="139">
        <v>3336036797</v>
      </c>
      <c r="C173" s="94">
        <v>44464.490983796299</v>
      </c>
      <c r="D173" s="94" t="s">
        <v>2459</v>
      </c>
      <c r="E173" s="136">
        <v>721</v>
      </c>
      <c r="F173" s="137" t="str">
        <f>VLOOKUP(E173,VIP!$A$2:$O16260,2,0)</f>
        <v>DRBR23A</v>
      </c>
      <c r="G173" s="137" t="str">
        <f>VLOOKUP(E173,'LISTADO ATM'!$A$2:$B$900,2,0)</f>
        <v xml:space="preserve">ATM Oficina Charles de Gaulle II </v>
      </c>
      <c r="H173" s="137" t="str">
        <f>VLOOKUP(E173,VIP!$A$2:$O21221,7,FALSE)</f>
        <v>Si</v>
      </c>
      <c r="I173" s="137" t="str">
        <f>VLOOKUP(E173,VIP!$A$2:$O13186,8,FALSE)</f>
        <v>Si</v>
      </c>
      <c r="J173" s="137" t="str">
        <f>VLOOKUP(E173,VIP!$A$2:$O13136,8,FALSE)</f>
        <v>Si</v>
      </c>
      <c r="K173" s="137" t="str">
        <f>VLOOKUP(E173,VIP!$A$2:$O16710,6,0)</f>
        <v>NO</v>
      </c>
      <c r="L173" s="138" t="s">
        <v>2409</v>
      </c>
      <c r="M173" s="93" t="s">
        <v>2437</v>
      </c>
      <c r="N173" s="93" t="s">
        <v>2443</v>
      </c>
      <c r="O173" s="137" t="s">
        <v>2614</v>
      </c>
      <c r="P173" s="138"/>
      <c r="Q173" s="93" t="s">
        <v>2409</v>
      </c>
    </row>
    <row r="174" spans="1:17" s="119" customFormat="1" ht="18" x14ac:dyDescent="0.25">
      <c r="A174" s="137" t="str">
        <f>VLOOKUP(E174,'LISTADO ATM'!$A$2:$C$901,3,0)</f>
        <v>DISTRITO NACIONAL</v>
      </c>
      <c r="B174" s="139">
        <v>3336036860</v>
      </c>
      <c r="C174" s="94">
        <v>44464.633726851855</v>
      </c>
      <c r="D174" s="94" t="s">
        <v>2459</v>
      </c>
      <c r="E174" s="136">
        <v>713</v>
      </c>
      <c r="F174" s="137" t="str">
        <f>VLOOKUP(E174,VIP!$A$2:$O16254,2,0)</f>
        <v>DRBR016</v>
      </c>
      <c r="G174" s="137" t="str">
        <f>VLOOKUP(E174,'LISTADO ATM'!$A$2:$B$900,2,0)</f>
        <v xml:space="preserve">ATM Oficina Las Américas </v>
      </c>
      <c r="H174" s="137" t="str">
        <f>VLOOKUP(E174,VIP!$A$2:$O21215,7,FALSE)</f>
        <v>Si</v>
      </c>
      <c r="I174" s="137" t="str">
        <f>VLOOKUP(E174,VIP!$A$2:$O13180,8,FALSE)</f>
        <v>Si</v>
      </c>
      <c r="J174" s="137" t="str">
        <f>VLOOKUP(E174,VIP!$A$2:$O13130,8,FALSE)</f>
        <v>Si</v>
      </c>
      <c r="K174" s="137" t="str">
        <f>VLOOKUP(E174,VIP!$A$2:$O16704,6,0)</f>
        <v>NO</v>
      </c>
      <c r="L174" s="138" t="s">
        <v>2409</v>
      </c>
      <c r="M174" s="93" t="s">
        <v>2437</v>
      </c>
      <c r="N174" s="93" t="s">
        <v>2443</v>
      </c>
      <c r="O174" s="137" t="s">
        <v>2614</v>
      </c>
      <c r="P174" s="138"/>
      <c r="Q174" s="93" t="s">
        <v>2409</v>
      </c>
    </row>
    <row r="175" spans="1:17" s="119" customFormat="1" ht="18" x14ac:dyDescent="0.25">
      <c r="A175" s="137" t="str">
        <f>VLOOKUP(E175,'LISTADO ATM'!$A$2:$C$901,3,0)</f>
        <v>DISTRITO NACIONAL</v>
      </c>
      <c r="B175" s="139">
        <v>3336036934</v>
      </c>
      <c r="C175" s="94">
        <v>44464.714363425926</v>
      </c>
      <c r="D175" s="94" t="s">
        <v>2459</v>
      </c>
      <c r="E175" s="136">
        <v>979</v>
      </c>
      <c r="F175" s="137" t="str">
        <f>VLOOKUP(E175,VIP!$A$2:$O16243,2,0)</f>
        <v>DRBR979</v>
      </c>
      <c r="G175" s="137" t="str">
        <f>VLOOKUP(E175,'LISTADO ATM'!$A$2:$B$900,2,0)</f>
        <v xml:space="preserve">ATM Oficina Luperón I </v>
      </c>
      <c r="H175" s="137" t="str">
        <f>VLOOKUP(E175,VIP!$A$2:$O21204,7,FALSE)</f>
        <v>Si</v>
      </c>
      <c r="I175" s="137" t="str">
        <f>VLOOKUP(E175,VIP!$A$2:$O13169,8,FALSE)</f>
        <v>Si</v>
      </c>
      <c r="J175" s="137" t="str">
        <f>VLOOKUP(E175,VIP!$A$2:$O13119,8,FALSE)</f>
        <v>Si</v>
      </c>
      <c r="K175" s="137" t="str">
        <f>VLOOKUP(E175,VIP!$A$2:$O16693,6,0)</f>
        <v>NO</v>
      </c>
      <c r="L175" s="138" t="s">
        <v>2409</v>
      </c>
      <c r="M175" s="93" t="s">
        <v>2437</v>
      </c>
      <c r="N175" s="93" t="s">
        <v>2443</v>
      </c>
      <c r="O175" s="137" t="s">
        <v>2630</v>
      </c>
      <c r="P175" s="138"/>
      <c r="Q175" s="93" t="s">
        <v>2409</v>
      </c>
    </row>
    <row r="176" spans="1:17" s="119" customFormat="1" ht="18" x14ac:dyDescent="0.25">
      <c r="A176" s="137" t="str">
        <f>VLOOKUP(E176,'LISTADO ATM'!$A$2:$C$901,3,0)</f>
        <v>NORTE</v>
      </c>
      <c r="B176" s="139">
        <v>3336036955</v>
      </c>
      <c r="C176" s="94">
        <v>44464.947453703702</v>
      </c>
      <c r="D176" s="94" t="s">
        <v>2459</v>
      </c>
      <c r="E176" s="136">
        <v>950</v>
      </c>
      <c r="F176" s="137" t="str">
        <f>VLOOKUP(E176,VIP!$A$2:$O16243,2,0)</f>
        <v>DRBR12G</v>
      </c>
      <c r="G176" s="137" t="str">
        <f>VLOOKUP(E176,'LISTADO ATM'!$A$2:$B$900,2,0)</f>
        <v xml:space="preserve">ATM Oficina Monterrico </v>
      </c>
      <c r="H176" s="137" t="str">
        <f>VLOOKUP(E176,VIP!$A$2:$O21204,7,FALSE)</f>
        <v>Si</v>
      </c>
      <c r="I176" s="137" t="str">
        <f>VLOOKUP(E176,VIP!$A$2:$O13169,8,FALSE)</f>
        <v>Si</v>
      </c>
      <c r="J176" s="137" t="str">
        <f>VLOOKUP(E176,VIP!$A$2:$O13119,8,FALSE)</f>
        <v>Si</v>
      </c>
      <c r="K176" s="137" t="str">
        <f>VLOOKUP(E176,VIP!$A$2:$O16693,6,0)</f>
        <v>SI</v>
      </c>
      <c r="L176" s="138" t="s">
        <v>2409</v>
      </c>
      <c r="M176" s="93" t="s">
        <v>2437</v>
      </c>
      <c r="N176" s="93" t="s">
        <v>2443</v>
      </c>
      <c r="O176" s="137" t="s">
        <v>2630</v>
      </c>
      <c r="P176" s="138"/>
      <c r="Q176" s="93" t="s">
        <v>2409</v>
      </c>
    </row>
    <row r="177" spans="1:17" s="119" customFormat="1" ht="18" x14ac:dyDescent="0.25">
      <c r="A177" s="137" t="str">
        <f>VLOOKUP(E177,'LISTADO ATM'!$A$2:$C$901,3,0)</f>
        <v>DISTRITO NACIONAL</v>
      </c>
      <c r="B177" s="139" t="s">
        <v>2638</v>
      </c>
      <c r="C177" s="94">
        <v>44465.568391203706</v>
      </c>
      <c r="D177" s="94" t="s">
        <v>2459</v>
      </c>
      <c r="E177" s="136">
        <v>722</v>
      </c>
      <c r="F177" s="137" t="str">
        <f>VLOOKUP(E177,VIP!$A$2:$O16250,2,0)</f>
        <v>DRBR393</v>
      </c>
      <c r="G177" s="137" t="str">
        <f>VLOOKUP(E177,'LISTADO ATM'!$A$2:$B$900,2,0)</f>
        <v xml:space="preserve">ATM Oficina Charles de Gaulle III </v>
      </c>
      <c r="H177" s="137" t="str">
        <f>VLOOKUP(E177,VIP!$A$2:$O21211,7,FALSE)</f>
        <v>Si</v>
      </c>
      <c r="I177" s="137" t="str">
        <f>VLOOKUP(E177,VIP!$A$2:$O13176,8,FALSE)</f>
        <v>Si</v>
      </c>
      <c r="J177" s="137" t="str">
        <f>VLOOKUP(E177,VIP!$A$2:$O13126,8,FALSE)</f>
        <v>Si</v>
      </c>
      <c r="K177" s="137" t="str">
        <f>VLOOKUP(E177,VIP!$A$2:$O16700,6,0)</f>
        <v>SI</v>
      </c>
      <c r="L177" s="138" t="s">
        <v>2409</v>
      </c>
      <c r="M177" s="93" t="s">
        <v>2437</v>
      </c>
      <c r="N177" s="93" t="s">
        <v>2443</v>
      </c>
      <c r="O177" s="137" t="s">
        <v>2614</v>
      </c>
      <c r="P177" s="138"/>
      <c r="Q177" s="93" t="s">
        <v>2409</v>
      </c>
    </row>
    <row r="178" spans="1:17" s="119" customFormat="1" ht="18" x14ac:dyDescent="0.25">
      <c r="A178" s="137" t="str">
        <f>VLOOKUP(E178,'LISTADO ATM'!$A$2:$C$901,3,0)</f>
        <v>DISTRITO NACIONAL</v>
      </c>
      <c r="B178" s="139" t="s">
        <v>2661</v>
      </c>
      <c r="C178" s="94">
        <v>44465.669618055559</v>
      </c>
      <c r="D178" s="94" t="s">
        <v>2459</v>
      </c>
      <c r="E178" s="136">
        <v>234</v>
      </c>
      <c r="F178" s="137" t="str">
        <f>VLOOKUP(E178,VIP!$A$2:$O16267,2,0)</f>
        <v>DRBR234</v>
      </c>
      <c r="G178" s="137" t="str">
        <f>VLOOKUP(E178,'LISTADO ATM'!$A$2:$B$900,2,0)</f>
        <v xml:space="preserve">ATM Oficina Boca Chica I </v>
      </c>
      <c r="H178" s="137" t="str">
        <f>VLOOKUP(E178,VIP!$A$2:$O21228,7,FALSE)</f>
        <v>Si</v>
      </c>
      <c r="I178" s="137" t="str">
        <f>VLOOKUP(E178,VIP!$A$2:$O13193,8,FALSE)</f>
        <v>Si</v>
      </c>
      <c r="J178" s="137" t="str">
        <f>VLOOKUP(E178,VIP!$A$2:$O13143,8,FALSE)</f>
        <v>Si</v>
      </c>
      <c r="K178" s="137" t="str">
        <f>VLOOKUP(E178,VIP!$A$2:$O16717,6,0)</f>
        <v>NO</v>
      </c>
      <c r="L178" s="138" t="s">
        <v>2409</v>
      </c>
      <c r="M178" s="93" t="s">
        <v>2437</v>
      </c>
      <c r="N178" s="93" t="s">
        <v>2443</v>
      </c>
      <c r="O178" s="137" t="s">
        <v>2630</v>
      </c>
      <c r="P178" s="138"/>
      <c r="Q178" s="93" t="s">
        <v>2409</v>
      </c>
    </row>
    <row r="179" spans="1:17" s="119" customFormat="1" ht="18" x14ac:dyDescent="0.25">
      <c r="A179" s="137" t="str">
        <f>VLOOKUP(E179,'LISTADO ATM'!$A$2:$C$901,3,0)</f>
        <v>NORTE</v>
      </c>
      <c r="B179" s="139" t="s">
        <v>2660</v>
      </c>
      <c r="C179" s="94">
        <v>44465.675868055558</v>
      </c>
      <c r="D179" s="94" t="s">
        <v>2612</v>
      </c>
      <c r="E179" s="136">
        <v>633</v>
      </c>
      <c r="F179" s="137" t="str">
        <f>VLOOKUP(E179,VIP!$A$2:$O16266,2,0)</f>
        <v>DRBR260</v>
      </c>
      <c r="G179" s="137" t="str">
        <f>VLOOKUP(E179,'LISTADO ATM'!$A$2:$B$900,2,0)</f>
        <v xml:space="preserve">ATM Autobanco Las Colinas </v>
      </c>
      <c r="H179" s="137" t="str">
        <f>VLOOKUP(E179,VIP!$A$2:$O21227,7,FALSE)</f>
        <v>Si</v>
      </c>
      <c r="I179" s="137" t="str">
        <f>VLOOKUP(E179,VIP!$A$2:$O13192,8,FALSE)</f>
        <v>Si</v>
      </c>
      <c r="J179" s="137" t="str">
        <f>VLOOKUP(E179,VIP!$A$2:$O13142,8,FALSE)</f>
        <v>Si</v>
      </c>
      <c r="K179" s="137" t="str">
        <f>VLOOKUP(E179,VIP!$A$2:$O16716,6,0)</f>
        <v>SI</v>
      </c>
      <c r="L179" s="138" t="s">
        <v>2409</v>
      </c>
      <c r="M179" s="93" t="s">
        <v>2437</v>
      </c>
      <c r="N179" s="93" t="s">
        <v>2443</v>
      </c>
      <c r="O179" s="137" t="s">
        <v>2613</v>
      </c>
      <c r="P179" s="138"/>
      <c r="Q179" s="93" t="s">
        <v>2409</v>
      </c>
    </row>
    <row r="180" spans="1:17" s="119" customFormat="1" ht="18" x14ac:dyDescent="0.25">
      <c r="A180" s="137" t="str">
        <f>VLOOKUP(E180,'LISTADO ATM'!$A$2:$C$901,3,0)</f>
        <v>DISTRITO NACIONAL</v>
      </c>
      <c r="B180" s="139" t="s">
        <v>2648</v>
      </c>
      <c r="C180" s="94">
        <v>44465.788599537038</v>
      </c>
      <c r="D180" s="94" t="s">
        <v>2459</v>
      </c>
      <c r="E180" s="136">
        <v>516</v>
      </c>
      <c r="F180" s="137" t="str">
        <f>VLOOKUP(E180,VIP!$A$2:$O16254,2,0)</f>
        <v>DRBR516</v>
      </c>
      <c r="G180" s="137" t="str">
        <f>VLOOKUP(E180,'LISTADO ATM'!$A$2:$B$900,2,0)</f>
        <v xml:space="preserve">ATM Oficina Gascue </v>
      </c>
      <c r="H180" s="137" t="str">
        <f>VLOOKUP(E180,VIP!$A$2:$O21215,7,FALSE)</f>
        <v>Si</v>
      </c>
      <c r="I180" s="137" t="str">
        <f>VLOOKUP(E180,VIP!$A$2:$O13180,8,FALSE)</f>
        <v>Si</v>
      </c>
      <c r="J180" s="137" t="str">
        <f>VLOOKUP(E180,VIP!$A$2:$O13130,8,FALSE)</f>
        <v>Si</v>
      </c>
      <c r="K180" s="137" t="str">
        <f>VLOOKUP(E180,VIP!$A$2:$O16704,6,0)</f>
        <v>SI</v>
      </c>
      <c r="L180" s="138" t="s">
        <v>2409</v>
      </c>
      <c r="M180" s="93" t="s">
        <v>2437</v>
      </c>
      <c r="N180" s="93" t="s">
        <v>2443</v>
      </c>
      <c r="O180" s="137" t="s">
        <v>2630</v>
      </c>
      <c r="P180" s="138"/>
      <c r="Q180" s="93" t="s">
        <v>2409</v>
      </c>
    </row>
    <row r="181" spans="1:17" s="119" customFormat="1" ht="18" x14ac:dyDescent="0.25">
      <c r="A181" s="137" t="str">
        <f>VLOOKUP(E181,'LISTADO ATM'!$A$2:$C$901,3,0)</f>
        <v>NORTE</v>
      </c>
      <c r="B181" s="139">
        <v>3336037028</v>
      </c>
      <c r="C181" s="94">
        <v>44465.901388888888</v>
      </c>
      <c r="D181" s="94" t="s">
        <v>2612</v>
      </c>
      <c r="E181" s="136">
        <v>862</v>
      </c>
      <c r="F181" s="137" t="str">
        <f>VLOOKUP(E181,VIP!$A$2:$O16254,2,0)</f>
        <v>DRBR862</v>
      </c>
      <c r="G181" s="137" t="str">
        <f>VLOOKUP(E181,'LISTADO ATM'!$A$2:$B$900,2,0)</f>
        <v xml:space="preserve">ATM S/M Doble A (Sabaneta) </v>
      </c>
      <c r="H181" s="137" t="str">
        <f>VLOOKUP(E181,VIP!$A$2:$O21215,7,FALSE)</f>
        <v>Si</v>
      </c>
      <c r="I181" s="137" t="str">
        <f>VLOOKUP(E181,VIP!$A$2:$O13180,8,FALSE)</f>
        <v>Si</v>
      </c>
      <c r="J181" s="137" t="str">
        <f>VLOOKUP(E181,VIP!$A$2:$O13130,8,FALSE)</f>
        <v>Si</v>
      </c>
      <c r="K181" s="137" t="str">
        <f>VLOOKUP(E181,VIP!$A$2:$O16704,6,0)</f>
        <v>NO</v>
      </c>
      <c r="L181" s="138" t="s">
        <v>2409</v>
      </c>
      <c r="M181" s="93" t="s">
        <v>2437</v>
      </c>
      <c r="N181" s="93" t="s">
        <v>2443</v>
      </c>
      <c r="O181" s="137" t="s">
        <v>2613</v>
      </c>
      <c r="P181" s="138"/>
      <c r="Q181" s="93" t="s">
        <v>2409</v>
      </c>
    </row>
    <row r="182" spans="1:17" s="119" customFormat="1" ht="18" x14ac:dyDescent="0.25">
      <c r="A182" s="137" t="str">
        <f>VLOOKUP(E182,'LISTADO ATM'!$A$2:$C$901,3,0)</f>
        <v>NORTE</v>
      </c>
      <c r="B182" s="139" t="s">
        <v>2680</v>
      </c>
      <c r="C182" s="94">
        <v>44465.960543981484</v>
      </c>
      <c r="D182" s="94" t="s">
        <v>2612</v>
      </c>
      <c r="E182" s="136">
        <v>22</v>
      </c>
      <c r="F182" s="137" t="str">
        <f>VLOOKUP(E182,VIP!$A$2:$O16269,2,0)</f>
        <v>DRBR813</v>
      </c>
      <c r="G182" s="137" t="str">
        <f>VLOOKUP(E182,'LISTADO ATM'!$A$2:$B$900,2,0)</f>
        <v>ATM S/M Olimpico (Santiago)</v>
      </c>
      <c r="H182" s="137" t="str">
        <f>VLOOKUP(E182,VIP!$A$2:$O21230,7,FALSE)</f>
        <v>Si</v>
      </c>
      <c r="I182" s="137" t="str">
        <f>VLOOKUP(E182,VIP!$A$2:$O13195,8,FALSE)</f>
        <v>Si</v>
      </c>
      <c r="J182" s="137" t="str">
        <f>VLOOKUP(E182,VIP!$A$2:$O13145,8,FALSE)</f>
        <v>Si</v>
      </c>
      <c r="K182" s="137" t="str">
        <f>VLOOKUP(E182,VIP!$A$2:$O16719,6,0)</f>
        <v>NO</v>
      </c>
      <c r="L182" s="138" t="s">
        <v>2409</v>
      </c>
      <c r="M182" s="93" t="s">
        <v>2437</v>
      </c>
      <c r="N182" s="93" t="s">
        <v>2443</v>
      </c>
      <c r="O182" s="137" t="s">
        <v>2613</v>
      </c>
      <c r="P182" s="138"/>
      <c r="Q182" s="93" t="s">
        <v>2682</v>
      </c>
    </row>
    <row r="183" spans="1:17" s="119" customFormat="1" ht="18" x14ac:dyDescent="0.25">
      <c r="A183" s="137" t="str">
        <f>VLOOKUP(E183,'LISTADO ATM'!$A$2:$C$901,3,0)</f>
        <v>DISTRITO NACIONAL</v>
      </c>
      <c r="B183" s="139">
        <v>3336037376</v>
      </c>
      <c r="C183" s="94">
        <v>44466.382743055554</v>
      </c>
      <c r="D183" s="94" t="s">
        <v>2440</v>
      </c>
      <c r="E183" s="136">
        <v>672</v>
      </c>
      <c r="F183" s="137" t="str">
        <f>VLOOKUP(E183,VIP!$A$2:$O16282,2,0)</f>
        <v>DRBR672</v>
      </c>
      <c r="G183" s="137" t="str">
        <f>VLOOKUP(E183,'LISTADO ATM'!$A$2:$B$900,2,0)</f>
        <v>ATM Destacamento Policía Nacional La Victoria</v>
      </c>
      <c r="H183" s="137" t="str">
        <f>VLOOKUP(E183,VIP!$A$2:$O21243,7,FALSE)</f>
        <v>Si</v>
      </c>
      <c r="I183" s="137" t="str">
        <f>VLOOKUP(E183,VIP!$A$2:$O13208,8,FALSE)</f>
        <v>Si</v>
      </c>
      <c r="J183" s="137" t="str">
        <f>VLOOKUP(E183,VIP!$A$2:$O13158,8,FALSE)</f>
        <v>Si</v>
      </c>
      <c r="K183" s="137" t="str">
        <f>VLOOKUP(E183,VIP!$A$2:$O16732,6,0)</f>
        <v>SI</v>
      </c>
      <c r="L183" s="138" t="s">
        <v>2409</v>
      </c>
      <c r="M183" s="93" t="s">
        <v>2437</v>
      </c>
      <c r="N183" s="93" t="s">
        <v>2443</v>
      </c>
      <c r="O183" s="137" t="s">
        <v>2444</v>
      </c>
      <c r="P183" s="138"/>
      <c r="Q183" s="93" t="s">
        <v>2409</v>
      </c>
    </row>
    <row r="184" spans="1:17" s="119" customFormat="1" ht="18" x14ac:dyDescent="0.25">
      <c r="A184" s="137" t="str">
        <f>VLOOKUP(E184,'LISTADO ATM'!$A$2:$C$901,3,0)</f>
        <v>DISTRITO NACIONAL</v>
      </c>
      <c r="B184" s="139">
        <v>3336037421</v>
      </c>
      <c r="C184" s="94">
        <v>44466.391724537039</v>
      </c>
      <c r="D184" s="94" t="s">
        <v>2459</v>
      </c>
      <c r="E184" s="136">
        <v>735</v>
      </c>
      <c r="F184" s="137" t="str">
        <f>VLOOKUP(E184,VIP!$A$2:$O16278,2,0)</f>
        <v>DRBR179</v>
      </c>
      <c r="G184" s="137" t="str">
        <f>VLOOKUP(E184,'LISTADO ATM'!$A$2:$B$900,2,0)</f>
        <v xml:space="preserve">ATM Oficina Independencia II  </v>
      </c>
      <c r="H184" s="137" t="str">
        <f>VLOOKUP(E184,VIP!$A$2:$O21239,7,FALSE)</f>
        <v>Si</v>
      </c>
      <c r="I184" s="137" t="str">
        <f>VLOOKUP(E184,VIP!$A$2:$O13204,8,FALSE)</f>
        <v>Si</v>
      </c>
      <c r="J184" s="137" t="str">
        <f>VLOOKUP(E184,VIP!$A$2:$O13154,8,FALSE)</f>
        <v>Si</v>
      </c>
      <c r="K184" s="137" t="str">
        <f>VLOOKUP(E184,VIP!$A$2:$O16728,6,0)</f>
        <v>NO</v>
      </c>
      <c r="L184" s="138" t="s">
        <v>2409</v>
      </c>
      <c r="M184" s="93" t="s">
        <v>2437</v>
      </c>
      <c r="N184" s="93" t="s">
        <v>2443</v>
      </c>
      <c r="O184" s="137" t="s">
        <v>2614</v>
      </c>
      <c r="P184" s="138"/>
      <c r="Q184" s="93" t="s">
        <v>2409</v>
      </c>
    </row>
    <row r="185" spans="1:17" s="119" customFormat="1" ht="18" x14ac:dyDescent="0.25">
      <c r="A185" s="137" t="str">
        <f>VLOOKUP(E185,'LISTADO ATM'!$A$2:$C$901,3,0)</f>
        <v>NORTE</v>
      </c>
      <c r="B185" s="139">
        <v>3336037548</v>
      </c>
      <c r="C185" s="94">
        <v>44466.414259259262</v>
      </c>
      <c r="D185" s="94" t="s">
        <v>2459</v>
      </c>
      <c r="E185" s="136">
        <v>292</v>
      </c>
      <c r="F185" s="137" t="str">
        <f>VLOOKUP(E185,VIP!$A$2:$O16264,2,0)</f>
        <v>DRBR292</v>
      </c>
      <c r="G185" s="137" t="str">
        <f>VLOOKUP(E185,'LISTADO ATM'!$A$2:$B$900,2,0)</f>
        <v xml:space="preserve">ATM UNP Castañuelas (Montecristi) </v>
      </c>
      <c r="H185" s="137" t="str">
        <f>VLOOKUP(E185,VIP!$A$2:$O21225,7,FALSE)</f>
        <v>Si</v>
      </c>
      <c r="I185" s="137" t="str">
        <f>VLOOKUP(E185,VIP!$A$2:$O13190,8,FALSE)</f>
        <v>Si</v>
      </c>
      <c r="J185" s="137" t="str">
        <f>VLOOKUP(E185,VIP!$A$2:$O13140,8,FALSE)</f>
        <v>Si</v>
      </c>
      <c r="K185" s="137" t="str">
        <f>VLOOKUP(E185,VIP!$A$2:$O16714,6,0)</f>
        <v>NO</v>
      </c>
      <c r="L185" s="138" t="s">
        <v>2409</v>
      </c>
      <c r="M185" s="93" t="s">
        <v>2437</v>
      </c>
      <c r="N185" s="93" t="s">
        <v>2443</v>
      </c>
      <c r="O185" s="137" t="s">
        <v>2614</v>
      </c>
      <c r="P185" s="138"/>
      <c r="Q185" s="93" t="s">
        <v>2409</v>
      </c>
    </row>
    <row r="186" spans="1:17" s="119" customFormat="1" ht="18" x14ac:dyDescent="0.25">
      <c r="A186" s="137" t="str">
        <f>VLOOKUP(E186,'LISTADO ATM'!$A$2:$C$901,3,0)</f>
        <v>DISTRITO NACIONAL</v>
      </c>
      <c r="B186" s="139">
        <v>3336038247</v>
      </c>
      <c r="C186" s="94">
        <v>44466.621828703705</v>
      </c>
      <c r="D186" s="94" t="s">
        <v>2440</v>
      </c>
      <c r="E186" s="136">
        <v>655</v>
      </c>
      <c r="F186" s="137" t="str">
        <f>VLOOKUP(E186,VIP!$A$2:$O16288,2,0)</f>
        <v>DRBR655</v>
      </c>
      <c r="G186" s="137" t="str">
        <f>VLOOKUP(E186,'LISTADO ATM'!$A$2:$B$900,2,0)</f>
        <v>ATM Farmacia Sandra</v>
      </c>
      <c r="H186" s="137" t="str">
        <f>VLOOKUP(E186,VIP!$A$2:$O21249,7,FALSE)</f>
        <v>Si</v>
      </c>
      <c r="I186" s="137" t="str">
        <f>VLOOKUP(E186,VIP!$A$2:$O13214,8,FALSE)</f>
        <v>Si</v>
      </c>
      <c r="J186" s="137" t="str">
        <f>VLOOKUP(E186,VIP!$A$2:$O13164,8,FALSE)</f>
        <v>Si</v>
      </c>
      <c r="K186" s="137" t="str">
        <f>VLOOKUP(E186,VIP!$A$2:$O16738,6,0)</f>
        <v>NO</v>
      </c>
      <c r="L186" s="138" t="s">
        <v>2409</v>
      </c>
      <c r="M186" s="93" t="s">
        <v>2437</v>
      </c>
      <c r="N186" s="93" t="s">
        <v>2443</v>
      </c>
      <c r="O186" s="137" t="s">
        <v>2444</v>
      </c>
      <c r="P186" s="138"/>
      <c r="Q186" s="93" t="s">
        <v>2409</v>
      </c>
    </row>
    <row r="187" spans="1:17" s="119" customFormat="1" ht="18" x14ac:dyDescent="0.25">
      <c r="A187" s="137" t="str">
        <f>VLOOKUP(E187,'LISTADO ATM'!$A$2:$C$901,3,0)</f>
        <v>DISTRITO NACIONAL</v>
      </c>
      <c r="B187" s="139">
        <v>3336038137</v>
      </c>
      <c r="C187" s="94">
        <v>44466.587326388886</v>
      </c>
      <c r="D187" s="94" t="s">
        <v>2440</v>
      </c>
      <c r="E187" s="136">
        <v>563</v>
      </c>
      <c r="F187" s="137" t="str">
        <f>VLOOKUP(E187,VIP!$A$2:$O16299,2,0)</f>
        <v>DRBR233</v>
      </c>
      <c r="G187" s="137" t="str">
        <f>VLOOKUP(E187,'LISTADO ATM'!$A$2:$B$900,2,0)</f>
        <v xml:space="preserve">ATM Base Aérea San Isidro </v>
      </c>
      <c r="H187" s="137" t="str">
        <f>VLOOKUP(E187,VIP!$A$2:$O21260,7,FALSE)</f>
        <v>Si</v>
      </c>
      <c r="I187" s="137" t="str">
        <f>VLOOKUP(E187,VIP!$A$2:$O13225,8,FALSE)</f>
        <v>Si</v>
      </c>
      <c r="J187" s="137" t="str">
        <f>VLOOKUP(E187,VIP!$A$2:$O13175,8,FALSE)</f>
        <v>Si</v>
      </c>
      <c r="K187" s="137" t="str">
        <f>VLOOKUP(E187,VIP!$A$2:$O16749,6,0)</f>
        <v>NO</v>
      </c>
      <c r="L187" s="138" t="s">
        <v>2409</v>
      </c>
      <c r="M187" s="93" t="s">
        <v>2437</v>
      </c>
      <c r="N187" s="93" t="s">
        <v>2443</v>
      </c>
      <c r="O187" s="137" t="s">
        <v>2444</v>
      </c>
      <c r="P187" s="138"/>
      <c r="Q187" s="93" t="s">
        <v>2409</v>
      </c>
    </row>
    <row r="188" spans="1:17" s="119" customFormat="1" ht="18" x14ac:dyDescent="0.25">
      <c r="A188" s="137" t="str">
        <f>VLOOKUP(E188,'LISTADO ATM'!$A$2:$C$901,3,0)</f>
        <v>ESTE</v>
      </c>
      <c r="B188" s="139">
        <v>3336038130</v>
      </c>
      <c r="C188" s="94">
        <v>44466.585763888892</v>
      </c>
      <c r="D188" s="94" t="s">
        <v>2459</v>
      </c>
      <c r="E188" s="136">
        <v>429</v>
      </c>
      <c r="F188" s="137" t="str">
        <f>VLOOKUP(E188,VIP!$A$2:$O16302,2,0)</f>
        <v>DRBR429</v>
      </c>
      <c r="G188" s="137" t="str">
        <f>VLOOKUP(E188,'LISTADO ATM'!$A$2:$B$900,2,0)</f>
        <v xml:space="preserve">ATM Oficina Jumbo La Romana </v>
      </c>
      <c r="H188" s="137" t="str">
        <f>VLOOKUP(E188,VIP!$A$2:$O21263,7,FALSE)</f>
        <v>Si</v>
      </c>
      <c r="I188" s="137" t="str">
        <f>VLOOKUP(E188,VIP!$A$2:$O13228,8,FALSE)</f>
        <v>Si</v>
      </c>
      <c r="J188" s="137" t="str">
        <f>VLOOKUP(E188,VIP!$A$2:$O13178,8,FALSE)</f>
        <v>Si</v>
      </c>
      <c r="K188" s="137" t="str">
        <f>VLOOKUP(E188,VIP!$A$2:$O16752,6,0)</f>
        <v>NO</v>
      </c>
      <c r="L188" s="138" t="s">
        <v>2409</v>
      </c>
      <c r="M188" s="93" t="s">
        <v>2437</v>
      </c>
      <c r="N188" s="93" t="s">
        <v>2443</v>
      </c>
      <c r="O188" s="137" t="s">
        <v>2614</v>
      </c>
      <c r="P188" s="138"/>
      <c r="Q188" s="93" t="s">
        <v>2409</v>
      </c>
    </row>
    <row r="189" spans="1:17" s="119" customFormat="1" ht="18" x14ac:dyDescent="0.25">
      <c r="A189" s="137" t="str">
        <f>VLOOKUP(E189,'LISTADO ATM'!$A$2:$C$901,3,0)</f>
        <v>ESTE</v>
      </c>
      <c r="B189" s="139">
        <v>3336038122</v>
      </c>
      <c r="C189" s="94">
        <v>44466.583356481482</v>
      </c>
      <c r="D189" s="94" t="s">
        <v>2459</v>
      </c>
      <c r="E189" s="136">
        <v>427</v>
      </c>
      <c r="F189" s="137" t="str">
        <f>VLOOKUP(E189,VIP!$A$2:$O16305,2,0)</f>
        <v>DRBR427</v>
      </c>
      <c r="G189" s="137" t="str">
        <f>VLOOKUP(E189,'LISTADO ATM'!$A$2:$B$900,2,0)</f>
        <v xml:space="preserve">ATM Almacenes Iberia (Hato Mayor) </v>
      </c>
      <c r="H189" s="137" t="str">
        <f>VLOOKUP(E189,VIP!$A$2:$O21266,7,FALSE)</f>
        <v>Si</v>
      </c>
      <c r="I189" s="137" t="str">
        <f>VLOOKUP(E189,VIP!$A$2:$O13231,8,FALSE)</f>
        <v>Si</v>
      </c>
      <c r="J189" s="137" t="str">
        <f>VLOOKUP(E189,VIP!$A$2:$O13181,8,FALSE)</f>
        <v>Si</v>
      </c>
      <c r="K189" s="137" t="str">
        <f>VLOOKUP(E189,VIP!$A$2:$O16755,6,0)</f>
        <v>NO</v>
      </c>
      <c r="L189" s="138" t="s">
        <v>2409</v>
      </c>
      <c r="M189" s="93" t="s">
        <v>2437</v>
      </c>
      <c r="N189" s="93" t="s">
        <v>2443</v>
      </c>
      <c r="O189" s="137" t="s">
        <v>2614</v>
      </c>
      <c r="P189" s="138"/>
      <c r="Q189" s="93" t="s">
        <v>2409</v>
      </c>
    </row>
    <row r="190" spans="1:17" s="119" customFormat="1" ht="18" x14ac:dyDescent="0.25">
      <c r="A190" s="137" t="str">
        <f>VLOOKUP(E190,'LISTADO ATM'!$A$2:$C$901,3,0)</f>
        <v>NORTE</v>
      </c>
      <c r="B190" s="139">
        <v>3336037678</v>
      </c>
      <c r="C190" s="94">
        <v>44466.443043981482</v>
      </c>
      <c r="D190" s="94" t="s">
        <v>2612</v>
      </c>
      <c r="E190" s="136">
        <v>304</v>
      </c>
      <c r="F190" s="137" t="str">
        <f>VLOOKUP(E190,VIP!$A$2:$O16324,2,0)</f>
        <v>DRBR304</v>
      </c>
      <c r="G190" s="137" t="str">
        <f>VLOOKUP(E190,'LISTADO ATM'!$A$2:$B$900,2,0)</f>
        <v xml:space="preserve">ATM Multicentro La Sirena Estrella Sadhala </v>
      </c>
      <c r="H190" s="137" t="str">
        <f>VLOOKUP(E190,VIP!$A$2:$O21285,7,FALSE)</f>
        <v>Si</v>
      </c>
      <c r="I190" s="137" t="str">
        <f>VLOOKUP(E190,VIP!$A$2:$O13250,8,FALSE)</f>
        <v>Si</v>
      </c>
      <c r="J190" s="137" t="str">
        <f>VLOOKUP(E190,VIP!$A$2:$O13200,8,FALSE)</f>
        <v>Si</v>
      </c>
      <c r="K190" s="137" t="str">
        <f>VLOOKUP(E190,VIP!$A$2:$O16774,6,0)</f>
        <v>NO</v>
      </c>
      <c r="L190" s="138" t="s">
        <v>2409</v>
      </c>
      <c r="M190" s="93" t="s">
        <v>2437</v>
      </c>
      <c r="N190" s="93" t="s">
        <v>2443</v>
      </c>
      <c r="O190" s="137" t="s">
        <v>2613</v>
      </c>
      <c r="P190" s="138"/>
      <c r="Q190" s="93" t="s">
        <v>2690</v>
      </c>
    </row>
    <row r="191" spans="1:17" s="119" customFormat="1" ht="18" x14ac:dyDescent="0.25">
      <c r="A191" s="137" t="str">
        <f>VLOOKUP(E191,'LISTADO ATM'!$A$2:$C$901,3,0)</f>
        <v>NORTE</v>
      </c>
      <c r="B191" s="139">
        <v>3336037669</v>
      </c>
      <c r="C191" s="94">
        <v>44466.441759259258</v>
      </c>
      <c r="D191" s="94" t="s">
        <v>2459</v>
      </c>
      <c r="E191" s="136">
        <v>857</v>
      </c>
      <c r="F191" s="137" t="str">
        <f>VLOOKUP(E191,VIP!$A$2:$O16325,2,0)</f>
        <v>DRBR857</v>
      </c>
      <c r="G191" s="137" t="str">
        <f>VLOOKUP(E191,'LISTADO ATM'!$A$2:$B$900,2,0)</f>
        <v xml:space="preserve">ATM Oficina Los Alamos </v>
      </c>
      <c r="H191" s="137" t="str">
        <f>VLOOKUP(E191,VIP!$A$2:$O21286,7,FALSE)</f>
        <v>Si</v>
      </c>
      <c r="I191" s="137" t="str">
        <f>VLOOKUP(E191,VIP!$A$2:$O13251,8,FALSE)</f>
        <v>Si</v>
      </c>
      <c r="J191" s="137" t="str">
        <f>VLOOKUP(E191,VIP!$A$2:$O13201,8,FALSE)</f>
        <v>Si</v>
      </c>
      <c r="K191" s="137" t="str">
        <f>VLOOKUP(E191,VIP!$A$2:$O16775,6,0)</f>
        <v>NO</v>
      </c>
      <c r="L191" s="138" t="s">
        <v>2409</v>
      </c>
      <c r="M191" s="93" t="s">
        <v>2437</v>
      </c>
      <c r="N191" s="93" t="s">
        <v>2443</v>
      </c>
      <c r="O191" s="137" t="s">
        <v>2614</v>
      </c>
      <c r="P191" s="138"/>
      <c r="Q191" s="93" t="s">
        <v>2409</v>
      </c>
    </row>
    <row r="192" spans="1:17" s="119" customFormat="1" ht="18" x14ac:dyDescent="0.25">
      <c r="A192" s="137" t="str">
        <f>VLOOKUP(E192,'LISTADO ATM'!$A$2:$C$901,3,0)</f>
        <v>DISTRITO NACIONAL</v>
      </c>
      <c r="B192" s="139">
        <v>3336034610</v>
      </c>
      <c r="C192" s="94">
        <v>44461.596608796295</v>
      </c>
      <c r="D192" s="94" t="s">
        <v>2174</v>
      </c>
      <c r="E192" s="136">
        <v>239</v>
      </c>
      <c r="F192" s="137" t="str">
        <f>VLOOKUP(E192,VIP!$A$2:$O16294,2,0)</f>
        <v>DRBR239</v>
      </c>
      <c r="G192" s="137" t="str">
        <f>VLOOKUP(E192,'LISTADO ATM'!$A$2:$B$900,2,0)</f>
        <v xml:space="preserve">ATM Autobanco Charles de Gaulle </v>
      </c>
      <c r="H192" s="137" t="str">
        <f>VLOOKUP(E192,VIP!$A$2:$O21255,7,FALSE)</f>
        <v>Si</v>
      </c>
      <c r="I192" s="137" t="str">
        <f>VLOOKUP(E192,VIP!$A$2:$O13220,8,FALSE)</f>
        <v>Si</v>
      </c>
      <c r="J192" s="137" t="str">
        <f>VLOOKUP(E192,VIP!$A$2:$O13170,8,FALSE)</f>
        <v>Si</v>
      </c>
      <c r="K192" s="137" t="str">
        <f>VLOOKUP(E192,VIP!$A$2:$O16744,6,0)</f>
        <v>SI</v>
      </c>
      <c r="L192" s="138" t="s">
        <v>2455</v>
      </c>
      <c r="M192" s="93" t="s">
        <v>2437</v>
      </c>
      <c r="N192" s="93" t="s">
        <v>2627</v>
      </c>
      <c r="O192" s="137" t="s">
        <v>2445</v>
      </c>
      <c r="P192" s="138"/>
      <c r="Q192" s="134" t="s">
        <v>2455</v>
      </c>
    </row>
    <row r="193" spans="1:17" s="119" customFormat="1" ht="18" x14ac:dyDescent="0.25">
      <c r="A193" s="137" t="str">
        <f>VLOOKUP(E193,'LISTADO ATM'!$A$2:$C$901,3,0)</f>
        <v>DISTRITO NACIONAL</v>
      </c>
      <c r="B193" s="139">
        <v>3336035147</v>
      </c>
      <c r="C193" s="94">
        <v>44462.062708333331</v>
      </c>
      <c r="D193" s="94" t="s">
        <v>2174</v>
      </c>
      <c r="E193" s="136">
        <v>458</v>
      </c>
      <c r="F193" s="137" t="str">
        <f>VLOOKUP(E193,VIP!$A$2:$O16299,2,0)</f>
        <v>DRBR458</v>
      </c>
      <c r="G193" s="137" t="str">
        <f>VLOOKUP(E193,'LISTADO ATM'!$A$2:$B$900,2,0)</f>
        <v>ATM Hospital Dario Contreras</v>
      </c>
      <c r="H193" s="137" t="str">
        <f>VLOOKUP(E193,VIP!$A$2:$O21260,7,FALSE)</f>
        <v>Si</v>
      </c>
      <c r="I193" s="137" t="str">
        <f>VLOOKUP(E193,VIP!$A$2:$O13225,8,FALSE)</f>
        <v>Si</v>
      </c>
      <c r="J193" s="137" t="str">
        <f>VLOOKUP(E193,VIP!$A$2:$O13175,8,FALSE)</f>
        <v>Si</v>
      </c>
      <c r="K193" s="137" t="str">
        <f>VLOOKUP(E193,VIP!$A$2:$O16749,6,0)</f>
        <v>NO</v>
      </c>
      <c r="L193" s="138" t="s">
        <v>2455</v>
      </c>
      <c r="M193" s="93" t="s">
        <v>2437</v>
      </c>
      <c r="N193" s="93" t="s">
        <v>2443</v>
      </c>
      <c r="O193" s="137" t="s">
        <v>2445</v>
      </c>
      <c r="P193" s="138"/>
      <c r="Q193" s="134" t="s">
        <v>2455</v>
      </c>
    </row>
    <row r="194" spans="1:17" s="119" customFormat="1" ht="18" x14ac:dyDescent="0.25">
      <c r="A194" s="137" t="str">
        <f>VLOOKUP(E194,'LISTADO ATM'!$A$2:$C$901,3,0)</f>
        <v>SUR</v>
      </c>
      <c r="B194" s="139">
        <v>3336036814</v>
      </c>
      <c r="C194" s="94">
        <v>44464.50677083333</v>
      </c>
      <c r="D194" s="94" t="s">
        <v>2174</v>
      </c>
      <c r="E194" s="136">
        <v>699</v>
      </c>
      <c r="F194" s="137" t="str">
        <f>VLOOKUP(E194,VIP!$A$2:$O16256,2,0)</f>
        <v>DRBR699</v>
      </c>
      <c r="G194" s="137" t="str">
        <f>VLOOKUP(E194,'LISTADO ATM'!$A$2:$B$900,2,0)</f>
        <v>ATM S/M Bravo Bani</v>
      </c>
      <c r="H194" s="137" t="str">
        <f>VLOOKUP(E194,VIP!$A$2:$O21217,7,FALSE)</f>
        <v>NO</v>
      </c>
      <c r="I194" s="137" t="str">
        <f>VLOOKUP(E194,VIP!$A$2:$O13182,8,FALSE)</f>
        <v>SI</v>
      </c>
      <c r="J194" s="137" t="str">
        <f>VLOOKUP(E194,VIP!$A$2:$O13132,8,FALSE)</f>
        <v>SI</v>
      </c>
      <c r="K194" s="137" t="str">
        <f>VLOOKUP(E194,VIP!$A$2:$O16706,6,0)</f>
        <v>NO</v>
      </c>
      <c r="L194" s="138" t="s">
        <v>2455</v>
      </c>
      <c r="M194" s="93" t="s">
        <v>2437</v>
      </c>
      <c r="N194" s="93" t="s">
        <v>2443</v>
      </c>
      <c r="O194" s="137" t="s">
        <v>2445</v>
      </c>
      <c r="P194" s="138"/>
      <c r="Q194" s="93" t="s">
        <v>2455</v>
      </c>
    </row>
    <row r="195" spans="1:17" s="119" customFormat="1" ht="18" x14ac:dyDescent="0.25">
      <c r="A195" s="137" t="str">
        <f>VLOOKUP(E195,'LISTADO ATM'!$A$2:$C$901,3,0)</f>
        <v>ESTE</v>
      </c>
      <c r="B195" s="139">
        <v>3336036960</v>
      </c>
      <c r="C195" s="94">
        <v>44465.092766203707</v>
      </c>
      <c r="D195" s="94" t="s">
        <v>2174</v>
      </c>
      <c r="E195" s="136">
        <v>217</v>
      </c>
      <c r="F195" s="137" t="str">
        <f>VLOOKUP(E195,VIP!$A$2:$O16247,2,0)</f>
        <v>DRBR217</v>
      </c>
      <c r="G195" s="137" t="str">
        <f>VLOOKUP(E195,'LISTADO ATM'!$A$2:$B$900,2,0)</f>
        <v xml:space="preserve">ATM Oficina Bávaro </v>
      </c>
      <c r="H195" s="137" t="str">
        <f>VLOOKUP(E195,VIP!$A$2:$O21208,7,FALSE)</f>
        <v>Si</v>
      </c>
      <c r="I195" s="137" t="str">
        <f>VLOOKUP(E195,VIP!$A$2:$O13173,8,FALSE)</f>
        <v>Si</v>
      </c>
      <c r="J195" s="137" t="str">
        <f>VLOOKUP(E195,VIP!$A$2:$O13123,8,FALSE)</f>
        <v>Si</v>
      </c>
      <c r="K195" s="137" t="str">
        <f>VLOOKUP(E195,VIP!$A$2:$O16697,6,0)</f>
        <v>NO</v>
      </c>
      <c r="L195" s="138" t="s">
        <v>2455</v>
      </c>
      <c r="M195" s="93" t="s">
        <v>2437</v>
      </c>
      <c r="N195" s="93" t="s">
        <v>2443</v>
      </c>
      <c r="O195" s="137" t="s">
        <v>2445</v>
      </c>
      <c r="P195" s="138"/>
      <c r="Q195" s="93" t="s">
        <v>2455</v>
      </c>
    </row>
    <row r="196" spans="1:17" s="119" customFormat="1" ht="18" x14ac:dyDescent="0.25">
      <c r="A196" s="137" t="str">
        <f>VLOOKUP(E196,'LISTADO ATM'!$A$2:$C$901,3,0)</f>
        <v>DISTRITO NACIONAL</v>
      </c>
      <c r="B196" s="139">
        <v>3336037259</v>
      </c>
      <c r="C196" s="94">
        <v>44466.363888888889</v>
      </c>
      <c r="D196" s="94" t="s">
        <v>2174</v>
      </c>
      <c r="E196" s="136">
        <v>676</v>
      </c>
      <c r="F196" s="137" t="str">
        <f>VLOOKUP(E196,VIP!$A$2:$O16285,2,0)</f>
        <v>DRBR676</v>
      </c>
      <c r="G196" s="137" t="str">
        <f>VLOOKUP(E196,'LISTADO ATM'!$A$2:$B$900,2,0)</f>
        <v>ATM S/M Bravo Colina Del Oeste</v>
      </c>
      <c r="H196" s="137" t="str">
        <f>VLOOKUP(E196,VIP!$A$2:$O21246,7,FALSE)</f>
        <v>Si</v>
      </c>
      <c r="I196" s="137" t="str">
        <f>VLOOKUP(E196,VIP!$A$2:$O13211,8,FALSE)</f>
        <v>Si</v>
      </c>
      <c r="J196" s="137" t="str">
        <f>VLOOKUP(E196,VIP!$A$2:$O13161,8,FALSE)</f>
        <v>Si</v>
      </c>
      <c r="K196" s="137" t="str">
        <f>VLOOKUP(E196,VIP!$A$2:$O16735,6,0)</f>
        <v>NO</v>
      </c>
      <c r="L196" s="138" t="s">
        <v>2455</v>
      </c>
      <c r="M196" s="93" t="s">
        <v>2437</v>
      </c>
      <c r="N196" s="93" t="s">
        <v>2443</v>
      </c>
      <c r="O196" s="137" t="s">
        <v>2445</v>
      </c>
      <c r="P196" s="138"/>
      <c r="Q196" s="93" t="s">
        <v>2455</v>
      </c>
    </row>
    <row r="197" spans="1:17" s="119" customFormat="1" ht="18" x14ac:dyDescent="0.25">
      <c r="A197" s="137" t="str">
        <f>VLOOKUP(E197,'LISTADO ATM'!$A$2:$C$901,3,0)</f>
        <v>SUR</v>
      </c>
      <c r="B197" s="139">
        <v>3336037457</v>
      </c>
      <c r="C197" s="94">
        <v>44466.399780092594</v>
      </c>
      <c r="D197" s="94" t="s">
        <v>2174</v>
      </c>
      <c r="E197" s="136">
        <v>403</v>
      </c>
      <c r="F197" s="137" t="str">
        <f>VLOOKUP(E197,VIP!$A$2:$O16273,2,0)</f>
        <v>DRBR403</v>
      </c>
      <c r="G197" s="137" t="str">
        <f>VLOOKUP(E197,'LISTADO ATM'!$A$2:$B$900,2,0)</f>
        <v xml:space="preserve">ATM Oficina Vicente Noble </v>
      </c>
      <c r="H197" s="137" t="str">
        <f>VLOOKUP(E197,VIP!$A$2:$O21234,7,FALSE)</f>
        <v>Si</v>
      </c>
      <c r="I197" s="137" t="str">
        <f>VLOOKUP(E197,VIP!$A$2:$O13199,8,FALSE)</f>
        <v>Si</v>
      </c>
      <c r="J197" s="137" t="str">
        <f>VLOOKUP(E197,VIP!$A$2:$O13149,8,FALSE)</f>
        <v>Si</v>
      </c>
      <c r="K197" s="137" t="str">
        <f>VLOOKUP(E197,VIP!$A$2:$O16723,6,0)</f>
        <v>NO</v>
      </c>
      <c r="L197" s="138" t="s">
        <v>2455</v>
      </c>
      <c r="M197" s="93" t="s">
        <v>2437</v>
      </c>
      <c r="N197" s="93" t="s">
        <v>2443</v>
      </c>
      <c r="O197" s="137" t="s">
        <v>2445</v>
      </c>
      <c r="P197" s="138"/>
      <c r="Q197" s="93" t="s">
        <v>2455</v>
      </c>
    </row>
    <row r="198" spans="1:17" s="119" customFormat="1" ht="18" x14ac:dyDescent="0.25">
      <c r="A198" s="137" t="str">
        <f>VLOOKUP(E198,'LISTADO ATM'!$A$2:$C$901,3,0)</f>
        <v>DISTRITO NACIONAL</v>
      </c>
      <c r="B198" s="139">
        <v>3336038158</v>
      </c>
      <c r="C198" s="94">
        <v>44466.593229166669</v>
      </c>
      <c r="D198" s="94" t="s">
        <v>2174</v>
      </c>
      <c r="E198" s="136">
        <v>490</v>
      </c>
      <c r="F198" s="137" t="str">
        <f>VLOOKUP(E198,VIP!$A$2:$O16291,2,0)</f>
        <v>DRBR490</v>
      </c>
      <c r="G198" s="137" t="str">
        <f>VLOOKUP(E198,'LISTADO ATM'!$A$2:$B$900,2,0)</f>
        <v xml:space="preserve">ATM Hospital Ney Arias Lora </v>
      </c>
      <c r="H198" s="137" t="str">
        <f>VLOOKUP(E198,VIP!$A$2:$O21252,7,FALSE)</f>
        <v>Si</v>
      </c>
      <c r="I198" s="137" t="str">
        <f>VLOOKUP(E198,VIP!$A$2:$O13217,8,FALSE)</f>
        <v>Si</v>
      </c>
      <c r="J198" s="137" t="str">
        <f>VLOOKUP(E198,VIP!$A$2:$O13167,8,FALSE)</f>
        <v>Si</v>
      </c>
      <c r="K198" s="137" t="str">
        <f>VLOOKUP(E198,VIP!$A$2:$O16741,6,0)</f>
        <v>NO</v>
      </c>
      <c r="L198" s="138" t="s">
        <v>2455</v>
      </c>
      <c r="M198" s="93" t="s">
        <v>2437</v>
      </c>
      <c r="N198" s="93" t="s">
        <v>2443</v>
      </c>
      <c r="O198" s="137" t="s">
        <v>2445</v>
      </c>
      <c r="P198" s="138"/>
      <c r="Q198" s="93" t="s">
        <v>2455</v>
      </c>
    </row>
    <row r="199" spans="1:17" s="119" customFormat="1" ht="18" x14ac:dyDescent="0.25">
      <c r="A199" s="137" t="str">
        <f>VLOOKUP(E199,'LISTADO ATM'!$A$2:$C$901,3,0)</f>
        <v>DISTRITO NACIONAL</v>
      </c>
      <c r="B199" s="139">
        <v>3336038156</v>
      </c>
      <c r="C199" s="94">
        <v>44466.591990740744</v>
      </c>
      <c r="D199" s="94" t="s">
        <v>2174</v>
      </c>
      <c r="E199" s="136">
        <v>281</v>
      </c>
      <c r="F199" s="137" t="str">
        <f>VLOOKUP(E199,VIP!$A$2:$O16293,2,0)</f>
        <v>DRBR737</v>
      </c>
      <c r="G199" s="137" t="str">
        <f>VLOOKUP(E199,'LISTADO ATM'!$A$2:$B$900,2,0)</f>
        <v xml:space="preserve">ATM S/M Pola Independencia </v>
      </c>
      <c r="H199" s="137" t="str">
        <f>VLOOKUP(E199,VIP!$A$2:$O21254,7,FALSE)</f>
        <v>Si</v>
      </c>
      <c r="I199" s="137" t="str">
        <f>VLOOKUP(E199,VIP!$A$2:$O13219,8,FALSE)</f>
        <v>Si</v>
      </c>
      <c r="J199" s="137" t="str">
        <f>VLOOKUP(E199,VIP!$A$2:$O13169,8,FALSE)</f>
        <v>Si</v>
      </c>
      <c r="K199" s="137" t="str">
        <f>VLOOKUP(E199,VIP!$A$2:$O16743,6,0)</f>
        <v>NO</v>
      </c>
      <c r="L199" s="138" t="s">
        <v>2455</v>
      </c>
      <c r="M199" s="93" t="s">
        <v>2437</v>
      </c>
      <c r="N199" s="93" t="s">
        <v>2443</v>
      </c>
      <c r="O199" s="137" t="s">
        <v>2445</v>
      </c>
      <c r="P199" s="138"/>
      <c r="Q199" s="93" t="s">
        <v>2455</v>
      </c>
    </row>
    <row r="200" spans="1:17" s="119" customFormat="1" ht="18" x14ac:dyDescent="0.25">
      <c r="A200" s="137" t="str">
        <f>VLOOKUP(E200,'LISTADO ATM'!$A$2:$C$901,3,0)</f>
        <v>ESTE</v>
      </c>
      <c r="B200" s="139">
        <v>3336038153</v>
      </c>
      <c r="C200" s="94">
        <v>44466.591145833336</v>
      </c>
      <c r="D200" s="94" t="s">
        <v>2174</v>
      </c>
      <c r="E200" s="136">
        <v>104</v>
      </c>
      <c r="F200" s="137" t="str">
        <f>VLOOKUP(E200,VIP!$A$2:$O16294,2,0)</f>
        <v>DRBR104</v>
      </c>
      <c r="G200" s="137" t="str">
        <f>VLOOKUP(E200,'LISTADO ATM'!$A$2:$B$900,2,0)</f>
        <v xml:space="preserve">ATM Jumbo Higuey </v>
      </c>
      <c r="H200" s="137" t="str">
        <f>VLOOKUP(E200,VIP!$A$2:$O21255,7,FALSE)</f>
        <v>Si</v>
      </c>
      <c r="I200" s="137" t="str">
        <f>VLOOKUP(E200,VIP!$A$2:$O13220,8,FALSE)</f>
        <v>Si</v>
      </c>
      <c r="J200" s="137" t="str">
        <f>VLOOKUP(E200,VIP!$A$2:$O13170,8,FALSE)</f>
        <v>Si</v>
      </c>
      <c r="K200" s="137" t="str">
        <f>VLOOKUP(E200,VIP!$A$2:$O16744,6,0)</f>
        <v>NO</v>
      </c>
      <c r="L200" s="138" t="s">
        <v>2455</v>
      </c>
      <c r="M200" s="93" t="s">
        <v>2437</v>
      </c>
      <c r="N200" s="93" t="s">
        <v>2443</v>
      </c>
      <c r="O200" s="137" t="s">
        <v>2445</v>
      </c>
      <c r="P200" s="138"/>
      <c r="Q200" s="93" t="s">
        <v>2455</v>
      </c>
    </row>
    <row r="201" spans="1:17" s="119" customFormat="1" ht="18" x14ac:dyDescent="0.25">
      <c r="A201" s="137" t="str">
        <f>VLOOKUP(E201,'LISTADO ATM'!$A$2:$C$901,3,0)</f>
        <v>DISTRITO NACIONAL</v>
      </c>
      <c r="B201" s="139">
        <v>3336038149</v>
      </c>
      <c r="C201" s="94">
        <v>44466.589699074073</v>
      </c>
      <c r="D201" s="94" t="s">
        <v>2174</v>
      </c>
      <c r="E201" s="136">
        <v>85</v>
      </c>
      <c r="F201" s="137" t="str">
        <f>VLOOKUP(E201,VIP!$A$2:$O16295,2,0)</f>
        <v>DRBR085</v>
      </c>
      <c r="G201" s="137" t="str">
        <f>VLOOKUP(E201,'LISTADO ATM'!$A$2:$B$900,2,0)</f>
        <v xml:space="preserve">ATM Oficina San Isidro (Fuerza Aérea) </v>
      </c>
      <c r="H201" s="137" t="str">
        <f>VLOOKUP(E201,VIP!$A$2:$O21256,7,FALSE)</f>
        <v>Si</v>
      </c>
      <c r="I201" s="137" t="str">
        <f>VLOOKUP(E201,VIP!$A$2:$O13221,8,FALSE)</f>
        <v>Si</v>
      </c>
      <c r="J201" s="137" t="str">
        <f>VLOOKUP(E201,VIP!$A$2:$O13171,8,FALSE)</f>
        <v>Si</v>
      </c>
      <c r="K201" s="137" t="str">
        <f>VLOOKUP(E201,VIP!$A$2:$O16745,6,0)</f>
        <v>NO</v>
      </c>
      <c r="L201" s="138" t="s">
        <v>2455</v>
      </c>
      <c r="M201" s="93" t="s">
        <v>2437</v>
      </c>
      <c r="N201" s="93" t="s">
        <v>2443</v>
      </c>
      <c r="O201" s="137" t="s">
        <v>2445</v>
      </c>
      <c r="P201" s="138"/>
      <c r="Q201" s="93" t="s">
        <v>2455</v>
      </c>
    </row>
    <row r="202" spans="1:17" s="119" customFormat="1" ht="18" x14ac:dyDescent="0.25">
      <c r="A202" s="137" t="str">
        <f>VLOOKUP(E202,'LISTADO ATM'!$A$2:$C$901,3,0)</f>
        <v>DISTRITO NACIONAL</v>
      </c>
      <c r="B202" s="139">
        <v>3336038143</v>
      </c>
      <c r="C202" s="94">
        <v>44466.588564814818</v>
      </c>
      <c r="D202" s="94" t="s">
        <v>2174</v>
      </c>
      <c r="E202" s="136">
        <v>951</v>
      </c>
      <c r="F202" s="137" t="str">
        <f>VLOOKUP(E202,VIP!$A$2:$O16297,2,0)</f>
        <v>DRBR203</v>
      </c>
      <c r="G202" s="137" t="str">
        <f>VLOOKUP(E202,'LISTADO ATM'!$A$2:$B$900,2,0)</f>
        <v xml:space="preserve">ATM Oficina Plaza Haché JFK </v>
      </c>
      <c r="H202" s="137" t="str">
        <f>VLOOKUP(E202,VIP!$A$2:$O21258,7,FALSE)</f>
        <v>Si</v>
      </c>
      <c r="I202" s="137" t="str">
        <f>VLOOKUP(E202,VIP!$A$2:$O13223,8,FALSE)</f>
        <v>Si</v>
      </c>
      <c r="J202" s="137" t="str">
        <f>VLOOKUP(E202,VIP!$A$2:$O13173,8,FALSE)</f>
        <v>Si</v>
      </c>
      <c r="K202" s="137" t="str">
        <f>VLOOKUP(E202,VIP!$A$2:$O16747,6,0)</f>
        <v>NO</v>
      </c>
      <c r="L202" s="138" t="s">
        <v>2455</v>
      </c>
      <c r="M202" s="93" t="s">
        <v>2437</v>
      </c>
      <c r="N202" s="93" t="s">
        <v>2443</v>
      </c>
      <c r="O202" s="137" t="s">
        <v>2445</v>
      </c>
      <c r="P202" s="138"/>
      <c r="Q202" s="93" t="s">
        <v>2455</v>
      </c>
    </row>
    <row r="203" spans="1:17" s="119" customFormat="1" ht="18" x14ac:dyDescent="0.25">
      <c r="A203" s="137" t="str">
        <f>VLOOKUP(E203,'LISTADO ATM'!$A$2:$C$901,3,0)</f>
        <v>ESTE</v>
      </c>
      <c r="B203" s="139">
        <v>3336038141</v>
      </c>
      <c r="C203" s="94">
        <v>44466.587858796294</v>
      </c>
      <c r="D203" s="94" t="s">
        <v>2174</v>
      </c>
      <c r="E203" s="136">
        <v>963</v>
      </c>
      <c r="F203" s="137" t="str">
        <f>VLOOKUP(E203,VIP!$A$2:$O16298,2,0)</f>
        <v>DRBR963</v>
      </c>
      <c r="G203" s="137" t="str">
        <f>VLOOKUP(E203,'LISTADO ATM'!$A$2:$B$900,2,0)</f>
        <v xml:space="preserve">ATM Multiplaza La Romana </v>
      </c>
      <c r="H203" s="137" t="str">
        <f>VLOOKUP(E203,VIP!$A$2:$O21259,7,FALSE)</f>
        <v>Si</v>
      </c>
      <c r="I203" s="137" t="str">
        <f>VLOOKUP(E203,VIP!$A$2:$O13224,8,FALSE)</f>
        <v>Si</v>
      </c>
      <c r="J203" s="137" t="str">
        <f>VLOOKUP(E203,VIP!$A$2:$O13174,8,FALSE)</f>
        <v>Si</v>
      </c>
      <c r="K203" s="137" t="str">
        <f>VLOOKUP(E203,VIP!$A$2:$O16748,6,0)</f>
        <v>NO</v>
      </c>
      <c r="L203" s="138" t="s">
        <v>2455</v>
      </c>
      <c r="M203" s="93" t="s">
        <v>2437</v>
      </c>
      <c r="N203" s="93" t="s">
        <v>2443</v>
      </c>
      <c r="O203" s="137" t="s">
        <v>2445</v>
      </c>
      <c r="P203" s="138"/>
      <c r="Q203" s="93" t="s">
        <v>2455</v>
      </c>
    </row>
    <row r="204" spans="1:17" s="119" customFormat="1" ht="18" x14ac:dyDescent="0.25">
      <c r="A204" s="137" t="str">
        <f>VLOOKUP(E204,'LISTADO ATM'!$A$2:$C$901,3,0)</f>
        <v>DISTRITO NACIONAL</v>
      </c>
      <c r="B204" s="139">
        <v>3336038136</v>
      </c>
      <c r="C204" s="94">
        <v>44466.587268518517</v>
      </c>
      <c r="D204" s="94" t="s">
        <v>2174</v>
      </c>
      <c r="E204" s="136">
        <v>976</v>
      </c>
      <c r="F204" s="137" t="str">
        <f>VLOOKUP(E204,VIP!$A$2:$O16300,2,0)</f>
        <v>DRBR24W</v>
      </c>
      <c r="G204" s="137" t="str">
        <f>VLOOKUP(E204,'LISTADO ATM'!$A$2:$B$900,2,0)</f>
        <v xml:space="preserve">ATM Oficina Diamond Plaza I </v>
      </c>
      <c r="H204" s="137" t="str">
        <f>VLOOKUP(E204,VIP!$A$2:$O21261,7,FALSE)</f>
        <v>Si</v>
      </c>
      <c r="I204" s="137" t="str">
        <f>VLOOKUP(E204,VIP!$A$2:$O13226,8,FALSE)</f>
        <v>Si</v>
      </c>
      <c r="J204" s="137" t="str">
        <f>VLOOKUP(E204,VIP!$A$2:$O13176,8,FALSE)</f>
        <v>Si</v>
      </c>
      <c r="K204" s="137" t="str">
        <f>VLOOKUP(E204,VIP!$A$2:$O16750,6,0)</f>
        <v>NO</v>
      </c>
      <c r="L204" s="138" t="s">
        <v>2455</v>
      </c>
      <c r="M204" s="93" t="s">
        <v>2437</v>
      </c>
      <c r="N204" s="93" t="s">
        <v>2443</v>
      </c>
      <c r="O204" s="137" t="s">
        <v>2445</v>
      </c>
      <c r="P204" s="138"/>
      <c r="Q204" s="93" t="s">
        <v>2455</v>
      </c>
    </row>
    <row r="205" spans="1:17" s="119" customFormat="1" ht="18" x14ac:dyDescent="0.25">
      <c r="A205" s="137" t="str">
        <f>VLOOKUP(E205,'LISTADO ATM'!$A$2:$C$901,3,0)</f>
        <v>SUR</v>
      </c>
      <c r="B205" s="139">
        <v>3336038160</v>
      </c>
      <c r="C205" s="94">
        <v>44466.593807870369</v>
      </c>
      <c r="D205" s="94" t="s">
        <v>2174</v>
      </c>
      <c r="E205" s="136">
        <v>584</v>
      </c>
      <c r="F205" s="137" t="str">
        <f>VLOOKUP(E205,VIP!$A$2:$O16290,2,0)</f>
        <v>DRBR404</v>
      </c>
      <c r="G205" s="137" t="str">
        <f>VLOOKUP(E205,'LISTADO ATM'!$A$2:$B$900,2,0)</f>
        <v xml:space="preserve">ATM Oficina San Cristóbal I </v>
      </c>
      <c r="H205" s="137" t="str">
        <f>VLOOKUP(E205,VIP!$A$2:$O21251,7,FALSE)</f>
        <v>Si</v>
      </c>
      <c r="I205" s="137" t="str">
        <f>VLOOKUP(E205,VIP!$A$2:$O13216,8,FALSE)</f>
        <v>Si</v>
      </c>
      <c r="J205" s="137" t="str">
        <f>VLOOKUP(E205,VIP!$A$2:$O13166,8,FALSE)</f>
        <v>Si</v>
      </c>
      <c r="K205" s="137" t="str">
        <f>VLOOKUP(E205,VIP!$A$2:$O16740,6,0)</f>
        <v>SI</v>
      </c>
      <c r="L205" s="138" t="s">
        <v>2687</v>
      </c>
      <c r="M205" s="93" t="s">
        <v>2437</v>
      </c>
      <c r="N205" s="93" t="s">
        <v>2443</v>
      </c>
      <c r="O205" s="137" t="s">
        <v>2445</v>
      </c>
      <c r="P205" s="138"/>
      <c r="Q205" s="93" t="s">
        <v>2687</v>
      </c>
    </row>
    <row r="206" spans="1:17" s="119" customFormat="1" ht="18" x14ac:dyDescent="0.25">
      <c r="A206" s="137" t="e">
        <f>VLOOKUP(E206,'LISTADO ATM'!$A$2:$C$901,3,0)</f>
        <v>#N/A</v>
      </c>
      <c r="B206" s="139"/>
      <c r="C206" s="94"/>
      <c r="D206" s="94"/>
      <c r="E206" s="136"/>
      <c r="F206" s="137" t="e">
        <f>VLOOKUP(E206,VIP!$A$2:$O16286,2,0)</f>
        <v>#N/A</v>
      </c>
      <c r="G206" s="137" t="e">
        <f>VLOOKUP(E206,'LISTADO ATM'!$A$2:$B$900,2,0)</f>
        <v>#N/A</v>
      </c>
      <c r="H206" s="137" t="e">
        <f>VLOOKUP(E206,VIP!$A$2:$O21247,7,FALSE)</f>
        <v>#N/A</v>
      </c>
      <c r="I206" s="137" t="e">
        <f>VLOOKUP(E206,VIP!$A$2:$O13212,8,FALSE)</f>
        <v>#N/A</v>
      </c>
      <c r="J206" s="137" t="e">
        <f>VLOOKUP(E206,VIP!$A$2:$O13162,8,FALSE)</f>
        <v>#N/A</v>
      </c>
      <c r="K206" s="137" t="e">
        <f>VLOOKUP(E206,VIP!$A$2:$O16736,6,0)</f>
        <v>#N/A</v>
      </c>
      <c r="L206" s="138"/>
      <c r="M206" s="93" t="s">
        <v>2437</v>
      </c>
      <c r="N206" s="93"/>
      <c r="O206" s="137"/>
      <c r="P206" s="138"/>
      <c r="Q206" s="93"/>
    </row>
    <row r="1023569" spans="16:16" ht="18" x14ac:dyDescent="0.25">
      <c r="P1023569" s="127"/>
    </row>
  </sheetData>
  <autoFilter ref="A4:Q90" xr:uid="{00000000-0009-0000-0000-000007000000}">
    <sortState xmlns:xlrd2="http://schemas.microsoft.com/office/spreadsheetml/2017/richdata2" ref="A5:Q206">
      <sortCondition ref="M4:M90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 xr:uid="{00000000-0000-0000-0000-000000000000}">
        <sortState xmlns:xlrd2="http://schemas.microsoft.com/office/spreadsheetml/2017/richdata2"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 xr:uid="{00000000-0000-0000-0000-000000000000}">
        <sortState xmlns:xlrd2="http://schemas.microsoft.com/office/spreadsheetml/2017/richdata2"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 xr:uid="{00000000-0000-0000-0000-000000000000}">
        <sortState xmlns:xlrd2="http://schemas.microsoft.com/office/spreadsheetml/2017/richdata2"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 xr:uid="{00000000-0000-0000-0000-000000000000}">
        <sortState xmlns:xlrd2="http://schemas.microsoft.com/office/spreadsheetml/2017/richdata2"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5" type="noConversion"/>
  <conditionalFormatting sqref="B207:B1048576 B1:B4 B44:B77">
    <cfRule type="duplicateValues" dxfId="569" priority="162509"/>
    <cfRule type="duplicateValues" dxfId="568" priority="162510"/>
  </conditionalFormatting>
  <conditionalFormatting sqref="B207:B1048576 B1:B4 B44:B77">
    <cfRule type="duplicateValues" dxfId="567" priority="162517"/>
  </conditionalFormatting>
  <conditionalFormatting sqref="B207:B1048576 B44:B77">
    <cfRule type="duplicateValues" dxfId="566" priority="162521"/>
    <cfRule type="duplicateValues" dxfId="565" priority="162522"/>
  </conditionalFormatting>
  <conditionalFormatting sqref="B207:B1048576 B1:B4 B44:B77">
    <cfRule type="duplicateValues" dxfId="564" priority="162527"/>
    <cfRule type="duplicateValues" dxfId="563" priority="162528"/>
    <cfRule type="duplicateValues" dxfId="562" priority="162529"/>
  </conditionalFormatting>
  <conditionalFormatting sqref="B207:B1048576 B44:B77">
    <cfRule type="duplicateValues" dxfId="561" priority="162539"/>
  </conditionalFormatting>
  <conditionalFormatting sqref="E207:E1048576 E1:E4 E44:E77">
    <cfRule type="duplicateValues" dxfId="560" priority="162542"/>
  </conditionalFormatting>
  <conditionalFormatting sqref="E207:E1048576 E44:E77">
    <cfRule type="duplicateValues" dxfId="559" priority="162546"/>
  </conditionalFormatting>
  <conditionalFormatting sqref="E207:E1048576 E1:E4 E44:E77">
    <cfRule type="duplicateValues" dxfId="558" priority="162549"/>
    <cfRule type="duplicateValues" dxfId="557" priority="162550"/>
  </conditionalFormatting>
  <conditionalFormatting sqref="E207:E1048576 E1:E4 E44:E77">
    <cfRule type="duplicateValues" dxfId="556" priority="162557"/>
    <cfRule type="duplicateValues" dxfId="555" priority="162558"/>
    <cfRule type="duplicateValues" dxfId="554" priority="162559"/>
  </conditionalFormatting>
  <conditionalFormatting sqref="E207:E1048576 E44:E77">
    <cfRule type="duplicateValues" dxfId="553" priority="162569"/>
    <cfRule type="duplicateValues" dxfId="552" priority="162570"/>
    <cfRule type="duplicateValues" dxfId="551" priority="162571"/>
  </conditionalFormatting>
  <conditionalFormatting sqref="E207:E1048576 E44:E77">
    <cfRule type="duplicateValues" dxfId="550" priority="162578"/>
    <cfRule type="duplicateValues" dxfId="549" priority="162579"/>
  </conditionalFormatting>
  <conditionalFormatting sqref="B207:B1048576 B1:B4 B44:B77">
    <cfRule type="duplicateValues" dxfId="548" priority="162584"/>
    <cfRule type="duplicateValues" dxfId="547" priority="162585"/>
    <cfRule type="duplicateValues" dxfId="546" priority="162586"/>
    <cfRule type="duplicateValues" dxfId="545" priority="162587"/>
  </conditionalFormatting>
  <conditionalFormatting sqref="B207:B1048576 B1:B4 B44:B77">
    <cfRule type="duplicateValues" dxfId="544" priority="162604"/>
    <cfRule type="duplicateValues" dxfId="543" priority="162605"/>
    <cfRule type="duplicateValues" dxfId="542" priority="162606"/>
    <cfRule type="duplicateValues" dxfId="541" priority="162607"/>
    <cfRule type="duplicateValues" dxfId="540" priority="162608"/>
  </conditionalFormatting>
  <conditionalFormatting sqref="E207:E1048576 E1:E4 E44:E77">
    <cfRule type="duplicateValues" dxfId="539" priority="162619"/>
    <cfRule type="duplicateValues" dxfId="538" priority="162620"/>
    <cfRule type="duplicateValues" dxfId="537" priority="162621"/>
    <cfRule type="duplicateValues" dxfId="536" priority="162622"/>
  </conditionalFormatting>
  <conditionalFormatting sqref="E207:E1048576">
    <cfRule type="duplicateValues" dxfId="535" priority="582"/>
  </conditionalFormatting>
  <conditionalFormatting sqref="E207:E1048576 E1:E77">
    <cfRule type="duplicateValues" dxfId="534" priority="219"/>
    <cfRule type="duplicateValues" dxfId="533" priority="237"/>
  </conditionalFormatting>
  <conditionalFormatting sqref="B207:B1048576 B1:B77">
    <cfRule type="duplicateValues" dxfId="532" priority="218"/>
    <cfRule type="duplicateValues" dxfId="531" priority="235"/>
    <cfRule type="duplicateValues" dxfId="530" priority="236"/>
  </conditionalFormatting>
  <conditionalFormatting sqref="B22:B72">
    <cfRule type="duplicateValues" dxfId="529" priority="165066"/>
    <cfRule type="duplicateValues" dxfId="528" priority="165067"/>
  </conditionalFormatting>
  <conditionalFormatting sqref="B22:B72">
    <cfRule type="duplicateValues" dxfId="527" priority="165070"/>
  </conditionalFormatting>
  <conditionalFormatting sqref="B22:B72">
    <cfRule type="duplicateValues" dxfId="526" priority="165072"/>
    <cfRule type="duplicateValues" dxfId="525" priority="165073"/>
    <cfRule type="duplicateValues" dxfId="524" priority="165074"/>
  </conditionalFormatting>
  <conditionalFormatting sqref="B22:B72">
    <cfRule type="duplicateValues" dxfId="523" priority="165090"/>
    <cfRule type="duplicateValues" dxfId="522" priority="165091"/>
    <cfRule type="duplicateValues" dxfId="521" priority="165092"/>
    <cfRule type="duplicateValues" dxfId="520" priority="165093"/>
  </conditionalFormatting>
  <conditionalFormatting sqref="B22:B72">
    <cfRule type="duplicateValues" dxfId="519" priority="165098"/>
    <cfRule type="duplicateValues" dxfId="518" priority="165099"/>
    <cfRule type="duplicateValues" dxfId="517" priority="165100"/>
    <cfRule type="duplicateValues" dxfId="516" priority="165101"/>
    <cfRule type="duplicateValues" dxfId="515" priority="165102"/>
  </conditionalFormatting>
  <conditionalFormatting sqref="E22:E77">
    <cfRule type="duplicateValues" dxfId="514" priority="165600"/>
  </conditionalFormatting>
  <conditionalFormatting sqref="E22:E77">
    <cfRule type="duplicateValues" dxfId="513" priority="165601"/>
    <cfRule type="duplicateValues" dxfId="512" priority="165602"/>
  </conditionalFormatting>
  <conditionalFormatting sqref="E22:E77">
    <cfRule type="duplicateValues" dxfId="511" priority="165603"/>
    <cfRule type="duplicateValues" dxfId="510" priority="165604"/>
    <cfRule type="duplicateValues" dxfId="509" priority="165605"/>
  </conditionalFormatting>
  <conditionalFormatting sqref="E22:E77">
    <cfRule type="duplicateValues" dxfId="508" priority="165606"/>
    <cfRule type="duplicateValues" dxfId="507" priority="165607"/>
    <cfRule type="duplicateValues" dxfId="506" priority="165608"/>
    <cfRule type="duplicateValues" dxfId="505" priority="165609"/>
  </conditionalFormatting>
  <conditionalFormatting sqref="B73:B77">
    <cfRule type="duplicateValues" dxfId="504" priority="165610"/>
    <cfRule type="duplicateValues" dxfId="503" priority="165611"/>
  </conditionalFormatting>
  <conditionalFormatting sqref="B73:B77">
    <cfRule type="duplicateValues" dxfId="502" priority="165612"/>
  </conditionalFormatting>
  <conditionalFormatting sqref="B73:B77">
    <cfRule type="duplicateValues" dxfId="501" priority="165613"/>
    <cfRule type="duplicateValues" dxfId="500" priority="165614"/>
    <cfRule type="duplicateValues" dxfId="499" priority="165615"/>
  </conditionalFormatting>
  <conditionalFormatting sqref="B73:B77">
    <cfRule type="duplicateValues" dxfId="498" priority="165616"/>
    <cfRule type="duplicateValues" dxfId="497" priority="165617"/>
    <cfRule type="duplicateValues" dxfId="496" priority="165618"/>
    <cfRule type="duplicateValues" dxfId="495" priority="165619"/>
  </conditionalFormatting>
  <conditionalFormatting sqref="B73:B77">
    <cfRule type="duplicateValues" dxfId="494" priority="165620"/>
    <cfRule type="duplicateValues" dxfId="493" priority="165621"/>
    <cfRule type="duplicateValues" dxfId="492" priority="165622"/>
    <cfRule type="duplicateValues" dxfId="491" priority="165623"/>
    <cfRule type="duplicateValues" dxfId="490" priority="165624"/>
  </conditionalFormatting>
  <conditionalFormatting sqref="B78:B81">
    <cfRule type="duplicateValues" dxfId="489" priority="165803"/>
    <cfRule type="duplicateValues" dxfId="488" priority="165804"/>
  </conditionalFormatting>
  <conditionalFormatting sqref="B78:B81">
    <cfRule type="duplicateValues" dxfId="487" priority="165807"/>
  </conditionalFormatting>
  <conditionalFormatting sqref="B78:B81">
    <cfRule type="duplicateValues" dxfId="486" priority="165809"/>
    <cfRule type="duplicateValues" dxfId="485" priority="165810"/>
    <cfRule type="duplicateValues" dxfId="484" priority="165811"/>
  </conditionalFormatting>
  <conditionalFormatting sqref="E78:E81">
    <cfRule type="duplicateValues" dxfId="483" priority="165815"/>
  </conditionalFormatting>
  <conditionalFormatting sqref="E78:E81">
    <cfRule type="duplicateValues" dxfId="482" priority="165817"/>
    <cfRule type="duplicateValues" dxfId="481" priority="165818"/>
  </conditionalFormatting>
  <conditionalFormatting sqref="E78:E81">
    <cfRule type="duplicateValues" dxfId="480" priority="165821"/>
    <cfRule type="duplicateValues" dxfId="479" priority="165822"/>
    <cfRule type="duplicateValues" dxfId="478" priority="165823"/>
  </conditionalFormatting>
  <conditionalFormatting sqref="B78:B81">
    <cfRule type="duplicateValues" dxfId="477" priority="165827"/>
    <cfRule type="duplicateValues" dxfId="476" priority="165828"/>
    <cfRule type="duplicateValues" dxfId="475" priority="165829"/>
    <cfRule type="duplicateValues" dxfId="474" priority="165830"/>
  </conditionalFormatting>
  <conditionalFormatting sqref="B78:B81">
    <cfRule type="duplicateValues" dxfId="473" priority="165835"/>
    <cfRule type="duplicateValues" dxfId="472" priority="165836"/>
    <cfRule type="duplicateValues" dxfId="471" priority="165837"/>
    <cfRule type="duplicateValues" dxfId="470" priority="165838"/>
    <cfRule type="duplicateValues" dxfId="469" priority="165839"/>
  </conditionalFormatting>
  <conditionalFormatting sqref="E78:E81">
    <cfRule type="duplicateValues" dxfId="468" priority="165845"/>
    <cfRule type="duplicateValues" dxfId="467" priority="165846"/>
    <cfRule type="duplicateValues" dxfId="466" priority="165847"/>
    <cfRule type="duplicateValues" dxfId="465" priority="165848"/>
  </conditionalFormatting>
  <conditionalFormatting sqref="B82:B90">
    <cfRule type="duplicateValues" dxfId="464" priority="151"/>
    <cfRule type="duplicateValues" dxfId="463" priority="152"/>
  </conditionalFormatting>
  <conditionalFormatting sqref="B82:B90">
    <cfRule type="duplicateValues" dxfId="462" priority="150"/>
  </conditionalFormatting>
  <conditionalFormatting sqref="B82:B90">
    <cfRule type="duplicateValues" dxfId="461" priority="147"/>
    <cfRule type="duplicateValues" dxfId="460" priority="148"/>
    <cfRule type="duplicateValues" dxfId="459" priority="149"/>
  </conditionalFormatting>
  <conditionalFormatting sqref="E82:E90">
    <cfRule type="duplicateValues" dxfId="458" priority="146"/>
  </conditionalFormatting>
  <conditionalFormatting sqref="E82:E90">
    <cfRule type="duplicateValues" dxfId="457" priority="144"/>
    <cfRule type="duplicateValues" dxfId="456" priority="145"/>
  </conditionalFormatting>
  <conditionalFormatting sqref="E82:E90">
    <cfRule type="duplicateValues" dxfId="455" priority="141"/>
    <cfRule type="duplicateValues" dxfId="454" priority="142"/>
    <cfRule type="duplicateValues" dxfId="453" priority="143"/>
  </conditionalFormatting>
  <conditionalFormatting sqref="B82:B90">
    <cfRule type="duplicateValues" dxfId="452" priority="137"/>
    <cfRule type="duplicateValues" dxfId="451" priority="138"/>
    <cfRule type="duplicateValues" dxfId="450" priority="139"/>
    <cfRule type="duplicateValues" dxfId="449" priority="140"/>
  </conditionalFormatting>
  <conditionalFormatting sqref="B82:B90">
    <cfRule type="duplicateValues" dxfId="448" priority="132"/>
    <cfRule type="duplicateValues" dxfId="447" priority="133"/>
    <cfRule type="duplicateValues" dxfId="446" priority="134"/>
    <cfRule type="duplicateValues" dxfId="445" priority="135"/>
    <cfRule type="duplicateValues" dxfId="444" priority="136"/>
  </conditionalFormatting>
  <conditionalFormatting sqref="E82:E90">
    <cfRule type="duplicateValues" dxfId="443" priority="128"/>
    <cfRule type="duplicateValues" dxfId="442" priority="129"/>
    <cfRule type="duplicateValues" dxfId="441" priority="130"/>
    <cfRule type="duplicateValues" dxfId="440" priority="131"/>
  </conditionalFormatting>
  <conditionalFormatting sqref="B91:B109">
    <cfRule type="duplicateValues" dxfId="439" priority="166006"/>
    <cfRule type="duplicateValues" dxfId="438" priority="166007"/>
  </conditionalFormatting>
  <conditionalFormatting sqref="B91:B109">
    <cfRule type="duplicateValues" dxfId="437" priority="166008"/>
  </conditionalFormatting>
  <conditionalFormatting sqref="B91:B109">
    <cfRule type="duplicateValues" dxfId="436" priority="166009"/>
    <cfRule type="duplicateValues" dxfId="435" priority="166010"/>
    <cfRule type="duplicateValues" dxfId="434" priority="166011"/>
  </conditionalFormatting>
  <conditionalFormatting sqref="E91:E109">
    <cfRule type="duplicateValues" dxfId="433" priority="166012"/>
  </conditionalFormatting>
  <conditionalFormatting sqref="E91:E109">
    <cfRule type="duplicateValues" dxfId="432" priority="166013"/>
    <cfRule type="duplicateValues" dxfId="431" priority="166014"/>
  </conditionalFormatting>
  <conditionalFormatting sqref="E91:E109">
    <cfRule type="duplicateValues" dxfId="430" priority="166015"/>
    <cfRule type="duplicateValues" dxfId="429" priority="166016"/>
    <cfRule type="duplicateValues" dxfId="428" priority="166017"/>
  </conditionalFormatting>
  <conditionalFormatting sqref="B91:B109">
    <cfRule type="duplicateValues" dxfId="427" priority="166018"/>
    <cfRule type="duplicateValues" dxfId="426" priority="166019"/>
    <cfRule type="duplicateValues" dxfId="425" priority="166020"/>
    <cfRule type="duplicateValues" dxfId="424" priority="166021"/>
  </conditionalFormatting>
  <conditionalFormatting sqref="B91:B109">
    <cfRule type="duplicateValues" dxfId="423" priority="166022"/>
    <cfRule type="duplicateValues" dxfId="422" priority="166023"/>
    <cfRule type="duplicateValues" dxfId="421" priority="166024"/>
    <cfRule type="duplicateValues" dxfId="420" priority="166025"/>
    <cfRule type="duplicateValues" dxfId="419" priority="166026"/>
  </conditionalFormatting>
  <conditionalFormatting sqref="E91:E109">
    <cfRule type="duplicateValues" dxfId="418" priority="166027"/>
    <cfRule type="duplicateValues" dxfId="417" priority="166028"/>
    <cfRule type="duplicateValues" dxfId="416" priority="166029"/>
    <cfRule type="duplicateValues" dxfId="415" priority="166030"/>
  </conditionalFormatting>
  <conditionalFormatting sqref="B110:B112">
    <cfRule type="duplicateValues" dxfId="414" priority="166188"/>
    <cfRule type="duplicateValues" dxfId="413" priority="166189"/>
  </conditionalFormatting>
  <conditionalFormatting sqref="B110:B112">
    <cfRule type="duplicateValues" dxfId="412" priority="166190"/>
  </conditionalFormatting>
  <conditionalFormatting sqref="B110:B112">
    <cfRule type="duplicateValues" dxfId="411" priority="166191"/>
    <cfRule type="duplicateValues" dxfId="410" priority="166192"/>
    <cfRule type="duplicateValues" dxfId="409" priority="166193"/>
  </conditionalFormatting>
  <conditionalFormatting sqref="E110:E112">
    <cfRule type="duplicateValues" dxfId="408" priority="166194"/>
  </conditionalFormatting>
  <conditionalFormatting sqref="E110:E112">
    <cfRule type="duplicateValues" dxfId="407" priority="166195"/>
    <cfRule type="duplicateValues" dxfId="406" priority="166196"/>
  </conditionalFormatting>
  <conditionalFormatting sqref="E110:E112">
    <cfRule type="duplicateValues" dxfId="405" priority="166197"/>
    <cfRule type="duplicateValues" dxfId="404" priority="166198"/>
    <cfRule type="duplicateValues" dxfId="403" priority="166199"/>
  </conditionalFormatting>
  <conditionalFormatting sqref="B110:B112">
    <cfRule type="duplicateValues" dxfId="402" priority="166200"/>
    <cfRule type="duplicateValues" dxfId="401" priority="166201"/>
    <cfRule type="duplicateValues" dxfId="400" priority="166202"/>
    <cfRule type="duplicateValues" dxfId="399" priority="166203"/>
  </conditionalFormatting>
  <conditionalFormatting sqref="B110:B112">
    <cfRule type="duplicateValues" dxfId="398" priority="166204"/>
    <cfRule type="duplicateValues" dxfId="397" priority="166205"/>
    <cfRule type="duplicateValues" dxfId="396" priority="166206"/>
    <cfRule type="duplicateValues" dxfId="395" priority="166207"/>
    <cfRule type="duplicateValues" dxfId="394" priority="166208"/>
  </conditionalFormatting>
  <conditionalFormatting sqref="E110:E112">
    <cfRule type="duplicateValues" dxfId="393" priority="166209"/>
    <cfRule type="duplicateValues" dxfId="392" priority="166210"/>
    <cfRule type="duplicateValues" dxfId="391" priority="166211"/>
    <cfRule type="duplicateValues" dxfId="390" priority="166212"/>
  </conditionalFormatting>
  <conditionalFormatting sqref="B5:B21">
    <cfRule type="duplicateValues" dxfId="389" priority="166284"/>
    <cfRule type="duplicateValues" dxfId="388" priority="166285"/>
  </conditionalFormatting>
  <conditionalFormatting sqref="B5:B21">
    <cfRule type="duplicateValues" dxfId="387" priority="166286"/>
  </conditionalFormatting>
  <conditionalFormatting sqref="B5:B21">
    <cfRule type="duplicateValues" dxfId="386" priority="166287"/>
    <cfRule type="duplicateValues" dxfId="385" priority="166288"/>
    <cfRule type="duplicateValues" dxfId="384" priority="166289"/>
  </conditionalFormatting>
  <conditionalFormatting sqref="E5:E21">
    <cfRule type="duplicateValues" dxfId="383" priority="166290"/>
  </conditionalFormatting>
  <conditionalFormatting sqref="E5:E21">
    <cfRule type="duplicateValues" dxfId="382" priority="166291"/>
    <cfRule type="duplicateValues" dxfId="381" priority="166292"/>
  </conditionalFormatting>
  <conditionalFormatting sqref="E5:E21">
    <cfRule type="duplicateValues" dxfId="380" priority="166293"/>
    <cfRule type="duplicateValues" dxfId="379" priority="166294"/>
    <cfRule type="duplicateValues" dxfId="378" priority="166295"/>
  </conditionalFormatting>
  <conditionalFormatting sqref="B5:B21">
    <cfRule type="duplicateValues" dxfId="377" priority="166296"/>
    <cfRule type="duplicateValues" dxfId="376" priority="166297"/>
    <cfRule type="duplicateValues" dxfId="375" priority="166298"/>
    <cfRule type="duplicateValues" dxfId="374" priority="166299"/>
  </conditionalFormatting>
  <conditionalFormatting sqref="B5:B21">
    <cfRule type="duplicateValues" dxfId="373" priority="166300"/>
    <cfRule type="duplicateValues" dxfId="372" priority="166301"/>
    <cfRule type="duplicateValues" dxfId="371" priority="166302"/>
    <cfRule type="duplicateValues" dxfId="370" priority="166303"/>
    <cfRule type="duplicateValues" dxfId="369" priority="166304"/>
  </conditionalFormatting>
  <conditionalFormatting sqref="E5:E21">
    <cfRule type="duplicateValues" dxfId="368" priority="166305"/>
    <cfRule type="duplicateValues" dxfId="367" priority="166306"/>
    <cfRule type="duplicateValues" dxfId="366" priority="166307"/>
    <cfRule type="duplicateValues" dxfId="365" priority="166308"/>
  </conditionalFormatting>
  <conditionalFormatting sqref="B113:B126">
    <cfRule type="duplicateValues" dxfId="364" priority="76"/>
    <cfRule type="duplicateValues" dxfId="363" priority="77"/>
  </conditionalFormatting>
  <conditionalFormatting sqref="B113:B126">
    <cfRule type="duplicateValues" dxfId="362" priority="75"/>
  </conditionalFormatting>
  <conditionalFormatting sqref="B113:B126">
    <cfRule type="duplicateValues" dxfId="361" priority="72"/>
    <cfRule type="duplicateValues" dxfId="360" priority="73"/>
    <cfRule type="duplicateValues" dxfId="359" priority="74"/>
  </conditionalFormatting>
  <conditionalFormatting sqref="E113:E126">
    <cfRule type="duplicateValues" dxfId="358" priority="71"/>
  </conditionalFormatting>
  <conditionalFormatting sqref="E113:E126">
    <cfRule type="duplicateValues" dxfId="357" priority="69"/>
    <cfRule type="duplicateValues" dxfId="356" priority="70"/>
  </conditionalFormatting>
  <conditionalFormatting sqref="E113:E126">
    <cfRule type="duplicateValues" dxfId="355" priority="66"/>
    <cfRule type="duplicateValues" dxfId="354" priority="67"/>
    <cfRule type="duplicateValues" dxfId="353" priority="68"/>
  </conditionalFormatting>
  <conditionalFormatting sqref="B113:B126">
    <cfRule type="duplicateValues" dxfId="352" priority="62"/>
    <cfRule type="duplicateValues" dxfId="351" priority="63"/>
    <cfRule type="duplicateValues" dxfId="350" priority="64"/>
    <cfRule type="duplicateValues" dxfId="349" priority="65"/>
  </conditionalFormatting>
  <conditionalFormatting sqref="B113:B126">
    <cfRule type="duplicateValues" dxfId="348" priority="57"/>
    <cfRule type="duplicateValues" dxfId="347" priority="58"/>
    <cfRule type="duplicateValues" dxfId="346" priority="59"/>
    <cfRule type="duplicateValues" dxfId="345" priority="60"/>
    <cfRule type="duplicateValues" dxfId="344" priority="61"/>
  </conditionalFormatting>
  <conditionalFormatting sqref="E113:E126">
    <cfRule type="duplicateValues" dxfId="343" priority="53"/>
    <cfRule type="duplicateValues" dxfId="342" priority="54"/>
    <cfRule type="duplicateValues" dxfId="341" priority="55"/>
    <cfRule type="duplicateValues" dxfId="340" priority="56"/>
  </conditionalFormatting>
  <conditionalFormatting sqref="E207:E1048576 E1:E126">
    <cfRule type="duplicateValues" dxfId="339" priority="52"/>
  </conditionalFormatting>
  <conditionalFormatting sqref="B127:B166">
    <cfRule type="duplicateValues" dxfId="338" priority="166929"/>
    <cfRule type="duplicateValues" dxfId="337" priority="166930"/>
  </conditionalFormatting>
  <conditionalFormatting sqref="B127:B166">
    <cfRule type="duplicateValues" dxfId="336" priority="166931"/>
  </conditionalFormatting>
  <conditionalFormatting sqref="B127:B166">
    <cfRule type="duplicateValues" dxfId="335" priority="166932"/>
    <cfRule type="duplicateValues" dxfId="334" priority="166933"/>
    <cfRule type="duplicateValues" dxfId="333" priority="166934"/>
  </conditionalFormatting>
  <conditionalFormatting sqref="E127:E166">
    <cfRule type="duplicateValues" dxfId="332" priority="166935"/>
  </conditionalFormatting>
  <conditionalFormatting sqref="E127:E166">
    <cfRule type="duplicateValues" dxfId="331" priority="166936"/>
    <cfRule type="duplicateValues" dxfId="330" priority="166937"/>
  </conditionalFormatting>
  <conditionalFormatting sqref="E127:E166">
    <cfRule type="duplicateValues" dxfId="329" priority="166938"/>
    <cfRule type="duplicateValues" dxfId="328" priority="166939"/>
    <cfRule type="duplicateValues" dxfId="327" priority="166940"/>
  </conditionalFormatting>
  <conditionalFormatting sqref="B127:B166">
    <cfRule type="duplicateValues" dxfId="326" priority="166941"/>
    <cfRule type="duplicateValues" dxfId="325" priority="166942"/>
    <cfRule type="duplicateValues" dxfId="324" priority="166943"/>
    <cfRule type="duplicateValues" dxfId="323" priority="166944"/>
  </conditionalFormatting>
  <conditionalFormatting sqref="B127:B166">
    <cfRule type="duplicateValues" dxfId="322" priority="166945"/>
    <cfRule type="duplicateValues" dxfId="321" priority="166946"/>
    <cfRule type="duplicateValues" dxfId="320" priority="166947"/>
    <cfRule type="duplicateValues" dxfId="319" priority="166948"/>
    <cfRule type="duplicateValues" dxfId="318" priority="166949"/>
  </conditionalFormatting>
  <conditionalFormatting sqref="E127:E166">
    <cfRule type="duplicateValues" dxfId="317" priority="166950"/>
    <cfRule type="duplicateValues" dxfId="316" priority="166951"/>
    <cfRule type="duplicateValues" dxfId="315" priority="166952"/>
    <cfRule type="duplicateValues" dxfId="314" priority="166953"/>
  </conditionalFormatting>
  <conditionalFormatting sqref="B167:B206">
    <cfRule type="duplicateValues" dxfId="313" priority="168018"/>
    <cfRule type="duplicateValues" dxfId="312" priority="168019"/>
  </conditionalFormatting>
  <conditionalFormatting sqref="B167:B206">
    <cfRule type="duplicateValues" dxfId="311" priority="168020"/>
  </conditionalFormatting>
  <conditionalFormatting sqref="B167:B206">
    <cfRule type="duplicateValues" dxfId="310" priority="168021"/>
    <cfRule type="duplicateValues" dxfId="309" priority="168022"/>
    <cfRule type="duplicateValues" dxfId="308" priority="168023"/>
  </conditionalFormatting>
  <conditionalFormatting sqref="E167:E206">
    <cfRule type="duplicateValues" dxfId="307" priority="168024"/>
  </conditionalFormatting>
  <conditionalFormatting sqref="E167:E206">
    <cfRule type="duplicateValues" dxfId="306" priority="168025"/>
    <cfRule type="duplicateValues" dxfId="305" priority="168026"/>
  </conditionalFormatting>
  <conditionalFormatting sqref="E167:E206">
    <cfRule type="duplicateValues" dxfId="304" priority="168027"/>
    <cfRule type="duplicateValues" dxfId="303" priority="168028"/>
    <cfRule type="duplicateValues" dxfId="302" priority="168029"/>
  </conditionalFormatting>
  <conditionalFormatting sqref="B167:B206">
    <cfRule type="duplicateValues" dxfId="301" priority="168030"/>
    <cfRule type="duplicateValues" dxfId="300" priority="168031"/>
    <cfRule type="duplicateValues" dxfId="299" priority="168032"/>
    <cfRule type="duplicateValues" dxfId="298" priority="168033"/>
  </conditionalFormatting>
  <conditionalFormatting sqref="B167:B206">
    <cfRule type="duplicateValues" dxfId="297" priority="168034"/>
    <cfRule type="duplicateValues" dxfId="296" priority="168035"/>
    <cfRule type="duplicateValues" dxfId="295" priority="168036"/>
    <cfRule type="duplicateValues" dxfId="294" priority="168037"/>
    <cfRule type="duplicateValues" dxfId="293" priority="168038"/>
  </conditionalFormatting>
  <conditionalFormatting sqref="E167:E206">
    <cfRule type="duplicateValues" dxfId="292" priority="168039"/>
    <cfRule type="duplicateValues" dxfId="291" priority="168040"/>
    <cfRule type="duplicateValues" dxfId="290" priority="168041"/>
    <cfRule type="duplicateValues" dxfId="289" priority="168042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05"/>
  <sheetViews>
    <sheetView tabSelected="1" zoomScale="70" zoomScaleNormal="70" workbookViewId="0">
      <selection activeCell="F122" sqref="F122"/>
    </sheetView>
  </sheetViews>
  <sheetFormatPr defaultColWidth="23.42578125" defaultRowHeight="15" x14ac:dyDescent="0.25"/>
  <cols>
    <col min="1" max="1" width="26.42578125" style="111" bestFit="1" customWidth="1"/>
    <col min="2" max="2" width="20.42578125" style="114" bestFit="1" customWidth="1"/>
    <col min="3" max="3" width="55.140625" style="111" bestFit="1" customWidth="1"/>
    <col min="4" max="4" width="51.85546875" style="111" bestFit="1" customWidth="1"/>
    <col min="5" max="5" width="14.7109375" style="68" bestFit="1" customWidth="1"/>
    <col min="6" max="6" width="23" style="80" bestFit="1" customWidth="1"/>
    <col min="7" max="7" width="6.85546875" style="80" bestFit="1" customWidth="1"/>
    <col min="8" max="8" width="54.140625" style="80" bestFit="1" customWidth="1"/>
    <col min="9" max="9" width="5.28515625" style="80" bestFit="1" customWidth="1"/>
    <col min="10" max="10" width="22.28515625" style="80" bestFit="1" customWidth="1"/>
    <col min="11" max="11" width="3.7109375" style="80" bestFit="1" customWidth="1"/>
    <col min="12" max="16384" width="23.42578125" style="80"/>
  </cols>
  <sheetData>
    <row r="1" spans="1:11" ht="25.5" customHeight="1" x14ac:dyDescent="0.25">
      <c r="A1" s="158" t="s">
        <v>2144</v>
      </c>
      <c r="B1" s="159"/>
      <c r="C1" s="159"/>
      <c r="D1" s="159"/>
      <c r="E1" s="160"/>
      <c r="F1" s="156" t="s">
        <v>2535</v>
      </c>
      <c r="G1" s="157"/>
      <c r="H1" s="98">
        <f>COUNTIF(A:E,"2 Gavetas Vacías + 1 Fallando")</f>
        <v>0</v>
      </c>
      <c r="I1" s="98">
        <f>COUNTIF(A:E,("3 Gavetas Vacías"))</f>
        <v>8</v>
      </c>
      <c r="J1" s="119">
        <f>COUNTIF(A:E,"2 Gavetas Fallando + 1 Vacia")</f>
        <v>0</v>
      </c>
      <c r="K1" s="119">
        <f>COUNTIF(A:E,"1 Gaveta Vacia + 2 Gavetas Fallando")</f>
        <v>0</v>
      </c>
    </row>
    <row r="2" spans="1:11" ht="25.5" customHeight="1" x14ac:dyDescent="0.25">
      <c r="A2" s="161" t="s">
        <v>2605</v>
      </c>
      <c r="B2" s="162"/>
      <c r="C2" s="162"/>
      <c r="D2" s="162"/>
      <c r="E2" s="163"/>
      <c r="F2" s="97" t="s">
        <v>2534</v>
      </c>
      <c r="G2" s="96">
        <f>G3+G4</f>
        <v>202</v>
      </c>
      <c r="H2" s="97" t="s">
        <v>2541</v>
      </c>
      <c r="I2" s="96">
        <f>COUNTIF(A:E,"Abastecido")</f>
        <v>55</v>
      </c>
      <c r="J2" s="97" t="s">
        <v>2553</v>
      </c>
      <c r="K2" s="96">
        <f>COUNTIF(REPORTE!A:Q,"REINICIO FALLIDO")</f>
        <v>0</v>
      </c>
    </row>
    <row r="3" spans="1:11" ht="15" customHeight="1" x14ac:dyDescent="0.25">
      <c r="A3" s="167"/>
      <c r="B3" s="168"/>
      <c r="C3" s="169"/>
      <c r="D3" s="169"/>
      <c r="E3" s="170"/>
      <c r="F3" s="97" t="s">
        <v>2533</v>
      </c>
      <c r="G3" s="96">
        <f>COUNTIF(REPORTE!A:Q,"fuera de Servicio")</f>
        <v>126</v>
      </c>
      <c r="H3" s="97" t="s">
        <v>2609</v>
      </c>
      <c r="I3" s="96">
        <f>COUNTIF(A:E,"GAVETAS VACIAS + GAVETAS FALLANDO")</f>
        <v>9</v>
      </c>
      <c r="J3" s="97" t="s">
        <v>2554</v>
      </c>
      <c r="K3" s="96">
        <f>COUNTIF(REPORTE!A:Q,"CARGA FALLIDA")</f>
        <v>2</v>
      </c>
    </row>
    <row r="4" spans="1:11" ht="15" customHeight="1" thickBot="1" x14ac:dyDescent="0.3">
      <c r="A4" s="219" t="s">
        <v>2405</v>
      </c>
      <c r="B4" s="223">
        <v>44466.25</v>
      </c>
      <c r="C4" s="171"/>
      <c r="D4" s="171"/>
      <c r="E4" s="172"/>
      <c r="F4" s="97" t="s">
        <v>2530</v>
      </c>
      <c r="G4" s="96">
        <f>COUNTIF(REPORTE!A:Q,"En Servicio")</f>
        <v>76</v>
      </c>
      <c r="H4" s="97" t="s">
        <v>2608</v>
      </c>
      <c r="I4" s="96">
        <f>COUNTIF(A:E,"Solucionado")</f>
        <v>10</v>
      </c>
      <c r="J4" s="97" t="s">
        <v>2555</v>
      </c>
      <c r="K4" s="96">
        <f>COUNTIF(REPORTE!P4:P4,"PRINTER")</f>
        <v>0</v>
      </c>
    </row>
    <row r="5" spans="1:11" ht="18.75" thickBot="1" x14ac:dyDescent="0.3">
      <c r="A5" s="219" t="s">
        <v>2406</v>
      </c>
      <c r="B5" s="223">
        <v>44466.708333333336</v>
      </c>
      <c r="C5" s="171"/>
      <c r="D5" s="171"/>
      <c r="E5" s="172"/>
      <c r="F5" s="97" t="s">
        <v>2531</v>
      </c>
      <c r="G5" s="96">
        <f>COUNTIF(REPORTE!A:Q,"REINICIO EXITOSO")</f>
        <v>0</v>
      </c>
      <c r="H5" s="97" t="s">
        <v>2536</v>
      </c>
      <c r="I5" s="96">
        <f>I1+H1+J1+K1</f>
        <v>8</v>
      </c>
      <c r="J5" s="119"/>
      <c r="K5" s="119"/>
    </row>
    <row r="6" spans="1:11" ht="15" customHeight="1" x14ac:dyDescent="0.25">
      <c r="A6" s="153"/>
      <c r="B6" s="154"/>
      <c r="C6" s="173"/>
      <c r="D6" s="173"/>
      <c r="E6" s="174"/>
      <c r="F6" s="97" t="s">
        <v>2532</v>
      </c>
      <c r="G6" s="96">
        <f>COUNTIF(REPORTE!A:Q,"CARGA EXITOSA")</f>
        <v>2</v>
      </c>
      <c r="H6" s="97" t="s">
        <v>2540</v>
      </c>
      <c r="I6" s="96">
        <f>COUNTIF(A:E,"GAVETA DE DEPOSITO LLENA")</f>
        <v>0</v>
      </c>
      <c r="J6" s="119"/>
      <c r="K6" s="119"/>
    </row>
    <row r="7" spans="1:11" ht="18" customHeight="1" thickBot="1" x14ac:dyDescent="0.3">
      <c r="A7" s="164" t="s">
        <v>2557</v>
      </c>
      <c r="B7" s="165"/>
      <c r="C7" s="165"/>
      <c r="D7" s="165"/>
      <c r="E7" s="166"/>
      <c r="F7" s="97" t="s">
        <v>2607</v>
      </c>
      <c r="G7" s="96">
        <f>COUNTIF(A:E,"Sin Efectivo")</f>
        <v>12</v>
      </c>
      <c r="H7" s="97" t="s">
        <v>2539</v>
      </c>
      <c r="I7" s="96">
        <f>COUNTIF(A:E,"GAVETA DE RECHAZO LLENA")</f>
        <v>3</v>
      </c>
      <c r="J7" s="119"/>
      <c r="K7" s="119"/>
    </row>
    <row r="8" spans="1:11" ht="18.75" customHeight="1" x14ac:dyDescent="0.25">
      <c r="A8" s="224" t="s">
        <v>15</v>
      </c>
      <c r="B8" s="224" t="s">
        <v>2407</v>
      </c>
      <c r="C8" s="224" t="s">
        <v>46</v>
      </c>
      <c r="D8" s="227" t="s">
        <v>2410</v>
      </c>
      <c r="E8" s="224" t="s">
        <v>2408</v>
      </c>
    </row>
    <row r="9" spans="1:11" s="119" customFormat="1" ht="18" x14ac:dyDescent="0.25">
      <c r="A9" s="221" t="s">
        <v>1270</v>
      </c>
      <c r="B9" s="232">
        <v>622</v>
      </c>
      <c r="C9" s="221" t="s">
        <v>1626</v>
      </c>
      <c r="D9" s="230" t="s">
        <v>2620</v>
      </c>
      <c r="E9" s="235">
        <v>3336037100</v>
      </c>
    </row>
    <row r="10" spans="1:11" s="119" customFormat="1" ht="18" x14ac:dyDescent="0.25">
      <c r="A10" s="222" t="s">
        <v>1271</v>
      </c>
      <c r="B10" s="232">
        <v>111</v>
      </c>
      <c r="C10" s="222" t="s">
        <v>1361</v>
      </c>
      <c r="D10" s="230" t="s">
        <v>2620</v>
      </c>
      <c r="E10" s="235">
        <v>3336037402</v>
      </c>
    </row>
    <row r="11" spans="1:11" s="119" customFormat="1" ht="18.75" customHeight="1" x14ac:dyDescent="0.25">
      <c r="A11" s="221" t="s">
        <v>1271</v>
      </c>
      <c r="B11" s="216">
        <v>843</v>
      </c>
      <c r="C11" s="221" t="s">
        <v>1760</v>
      </c>
      <c r="D11" s="230" t="s">
        <v>2620</v>
      </c>
      <c r="E11" s="232" t="s">
        <v>2641</v>
      </c>
    </row>
    <row r="12" spans="1:11" s="119" customFormat="1" ht="18.75" customHeight="1" x14ac:dyDescent="0.25">
      <c r="A12" s="221" t="s">
        <v>1273</v>
      </c>
      <c r="B12" s="216">
        <v>119</v>
      </c>
      <c r="C12" s="221" t="s">
        <v>2216</v>
      </c>
      <c r="D12" s="230" t="s">
        <v>2620</v>
      </c>
      <c r="E12" s="232" t="s">
        <v>2642</v>
      </c>
    </row>
    <row r="13" spans="1:11" s="119" customFormat="1" ht="18" x14ac:dyDescent="0.25">
      <c r="A13" s="221" t="s">
        <v>1271</v>
      </c>
      <c r="B13" s="216">
        <v>630</v>
      </c>
      <c r="C13" s="221" t="s">
        <v>1632</v>
      </c>
      <c r="D13" s="230" t="s">
        <v>2620</v>
      </c>
      <c r="E13" s="232">
        <v>3336036947</v>
      </c>
    </row>
    <row r="14" spans="1:11" s="119" customFormat="1" ht="18" x14ac:dyDescent="0.25">
      <c r="A14" s="221" t="s">
        <v>1273</v>
      </c>
      <c r="B14" s="216">
        <v>965</v>
      </c>
      <c r="C14" s="221" t="s">
        <v>2275</v>
      </c>
      <c r="D14" s="230" t="s">
        <v>2620</v>
      </c>
      <c r="E14" s="232">
        <v>3336036948</v>
      </c>
    </row>
    <row r="15" spans="1:11" s="119" customFormat="1" ht="18.75" customHeight="1" x14ac:dyDescent="0.25">
      <c r="A15" s="221" t="s">
        <v>1270</v>
      </c>
      <c r="B15" s="216">
        <v>36</v>
      </c>
      <c r="C15" s="221" t="s">
        <v>1315</v>
      </c>
      <c r="D15" s="230" t="s">
        <v>2620</v>
      </c>
      <c r="E15" s="232">
        <v>3336036404</v>
      </c>
    </row>
    <row r="16" spans="1:11" s="119" customFormat="1" ht="18" x14ac:dyDescent="0.25">
      <c r="A16" s="221" t="s">
        <v>1270</v>
      </c>
      <c r="B16" s="216">
        <v>911</v>
      </c>
      <c r="C16" s="221" t="s">
        <v>1813</v>
      </c>
      <c r="D16" s="230" t="s">
        <v>2620</v>
      </c>
      <c r="E16" s="232">
        <v>3336036538</v>
      </c>
    </row>
    <row r="17" spans="1:5" s="106" customFormat="1" ht="18.75" customHeight="1" x14ac:dyDescent="0.25">
      <c r="A17" s="221" t="s">
        <v>1270</v>
      </c>
      <c r="B17" s="216">
        <v>409</v>
      </c>
      <c r="C17" s="221" t="s">
        <v>1498</v>
      </c>
      <c r="D17" s="230" t="s">
        <v>2620</v>
      </c>
      <c r="E17" s="232">
        <v>3336036539</v>
      </c>
    </row>
    <row r="18" spans="1:5" s="106" customFormat="1" ht="18" customHeight="1" x14ac:dyDescent="0.25">
      <c r="A18" s="221" t="s">
        <v>1270</v>
      </c>
      <c r="B18" s="216">
        <v>23</v>
      </c>
      <c r="C18" s="221" t="s">
        <v>2356</v>
      </c>
      <c r="D18" s="230" t="s">
        <v>2620</v>
      </c>
      <c r="E18" s="232">
        <v>3336036214</v>
      </c>
    </row>
    <row r="19" spans="1:5" s="106" customFormat="1" ht="18" customHeight="1" x14ac:dyDescent="0.25">
      <c r="A19" s="221" t="s">
        <v>1270</v>
      </c>
      <c r="B19" s="216">
        <v>722</v>
      </c>
      <c r="C19" s="221" t="s">
        <v>1665</v>
      </c>
      <c r="D19" s="230" t="s">
        <v>2620</v>
      </c>
      <c r="E19" s="232" t="s">
        <v>2638</v>
      </c>
    </row>
    <row r="20" spans="1:5" s="106" customFormat="1" ht="18" customHeight="1" x14ac:dyDescent="0.25">
      <c r="A20" s="221" t="s">
        <v>1270</v>
      </c>
      <c r="B20" s="216">
        <v>410</v>
      </c>
      <c r="C20" s="221" t="s">
        <v>1499</v>
      </c>
      <c r="D20" s="230" t="s">
        <v>2620</v>
      </c>
      <c r="E20" s="232" t="s">
        <v>2639</v>
      </c>
    </row>
    <row r="21" spans="1:5" s="119" customFormat="1" ht="18" customHeight="1" x14ac:dyDescent="0.25">
      <c r="A21" s="221" t="s">
        <v>1273</v>
      </c>
      <c r="B21" s="216">
        <v>748</v>
      </c>
      <c r="C21" s="221" t="s">
        <v>2362</v>
      </c>
      <c r="D21" s="230" t="s">
        <v>2620</v>
      </c>
      <c r="E21" s="232" t="s">
        <v>2644</v>
      </c>
    </row>
    <row r="22" spans="1:5" s="119" customFormat="1" ht="18" customHeight="1" x14ac:dyDescent="0.25">
      <c r="A22" s="221" t="s">
        <v>1270</v>
      </c>
      <c r="B22" s="216">
        <v>813</v>
      </c>
      <c r="C22" s="221" t="s">
        <v>2698</v>
      </c>
      <c r="D22" s="230" t="s">
        <v>2620</v>
      </c>
      <c r="E22" s="232">
        <v>3336037006</v>
      </c>
    </row>
    <row r="23" spans="1:5" s="119" customFormat="1" ht="18.75" customHeight="1" x14ac:dyDescent="0.25">
      <c r="A23" s="221" t="s">
        <v>1270</v>
      </c>
      <c r="B23" s="216">
        <v>552</v>
      </c>
      <c r="C23" s="221" t="s">
        <v>1571</v>
      </c>
      <c r="D23" s="230" t="s">
        <v>2620</v>
      </c>
      <c r="E23" s="232">
        <v>3336037049</v>
      </c>
    </row>
    <row r="24" spans="1:5" s="119" customFormat="1" ht="18.75" customHeight="1" x14ac:dyDescent="0.25">
      <c r="A24" s="221" t="s">
        <v>1270</v>
      </c>
      <c r="B24" s="216">
        <v>54</v>
      </c>
      <c r="C24" s="221" t="s">
        <v>2310</v>
      </c>
      <c r="D24" s="230" t="s">
        <v>2620</v>
      </c>
      <c r="E24" s="235">
        <v>3336037478</v>
      </c>
    </row>
    <row r="25" spans="1:5" s="119" customFormat="1" ht="18.75" customHeight="1" x14ac:dyDescent="0.25">
      <c r="A25" s="221" t="s">
        <v>1272</v>
      </c>
      <c r="B25" s="216">
        <v>537</v>
      </c>
      <c r="C25" s="221" t="s">
        <v>1562</v>
      </c>
      <c r="D25" s="230" t="s">
        <v>2620</v>
      </c>
      <c r="E25" s="232" t="s">
        <v>2643</v>
      </c>
    </row>
    <row r="26" spans="1:5" s="119" customFormat="1" ht="18.75" customHeight="1" x14ac:dyDescent="0.25">
      <c r="A26" s="221" t="s">
        <v>1271</v>
      </c>
      <c r="B26" s="216">
        <v>293</v>
      </c>
      <c r="C26" s="221" t="s">
        <v>2353</v>
      </c>
      <c r="D26" s="230" t="s">
        <v>2620</v>
      </c>
      <c r="E26" s="232">
        <v>3336036566</v>
      </c>
    </row>
    <row r="27" spans="1:5" s="119" customFormat="1" ht="18.75" customHeight="1" x14ac:dyDescent="0.25">
      <c r="A27" s="221" t="s">
        <v>1270</v>
      </c>
      <c r="B27" s="216">
        <v>443</v>
      </c>
      <c r="C27" s="221" t="s">
        <v>1520</v>
      </c>
      <c r="D27" s="230" t="s">
        <v>2620</v>
      </c>
      <c r="E27" s="232">
        <v>3336036573</v>
      </c>
    </row>
    <row r="28" spans="1:5" s="119" customFormat="1" ht="18" customHeight="1" x14ac:dyDescent="0.25">
      <c r="A28" s="221" t="s">
        <v>1270</v>
      </c>
      <c r="B28" s="233">
        <v>527</v>
      </c>
      <c r="C28" s="221" t="s">
        <v>1949</v>
      </c>
      <c r="D28" s="230" t="s">
        <v>2620</v>
      </c>
      <c r="E28" s="235">
        <v>3336036576</v>
      </c>
    </row>
    <row r="29" spans="1:5" s="119" customFormat="1" ht="18" customHeight="1" x14ac:dyDescent="0.25">
      <c r="A29" s="221" t="s">
        <v>1272</v>
      </c>
      <c r="B29" s="232">
        <v>870</v>
      </c>
      <c r="C29" s="221" t="s">
        <v>1782</v>
      </c>
      <c r="D29" s="230" t="s">
        <v>2620</v>
      </c>
      <c r="E29" s="235">
        <v>3336036999</v>
      </c>
    </row>
    <row r="30" spans="1:5" s="119" customFormat="1" ht="18" customHeight="1" x14ac:dyDescent="0.25">
      <c r="A30" s="221" t="s">
        <v>1271</v>
      </c>
      <c r="B30" s="216">
        <v>634</v>
      </c>
      <c r="C30" s="221" t="s">
        <v>1636</v>
      </c>
      <c r="D30" s="230" t="s">
        <v>2620</v>
      </c>
      <c r="E30" s="232">
        <v>3336036838</v>
      </c>
    </row>
    <row r="31" spans="1:5" s="119" customFormat="1" ht="18" customHeight="1" x14ac:dyDescent="0.25">
      <c r="A31" s="221" t="s">
        <v>1270</v>
      </c>
      <c r="B31" s="216">
        <v>620</v>
      </c>
      <c r="C31" s="221" t="s">
        <v>1625</v>
      </c>
      <c r="D31" s="230" t="s">
        <v>2620</v>
      </c>
      <c r="E31" s="232">
        <v>3336035700</v>
      </c>
    </row>
    <row r="32" spans="1:5" s="119" customFormat="1" ht="18" customHeight="1" x14ac:dyDescent="0.25">
      <c r="A32" s="221" t="s">
        <v>1273</v>
      </c>
      <c r="B32" s="235">
        <v>888</v>
      </c>
      <c r="C32" s="221" t="s">
        <v>2259</v>
      </c>
      <c r="D32" s="230" t="s">
        <v>2620</v>
      </c>
      <c r="E32" s="235">
        <v>3336037014</v>
      </c>
    </row>
    <row r="33" spans="1:5" s="119" customFormat="1" ht="18" customHeight="1" x14ac:dyDescent="0.25">
      <c r="A33" s="221" t="s">
        <v>1270</v>
      </c>
      <c r="B33" s="232">
        <v>640</v>
      </c>
      <c r="C33" s="221" t="s">
        <v>1640</v>
      </c>
      <c r="D33" s="230" t="s">
        <v>2620</v>
      </c>
      <c r="E33" s="235" t="s">
        <v>2699</v>
      </c>
    </row>
    <row r="34" spans="1:5" s="119" customFormat="1" ht="19.5" customHeight="1" x14ac:dyDescent="0.25">
      <c r="A34" s="221" t="s">
        <v>1270</v>
      </c>
      <c r="B34" s="216">
        <v>889</v>
      </c>
      <c r="C34" s="221" t="s">
        <v>2241</v>
      </c>
      <c r="D34" s="230" t="s">
        <v>2620</v>
      </c>
      <c r="E34" s="232">
        <v>3336037556</v>
      </c>
    </row>
    <row r="35" spans="1:5" s="119" customFormat="1" ht="19.5" customHeight="1" x14ac:dyDescent="0.25">
      <c r="A35" s="221" t="s">
        <v>1270</v>
      </c>
      <c r="B35" s="216">
        <v>554</v>
      </c>
      <c r="C35" s="221" t="s">
        <v>1572</v>
      </c>
      <c r="D35" s="230" t="s">
        <v>2620</v>
      </c>
      <c r="E35" s="232">
        <v>3336037500</v>
      </c>
    </row>
    <row r="36" spans="1:5" s="119" customFormat="1" ht="19.5" customHeight="1" x14ac:dyDescent="0.25">
      <c r="A36" s="221" t="s">
        <v>1273</v>
      </c>
      <c r="B36" s="216">
        <v>632</v>
      </c>
      <c r="C36" s="221" t="s">
        <v>1634</v>
      </c>
      <c r="D36" s="230" t="s">
        <v>2620</v>
      </c>
      <c r="E36" s="232">
        <v>3336036579</v>
      </c>
    </row>
    <row r="37" spans="1:5" s="119" customFormat="1" ht="19.5" customHeight="1" x14ac:dyDescent="0.25">
      <c r="A37" s="221" t="s">
        <v>1273</v>
      </c>
      <c r="B37" s="216">
        <v>857</v>
      </c>
      <c r="C37" s="221" t="s">
        <v>1770</v>
      </c>
      <c r="D37" s="230" t="s">
        <v>2620</v>
      </c>
      <c r="E37" s="232">
        <v>333603766</v>
      </c>
    </row>
    <row r="38" spans="1:5" s="119" customFormat="1" ht="19.5" customHeight="1" x14ac:dyDescent="0.25">
      <c r="A38" s="221" t="s">
        <v>1270</v>
      </c>
      <c r="B38" s="216">
        <v>696</v>
      </c>
      <c r="C38" s="221" t="s">
        <v>2001</v>
      </c>
      <c r="D38" s="230" t="s">
        <v>2620</v>
      </c>
      <c r="E38" s="232">
        <v>3336037029</v>
      </c>
    </row>
    <row r="39" spans="1:5" s="119" customFormat="1" ht="19.5" customHeight="1" x14ac:dyDescent="0.25">
      <c r="A39" s="221" t="s">
        <v>1271</v>
      </c>
      <c r="B39" s="216">
        <v>963</v>
      </c>
      <c r="C39" s="221" t="s">
        <v>1850</v>
      </c>
      <c r="D39" s="230" t="s">
        <v>2620</v>
      </c>
      <c r="E39" s="232">
        <v>3336037012</v>
      </c>
    </row>
    <row r="40" spans="1:5" s="119" customFormat="1" ht="19.5" customHeight="1" x14ac:dyDescent="0.25">
      <c r="A40" s="221" t="s">
        <v>1271</v>
      </c>
      <c r="B40" s="216">
        <v>330</v>
      </c>
      <c r="C40" s="221" t="s">
        <v>1469</v>
      </c>
      <c r="D40" s="230" t="s">
        <v>2620</v>
      </c>
      <c r="E40" s="232">
        <v>3336037013</v>
      </c>
    </row>
    <row r="41" spans="1:5" s="119" customFormat="1" ht="19.5" customHeight="1" x14ac:dyDescent="0.25">
      <c r="A41" s="221" t="s">
        <v>1270</v>
      </c>
      <c r="B41" s="216">
        <v>993</v>
      </c>
      <c r="C41" s="221" t="s">
        <v>1873</v>
      </c>
      <c r="D41" s="230" t="s">
        <v>2620</v>
      </c>
      <c r="E41" s="232" t="s">
        <v>2637</v>
      </c>
    </row>
    <row r="42" spans="1:5" s="119" customFormat="1" ht="19.5" customHeight="1" x14ac:dyDescent="0.25">
      <c r="A42" s="221" t="s">
        <v>1273</v>
      </c>
      <c r="B42" s="216">
        <v>129</v>
      </c>
      <c r="C42" s="221" t="s">
        <v>1369</v>
      </c>
      <c r="D42" s="230" t="s">
        <v>2620</v>
      </c>
      <c r="E42" s="232">
        <v>3336036877</v>
      </c>
    </row>
    <row r="43" spans="1:5" s="119" customFormat="1" ht="19.5" customHeight="1" x14ac:dyDescent="0.25">
      <c r="A43" s="221" t="s">
        <v>1272</v>
      </c>
      <c r="B43" s="216">
        <v>984</v>
      </c>
      <c r="C43" s="221" t="s">
        <v>1866</v>
      </c>
      <c r="D43" s="230" t="s">
        <v>2620</v>
      </c>
      <c r="E43" s="232" t="s">
        <v>2640</v>
      </c>
    </row>
    <row r="44" spans="1:5" s="119" customFormat="1" ht="19.5" customHeight="1" x14ac:dyDescent="0.25">
      <c r="A44" s="221" t="s">
        <v>1273</v>
      </c>
      <c r="B44" s="216">
        <v>954</v>
      </c>
      <c r="C44" s="221" t="s">
        <v>1843</v>
      </c>
      <c r="D44" s="230" t="s">
        <v>2620</v>
      </c>
      <c r="E44" s="232" t="s">
        <v>2636</v>
      </c>
    </row>
    <row r="45" spans="1:5" s="119" customFormat="1" ht="19.5" customHeight="1" x14ac:dyDescent="0.25">
      <c r="A45" s="221" t="s">
        <v>1270</v>
      </c>
      <c r="B45" s="216">
        <v>139</v>
      </c>
      <c r="C45" s="221" t="s">
        <v>1375</v>
      </c>
      <c r="D45" s="230" t="s">
        <v>2620</v>
      </c>
      <c r="E45" s="232">
        <v>3336037021</v>
      </c>
    </row>
    <row r="46" spans="1:5" s="119" customFormat="1" ht="19.5" customHeight="1" x14ac:dyDescent="0.25">
      <c r="A46" s="221" t="s">
        <v>1271</v>
      </c>
      <c r="B46" s="216">
        <v>608</v>
      </c>
      <c r="C46" s="221" t="s">
        <v>1614</v>
      </c>
      <c r="D46" s="230" t="s">
        <v>2620</v>
      </c>
      <c r="E46" s="232">
        <v>3336036719</v>
      </c>
    </row>
    <row r="47" spans="1:5" s="119" customFormat="1" ht="19.5" customHeight="1" x14ac:dyDescent="0.25">
      <c r="A47" s="221" t="s">
        <v>1270</v>
      </c>
      <c r="B47" s="216">
        <v>721</v>
      </c>
      <c r="C47" s="221" t="s">
        <v>1664</v>
      </c>
      <c r="D47" s="230" t="s">
        <v>2620</v>
      </c>
      <c r="E47" s="232">
        <v>3336036797</v>
      </c>
    </row>
    <row r="48" spans="1:5" s="119" customFormat="1" ht="19.5" customHeight="1" x14ac:dyDescent="0.25">
      <c r="A48" s="221" t="s">
        <v>1271</v>
      </c>
      <c r="B48" s="216">
        <v>742</v>
      </c>
      <c r="C48" s="221" t="s">
        <v>1684</v>
      </c>
      <c r="D48" s="230" t="s">
        <v>2620</v>
      </c>
      <c r="E48" s="232">
        <v>3336036851</v>
      </c>
    </row>
    <row r="49" spans="1:5" s="119" customFormat="1" ht="19.5" customHeight="1" x14ac:dyDescent="0.25">
      <c r="A49" s="221" t="s">
        <v>1270</v>
      </c>
      <c r="B49" s="216">
        <v>24</v>
      </c>
      <c r="C49" s="221" t="s">
        <v>1307</v>
      </c>
      <c r="D49" s="230" t="s">
        <v>2620</v>
      </c>
      <c r="E49" s="232">
        <v>3336036213</v>
      </c>
    </row>
    <row r="50" spans="1:5" s="119" customFormat="1" ht="19.5" customHeight="1" x14ac:dyDescent="0.25">
      <c r="A50" s="221" t="s">
        <v>1270</v>
      </c>
      <c r="B50" s="216">
        <v>858</v>
      </c>
      <c r="C50" s="221" t="s">
        <v>1771</v>
      </c>
      <c r="D50" s="230" t="s">
        <v>2620</v>
      </c>
      <c r="E50" s="232">
        <v>3336036852</v>
      </c>
    </row>
    <row r="51" spans="1:5" s="119" customFormat="1" ht="19.5" customHeight="1" x14ac:dyDescent="0.25">
      <c r="A51" s="221" t="s">
        <v>1270</v>
      </c>
      <c r="B51" s="216">
        <v>563</v>
      </c>
      <c r="C51" s="221" t="s">
        <v>1580</v>
      </c>
      <c r="D51" s="230" t="s">
        <v>2620</v>
      </c>
      <c r="E51" s="232">
        <v>3336038137</v>
      </c>
    </row>
    <row r="52" spans="1:5" s="119" customFormat="1" ht="18" customHeight="1" x14ac:dyDescent="0.25">
      <c r="A52" s="221" t="s">
        <v>1271</v>
      </c>
      <c r="B52" s="216">
        <v>480</v>
      </c>
      <c r="C52" s="221" t="s">
        <v>2181</v>
      </c>
      <c r="D52" s="230" t="s">
        <v>2620</v>
      </c>
      <c r="E52" s="232">
        <v>3336037382</v>
      </c>
    </row>
    <row r="53" spans="1:5" s="119" customFormat="1" ht="18" customHeight="1" x14ac:dyDescent="0.25">
      <c r="A53" s="221" t="s">
        <v>1270</v>
      </c>
      <c r="B53" s="216">
        <v>516</v>
      </c>
      <c r="C53" s="221" t="s">
        <v>1547</v>
      </c>
      <c r="D53" s="230" t="s">
        <v>2620</v>
      </c>
      <c r="E53" s="232">
        <v>3336037019</v>
      </c>
    </row>
    <row r="54" spans="1:5" s="119" customFormat="1" ht="18" customHeight="1" x14ac:dyDescent="0.25">
      <c r="A54" s="221" t="s">
        <v>1273</v>
      </c>
      <c r="B54" s="216">
        <v>22</v>
      </c>
      <c r="C54" s="221" t="s">
        <v>2374</v>
      </c>
      <c r="D54" s="230" t="s">
        <v>2620</v>
      </c>
      <c r="E54" s="232">
        <v>3336037030</v>
      </c>
    </row>
    <row r="55" spans="1:5" s="119" customFormat="1" ht="18" customHeight="1" x14ac:dyDescent="0.25">
      <c r="A55" s="221" t="s">
        <v>1270</v>
      </c>
      <c r="B55" s="216">
        <v>979</v>
      </c>
      <c r="C55" s="221" t="s">
        <v>1861</v>
      </c>
      <c r="D55" s="230" t="s">
        <v>2620</v>
      </c>
      <c r="E55" s="232">
        <v>3336036934</v>
      </c>
    </row>
    <row r="56" spans="1:5" s="119" customFormat="1" ht="18" customHeight="1" x14ac:dyDescent="0.25">
      <c r="A56" s="221" t="s">
        <v>1273</v>
      </c>
      <c r="B56" s="216">
        <v>950</v>
      </c>
      <c r="C56" s="221" t="s">
        <v>1839</v>
      </c>
      <c r="D56" s="230" t="s">
        <v>2620</v>
      </c>
      <c r="E56" s="232">
        <v>3336036955</v>
      </c>
    </row>
    <row r="57" spans="1:5" s="119" customFormat="1" ht="18" customHeight="1" x14ac:dyDescent="0.25">
      <c r="A57" s="221" t="s">
        <v>1272</v>
      </c>
      <c r="B57" s="216">
        <v>249</v>
      </c>
      <c r="C57" s="221" t="s">
        <v>1432</v>
      </c>
      <c r="D57" s="230" t="s">
        <v>2620</v>
      </c>
      <c r="E57" s="232">
        <v>3336036564</v>
      </c>
    </row>
    <row r="58" spans="1:5" s="119" customFormat="1" ht="18" customHeight="1" x14ac:dyDescent="0.25">
      <c r="A58" s="221" t="s">
        <v>1273</v>
      </c>
      <c r="B58" s="216">
        <v>504</v>
      </c>
      <c r="C58" s="221" t="s">
        <v>2700</v>
      </c>
      <c r="D58" s="230" t="s">
        <v>2620</v>
      </c>
      <c r="E58" s="232">
        <v>3336036575</v>
      </c>
    </row>
    <row r="59" spans="1:5" s="119" customFormat="1" ht="18" customHeight="1" x14ac:dyDescent="0.25">
      <c r="A59" s="221" t="s">
        <v>1270</v>
      </c>
      <c r="B59" s="216">
        <v>234</v>
      </c>
      <c r="C59" s="221" t="s">
        <v>1422</v>
      </c>
      <c r="D59" s="230" t="s">
        <v>2620</v>
      </c>
      <c r="E59" s="232">
        <v>3336037000</v>
      </c>
    </row>
    <row r="60" spans="1:5" s="119" customFormat="1" ht="18" customHeight="1" x14ac:dyDescent="0.25">
      <c r="A60" s="222" t="s">
        <v>1272</v>
      </c>
      <c r="B60" s="216">
        <v>766</v>
      </c>
      <c r="C60" s="222" t="s">
        <v>1704</v>
      </c>
      <c r="D60" s="230" t="s">
        <v>2620</v>
      </c>
      <c r="E60" s="235" t="s">
        <v>2701</v>
      </c>
    </row>
    <row r="61" spans="1:5" s="119" customFormat="1" ht="18" customHeight="1" x14ac:dyDescent="0.25">
      <c r="A61" s="221" t="s">
        <v>1270</v>
      </c>
      <c r="B61" s="216">
        <v>958</v>
      </c>
      <c r="C61" s="221" t="s">
        <v>1846</v>
      </c>
      <c r="D61" s="230" t="s">
        <v>2620</v>
      </c>
      <c r="E61" s="232">
        <v>3336038117</v>
      </c>
    </row>
    <row r="62" spans="1:5" ht="18" x14ac:dyDescent="0.25">
      <c r="A62" s="221" t="s">
        <v>1270</v>
      </c>
      <c r="B62" s="216">
        <v>717</v>
      </c>
      <c r="C62" s="221" t="s">
        <v>1660</v>
      </c>
      <c r="D62" s="230" t="s">
        <v>2620</v>
      </c>
      <c r="E62" s="232">
        <v>3336036616</v>
      </c>
    </row>
    <row r="63" spans="1:5" s="106" customFormat="1" ht="18" customHeight="1" x14ac:dyDescent="0.25">
      <c r="A63" s="221" t="e">
        <v>#N/A</v>
      </c>
      <c r="B63" s="216"/>
      <c r="C63" s="221" t="e">
        <v>#N/A</v>
      </c>
      <c r="D63" s="230" t="s">
        <v>2620</v>
      </c>
      <c r="E63" s="232"/>
    </row>
    <row r="64" spans="1:5" s="106" customFormat="1" ht="18.75" customHeight="1" x14ac:dyDescent="0.25">
      <c r="A64" s="225" t="s">
        <v>2460</v>
      </c>
      <c r="B64" s="226">
        <v>54</v>
      </c>
      <c r="C64" s="152"/>
      <c r="D64" s="152"/>
      <c r="E64" s="152"/>
    </row>
    <row r="65" spans="1:6" s="106" customFormat="1" ht="18" customHeight="1" x14ac:dyDescent="0.25">
      <c r="A65" s="153"/>
      <c r="B65" s="154"/>
      <c r="C65" s="154"/>
      <c r="D65" s="154"/>
      <c r="E65" s="155"/>
    </row>
    <row r="66" spans="1:6" s="106" customFormat="1" ht="18" customHeight="1" thickBot="1" x14ac:dyDescent="0.3">
      <c r="A66" s="164" t="s">
        <v>2558</v>
      </c>
      <c r="B66" s="165"/>
      <c r="C66" s="165"/>
      <c r="D66" s="165"/>
      <c r="E66" s="166"/>
    </row>
    <row r="67" spans="1:6" s="111" customFormat="1" ht="18" customHeight="1" x14ac:dyDescent="0.25">
      <c r="A67" s="224" t="s">
        <v>15</v>
      </c>
      <c r="B67" s="224" t="s">
        <v>2407</v>
      </c>
      <c r="C67" s="224" t="s">
        <v>46</v>
      </c>
      <c r="D67" s="180" t="s">
        <v>2410</v>
      </c>
      <c r="E67" s="181" t="s">
        <v>2408</v>
      </c>
      <c r="F67" s="119"/>
    </row>
    <row r="68" spans="1:6" s="118" customFormat="1" ht="18" customHeight="1" x14ac:dyDescent="0.25">
      <c r="A68" s="222" t="s">
        <v>1273</v>
      </c>
      <c r="B68" s="232">
        <v>171</v>
      </c>
      <c r="C68" s="222" t="s">
        <v>1392</v>
      </c>
      <c r="D68" s="230" t="s">
        <v>2621</v>
      </c>
      <c r="E68" s="232">
        <v>3336037032</v>
      </c>
      <c r="F68" s="119"/>
    </row>
    <row r="69" spans="1:6" s="119" customFormat="1" ht="18" customHeight="1" x14ac:dyDescent="0.25">
      <c r="A69" s="222" t="s">
        <v>1271</v>
      </c>
      <c r="B69" s="216">
        <v>429</v>
      </c>
      <c r="C69" s="222" t="s">
        <v>1512</v>
      </c>
      <c r="D69" s="230" t="s">
        <v>2621</v>
      </c>
      <c r="E69" s="232">
        <v>3336036940</v>
      </c>
    </row>
    <row r="70" spans="1:6" s="119" customFormat="1" ht="18" customHeight="1" x14ac:dyDescent="0.25">
      <c r="A70" s="222" t="s">
        <v>1273</v>
      </c>
      <c r="B70" s="232">
        <v>732</v>
      </c>
      <c r="C70" s="222" t="s">
        <v>1675</v>
      </c>
      <c r="D70" s="230" t="s">
        <v>2621</v>
      </c>
      <c r="E70" s="232">
        <v>3336037565</v>
      </c>
    </row>
    <row r="71" spans="1:6" s="118" customFormat="1" ht="18.75" customHeight="1" x14ac:dyDescent="0.25">
      <c r="A71" s="222" t="s">
        <v>1270</v>
      </c>
      <c r="B71" s="216">
        <v>165</v>
      </c>
      <c r="C71" s="222" t="s">
        <v>2305</v>
      </c>
      <c r="D71" s="230" t="s">
        <v>2621</v>
      </c>
      <c r="E71" s="232">
        <v>3336037568</v>
      </c>
      <c r="F71" s="119"/>
    </row>
    <row r="72" spans="1:6" s="111" customFormat="1" ht="18.75" customHeight="1" x14ac:dyDescent="0.25">
      <c r="A72" s="222" t="e">
        <v>#N/A</v>
      </c>
      <c r="B72" s="232">
        <v>214</v>
      </c>
      <c r="C72" s="222" t="e">
        <v>#N/A</v>
      </c>
      <c r="D72" s="230" t="s">
        <v>2621</v>
      </c>
      <c r="E72" s="232">
        <v>3336037033</v>
      </c>
      <c r="F72" s="119"/>
    </row>
    <row r="73" spans="1:6" s="111" customFormat="1" ht="18" customHeight="1" x14ac:dyDescent="0.25">
      <c r="A73" s="222" t="s">
        <v>1273</v>
      </c>
      <c r="B73" s="232">
        <v>413</v>
      </c>
      <c r="C73" s="222" t="s">
        <v>1501</v>
      </c>
      <c r="D73" s="230" t="s">
        <v>2621</v>
      </c>
      <c r="E73" s="232">
        <v>3336037034</v>
      </c>
      <c r="F73" s="119"/>
    </row>
    <row r="74" spans="1:6" ht="18.75" customHeight="1" x14ac:dyDescent="0.25">
      <c r="A74" s="222" t="s">
        <v>1270</v>
      </c>
      <c r="B74" s="216">
        <v>818</v>
      </c>
      <c r="C74" s="222" t="s">
        <v>1738</v>
      </c>
      <c r="D74" s="230" t="s">
        <v>2621</v>
      </c>
      <c r="E74" s="232">
        <v>3336032435</v>
      </c>
      <c r="F74" s="119"/>
    </row>
    <row r="75" spans="1:6" ht="18" customHeight="1" x14ac:dyDescent="0.25">
      <c r="A75" s="222" t="s">
        <v>1273</v>
      </c>
      <c r="B75" s="216">
        <v>956</v>
      </c>
      <c r="C75" s="222" t="s">
        <v>2391</v>
      </c>
      <c r="D75" s="230" t="s">
        <v>2621</v>
      </c>
      <c r="E75" s="232">
        <v>3336036855</v>
      </c>
      <c r="F75" s="119"/>
    </row>
    <row r="76" spans="1:6" ht="18.75" customHeight="1" x14ac:dyDescent="0.25">
      <c r="A76" s="222" t="s">
        <v>1270</v>
      </c>
      <c r="B76" s="216">
        <v>26</v>
      </c>
      <c r="C76" s="222" t="s">
        <v>2135</v>
      </c>
      <c r="D76" s="230" t="s">
        <v>2621</v>
      </c>
      <c r="E76" s="232">
        <v>3336036936</v>
      </c>
      <c r="F76" s="119"/>
    </row>
    <row r="77" spans="1:6" ht="18.75" customHeight="1" x14ac:dyDescent="0.25">
      <c r="A77" s="222" t="e">
        <v>#N/A</v>
      </c>
      <c r="B77" s="216"/>
      <c r="C77" s="222" t="e">
        <v>#N/A</v>
      </c>
      <c r="D77" s="230" t="s">
        <v>2621</v>
      </c>
      <c r="E77" s="232"/>
      <c r="F77" s="119"/>
    </row>
    <row r="78" spans="1:6" s="140" customFormat="1" ht="18.75" customHeight="1" x14ac:dyDescent="0.25">
      <c r="A78" s="225" t="s">
        <v>2460</v>
      </c>
      <c r="B78" s="226">
        <v>9</v>
      </c>
      <c r="C78" s="177"/>
      <c r="D78" s="178"/>
      <c r="E78" s="179"/>
    </row>
    <row r="79" spans="1:6" s="119" customFormat="1" ht="18.75" customHeight="1" thickBot="1" x14ac:dyDescent="0.3">
      <c r="A79" s="182"/>
      <c r="B79" s="183"/>
      <c r="C79" s="183"/>
      <c r="D79" s="183"/>
      <c r="E79" s="184"/>
    </row>
    <row r="80" spans="1:6" s="119" customFormat="1" ht="18.75" customHeight="1" thickBot="1" x14ac:dyDescent="0.3">
      <c r="A80" s="185" t="s">
        <v>2461</v>
      </c>
      <c r="B80" s="186"/>
      <c r="C80" s="186"/>
      <c r="D80" s="186"/>
      <c r="E80" s="187"/>
    </row>
    <row r="81" spans="1:5" s="119" customFormat="1" ht="18.75" customHeight="1" x14ac:dyDescent="0.25">
      <c r="A81" s="224" t="s">
        <v>15</v>
      </c>
      <c r="B81" s="224" t="s">
        <v>2407</v>
      </c>
      <c r="C81" s="224" t="s">
        <v>46</v>
      </c>
      <c r="D81" s="227" t="s">
        <v>2410</v>
      </c>
      <c r="E81" s="224" t="s">
        <v>2408</v>
      </c>
    </row>
    <row r="82" spans="1:5" s="119" customFormat="1" ht="18.75" customHeight="1" x14ac:dyDescent="0.25">
      <c r="A82" s="221" t="s">
        <v>1270</v>
      </c>
      <c r="B82" s="216">
        <v>573</v>
      </c>
      <c r="C82" s="221" t="s">
        <v>1590</v>
      </c>
      <c r="D82" s="229" t="s">
        <v>2428</v>
      </c>
      <c r="E82" s="232">
        <v>3336036284</v>
      </c>
    </row>
    <row r="83" spans="1:5" ht="18" x14ac:dyDescent="0.25">
      <c r="A83" s="221" t="s">
        <v>1270</v>
      </c>
      <c r="B83" s="216">
        <v>354</v>
      </c>
      <c r="C83" s="221" t="s">
        <v>1474</v>
      </c>
      <c r="D83" s="229" t="s">
        <v>2428</v>
      </c>
      <c r="E83" s="232">
        <v>3336036377</v>
      </c>
    </row>
    <row r="84" spans="1:5" ht="18.75" customHeight="1" x14ac:dyDescent="0.25">
      <c r="A84" s="221" t="s">
        <v>1270</v>
      </c>
      <c r="B84" s="216">
        <v>713</v>
      </c>
      <c r="C84" s="221" t="s">
        <v>1656</v>
      </c>
      <c r="D84" s="229" t="s">
        <v>2428</v>
      </c>
      <c r="E84" s="232">
        <v>3336036860</v>
      </c>
    </row>
    <row r="85" spans="1:5" ht="18.75" customHeight="1" x14ac:dyDescent="0.25">
      <c r="A85" s="221" t="s">
        <v>1273</v>
      </c>
      <c r="B85" s="216">
        <v>633</v>
      </c>
      <c r="C85" s="221" t="s">
        <v>1635</v>
      </c>
      <c r="D85" s="229" t="s">
        <v>2428</v>
      </c>
      <c r="E85" s="232">
        <v>3336037002</v>
      </c>
    </row>
    <row r="86" spans="1:5" ht="18" x14ac:dyDescent="0.25">
      <c r="A86" s="221" t="s">
        <v>1273</v>
      </c>
      <c r="B86" s="216">
        <v>862</v>
      </c>
      <c r="C86" s="221" t="s">
        <v>2341</v>
      </c>
      <c r="D86" s="229" t="s">
        <v>2428</v>
      </c>
      <c r="E86" s="232">
        <v>3336037028</v>
      </c>
    </row>
    <row r="87" spans="1:5" ht="18" x14ac:dyDescent="0.25">
      <c r="A87" s="221" t="s">
        <v>1270</v>
      </c>
      <c r="B87" s="216">
        <v>672</v>
      </c>
      <c r="C87" s="221" t="s">
        <v>2320</v>
      </c>
      <c r="D87" s="229" t="s">
        <v>2428</v>
      </c>
      <c r="E87" s="232">
        <v>3336037376</v>
      </c>
    </row>
    <row r="88" spans="1:5" ht="18" x14ac:dyDescent="0.25">
      <c r="A88" s="221" t="s">
        <v>1270</v>
      </c>
      <c r="B88" s="216">
        <v>735</v>
      </c>
      <c r="C88" s="221" t="s">
        <v>1678</v>
      </c>
      <c r="D88" s="229" t="s">
        <v>2428</v>
      </c>
      <c r="E88" s="232">
        <v>3336037421</v>
      </c>
    </row>
    <row r="89" spans="1:5" ht="18" x14ac:dyDescent="0.25">
      <c r="A89" s="221" t="s">
        <v>1273</v>
      </c>
      <c r="B89" s="216">
        <v>292</v>
      </c>
      <c r="C89" s="221" t="s">
        <v>1451</v>
      </c>
      <c r="D89" s="229" t="s">
        <v>2428</v>
      </c>
      <c r="E89" s="232">
        <v>3336037548</v>
      </c>
    </row>
    <row r="90" spans="1:5" ht="18" x14ac:dyDescent="0.25">
      <c r="A90" s="221" t="s">
        <v>1273</v>
      </c>
      <c r="B90" s="216">
        <v>304</v>
      </c>
      <c r="C90" s="221" t="s">
        <v>1461</v>
      </c>
      <c r="D90" s="229" t="s">
        <v>2428</v>
      </c>
      <c r="E90" s="232" t="s">
        <v>2702</v>
      </c>
    </row>
    <row r="91" spans="1:5" ht="18.75" customHeight="1" x14ac:dyDescent="0.25">
      <c r="A91" s="221" t="s">
        <v>1271</v>
      </c>
      <c r="B91" s="216">
        <v>427</v>
      </c>
      <c r="C91" s="221" t="s">
        <v>1510</v>
      </c>
      <c r="D91" s="229" t="s">
        <v>2428</v>
      </c>
      <c r="E91" s="232">
        <v>3336038122</v>
      </c>
    </row>
    <row r="92" spans="1:5" ht="18.75" customHeight="1" x14ac:dyDescent="0.25">
      <c r="A92" s="221" t="s">
        <v>1271</v>
      </c>
      <c r="B92" s="216">
        <v>429</v>
      </c>
      <c r="C92" s="221" t="s">
        <v>1512</v>
      </c>
      <c r="D92" s="229" t="s">
        <v>2428</v>
      </c>
      <c r="E92" s="232">
        <v>3336038130</v>
      </c>
    </row>
    <row r="93" spans="1:5" ht="18.75" customHeight="1" x14ac:dyDescent="0.25">
      <c r="A93" s="221" t="s">
        <v>1270</v>
      </c>
      <c r="B93" s="216">
        <v>655</v>
      </c>
      <c r="C93" s="221" t="s">
        <v>1979</v>
      </c>
      <c r="D93" s="229" t="s">
        <v>2428</v>
      </c>
      <c r="E93" s="232">
        <v>3336038247</v>
      </c>
    </row>
    <row r="94" spans="1:5" ht="18.75" customHeight="1" x14ac:dyDescent="0.25">
      <c r="A94" s="225"/>
      <c r="B94" s="226">
        <v>12</v>
      </c>
      <c r="C94" s="177"/>
      <c r="D94" s="178"/>
      <c r="E94" s="179"/>
    </row>
    <row r="95" spans="1:5" ht="15.75" thickBot="1" x14ac:dyDescent="0.3">
      <c r="A95" s="182"/>
      <c r="B95" s="183"/>
      <c r="C95" s="183"/>
      <c r="D95" s="183"/>
      <c r="E95" s="184"/>
    </row>
    <row r="96" spans="1:5" ht="18.75" thickBot="1" x14ac:dyDescent="0.3">
      <c r="A96" s="188" t="s">
        <v>2433</v>
      </c>
      <c r="B96" s="189"/>
      <c r="C96" s="189"/>
      <c r="D96" s="189"/>
      <c r="E96" s="190"/>
    </row>
    <row r="97" spans="1:5" ht="18.75" customHeight="1" x14ac:dyDescent="0.25">
      <c r="A97" s="224" t="s">
        <v>15</v>
      </c>
      <c r="B97" s="224" t="s">
        <v>2407</v>
      </c>
      <c r="C97" s="224" t="s">
        <v>46</v>
      </c>
      <c r="D97" s="227" t="s">
        <v>2410</v>
      </c>
      <c r="E97" s="224" t="s">
        <v>2408</v>
      </c>
    </row>
    <row r="98" spans="1:5" ht="18.75" customHeight="1" x14ac:dyDescent="0.25">
      <c r="A98" s="221" t="s">
        <v>1273</v>
      </c>
      <c r="B98" s="216">
        <v>395</v>
      </c>
      <c r="C98" s="221" t="s">
        <v>1488</v>
      </c>
      <c r="D98" s="231" t="s">
        <v>2433</v>
      </c>
      <c r="E98" s="232">
        <v>3336036462</v>
      </c>
    </row>
    <row r="99" spans="1:5" ht="18" x14ac:dyDescent="0.25">
      <c r="A99" s="221" t="s">
        <v>1270</v>
      </c>
      <c r="B99" s="216">
        <v>567</v>
      </c>
      <c r="C99" s="221" t="s">
        <v>1584</v>
      </c>
      <c r="D99" s="231" t="s">
        <v>2433</v>
      </c>
      <c r="E99" s="232">
        <v>3336036943</v>
      </c>
    </row>
    <row r="100" spans="1:5" ht="18" x14ac:dyDescent="0.25">
      <c r="A100" s="221" t="s">
        <v>1270</v>
      </c>
      <c r="B100" s="216">
        <v>160</v>
      </c>
      <c r="C100" s="221" t="s">
        <v>1388</v>
      </c>
      <c r="D100" s="231" t="s">
        <v>2433</v>
      </c>
      <c r="E100" s="232">
        <v>3336036950</v>
      </c>
    </row>
    <row r="101" spans="1:5" ht="18.75" customHeight="1" x14ac:dyDescent="0.25">
      <c r="A101" s="221" t="s">
        <v>1273</v>
      </c>
      <c r="B101" s="232">
        <v>88</v>
      </c>
      <c r="C101" s="221" t="s">
        <v>1345</v>
      </c>
      <c r="D101" s="234" t="s">
        <v>2433</v>
      </c>
      <c r="E101" s="235">
        <v>3336037023</v>
      </c>
    </row>
    <row r="102" spans="1:5" ht="18.75" customHeight="1" x14ac:dyDescent="0.25">
      <c r="A102" s="221" t="s">
        <v>1270</v>
      </c>
      <c r="B102" s="232">
        <v>312</v>
      </c>
      <c r="C102" s="221" t="s">
        <v>1464</v>
      </c>
      <c r="D102" s="234" t="s">
        <v>2433</v>
      </c>
      <c r="E102" s="235">
        <v>3336037395</v>
      </c>
    </row>
    <row r="103" spans="1:5" ht="18.75" customHeight="1" x14ac:dyDescent="0.25">
      <c r="A103" s="221" t="s">
        <v>1270</v>
      </c>
      <c r="B103" s="232">
        <v>951</v>
      </c>
      <c r="C103" s="221" t="s">
        <v>1840</v>
      </c>
      <c r="D103" s="234" t="s">
        <v>2433</v>
      </c>
      <c r="E103" s="235">
        <v>3336037431</v>
      </c>
    </row>
    <row r="104" spans="1:5" ht="18" x14ac:dyDescent="0.25">
      <c r="A104" s="222" t="s">
        <v>1272</v>
      </c>
      <c r="B104" s="216">
        <v>297</v>
      </c>
      <c r="C104" s="222" t="s">
        <v>1455</v>
      </c>
      <c r="D104" s="234" t="s">
        <v>2433</v>
      </c>
      <c r="E104" s="235">
        <v>3336038110</v>
      </c>
    </row>
    <row r="105" spans="1:5" ht="18.75" customHeight="1" x14ac:dyDescent="0.25">
      <c r="A105" s="222" t="s">
        <v>1270</v>
      </c>
      <c r="B105" s="216">
        <v>37</v>
      </c>
      <c r="C105" s="222" t="s">
        <v>1316</v>
      </c>
      <c r="D105" s="234" t="s">
        <v>2433</v>
      </c>
      <c r="E105" s="235">
        <v>3336038287</v>
      </c>
    </row>
    <row r="106" spans="1:5" ht="18.75" customHeight="1" thickBot="1" x14ac:dyDescent="0.3">
      <c r="A106" s="220" t="s">
        <v>2460</v>
      </c>
      <c r="B106" s="228">
        <v>8</v>
      </c>
      <c r="C106" s="191"/>
      <c r="D106" s="192"/>
      <c r="E106" s="193"/>
    </row>
    <row r="107" spans="1:5" ht="15.75" thickBot="1" x14ac:dyDescent="0.3">
      <c r="A107" s="182"/>
      <c r="B107" s="183"/>
      <c r="C107" s="183"/>
      <c r="D107" s="183"/>
      <c r="E107" s="184"/>
    </row>
    <row r="108" spans="1:5" ht="18.75" thickBot="1" x14ac:dyDescent="0.3">
      <c r="A108" s="194" t="s">
        <v>2571</v>
      </c>
      <c r="B108" s="195"/>
      <c r="C108" s="195"/>
      <c r="D108" s="195"/>
      <c r="E108" s="196"/>
    </row>
    <row r="109" spans="1:5" ht="18" x14ac:dyDescent="0.25">
      <c r="A109" s="224" t="s">
        <v>15</v>
      </c>
      <c r="B109" s="224" t="s">
        <v>2407</v>
      </c>
      <c r="C109" s="224" t="s">
        <v>46</v>
      </c>
      <c r="D109" s="227" t="s">
        <v>2410</v>
      </c>
      <c r="E109" s="224" t="s">
        <v>2408</v>
      </c>
    </row>
    <row r="110" spans="1:5" ht="18" x14ac:dyDescent="0.25">
      <c r="A110" s="222" t="s">
        <v>1270</v>
      </c>
      <c r="B110" s="232">
        <v>949</v>
      </c>
      <c r="C110" s="222" t="s">
        <v>1838</v>
      </c>
      <c r="D110" s="231" t="s">
        <v>2625</v>
      </c>
      <c r="E110" s="232">
        <v>3336036613</v>
      </c>
    </row>
    <row r="111" spans="1:5" ht="18.75" customHeight="1" x14ac:dyDescent="0.25">
      <c r="A111" s="222" t="s">
        <v>1271</v>
      </c>
      <c r="B111" s="232">
        <v>844</v>
      </c>
      <c r="C111" s="222" t="s">
        <v>1761</v>
      </c>
      <c r="D111" s="231" t="s">
        <v>2625</v>
      </c>
      <c r="E111" s="232" t="s">
        <v>2703</v>
      </c>
    </row>
    <row r="112" spans="1:5" ht="18" x14ac:dyDescent="0.25">
      <c r="A112" s="222" t="s">
        <v>1273</v>
      </c>
      <c r="B112" s="232">
        <v>8</v>
      </c>
      <c r="C112" s="222" t="s">
        <v>2003</v>
      </c>
      <c r="D112" s="231" t="s">
        <v>2625</v>
      </c>
      <c r="E112" s="232">
        <v>3336038144</v>
      </c>
    </row>
    <row r="113" spans="1:5" ht="18.75" thickBot="1" x14ac:dyDescent="0.3">
      <c r="A113" s="220" t="s">
        <v>2460</v>
      </c>
      <c r="B113" s="217">
        <v>3</v>
      </c>
      <c r="C113" s="191"/>
      <c r="D113" s="192"/>
      <c r="E113" s="193"/>
    </row>
    <row r="114" spans="1:5" ht="15.75" thickBot="1" x14ac:dyDescent="0.3">
      <c r="A114" s="197"/>
      <c r="B114" s="198"/>
      <c r="C114" s="168"/>
      <c r="D114" s="168"/>
      <c r="E114" s="199"/>
    </row>
    <row r="115" spans="1:5" ht="18.75" thickBot="1" x14ac:dyDescent="0.3">
      <c r="A115" s="202" t="s">
        <v>2462</v>
      </c>
      <c r="B115" s="203"/>
      <c r="C115" s="200"/>
      <c r="D115" s="200"/>
      <c r="E115" s="201"/>
    </row>
    <row r="116" spans="1:5" ht="18.75" thickBot="1" x14ac:dyDescent="0.3">
      <c r="A116" s="204">
        <v>23</v>
      </c>
      <c r="B116" s="205"/>
      <c r="C116" s="200"/>
      <c r="D116" s="200"/>
      <c r="E116" s="201"/>
    </row>
    <row r="117" spans="1:5" ht="15.75" thickBot="1" x14ac:dyDescent="0.3">
      <c r="A117" s="197"/>
      <c r="B117" s="198"/>
      <c r="C117" s="183"/>
      <c r="D117" s="183"/>
      <c r="E117" s="184"/>
    </row>
    <row r="118" spans="1:5" ht="18.75" thickBot="1" x14ac:dyDescent="0.3">
      <c r="A118" s="185" t="s">
        <v>2463</v>
      </c>
      <c r="B118" s="186"/>
      <c r="C118" s="186"/>
      <c r="D118" s="186"/>
      <c r="E118" s="187"/>
    </row>
    <row r="119" spans="1:5" ht="18" x14ac:dyDescent="0.25">
      <c r="A119" s="224" t="s">
        <v>15</v>
      </c>
      <c r="B119" s="224" t="s">
        <v>2407</v>
      </c>
      <c r="C119" s="224" t="s">
        <v>46</v>
      </c>
      <c r="D119" s="180" t="s">
        <v>2410</v>
      </c>
      <c r="E119" s="181"/>
    </row>
    <row r="120" spans="1:5" ht="18" x14ac:dyDescent="0.25">
      <c r="A120" s="222" t="s">
        <v>1270</v>
      </c>
      <c r="B120" s="218">
        <v>574</v>
      </c>
      <c r="C120" s="222" t="s">
        <v>1591</v>
      </c>
      <c r="D120" s="175" t="s">
        <v>2573</v>
      </c>
      <c r="E120" s="176"/>
    </row>
    <row r="121" spans="1:5" ht="18" x14ac:dyDescent="0.25">
      <c r="A121" s="222" t="s">
        <v>1270</v>
      </c>
      <c r="B121" s="218">
        <v>446</v>
      </c>
      <c r="C121" s="222" t="s">
        <v>1940</v>
      </c>
      <c r="D121" s="175" t="s">
        <v>2632</v>
      </c>
      <c r="E121" s="176"/>
    </row>
    <row r="122" spans="1:5" ht="18" x14ac:dyDescent="0.25">
      <c r="A122" s="222" t="s">
        <v>1273</v>
      </c>
      <c r="B122" s="218">
        <v>77</v>
      </c>
      <c r="C122" s="222" t="s">
        <v>1339</v>
      </c>
      <c r="D122" s="175" t="s">
        <v>2573</v>
      </c>
      <c r="E122" s="176"/>
    </row>
    <row r="123" spans="1:5" ht="18" x14ac:dyDescent="0.25">
      <c r="A123" s="222" t="s">
        <v>1273</v>
      </c>
      <c r="B123" s="218">
        <v>532</v>
      </c>
      <c r="C123" s="222" t="s">
        <v>1559</v>
      </c>
      <c r="D123" s="175" t="s">
        <v>2573</v>
      </c>
      <c r="E123" s="176"/>
    </row>
    <row r="124" spans="1:5" ht="18" x14ac:dyDescent="0.25">
      <c r="A124" s="222" t="s">
        <v>1273</v>
      </c>
      <c r="B124" s="218">
        <v>285</v>
      </c>
      <c r="C124" s="222" t="s">
        <v>1449</v>
      </c>
      <c r="D124" s="175" t="s">
        <v>2573</v>
      </c>
      <c r="E124" s="176"/>
    </row>
    <row r="125" spans="1:5" ht="18" x14ac:dyDescent="0.25">
      <c r="A125" s="222" t="s">
        <v>1273</v>
      </c>
      <c r="B125" s="218">
        <v>351</v>
      </c>
      <c r="C125" s="222" t="s">
        <v>1471</v>
      </c>
      <c r="D125" s="175" t="s">
        <v>2573</v>
      </c>
      <c r="E125" s="176"/>
    </row>
    <row r="126" spans="1:5" ht="18" x14ac:dyDescent="0.25">
      <c r="A126" s="222" t="s">
        <v>1272</v>
      </c>
      <c r="B126" s="218">
        <v>829</v>
      </c>
      <c r="C126" s="222" t="s">
        <v>1748</v>
      </c>
      <c r="D126" s="175" t="s">
        <v>2573</v>
      </c>
      <c r="E126" s="176"/>
    </row>
    <row r="127" spans="1:5" ht="18" x14ac:dyDescent="0.25">
      <c r="A127" s="222" t="s">
        <v>1271</v>
      </c>
      <c r="B127" s="218">
        <v>117</v>
      </c>
      <c r="C127" s="222" t="s">
        <v>1366</v>
      </c>
      <c r="D127" s="175" t="s">
        <v>2573</v>
      </c>
      <c r="E127" s="176"/>
    </row>
    <row r="128" spans="1:5" ht="18.75" customHeight="1" x14ac:dyDescent="0.25">
      <c r="A128" s="222" t="s">
        <v>1272</v>
      </c>
      <c r="B128" s="218">
        <v>780</v>
      </c>
      <c r="C128" s="222" t="s">
        <v>1714</v>
      </c>
      <c r="D128" s="175" t="s">
        <v>2573</v>
      </c>
      <c r="E128" s="176"/>
    </row>
    <row r="129" spans="1:5" ht="18" x14ac:dyDescent="0.25">
      <c r="A129" s="225" t="s">
        <v>2460</v>
      </c>
      <c r="B129" s="226">
        <v>9</v>
      </c>
      <c r="C129" s="177"/>
      <c r="D129" s="178"/>
      <c r="E129" s="179"/>
    </row>
    <row r="130" spans="1:5" x14ac:dyDescent="0.25">
      <c r="A130" s="68"/>
      <c r="C130" s="68"/>
      <c r="D130" s="68"/>
    </row>
    <row r="131" spans="1:5" ht="18.75" customHeight="1" x14ac:dyDescent="0.25">
      <c r="A131" s="68"/>
      <c r="C131" s="68"/>
      <c r="D131" s="68"/>
    </row>
    <row r="132" spans="1:5" x14ac:dyDescent="0.25">
      <c r="A132" s="68"/>
      <c r="C132" s="68"/>
      <c r="D132" s="68"/>
    </row>
    <row r="133" spans="1:5" x14ac:dyDescent="0.25">
      <c r="A133" s="68"/>
      <c r="C133" s="68"/>
      <c r="D133" s="68"/>
    </row>
    <row r="134" spans="1:5" x14ac:dyDescent="0.25">
      <c r="A134" s="68"/>
      <c r="C134" s="68"/>
      <c r="D134" s="68"/>
    </row>
    <row r="135" spans="1:5" x14ac:dyDescent="0.25">
      <c r="A135" s="68"/>
      <c r="C135" s="68"/>
      <c r="D135" s="68"/>
    </row>
    <row r="136" spans="1:5" x14ac:dyDescent="0.25">
      <c r="A136" s="68"/>
      <c r="C136" s="68"/>
      <c r="D136" s="68"/>
    </row>
    <row r="137" spans="1:5" x14ac:dyDescent="0.25">
      <c r="A137" s="68"/>
      <c r="C137" s="68"/>
      <c r="D137" s="68"/>
    </row>
    <row r="138" spans="1:5" x14ac:dyDescent="0.25">
      <c r="A138" s="68"/>
      <c r="C138" s="68"/>
      <c r="D138" s="68"/>
    </row>
    <row r="139" spans="1:5" x14ac:dyDescent="0.25">
      <c r="A139" s="68"/>
      <c r="C139" s="68"/>
      <c r="D139" s="68"/>
    </row>
    <row r="140" spans="1:5" x14ac:dyDescent="0.25">
      <c r="A140" s="68"/>
      <c r="C140" s="68"/>
      <c r="D140" s="68"/>
    </row>
    <row r="141" spans="1:5" x14ac:dyDescent="0.25">
      <c r="A141" s="68"/>
      <c r="C141" s="68"/>
      <c r="D141" s="68"/>
    </row>
    <row r="142" spans="1:5" x14ac:dyDescent="0.25">
      <c r="A142" s="68"/>
      <c r="C142" s="68"/>
      <c r="D142" s="68"/>
    </row>
    <row r="143" spans="1:5" x14ac:dyDescent="0.25">
      <c r="A143" s="68"/>
      <c r="C143" s="68"/>
      <c r="D143" s="68"/>
    </row>
    <row r="144" spans="1:5" x14ac:dyDescent="0.25">
      <c r="A144" s="68"/>
      <c r="C144" s="68"/>
      <c r="D144" s="68"/>
    </row>
    <row r="145" spans="1:4" x14ac:dyDescent="0.25">
      <c r="A145" s="68"/>
      <c r="C145" s="68"/>
      <c r="D145" s="68"/>
    </row>
    <row r="146" spans="1:4" x14ac:dyDescent="0.25">
      <c r="A146" s="68"/>
      <c r="C146" s="68"/>
      <c r="D146" s="68"/>
    </row>
    <row r="147" spans="1:4" x14ac:dyDescent="0.25">
      <c r="A147" s="68"/>
      <c r="C147" s="68"/>
      <c r="D147" s="68"/>
    </row>
    <row r="148" spans="1:4" x14ac:dyDescent="0.25">
      <c r="A148" s="68"/>
      <c r="C148" s="68"/>
      <c r="D148" s="68"/>
    </row>
    <row r="149" spans="1:4" x14ac:dyDescent="0.25">
      <c r="A149" s="68"/>
      <c r="C149" s="68"/>
      <c r="D149" s="68"/>
    </row>
    <row r="150" spans="1:4" x14ac:dyDescent="0.25">
      <c r="A150" s="68"/>
      <c r="C150" s="68"/>
      <c r="D150" s="68"/>
    </row>
    <row r="151" spans="1:4" x14ac:dyDescent="0.25">
      <c r="A151" s="68"/>
      <c r="C151" s="68"/>
      <c r="D151" s="68"/>
    </row>
    <row r="152" spans="1:4" x14ac:dyDescent="0.25">
      <c r="A152" s="68"/>
      <c r="C152" s="68"/>
      <c r="D152" s="68"/>
    </row>
    <row r="153" spans="1:4" x14ac:dyDescent="0.25">
      <c r="A153" s="68"/>
      <c r="C153" s="68"/>
      <c r="D153" s="68"/>
    </row>
    <row r="154" spans="1:4" x14ac:dyDescent="0.25">
      <c r="A154" s="68"/>
      <c r="C154" s="68"/>
      <c r="D154" s="68"/>
    </row>
    <row r="155" spans="1:4" x14ac:dyDescent="0.25">
      <c r="A155" s="68"/>
      <c r="C155" s="68"/>
      <c r="D155" s="68"/>
    </row>
    <row r="156" spans="1:4" x14ac:dyDescent="0.25">
      <c r="A156" s="68"/>
      <c r="C156" s="68"/>
      <c r="D156" s="68"/>
    </row>
    <row r="157" spans="1:4" x14ac:dyDescent="0.25">
      <c r="A157" s="68"/>
      <c r="C157" s="68"/>
      <c r="D157" s="68"/>
    </row>
    <row r="158" spans="1:4" x14ac:dyDescent="0.25">
      <c r="A158" s="68"/>
      <c r="C158" s="68"/>
      <c r="D158" s="68"/>
    </row>
    <row r="159" spans="1:4" x14ac:dyDescent="0.25">
      <c r="A159" s="68"/>
      <c r="C159" s="68"/>
      <c r="D159" s="68"/>
    </row>
    <row r="160" spans="1:4" x14ac:dyDescent="0.25">
      <c r="A160" s="68"/>
      <c r="C160" s="68"/>
      <c r="D160" s="68"/>
    </row>
    <row r="161" spans="1:4" x14ac:dyDescent="0.25">
      <c r="A161" s="68"/>
      <c r="C161" s="68"/>
      <c r="D161" s="68"/>
    </row>
    <row r="162" spans="1:4" x14ac:dyDescent="0.25">
      <c r="A162" s="68"/>
      <c r="C162" s="68"/>
      <c r="D162" s="68"/>
    </row>
    <row r="163" spans="1:4" x14ac:dyDescent="0.25">
      <c r="A163" s="68"/>
      <c r="C163" s="68"/>
      <c r="D163" s="68"/>
    </row>
    <row r="164" spans="1:4" x14ac:dyDescent="0.25">
      <c r="A164" s="68"/>
      <c r="C164" s="68"/>
      <c r="D164" s="68"/>
    </row>
    <row r="165" spans="1:4" x14ac:dyDescent="0.25">
      <c r="A165" s="68"/>
      <c r="C165" s="68"/>
      <c r="D165" s="68"/>
    </row>
    <row r="166" spans="1:4" x14ac:dyDescent="0.25">
      <c r="A166" s="68"/>
      <c r="C166" s="68"/>
      <c r="D166" s="68"/>
    </row>
    <row r="167" spans="1:4" x14ac:dyDescent="0.25">
      <c r="A167" s="68"/>
      <c r="C167" s="68"/>
      <c r="D167" s="68"/>
    </row>
    <row r="168" spans="1:4" x14ac:dyDescent="0.25">
      <c r="A168" s="68"/>
      <c r="C168" s="68"/>
      <c r="D168" s="68"/>
    </row>
    <row r="169" spans="1:4" x14ac:dyDescent="0.25">
      <c r="A169" s="68"/>
      <c r="C169" s="68"/>
      <c r="D169" s="68"/>
    </row>
    <row r="170" spans="1:4" x14ac:dyDescent="0.25">
      <c r="A170" s="68"/>
      <c r="C170" s="68"/>
      <c r="D170" s="68"/>
    </row>
    <row r="171" spans="1:4" x14ac:dyDescent="0.25">
      <c r="A171" s="68"/>
      <c r="C171" s="68"/>
      <c r="D171" s="68"/>
    </row>
    <row r="172" spans="1:4" x14ac:dyDescent="0.25">
      <c r="A172" s="68"/>
      <c r="C172" s="68"/>
      <c r="D172" s="68"/>
    </row>
    <row r="173" spans="1:4" x14ac:dyDescent="0.25">
      <c r="A173" s="68"/>
      <c r="C173" s="68"/>
      <c r="D173" s="68"/>
    </row>
    <row r="174" spans="1:4" x14ac:dyDescent="0.25">
      <c r="A174" s="68"/>
      <c r="C174" s="68"/>
      <c r="D174" s="68"/>
    </row>
    <row r="175" spans="1:4" x14ac:dyDescent="0.25">
      <c r="A175" s="68"/>
      <c r="C175" s="68"/>
      <c r="D175" s="68"/>
    </row>
    <row r="176" spans="1:4" x14ac:dyDescent="0.25">
      <c r="A176" s="68"/>
      <c r="C176" s="68"/>
      <c r="D176" s="68"/>
    </row>
    <row r="177" spans="1:4" x14ac:dyDescent="0.25">
      <c r="A177" s="68"/>
      <c r="C177" s="68"/>
      <c r="D177" s="68"/>
    </row>
    <row r="178" spans="1:4" x14ac:dyDescent="0.25">
      <c r="A178" s="68"/>
      <c r="C178" s="68"/>
      <c r="D178" s="68"/>
    </row>
    <row r="179" spans="1:4" x14ac:dyDescent="0.25">
      <c r="A179" s="68"/>
      <c r="C179" s="68"/>
      <c r="D179" s="68"/>
    </row>
    <row r="180" spans="1:4" x14ac:dyDescent="0.25">
      <c r="A180" s="68"/>
      <c r="C180" s="68"/>
      <c r="D180" s="68"/>
    </row>
    <row r="181" spans="1:4" x14ac:dyDescent="0.25">
      <c r="A181" s="68"/>
      <c r="C181" s="68"/>
      <c r="D181" s="68"/>
    </row>
    <row r="182" spans="1:4" x14ac:dyDescent="0.25">
      <c r="A182" s="68"/>
      <c r="C182" s="68"/>
      <c r="D182" s="68"/>
    </row>
    <row r="183" spans="1:4" x14ac:dyDescent="0.25">
      <c r="A183" s="68"/>
      <c r="C183" s="68"/>
      <c r="D183" s="68"/>
    </row>
    <row r="184" spans="1:4" x14ac:dyDescent="0.25">
      <c r="A184" s="68"/>
      <c r="C184" s="68"/>
      <c r="D184" s="68"/>
    </row>
    <row r="185" spans="1:4" x14ac:dyDescent="0.25">
      <c r="A185" s="68"/>
      <c r="C185" s="68"/>
      <c r="D185" s="68"/>
    </row>
    <row r="186" spans="1:4" x14ac:dyDescent="0.25">
      <c r="A186" s="68"/>
      <c r="C186" s="68"/>
      <c r="D186" s="68"/>
    </row>
    <row r="187" spans="1:4" x14ac:dyDescent="0.25">
      <c r="A187" s="68"/>
      <c r="C187" s="68"/>
      <c r="D187" s="68"/>
    </row>
    <row r="188" spans="1:4" x14ac:dyDescent="0.25">
      <c r="A188" s="68"/>
      <c r="C188" s="68"/>
      <c r="D188" s="68"/>
    </row>
    <row r="189" spans="1:4" x14ac:dyDescent="0.25">
      <c r="A189" s="68"/>
      <c r="C189" s="68"/>
      <c r="D189" s="68"/>
    </row>
    <row r="190" spans="1:4" x14ac:dyDescent="0.25">
      <c r="A190" s="68"/>
      <c r="C190" s="68"/>
      <c r="D190" s="68"/>
    </row>
    <row r="191" spans="1:4" x14ac:dyDescent="0.25">
      <c r="A191" s="68"/>
      <c r="C191" s="68"/>
      <c r="D191" s="68"/>
    </row>
    <row r="192" spans="1:4" x14ac:dyDescent="0.25">
      <c r="A192" s="68"/>
      <c r="C192" s="68"/>
      <c r="D192" s="68"/>
    </row>
    <row r="193" spans="1:4" x14ac:dyDescent="0.25">
      <c r="A193" s="68"/>
      <c r="C193" s="68"/>
      <c r="D193" s="68"/>
    </row>
    <row r="194" spans="1:4" x14ac:dyDescent="0.25">
      <c r="A194" s="68"/>
      <c r="C194" s="68"/>
      <c r="D194" s="68"/>
    </row>
    <row r="195" spans="1:4" x14ac:dyDescent="0.25">
      <c r="A195" s="68"/>
      <c r="C195" s="68"/>
      <c r="D195" s="68"/>
    </row>
    <row r="196" spans="1:4" x14ac:dyDescent="0.25">
      <c r="A196" s="68"/>
      <c r="C196" s="68"/>
      <c r="D196" s="68"/>
    </row>
    <row r="197" spans="1:4" x14ac:dyDescent="0.25">
      <c r="A197" s="68"/>
      <c r="C197" s="68"/>
      <c r="D197" s="68"/>
    </row>
    <row r="198" spans="1:4" x14ac:dyDescent="0.25">
      <c r="A198" s="68"/>
      <c r="C198" s="68"/>
      <c r="D198" s="68"/>
    </row>
    <row r="199" spans="1:4" x14ac:dyDescent="0.25">
      <c r="A199" s="68"/>
      <c r="C199" s="68"/>
      <c r="D199" s="68"/>
    </row>
    <row r="200" spans="1:4" x14ac:dyDescent="0.25">
      <c r="A200" s="68"/>
      <c r="C200" s="68"/>
      <c r="D200" s="68"/>
    </row>
    <row r="201" spans="1:4" x14ac:dyDescent="0.25">
      <c r="A201" s="68"/>
      <c r="C201" s="68"/>
      <c r="D201" s="68"/>
    </row>
    <row r="202" spans="1:4" x14ac:dyDescent="0.25">
      <c r="A202" s="68"/>
      <c r="C202" s="68"/>
      <c r="D202" s="68"/>
    </row>
    <row r="203" spans="1:4" x14ac:dyDescent="0.25">
      <c r="A203" s="68"/>
      <c r="C203" s="68"/>
      <c r="D203" s="68"/>
    </row>
    <row r="204" spans="1:4" x14ac:dyDescent="0.25">
      <c r="A204" s="68"/>
      <c r="C204" s="68"/>
      <c r="D204" s="68"/>
    </row>
    <row r="205" spans="1:4" x14ac:dyDescent="0.25">
      <c r="A205" s="68"/>
      <c r="C205" s="68"/>
      <c r="D205" s="68"/>
    </row>
    <row r="206" spans="1:4" x14ac:dyDescent="0.25">
      <c r="A206" s="68"/>
      <c r="C206" s="68"/>
      <c r="D206" s="68"/>
    </row>
    <row r="207" spans="1:4" x14ac:dyDescent="0.25">
      <c r="A207" s="68"/>
      <c r="C207" s="68"/>
      <c r="D207" s="68"/>
    </row>
    <row r="208" spans="1:4" x14ac:dyDescent="0.25">
      <c r="A208" s="68"/>
      <c r="C208" s="68"/>
      <c r="D208" s="68"/>
    </row>
    <row r="209" spans="1:4" x14ac:dyDescent="0.25">
      <c r="A209" s="68"/>
      <c r="C209" s="68"/>
      <c r="D209" s="68"/>
    </row>
    <row r="210" spans="1:4" x14ac:dyDescent="0.25">
      <c r="A210" s="68"/>
      <c r="C210" s="68"/>
      <c r="D210" s="68"/>
    </row>
    <row r="211" spans="1:4" x14ac:dyDescent="0.25">
      <c r="A211" s="68"/>
      <c r="C211" s="68"/>
      <c r="D211" s="68"/>
    </row>
    <row r="212" spans="1:4" x14ac:dyDescent="0.25">
      <c r="A212" s="68"/>
      <c r="C212" s="68"/>
      <c r="D212" s="68"/>
    </row>
    <row r="213" spans="1:4" x14ac:dyDescent="0.25">
      <c r="A213" s="68"/>
      <c r="C213" s="68"/>
      <c r="D213" s="68"/>
    </row>
    <row r="214" spans="1:4" x14ac:dyDescent="0.25">
      <c r="A214" s="68"/>
      <c r="C214" s="68"/>
      <c r="D214" s="68"/>
    </row>
    <row r="215" spans="1:4" x14ac:dyDescent="0.25">
      <c r="A215" s="68"/>
      <c r="C215" s="68"/>
      <c r="D215" s="68"/>
    </row>
    <row r="216" spans="1:4" x14ac:dyDescent="0.25">
      <c r="A216" s="68"/>
      <c r="C216" s="68"/>
      <c r="D216" s="68"/>
    </row>
    <row r="217" spans="1:4" x14ac:dyDescent="0.25">
      <c r="A217" s="68"/>
      <c r="C217" s="68"/>
      <c r="D217" s="68"/>
    </row>
    <row r="218" spans="1:4" x14ac:dyDescent="0.25">
      <c r="A218" s="68"/>
      <c r="C218" s="68"/>
      <c r="D218" s="68"/>
    </row>
    <row r="219" spans="1:4" x14ac:dyDescent="0.25">
      <c r="A219" s="68"/>
      <c r="C219" s="68"/>
      <c r="D219" s="68"/>
    </row>
    <row r="220" spans="1:4" x14ac:dyDescent="0.25">
      <c r="A220" s="68"/>
      <c r="C220" s="68"/>
      <c r="D220" s="68"/>
    </row>
    <row r="221" spans="1:4" x14ac:dyDescent="0.25">
      <c r="A221" s="68"/>
      <c r="C221" s="68"/>
      <c r="D221" s="68"/>
    </row>
    <row r="222" spans="1:4" x14ac:dyDescent="0.25">
      <c r="A222" s="68"/>
      <c r="C222" s="68"/>
      <c r="D222" s="68"/>
    </row>
    <row r="223" spans="1:4" x14ac:dyDescent="0.25">
      <c r="A223" s="68"/>
      <c r="C223" s="68"/>
      <c r="D223" s="68"/>
    </row>
    <row r="224" spans="1:4" x14ac:dyDescent="0.25">
      <c r="A224" s="68"/>
      <c r="C224" s="68"/>
      <c r="D224" s="68"/>
    </row>
    <row r="225" spans="1:4" x14ac:dyDescent="0.25">
      <c r="A225" s="68"/>
      <c r="C225" s="68"/>
      <c r="D225" s="68"/>
    </row>
    <row r="226" spans="1:4" x14ac:dyDescent="0.25">
      <c r="A226" s="68"/>
      <c r="C226" s="68"/>
      <c r="D226" s="68"/>
    </row>
    <row r="227" spans="1:4" x14ac:dyDescent="0.25">
      <c r="A227" s="68"/>
      <c r="C227" s="68"/>
      <c r="D227" s="68"/>
    </row>
    <row r="228" spans="1:4" x14ac:dyDescent="0.25">
      <c r="A228" s="68"/>
      <c r="C228" s="68"/>
      <c r="D228" s="68"/>
    </row>
    <row r="229" spans="1:4" x14ac:dyDescent="0.25">
      <c r="A229" s="68"/>
      <c r="C229" s="68"/>
      <c r="D229" s="68"/>
    </row>
    <row r="230" spans="1:4" x14ac:dyDescent="0.25">
      <c r="A230" s="68"/>
      <c r="C230" s="68"/>
      <c r="D230" s="68"/>
    </row>
    <row r="231" spans="1:4" x14ac:dyDescent="0.25">
      <c r="A231" s="68"/>
      <c r="C231" s="68"/>
      <c r="D231" s="68"/>
    </row>
    <row r="232" spans="1:4" x14ac:dyDescent="0.25">
      <c r="A232" s="68"/>
      <c r="C232" s="68"/>
      <c r="D232" s="68"/>
    </row>
    <row r="233" spans="1:4" x14ac:dyDescent="0.25">
      <c r="A233" s="68"/>
      <c r="C233" s="68"/>
      <c r="D233" s="68"/>
    </row>
    <row r="234" spans="1:4" x14ac:dyDescent="0.25">
      <c r="A234" s="68"/>
      <c r="C234" s="68"/>
      <c r="D234" s="68"/>
    </row>
    <row r="235" spans="1:4" x14ac:dyDescent="0.25">
      <c r="A235" s="68"/>
      <c r="C235" s="68"/>
      <c r="D235" s="68"/>
    </row>
    <row r="236" spans="1:4" x14ac:dyDescent="0.25">
      <c r="A236" s="68"/>
      <c r="C236" s="68"/>
      <c r="D236" s="68"/>
    </row>
    <row r="237" spans="1:4" x14ac:dyDescent="0.25">
      <c r="A237" s="68"/>
      <c r="C237" s="68"/>
      <c r="D237" s="68"/>
    </row>
    <row r="238" spans="1:4" x14ac:dyDescent="0.25">
      <c r="A238" s="68"/>
      <c r="C238" s="68"/>
      <c r="D238" s="68"/>
    </row>
    <row r="239" spans="1:4" x14ac:dyDescent="0.25">
      <c r="A239" s="68"/>
      <c r="C239" s="68"/>
      <c r="D239" s="68"/>
    </row>
    <row r="240" spans="1:4" x14ac:dyDescent="0.25">
      <c r="A240" s="68"/>
      <c r="C240" s="68"/>
      <c r="D240" s="68"/>
    </row>
    <row r="241" spans="1:4" x14ac:dyDescent="0.25">
      <c r="A241" s="68"/>
      <c r="C241" s="68"/>
      <c r="D241" s="68"/>
    </row>
    <row r="242" spans="1:4" x14ac:dyDescent="0.25">
      <c r="A242" s="68"/>
      <c r="C242" s="68"/>
      <c r="D242" s="68"/>
    </row>
    <row r="243" spans="1:4" x14ac:dyDescent="0.25">
      <c r="A243" s="68"/>
      <c r="C243" s="68"/>
      <c r="D243" s="68"/>
    </row>
    <row r="244" spans="1:4" x14ac:dyDescent="0.25">
      <c r="A244" s="68"/>
      <c r="C244" s="68"/>
      <c r="D244" s="68"/>
    </row>
    <row r="245" spans="1:4" x14ac:dyDescent="0.25">
      <c r="A245" s="68"/>
      <c r="C245" s="68"/>
      <c r="D245" s="68"/>
    </row>
    <row r="246" spans="1:4" x14ac:dyDescent="0.25">
      <c r="A246" s="68"/>
      <c r="C246" s="68"/>
      <c r="D246" s="68"/>
    </row>
    <row r="247" spans="1:4" x14ac:dyDescent="0.25">
      <c r="A247" s="68"/>
      <c r="C247" s="68"/>
      <c r="D247" s="68"/>
    </row>
    <row r="248" spans="1:4" x14ac:dyDescent="0.25">
      <c r="A248" s="68"/>
      <c r="C248" s="68"/>
      <c r="D248" s="68"/>
    </row>
    <row r="249" spans="1:4" x14ac:dyDescent="0.25">
      <c r="A249" s="68"/>
      <c r="C249" s="68"/>
      <c r="D249" s="68"/>
    </row>
    <row r="250" spans="1:4" x14ac:dyDescent="0.25">
      <c r="A250" s="68"/>
      <c r="C250" s="68"/>
      <c r="D250" s="68"/>
    </row>
    <row r="251" spans="1:4" x14ac:dyDescent="0.25">
      <c r="A251" s="68"/>
      <c r="C251" s="68"/>
      <c r="D251" s="68"/>
    </row>
    <row r="252" spans="1:4" x14ac:dyDescent="0.25">
      <c r="A252" s="68"/>
      <c r="C252" s="68"/>
      <c r="D252" s="68"/>
    </row>
    <row r="253" spans="1:4" x14ac:dyDescent="0.25">
      <c r="A253" s="68"/>
      <c r="C253" s="68"/>
      <c r="D253" s="68"/>
    </row>
    <row r="254" spans="1:4" x14ac:dyDescent="0.25">
      <c r="A254" s="68"/>
      <c r="C254" s="68"/>
      <c r="D254" s="68"/>
    </row>
    <row r="255" spans="1:4" x14ac:dyDescent="0.25">
      <c r="A255" s="68"/>
      <c r="C255" s="68"/>
      <c r="D255" s="68"/>
    </row>
    <row r="256" spans="1:4" x14ac:dyDescent="0.25">
      <c r="A256" s="68"/>
      <c r="C256" s="68"/>
      <c r="D256" s="68"/>
    </row>
    <row r="257" spans="1:4" x14ac:dyDescent="0.25">
      <c r="A257" s="68"/>
      <c r="C257" s="68"/>
      <c r="D257" s="68"/>
    </row>
    <row r="258" spans="1:4" x14ac:dyDescent="0.25">
      <c r="A258" s="68"/>
      <c r="C258" s="68"/>
      <c r="D258" s="68"/>
    </row>
    <row r="259" spans="1:4" x14ac:dyDescent="0.25">
      <c r="A259" s="68"/>
      <c r="C259" s="68"/>
      <c r="D259" s="68"/>
    </row>
    <row r="260" spans="1:4" x14ac:dyDescent="0.25">
      <c r="A260" s="68"/>
      <c r="C260" s="68"/>
      <c r="D260" s="68"/>
    </row>
    <row r="261" spans="1:4" x14ac:dyDescent="0.25">
      <c r="A261" s="68"/>
      <c r="C261" s="68"/>
      <c r="D261" s="68"/>
    </row>
    <row r="262" spans="1:4" x14ac:dyDescent="0.25">
      <c r="A262" s="68"/>
      <c r="C262" s="68"/>
      <c r="D262" s="68"/>
    </row>
    <row r="263" spans="1:4" x14ac:dyDescent="0.25">
      <c r="A263" s="68"/>
      <c r="C263" s="68"/>
      <c r="D263" s="68"/>
    </row>
    <row r="264" spans="1:4" x14ac:dyDescent="0.25">
      <c r="A264" s="68"/>
      <c r="C264" s="68"/>
      <c r="D264" s="68"/>
    </row>
    <row r="265" spans="1:4" x14ac:dyDescent="0.25">
      <c r="A265" s="68"/>
      <c r="C265" s="68"/>
      <c r="D265" s="68"/>
    </row>
    <row r="266" spans="1:4" x14ac:dyDescent="0.25">
      <c r="A266" s="68"/>
      <c r="C266" s="68"/>
      <c r="D266" s="68"/>
    </row>
    <row r="267" spans="1:4" x14ac:dyDescent="0.25">
      <c r="A267" s="68"/>
      <c r="C267" s="68"/>
      <c r="D267" s="68"/>
    </row>
    <row r="268" spans="1:4" x14ac:dyDescent="0.25">
      <c r="A268" s="68"/>
      <c r="C268" s="68"/>
      <c r="D268" s="68"/>
    </row>
    <row r="269" spans="1:4" x14ac:dyDescent="0.25">
      <c r="A269" s="68"/>
      <c r="C269" s="68"/>
      <c r="D269" s="68"/>
    </row>
    <row r="270" spans="1:4" x14ac:dyDescent="0.25">
      <c r="A270" s="68"/>
      <c r="C270" s="68"/>
      <c r="D270" s="68"/>
    </row>
    <row r="271" spans="1:4" x14ac:dyDescent="0.25">
      <c r="A271" s="68"/>
      <c r="C271" s="68"/>
      <c r="D271" s="68"/>
    </row>
    <row r="272" spans="1:4" x14ac:dyDescent="0.25">
      <c r="A272" s="68"/>
      <c r="C272" s="68"/>
      <c r="D272" s="68"/>
    </row>
    <row r="273" spans="1:4" x14ac:dyDescent="0.25">
      <c r="A273" s="68"/>
      <c r="C273" s="68"/>
      <c r="D273" s="68"/>
    </row>
    <row r="274" spans="1:4" x14ac:dyDescent="0.25">
      <c r="A274" s="68"/>
      <c r="C274" s="68"/>
      <c r="D274" s="68"/>
    </row>
    <row r="275" spans="1:4" x14ac:dyDescent="0.25">
      <c r="A275" s="68"/>
      <c r="C275" s="68"/>
      <c r="D275" s="68"/>
    </row>
    <row r="276" spans="1:4" x14ac:dyDescent="0.25">
      <c r="A276" s="68"/>
      <c r="C276" s="68"/>
      <c r="D276" s="68"/>
    </row>
    <row r="277" spans="1:4" x14ac:dyDescent="0.25">
      <c r="A277" s="68"/>
      <c r="C277" s="68"/>
      <c r="D277" s="68"/>
    </row>
    <row r="278" spans="1:4" x14ac:dyDescent="0.25">
      <c r="A278" s="68"/>
      <c r="C278" s="68"/>
      <c r="D278" s="68"/>
    </row>
    <row r="279" spans="1:4" x14ac:dyDescent="0.25">
      <c r="A279" s="68"/>
      <c r="C279" s="68"/>
      <c r="D279" s="68"/>
    </row>
    <row r="280" spans="1:4" x14ac:dyDescent="0.25">
      <c r="A280" s="68"/>
      <c r="C280" s="68"/>
      <c r="D280" s="68"/>
    </row>
    <row r="281" spans="1:4" x14ac:dyDescent="0.25">
      <c r="A281" s="68"/>
      <c r="C281" s="68"/>
      <c r="D281" s="68"/>
    </row>
    <row r="282" spans="1:4" x14ac:dyDescent="0.25">
      <c r="A282" s="68"/>
      <c r="C282" s="68"/>
      <c r="D282" s="68"/>
    </row>
    <row r="283" spans="1:4" x14ac:dyDescent="0.25">
      <c r="A283" s="68"/>
      <c r="C283" s="68"/>
      <c r="D283" s="68"/>
    </row>
    <row r="284" spans="1:4" x14ac:dyDescent="0.25">
      <c r="A284" s="68"/>
      <c r="C284" s="68"/>
      <c r="D284" s="68"/>
    </row>
    <row r="285" spans="1:4" x14ac:dyDescent="0.25">
      <c r="A285" s="68"/>
      <c r="C285" s="68"/>
      <c r="D285" s="68"/>
    </row>
    <row r="286" spans="1:4" x14ac:dyDescent="0.25">
      <c r="A286" s="68"/>
      <c r="C286" s="68"/>
      <c r="D286" s="68"/>
    </row>
    <row r="287" spans="1:4" x14ac:dyDescent="0.25">
      <c r="A287" s="68"/>
      <c r="C287" s="68"/>
      <c r="D287" s="68"/>
    </row>
    <row r="288" spans="1:4" x14ac:dyDescent="0.25">
      <c r="A288" s="68"/>
      <c r="C288" s="68"/>
      <c r="D288" s="68"/>
    </row>
    <row r="289" spans="1:4" x14ac:dyDescent="0.25">
      <c r="A289" s="68"/>
      <c r="C289" s="68"/>
      <c r="D289" s="68"/>
    </row>
    <row r="290" spans="1:4" x14ac:dyDescent="0.25">
      <c r="A290" s="68"/>
      <c r="C290" s="68"/>
      <c r="D290" s="68"/>
    </row>
    <row r="291" spans="1:4" x14ac:dyDescent="0.25">
      <c r="A291" s="68"/>
      <c r="C291" s="68"/>
      <c r="D291" s="68"/>
    </row>
    <row r="292" spans="1:4" x14ac:dyDescent="0.25">
      <c r="A292" s="68"/>
      <c r="C292" s="68"/>
      <c r="D292" s="68"/>
    </row>
    <row r="293" spans="1:4" x14ac:dyDescent="0.25">
      <c r="A293" s="68"/>
      <c r="C293" s="68"/>
      <c r="D293" s="68"/>
    </row>
    <row r="294" spans="1:4" x14ac:dyDescent="0.25">
      <c r="A294" s="68"/>
      <c r="C294" s="68"/>
      <c r="D294" s="68"/>
    </row>
    <row r="295" spans="1:4" x14ac:dyDescent="0.25">
      <c r="A295" s="68"/>
      <c r="C295" s="68"/>
      <c r="D295" s="68"/>
    </row>
    <row r="296" spans="1:4" x14ac:dyDescent="0.25">
      <c r="A296" s="68"/>
      <c r="C296" s="68"/>
      <c r="D296" s="68"/>
    </row>
    <row r="297" spans="1:4" x14ac:dyDescent="0.25">
      <c r="A297" s="68"/>
      <c r="C297" s="68"/>
      <c r="D297" s="68"/>
    </row>
    <row r="298" spans="1:4" x14ac:dyDescent="0.25">
      <c r="A298" s="68"/>
      <c r="C298" s="68"/>
      <c r="D298" s="68"/>
    </row>
    <row r="299" spans="1:4" x14ac:dyDescent="0.25">
      <c r="A299" s="68"/>
      <c r="C299" s="68"/>
      <c r="D299" s="68"/>
    </row>
    <row r="300" spans="1:4" x14ac:dyDescent="0.25">
      <c r="A300" s="68"/>
      <c r="C300" s="68"/>
      <c r="D300" s="68"/>
    </row>
    <row r="301" spans="1:4" x14ac:dyDescent="0.25">
      <c r="A301" s="68"/>
      <c r="C301" s="68"/>
      <c r="D301" s="68"/>
    </row>
    <row r="302" spans="1:4" x14ac:dyDescent="0.25">
      <c r="A302" s="68"/>
      <c r="C302" s="68"/>
      <c r="D302" s="68"/>
    </row>
    <row r="303" spans="1:4" x14ac:dyDescent="0.25">
      <c r="A303" s="68"/>
      <c r="C303" s="68"/>
      <c r="D303" s="68"/>
    </row>
    <row r="304" spans="1:4" x14ac:dyDescent="0.25">
      <c r="A304" s="68"/>
      <c r="C304" s="68"/>
      <c r="D304" s="68"/>
    </row>
    <row r="305" spans="1:4" x14ac:dyDescent="0.25">
      <c r="A305" s="68"/>
      <c r="C305" s="68"/>
      <c r="D305" s="68"/>
    </row>
    <row r="306" spans="1:4" x14ac:dyDescent="0.25">
      <c r="A306" s="68"/>
      <c r="C306" s="68"/>
      <c r="D306" s="68"/>
    </row>
    <row r="307" spans="1:4" x14ac:dyDescent="0.25">
      <c r="A307" s="68"/>
      <c r="C307" s="68"/>
      <c r="D307" s="68"/>
    </row>
    <row r="308" spans="1:4" x14ac:dyDescent="0.25">
      <c r="A308" s="68"/>
      <c r="C308" s="68"/>
      <c r="D308" s="68"/>
    </row>
    <row r="309" spans="1:4" x14ac:dyDescent="0.25">
      <c r="A309" s="68"/>
      <c r="C309" s="68"/>
      <c r="D309" s="68"/>
    </row>
    <row r="310" spans="1:4" x14ac:dyDescent="0.25">
      <c r="A310" s="68"/>
      <c r="C310" s="68"/>
      <c r="D310" s="68"/>
    </row>
    <row r="311" spans="1:4" x14ac:dyDescent="0.25">
      <c r="A311" s="68"/>
      <c r="C311" s="68"/>
      <c r="D311" s="68"/>
    </row>
    <row r="312" spans="1:4" x14ac:dyDescent="0.25">
      <c r="A312" s="68"/>
      <c r="C312" s="68"/>
      <c r="D312" s="68"/>
    </row>
    <row r="313" spans="1:4" x14ac:dyDescent="0.25">
      <c r="A313" s="68"/>
      <c r="C313" s="68"/>
      <c r="D313" s="68"/>
    </row>
    <row r="314" spans="1:4" x14ac:dyDescent="0.25">
      <c r="A314" s="68"/>
      <c r="C314" s="68"/>
      <c r="D314" s="68"/>
    </row>
    <row r="315" spans="1:4" x14ac:dyDescent="0.25">
      <c r="A315" s="68"/>
      <c r="C315" s="68"/>
      <c r="D315" s="68"/>
    </row>
    <row r="316" spans="1:4" x14ac:dyDescent="0.25">
      <c r="A316" s="68"/>
      <c r="C316" s="68"/>
      <c r="D316" s="68"/>
    </row>
    <row r="317" spans="1:4" x14ac:dyDescent="0.25">
      <c r="A317" s="68"/>
      <c r="C317" s="68"/>
      <c r="D317" s="68"/>
    </row>
    <row r="318" spans="1:4" x14ac:dyDescent="0.25">
      <c r="A318" s="68"/>
      <c r="C318" s="68"/>
      <c r="D318" s="68"/>
    </row>
    <row r="319" spans="1:4" x14ac:dyDescent="0.25">
      <c r="A319" s="68"/>
      <c r="C319" s="68"/>
      <c r="D319" s="68"/>
    </row>
    <row r="320" spans="1:4" x14ac:dyDescent="0.25">
      <c r="A320" s="68"/>
      <c r="C320" s="68"/>
      <c r="D320" s="68"/>
    </row>
    <row r="321" spans="1:4" x14ac:dyDescent="0.25">
      <c r="A321" s="68"/>
      <c r="C321" s="68"/>
      <c r="D321" s="68"/>
    </row>
    <row r="322" spans="1:4" x14ac:dyDescent="0.25">
      <c r="A322" s="68"/>
      <c r="C322" s="68"/>
      <c r="D322" s="68"/>
    </row>
    <row r="323" spans="1:4" x14ac:dyDescent="0.25">
      <c r="A323" s="68"/>
      <c r="C323" s="68"/>
      <c r="D323" s="68"/>
    </row>
    <row r="324" spans="1:4" x14ac:dyDescent="0.25">
      <c r="A324" s="68"/>
      <c r="C324" s="68"/>
      <c r="D324" s="68"/>
    </row>
    <row r="325" spans="1:4" x14ac:dyDescent="0.25">
      <c r="A325" s="68"/>
      <c r="C325" s="68"/>
      <c r="D325" s="68"/>
    </row>
    <row r="326" spans="1:4" x14ac:dyDescent="0.25">
      <c r="A326" s="68"/>
      <c r="C326" s="68"/>
      <c r="D326" s="68"/>
    </row>
    <row r="327" spans="1:4" x14ac:dyDescent="0.25">
      <c r="A327" s="68"/>
      <c r="C327" s="68"/>
      <c r="D327" s="68"/>
    </row>
    <row r="328" spans="1:4" x14ac:dyDescent="0.25">
      <c r="A328" s="68"/>
      <c r="C328" s="68"/>
      <c r="D328" s="68"/>
    </row>
    <row r="329" spans="1:4" x14ac:dyDescent="0.25">
      <c r="A329" s="68"/>
      <c r="C329" s="68"/>
      <c r="D329" s="68"/>
    </row>
    <row r="330" spans="1:4" x14ac:dyDescent="0.25">
      <c r="A330" s="68"/>
      <c r="C330" s="68"/>
      <c r="D330" s="68"/>
    </row>
    <row r="331" spans="1:4" x14ac:dyDescent="0.25">
      <c r="A331" s="68"/>
      <c r="C331" s="68"/>
      <c r="D331" s="68"/>
    </row>
    <row r="332" spans="1:4" x14ac:dyDescent="0.25">
      <c r="A332" s="68"/>
      <c r="C332" s="68"/>
      <c r="D332" s="68"/>
    </row>
    <row r="333" spans="1:4" x14ac:dyDescent="0.25">
      <c r="A333" s="68"/>
      <c r="C333" s="68"/>
      <c r="D333" s="68"/>
    </row>
    <row r="334" spans="1:4" x14ac:dyDescent="0.25">
      <c r="A334" s="68"/>
      <c r="C334" s="68"/>
      <c r="D334" s="68"/>
    </row>
    <row r="335" spans="1:4" x14ac:dyDescent="0.25">
      <c r="A335" s="68"/>
      <c r="C335" s="68"/>
      <c r="D335" s="68"/>
    </row>
    <row r="336" spans="1:4" x14ac:dyDescent="0.25">
      <c r="A336" s="68"/>
      <c r="C336" s="68"/>
      <c r="D336" s="68"/>
    </row>
    <row r="337" spans="1:4" x14ac:dyDescent="0.25">
      <c r="A337" s="68"/>
      <c r="C337" s="68"/>
      <c r="D337" s="68"/>
    </row>
    <row r="338" spans="1:4" x14ac:dyDescent="0.25">
      <c r="A338" s="68"/>
      <c r="C338" s="68"/>
      <c r="D338" s="68"/>
    </row>
    <row r="339" spans="1:4" x14ac:dyDescent="0.25">
      <c r="A339" s="68"/>
      <c r="C339" s="68"/>
      <c r="D339" s="68"/>
    </row>
    <row r="340" spans="1:4" x14ac:dyDescent="0.25">
      <c r="A340" s="68"/>
      <c r="C340" s="68"/>
      <c r="D340" s="68"/>
    </row>
    <row r="341" spans="1:4" x14ac:dyDescent="0.25">
      <c r="A341" s="68"/>
      <c r="C341" s="68"/>
      <c r="D341" s="68"/>
    </row>
    <row r="342" spans="1:4" x14ac:dyDescent="0.25">
      <c r="A342" s="68"/>
      <c r="C342" s="68"/>
      <c r="D342" s="68"/>
    </row>
    <row r="343" spans="1:4" x14ac:dyDescent="0.25">
      <c r="A343" s="68"/>
      <c r="C343" s="68"/>
      <c r="D343" s="68"/>
    </row>
    <row r="344" spans="1:4" x14ac:dyDescent="0.25">
      <c r="A344" s="68"/>
      <c r="C344" s="68"/>
      <c r="D344" s="68"/>
    </row>
    <row r="345" spans="1:4" x14ac:dyDescent="0.25">
      <c r="A345" s="68"/>
      <c r="C345" s="68"/>
      <c r="D345" s="68"/>
    </row>
    <row r="346" spans="1:4" x14ac:dyDescent="0.25">
      <c r="A346" s="68"/>
      <c r="C346" s="68"/>
      <c r="D346" s="68"/>
    </row>
    <row r="347" spans="1:4" x14ac:dyDescent="0.25">
      <c r="A347" s="68"/>
      <c r="C347" s="68"/>
      <c r="D347" s="68"/>
    </row>
    <row r="348" spans="1:4" x14ac:dyDescent="0.25">
      <c r="A348" s="68"/>
      <c r="C348" s="68"/>
      <c r="D348" s="68"/>
    </row>
    <row r="349" spans="1:4" x14ac:dyDescent="0.25">
      <c r="A349" s="68"/>
      <c r="C349" s="68"/>
      <c r="D349" s="68"/>
    </row>
    <row r="350" spans="1:4" x14ac:dyDescent="0.25">
      <c r="A350" s="68"/>
      <c r="C350" s="68"/>
      <c r="D350" s="68"/>
    </row>
    <row r="351" spans="1:4" x14ac:dyDescent="0.25">
      <c r="A351" s="68"/>
      <c r="C351" s="68"/>
      <c r="D351" s="68"/>
    </row>
    <row r="352" spans="1:4" x14ac:dyDescent="0.25">
      <c r="A352" s="68"/>
      <c r="C352" s="68"/>
      <c r="D352" s="68"/>
    </row>
    <row r="353" spans="1:4" x14ac:dyDescent="0.25">
      <c r="A353" s="68"/>
      <c r="C353" s="68"/>
      <c r="D353" s="68"/>
    </row>
    <row r="354" spans="1:4" x14ac:dyDescent="0.25">
      <c r="A354" s="68"/>
      <c r="C354" s="68"/>
      <c r="D354" s="68"/>
    </row>
    <row r="355" spans="1:4" x14ac:dyDescent="0.25">
      <c r="A355" s="68"/>
      <c r="C355" s="68"/>
      <c r="D355" s="68"/>
    </row>
    <row r="356" spans="1:4" x14ac:dyDescent="0.25">
      <c r="A356" s="68"/>
      <c r="C356" s="68"/>
      <c r="D356" s="68"/>
    </row>
    <row r="357" spans="1:4" x14ac:dyDescent="0.25">
      <c r="A357" s="68"/>
      <c r="C357" s="68"/>
      <c r="D357" s="68"/>
    </row>
    <row r="358" spans="1:4" x14ac:dyDescent="0.25">
      <c r="A358" s="68"/>
      <c r="C358" s="68"/>
      <c r="D358" s="68"/>
    </row>
    <row r="359" spans="1:4" x14ac:dyDescent="0.25">
      <c r="A359" s="68"/>
      <c r="C359" s="68"/>
      <c r="D359" s="68"/>
    </row>
    <row r="360" spans="1:4" x14ac:dyDescent="0.25">
      <c r="A360" s="68"/>
      <c r="C360" s="68"/>
      <c r="D360" s="68"/>
    </row>
    <row r="361" spans="1:4" x14ac:dyDescent="0.25">
      <c r="A361" s="68"/>
      <c r="C361" s="68"/>
      <c r="D361" s="68"/>
    </row>
    <row r="362" spans="1:4" x14ac:dyDescent="0.25">
      <c r="A362" s="68"/>
      <c r="C362" s="68"/>
      <c r="D362" s="68"/>
    </row>
    <row r="363" spans="1:4" x14ac:dyDescent="0.25">
      <c r="A363" s="68"/>
      <c r="C363" s="68"/>
      <c r="D363" s="68"/>
    </row>
    <row r="364" spans="1:4" x14ac:dyDescent="0.25">
      <c r="A364" s="68"/>
      <c r="C364" s="68"/>
      <c r="D364" s="68"/>
    </row>
    <row r="365" spans="1:4" x14ac:dyDescent="0.25">
      <c r="A365" s="68"/>
      <c r="C365" s="68"/>
      <c r="D365" s="68"/>
    </row>
    <row r="366" spans="1:4" x14ac:dyDescent="0.25">
      <c r="A366" s="68"/>
      <c r="C366" s="68"/>
      <c r="D366" s="68"/>
    </row>
    <row r="367" spans="1:4" x14ac:dyDescent="0.25">
      <c r="A367" s="68"/>
      <c r="C367" s="68"/>
      <c r="D367" s="68"/>
    </row>
    <row r="368" spans="1:4" x14ac:dyDescent="0.25">
      <c r="A368" s="68"/>
      <c r="C368" s="68"/>
      <c r="D368" s="68"/>
    </row>
    <row r="369" spans="1:4" x14ac:dyDescent="0.25">
      <c r="A369" s="68"/>
      <c r="C369" s="68"/>
      <c r="D369" s="68"/>
    </row>
    <row r="370" spans="1:4" x14ac:dyDescent="0.25">
      <c r="A370" s="68"/>
      <c r="C370" s="68"/>
      <c r="D370" s="68"/>
    </row>
    <row r="371" spans="1:4" x14ac:dyDescent="0.25">
      <c r="A371" s="68"/>
      <c r="C371" s="68"/>
      <c r="D371" s="68"/>
    </row>
    <row r="372" spans="1:4" x14ac:dyDescent="0.25">
      <c r="A372" s="68"/>
      <c r="C372" s="68"/>
      <c r="D372" s="68"/>
    </row>
    <row r="373" spans="1:4" x14ac:dyDescent="0.25">
      <c r="A373" s="68"/>
      <c r="C373" s="68"/>
      <c r="D373" s="68"/>
    </row>
    <row r="374" spans="1:4" x14ac:dyDescent="0.25">
      <c r="A374" s="68"/>
      <c r="C374" s="68"/>
      <c r="D374" s="68"/>
    </row>
    <row r="375" spans="1:4" x14ac:dyDescent="0.25">
      <c r="A375" s="68"/>
      <c r="C375" s="68"/>
      <c r="D375" s="68"/>
    </row>
    <row r="376" spans="1:4" x14ac:dyDescent="0.25">
      <c r="A376" s="68"/>
      <c r="C376" s="68"/>
      <c r="D376" s="68"/>
    </row>
    <row r="377" spans="1:4" x14ac:dyDescent="0.25">
      <c r="A377" s="68"/>
      <c r="C377" s="68"/>
      <c r="D377" s="68"/>
    </row>
    <row r="378" spans="1:4" x14ac:dyDescent="0.25">
      <c r="A378" s="68"/>
      <c r="C378" s="68"/>
      <c r="D378" s="68"/>
    </row>
    <row r="379" spans="1:4" x14ac:dyDescent="0.25">
      <c r="A379" s="68"/>
      <c r="C379" s="68"/>
      <c r="D379" s="68"/>
    </row>
    <row r="380" spans="1:4" x14ac:dyDescent="0.25">
      <c r="A380" s="68"/>
      <c r="C380" s="68"/>
      <c r="D380" s="68"/>
    </row>
    <row r="381" spans="1:4" x14ac:dyDescent="0.25">
      <c r="A381" s="68"/>
      <c r="C381" s="68"/>
      <c r="D381" s="68"/>
    </row>
    <row r="382" spans="1:4" x14ac:dyDescent="0.25">
      <c r="A382" s="68"/>
      <c r="C382" s="68"/>
      <c r="D382" s="68"/>
    </row>
    <row r="383" spans="1:4" x14ac:dyDescent="0.25">
      <c r="A383" s="68"/>
      <c r="C383" s="68"/>
      <c r="D383" s="68"/>
    </row>
    <row r="384" spans="1:4" x14ac:dyDescent="0.25">
      <c r="A384" s="68"/>
      <c r="C384" s="68"/>
      <c r="D384" s="68"/>
    </row>
    <row r="385" spans="1:4" x14ac:dyDescent="0.25">
      <c r="A385" s="68"/>
      <c r="C385" s="68"/>
      <c r="D385" s="68"/>
    </row>
    <row r="386" spans="1:4" x14ac:dyDescent="0.25">
      <c r="A386" s="68"/>
      <c r="C386" s="68"/>
      <c r="D386" s="68"/>
    </row>
    <row r="387" spans="1:4" x14ac:dyDescent="0.25">
      <c r="A387" s="68"/>
      <c r="C387" s="68"/>
      <c r="D387" s="68"/>
    </row>
    <row r="388" spans="1:4" x14ac:dyDescent="0.25">
      <c r="A388" s="68"/>
      <c r="C388" s="68"/>
      <c r="D388" s="68"/>
    </row>
    <row r="389" spans="1:4" x14ac:dyDescent="0.25">
      <c r="A389" s="68"/>
      <c r="C389" s="68"/>
      <c r="D389" s="68"/>
    </row>
    <row r="390" spans="1:4" x14ac:dyDescent="0.25">
      <c r="A390" s="68"/>
      <c r="C390" s="68"/>
      <c r="D390" s="68"/>
    </row>
    <row r="391" spans="1:4" x14ac:dyDescent="0.25">
      <c r="A391" s="68"/>
      <c r="C391" s="68"/>
      <c r="D391" s="68"/>
    </row>
    <row r="392" spans="1:4" x14ac:dyDescent="0.25">
      <c r="A392" s="68"/>
      <c r="C392" s="68"/>
      <c r="D392" s="68"/>
    </row>
    <row r="393" spans="1:4" x14ac:dyDescent="0.25">
      <c r="A393" s="68"/>
      <c r="C393" s="68"/>
      <c r="D393" s="68"/>
    </row>
    <row r="394" spans="1:4" x14ac:dyDescent="0.25">
      <c r="A394" s="68"/>
      <c r="C394" s="68"/>
      <c r="D394" s="68"/>
    </row>
    <row r="395" spans="1:4" x14ac:dyDescent="0.25">
      <c r="A395" s="68"/>
      <c r="C395" s="68"/>
      <c r="D395" s="68"/>
    </row>
    <row r="396" spans="1:4" x14ac:dyDescent="0.25">
      <c r="A396" s="68"/>
      <c r="C396" s="68"/>
      <c r="D396" s="68"/>
    </row>
    <row r="397" spans="1:4" x14ac:dyDescent="0.25">
      <c r="A397" s="68"/>
      <c r="C397" s="68"/>
      <c r="D397" s="68"/>
    </row>
    <row r="398" spans="1:4" x14ac:dyDescent="0.25">
      <c r="A398" s="68"/>
      <c r="C398" s="68"/>
      <c r="D398" s="68"/>
    </row>
    <row r="399" spans="1:4" x14ac:dyDescent="0.25">
      <c r="A399" s="68"/>
      <c r="C399" s="68"/>
      <c r="D399" s="68"/>
    </row>
    <row r="400" spans="1:4" x14ac:dyDescent="0.25">
      <c r="A400" s="68"/>
      <c r="C400" s="68"/>
      <c r="D400" s="68"/>
    </row>
    <row r="401" spans="1:4" x14ac:dyDescent="0.25">
      <c r="A401" s="68"/>
      <c r="C401" s="68"/>
      <c r="D401" s="68"/>
    </row>
    <row r="402" spans="1:4" x14ac:dyDescent="0.25">
      <c r="A402" s="68"/>
      <c r="C402" s="68"/>
      <c r="D402" s="68"/>
    </row>
    <row r="403" spans="1:4" x14ac:dyDescent="0.25">
      <c r="A403" s="68"/>
      <c r="C403" s="68"/>
      <c r="D403" s="68"/>
    </row>
    <row r="404" spans="1:4" x14ac:dyDescent="0.25">
      <c r="A404" s="68"/>
      <c r="C404" s="68"/>
      <c r="D404" s="68"/>
    </row>
    <row r="405" spans="1:4" x14ac:dyDescent="0.25">
      <c r="A405" s="68"/>
      <c r="C405" s="68"/>
      <c r="D405" s="68"/>
    </row>
    <row r="406" spans="1:4" x14ac:dyDescent="0.25">
      <c r="A406" s="68"/>
      <c r="C406" s="68"/>
      <c r="D406" s="68"/>
    </row>
    <row r="407" spans="1:4" x14ac:dyDescent="0.25">
      <c r="A407" s="68"/>
      <c r="C407" s="68"/>
      <c r="D407" s="68"/>
    </row>
    <row r="408" spans="1:4" x14ac:dyDescent="0.25">
      <c r="A408" s="68"/>
      <c r="C408" s="68"/>
      <c r="D408" s="68"/>
    </row>
    <row r="409" spans="1:4" x14ac:dyDescent="0.25">
      <c r="A409" s="68"/>
      <c r="C409" s="68"/>
      <c r="D409" s="68"/>
    </row>
    <row r="410" spans="1:4" x14ac:dyDescent="0.25">
      <c r="A410" s="68"/>
      <c r="C410" s="68"/>
      <c r="D410" s="68"/>
    </row>
    <row r="411" spans="1:4" x14ac:dyDescent="0.25">
      <c r="A411" s="68"/>
      <c r="C411" s="68"/>
      <c r="D411" s="68"/>
    </row>
    <row r="412" spans="1:4" x14ac:dyDescent="0.25">
      <c r="A412" s="68"/>
      <c r="C412" s="68"/>
      <c r="D412" s="68"/>
    </row>
    <row r="413" spans="1:4" x14ac:dyDescent="0.25">
      <c r="A413" s="68"/>
      <c r="C413" s="68"/>
      <c r="D413" s="68"/>
    </row>
    <row r="414" spans="1:4" x14ac:dyDescent="0.25">
      <c r="A414" s="68"/>
      <c r="C414" s="68"/>
      <c r="D414" s="68"/>
    </row>
    <row r="415" spans="1:4" x14ac:dyDescent="0.25">
      <c r="A415" s="68"/>
      <c r="C415" s="68"/>
      <c r="D415" s="68"/>
    </row>
    <row r="416" spans="1:4" x14ac:dyDescent="0.25">
      <c r="A416" s="68"/>
      <c r="C416" s="68"/>
      <c r="D416" s="68"/>
    </row>
    <row r="417" spans="1:4" x14ac:dyDescent="0.25">
      <c r="A417" s="68"/>
      <c r="C417" s="68"/>
      <c r="D417" s="68"/>
    </row>
    <row r="418" spans="1:4" x14ac:dyDescent="0.25">
      <c r="A418" s="68"/>
      <c r="C418" s="68"/>
      <c r="D418" s="68"/>
    </row>
    <row r="419" spans="1:4" x14ac:dyDescent="0.25">
      <c r="A419" s="68"/>
      <c r="C419" s="68"/>
      <c r="D419" s="68"/>
    </row>
    <row r="420" spans="1:4" x14ac:dyDescent="0.25">
      <c r="A420" s="68"/>
      <c r="C420" s="68"/>
      <c r="D420" s="68"/>
    </row>
    <row r="421" spans="1:4" x14ac:dyDescent="0.25">
      <c r="A421" s="68"/>
      <c r="C421" s="68"/>
      <c r="D421" s="68"/>
    </row>
    <row r="422" spans="1:4" x14ac:dyDescent="0.25">
      <c r="A422" s="68"/>
      <c r="C422" s="68"/>
      <c r="D422" s="68"/>
    </row>
    <row r="423" spans="1:4" x14ac:dyDescent="0.25">
      <c r="A423" s="68"/>
      <c r="C423" s="68"/>
      <c r="D423" s="68"/>
    </row>
    <row r="424" spans="1:4" x14ac:dyDescent="0.25">
      <c r="A424" s="68"/>
      <c r="C424" s="68"/>
      <c r="D424" s="68"/>
    </row>
    <row r="425" spans="1:4" x14ac:dyDescent="0.25">
      <c r="A425" s="68"/>
      <c r="C425" s="68"/>
      <c r="D425" s="68"/>
    </row>
    <row r="426" spans="1:4" x14ac:dyDescent="0.25">
      <c r="A426" s="68"/>
      <c r="C426" s="68"/>
      <c r="D426" s="68"/>
    </row>
    <row r="427" spans="1:4" x14ac:dyDescent="0.25">
      <c r="A427" s="68"/>
      <c r="C427" s="68"/>
      <c r="D427" s="68"/>
    </row>
    <row r="428" spans="1:4" x14ac:dyDescent="0.25">
      <c r="A428" s="68"/>
      <c r="C428" s="68"/>
      <c r="D428" s="68"/>
    </row>
    <row r="429" spans="1:4" x14ac:dyDescent="0.25">
      <c r="A429" s="68"/>
      <c r="C429" s="68"/>
      <c r="D429" s="68"/>
    </row>
    <row r="430" spans="1:4" x14ac:dyDescent="0.25">
      <c r="A430" s="68"/>
      <c r="C430" s="68"/>
      <c r="D430" s="68"/>
    </row>
    <row r="431" spans="1:4" x14ac:dyDescent="0.25">
      <c r="A431" s="68"/>
      <c r="C431" s="68"/>
      <c r="D431" s="68"/>
    </row>
    <row r="432" spans="1:4" x14ac:dyDescent="0.25">
      <c r="A432" s="68"/>
      <c r="C432" s="68"/>
      <c r="D432" s="68"/>
    </row>
    <row r="433" spans="1:4" x14ac:dyDescent="0.25">
      <c r="A433" s="68"/>
      <c r="C433" s="68"/>
      <c r="D433" s="68"/>
    </row>
    <row r="434" spans="1:4" x14ac:dyDescent="0.25">
      <c r="A434" s="68"/>
      <c r="C434" s="68"/>
      <c r="D434" s="68"/>
    </row>
    <row r="435" spans="1:4" x14ac:dyDescent="0.25">
      <c r="A435" s="68"/>
      <c r="C435" s="68"/>
      <c r="D435" s="68"/>
    </row>
    <row r="436" spans="1:4" x14ac:dyDescent="0.25">
      <c r="A436" s="68"/>
      <c r="C436" s="68"/>
      <c r="D436" s="68"/>
    </row>
    <row r="437" spans="1:4" x14ac:dyDescent="0.25">
      <c r="A437" s="68"/>
      <c r="C437" s="68"/>
      <c r="D437" s="68"/>
    </row>
    <row r="438" spans="1:4" x14ac:dyDescent="0.25">
      <c r="A438" s="68"/>
      <c r="C438" s="68"/>
      <c r="D438" s="68"/>
    </row>
    <row r="439" spans="1:4" x14ac:dyDescent="0.25">
      <c r="A439" s="68"/>
      <c r="C439" s="68"/>
      <c r="D439" s="68"/>
    </row>
    <row r="440" spans="1:4" x14ac:dyDescent="0.25">
      <c r="A440" s="68"/>
      <c r="C440" s="68"/>
      <c r="D440" s="68"/>
    </row>
    <row r="441" spans="1:4" x14ac:dyDescent="0.25">
      <c r="A441" s="68"/>
      <c r="C441" s="68"/>
      <c r="D441" s="68"/>
    </row>
    <row r="442" spans="1:4" x14ac:dyDescent="0.25">
      <c r="A442" s="68"/>
      <c r="C442" s="68"/>
      <c r="D442" s="68"/>
    </row>
    <row r="443" spans="1:4" x14ac:dyDescent="0.25">
      <c r="A443" s="68"/>
      <c r="C443" s="68"/>
      <c r="D443" s="68"/>
    </row>
    <row r="444" spans="1:4" x14ac:dyDescent="0.25">
      <c r="A444" s="68"/>
      <c r="C444" s="68"/>
      <c r="D444" s="68"/>
    </row>
    <row r="445" spans="1:4" x14ac:dyDescent="0.25">
      <c r="A445" s="68"/>
      <c r="C445" s="68"/>
      <c r="D445" s="68"/>
    </row>
    <row r="446" spans="1:4" x14ac:dyDescent="0.25">
      <c r="A446" s="68"/>
      <c r="C446" s="68"/>
      <c r="D446" s="68"/>
    </row>
    <row r="447" spans="1:4" x14ac:dyDescent="0.25">
      <c r="A447" s="68"/>
      <c r="C447" s="68"/>
      <c r="D447" s="68"/>
    </row>
    <row r="448" spans="1:4" x14ac:dyDescent="0.25">
      <c r="A448" s="68"/>
      <c r="C448" s="68"/>
      <c r="D448" s="68"/>
    </row>
    <row r="449" spans="1:4" x14ac:dyDescent="0.25">
      <c r="A449" s="68"/>
      <c r="C449" s="68"/>
      <c r="D449" s="68"/>
    </row>
    <row r="450" spans="1:4" x14ac:dyDescent="0.25">
      <c r="A450" s="68"/>
      <c r="C450" s="68"/>
      <c r="D450" s="68"/>
    </row>
    <row r="451" spans="1:4" x14ac:dyDescent="0.25">
      <c r="A451" s="68"/>
      <c r="C451" s="68"/>
      <c r="D451" s="68"/>
    </row>
    <row r="452" spans="1:4" x14ac:dyDescent="0.25">
      <c r="A452" s="68"/>
      <c r="C452" s="68"/>
      <c r="D452" s="68"/>
    </row>
    <row r="453" spans="1:4" x14ac:dyDescent="0.25">
      <c r="A453" s="68"/>
      <c r="C453" s="68"/>
      <c r="D453" s="68"/>
    </row>
    <row r="454" spans="1:4" x14ac:dyDescent="0.25">
      <c r="A454" s="68"/>
      <c r="C454" s="68"/>
      <c r="D454" s="68"/>
    </row>
    <row r="455" spans="1:4" x14ac:dyDescent="0.25">
      <c r="A455" s="68"/>
      <c r="C455" s="68"/>
      <c r="D455" s="68"/>
    </row>
    <row r="456" spans="1:4" x14ac:dyDescent="0.25">
      <c r="A456" s="68"/>
      <c r="C456" s="68"/>
      <c r="D456" s="68"/>
    </row>
    <row r="457" spans="1:4" x14ac:dyDescent="0.25">
      <c r="A457" s="68"/>
      <c r="C457" s="68"/>
      <c r="D457" s="68"/>
    </row>
    <row r="458" spans="1:4" x14ac:dyDescent="0.25">
      <c r="A458" s="68"/>
      <c r="C458" s="68"/>
      <c r="D458" s="68"/>
    </row>
    <row r="459" spans="1:4" x14ac:dyDescent="0.25">
      <c r="A459" s="68"/>
      <c r="C459" s="68"/>
      <c r="D459" s="68"/>
    </row>
    <row r="460" spans="1:4" x14ac:dyDescent="0.25">
      <c r="A460" s="68"/>
      <c r="C460" s="68"/>
      <c r="D460" s="68"/>
    </row>
    <row r="461" spans="1:4" x14ac:dyDescent="0.25">
      <c r="A461" s="68"/>
      <c r="C461" s="68"/>
      <c r="D461" s="68"/>
    </row>
    <row r="462" spans="1:4" x14ac:dyDescent="0.25">
      <c r="A462" s="68"/>
      <c r="C462" s="68"/>
      <c r="D462" s="68"/>
    </row>
    <row r="463" spans="1:4" x14ac:dyDescent="0.25">
      <c r="A463" s="68"/>
      <c r="C463" s="68"/>
      <c r="D463" s="68"/>
    </row>
    <row r="464" spans="1:4" x14ac:dyDescent="0.25">
      <c r="A464" s="68"/>
      <c r="C464" s="68"/>
      <c r="D464" s="68"/>
    </row>
    <row r="465" spans="1:4" x14ac:dyDescent="0.25">
      <c r="A465" s="68"/>
      <c r="C465" s="68"/>
      <c r="D465" s="68"/>
    </row>
    <row r="466" spans="1:4" x14ac:dyDescent="0.25">
      <c r="A466" s="68"/>
      <c r="C466" s="68"/>
      <c r="D466" s="68"/>
    </row>
    <row r="467" spans="1:4" x14ac:dyDescent="0.25">
      <c r="A467" s="68"/>
      <c r="C467" s="68"/>
      <c r="D467" s="68"/>
    </row>
    <row r="468" spans="1:4" x14ac:dyDescent="0.25">
      <c r="A468" s="68"/>
      <c r="C468" s="68"/>
      <c r="D468" s="68"/>
    </row>
    <row r="469" spans="1:4" x14ac:dyDescent="0.25">
      <c r="A469" s="68"/>
      <c r="C469" s="68"/>
      <c r="D469" s="68"/>
    </row>
    <row r="470" spans="1:4" x14ac:dyDescent="0.25">
      <c r="A470" s="68"/>
      <c r="C470" s="68"/>
      <c r="D470" s="68"/>
    </row>
    <row r="471" spans="1:4" x14ac:dyDescent="0.25">
      <c r="A471" s="68"/>
      <c r="C471" s="68"/>
      <c r="D471" s="68"/>
    </row>
    <row r="472" spans="1:4" x14ac:dyDescent="0.25">
      <c r="A472" s="68"/>
      <c r="C472" s="68"/>
      <c r="D472" s="68"/>
    </row>
    <row r="473" spans="1:4" x14ac:dyDescent="0.25">
      <c r="A473" s="68"/>
      <c r="C473" s="68"/>
      <c r="D473" s="68"/>
    </row>
    <row r="474" spans="1:4" x14ac:dyDescent="0.25">
      <c r="A474" s="68"/>
      <c r="C474" s="68"/>
      <c r="D474" s="68"/>
    </row>
    <row r="475" spans="1:4" x14ac:dyDescent="0.25">
      <c r="A475" s="68"/>
      <c r="C475" s="68"/>
      <c r="D475" s="68"/>
    </row>
    <row r="476" spans="1:4" x14ac:dyDescent="0.25">
      <c r="A476" s="68"/>
      <c r="C476" s="68"/>
      <c r="D476" s="68"/>
    </row>
    <row r="477" spans="1:4" x14ac:dyDescent="0.25">
      <c r="A477" s="68"/>
      <c r="C477" s="68"/>
      <c r="D477" s="68"/>
    </row>
    <row r="478" spans="1:4" x14ac:dyDescent="0.25">
      <c r="A478" s="68"/>
      <c r="C478" s="68"/>
      <c r="D478" s="68"/>
    </row>
    <row r="479" spans="1:4" x14ac:dyDescent="0.25">
      <c r="A479" s="68"/>
      <c r="C479" s="68"/>
      <c r="D479" s="68"/>
    </row>
    <row r="480" spans="1:4" x14ac:dyDescent="0.25">
      <c r="A480" s="68"/>
      <c r="C480" s="68"/>
      <c r="D480" s="68"/>
    </row>
    <row r="481" spans="1:4" x14ac:dyDescent="0.25">
      <c r="A481" s="68"/>
      <c r="C481" s="68"/>
      <c r="D481" s="68"/>
    </row>
    <row r="482" spans="1:4" x14ac:dyDescent="0.25">
      <c r="A482" s="68"/>
      <c r="C482" s="68"/>
      <c r="D482" s="68"/>
    </row>
    <row r="483" spans="1:4" x14ac:dyDescent="0.25">
      <c r="A483" s="68"/>
      <c r="C483" s="68"/>
      <c r="D483" s="68"/>
    </row>
    <row r="484" spans="1:4" x14ac:dyDescent="0.25">
      <c r="A484" s="68"/>
      <c r="C484" s="68"/>
      <c r="D484" s="68"/>
    </row>
    <row r="485" spans="1:4" x14ac:dyDescent="0.25">
      <c r="A485" s="68"/>
      <c r="C485" s="68"/>
      <c r="D485" s="68"/>
    </row>
    <row r="486" spans="1:4" x14ac:dyDescent="0.25">
      <c r="A486" s="68"/>
      <c r="C486" s="68"/>
      <c r="D486" s="68"/>
    </row>
    <row r="487" spans="1:4" x14ac:dyDescent="0.25">
      <c r="A487" s="68"/>
      <c r="C487" s="68"/>
      <c r="D487" s="68"/>
    </row>
    <row r="488" spans="1:4" x14ac:dyDescent="0.25">
      <c r="A488" s="68"/>
      <c r="C488" s="68"/>
      <c r="D488" s="68"/>
    </row>
    <row r="489" spans="1:4" x14ac:dyDescent="0.25">
      <c r="A489" s="68"/>
      <c r="C489" s="68"/>
      <c r="D489" s="68"/>
    </row>
    <row r="490" spans="1:4" x14ac:dyDescent="0.25">
      <c r="A490" s="68"/>
      <c r="C490" s="68"/>
      <c r="D490" s="68"/>
    </row>
    <row r="491" spans="1:4" x14ac:dyDescent="0.25">
      <c r="A491" s="68"/>
      <c r="C491" s="68"/>
      <c r="D491" s="68"/>
    </row>
    <row r="492" spans="1:4" x14ac:dyDescent="0.25">
      <c r="A492" s="68"/>
      <c r="C492" s="68"/>
      <c r="D492" s="68"/>
    </row>
    <row r="493" spans="1:4" x14ac:dyDescent="0.25">
      <c r="A493" s="68"/>
      <c r="C493" s="68"/>
      <c r="D493" s="68"/>
    </row>
    <row r="494" spans="1:4" x14ac:dyDescent="0.25">
      <c r="A494" s="68"/>
      <c r="C494" s="68"/>
      <c r="D494" s="68"/>
    </row>
    <row r="495" spans="1:4" x14ac:dyDescent="0.25">
      <c r="A495" s="68"/>
      <c r="C495" s="68"/>
      <c r="D495" s="68"/>
    </row>
    <row r="496" spans="1:4" x14ac:dyDescent="0.25">
      <c r="A496" s="68"/>
      <c r="C496" s="68"/>
      <c r="D496" s="68"/>
    </row>
    <row r="497" spans="1:4" x14ac:dyDescent="0.25">
      <c r="A497" s="68"/>
      <c r="C497" s="68"/>
      <c r="D497" s="68"/>
    </row>
    <row r="498" spans="1:4" x14ac:dyDescent="0.25">
      <c r="A498" s="68"/>
      <c r="C498" s="68"/>
      <c r="D498" s="68"/>
    </row>
    <row r="499" spans="1:4" x14ac:dyDescent="0.25">
      <c r="A499" s="68"/>
      <c r="C499" s="68"/>
      <c r="D499" s="68"/>
    </row>
    <row r="500" spans="1:4" x14ac:dyDescent="0.25">
      <c r="A500" s="68"/>
      <c r="C500" s="68"/>
      <c r="D500" s="68"/>
    </row>
    <row r="501" spans="1:4" x14ac:dyDescent="0.25">
      <c r="A501" s="68"/>
      <c r="C501" s="68"/>
      <c r="D501" s="68"/>
    </row>
    <row r="502" spans="1:4" x14ac:dyDescent="0.25">
      <c r="A502" s="68"/>
      <c r="C502" s="68"/>
      <c r="D502" s="68"/>
    </row>
    <row r="503" spans="1:4" x14ac:dyDescent="0.25">
      <c r="A503" s="68"/>
      <c r="C503" s="68"/>
      <c r="D503" s="68"/>
    </row>
    <row r="504" spans="1:4" x14ac:dyDescent="0.25">
      <c r="A504" s="68"/>
      <c r="C504" s="68"/>
      <c r="D504" s="68"/>
    </row>
    <row r="505" spans="1:4" x14ac:dyDescent="0.25">
      <c r="A505" s="68"/>
      <c r="C505" s="68"/>
      <c r="D505" s="68"/>
    </row>
    <row r="506" spans="1:4" x14ac:dyDescent="0.25">
      <c r="A506" s="68"/>
      <c r="C506" s="68"/>
      <c r="D506" s="68"/>
    </row>
    <row r="507" spans="1:4" x14ac:dyDescent="0.25">
      <c r="A507" s="68"/>
      <c r="C507" s="68"/>
      <c r="D507" s="68"/>
    </row>
    <row r="508" spans="1:4" x14ac:dyDescent="0.25">
      <c r="A508" s="68"/>
      <c r="C508" s="68"/>
      <c r="D508" s="68"/>
    </row>
    <row r="509" spans="1:4" x14ac:dyDescent="0.25">
      <c r="A509" s="68"/>
      <c r="C509" s="68"/>
      <c r="D509" s="68"/>
    </row>
    <row r="510" spans="1:4" x14ac:dyDescent="0.25">
      <c r="A510" s="68"/>
      <c r="C510" s="68"/>
      <c r="D510" s="68"/>
    </row>
    <row r="511" spans="1:4" x14ac:dyDescent="0.25">
      <c r="A511" s="68"/>
      <c r="C511" s="68"/>
      <c r="D511" s="68"/>
    </row>
    <row r="512" spans="1:4" x14ac:dyDescent="0.25">
      <c r="A512" s="68"/>
      <c r="C512" s="68"/>
      <c r="D512" s="68"/>
    </row>
    <row r="513" spans="1:4" x14ac:dyDescent="0.25">
      <c r="A513" s="68"/>
      <c r="C513" s="68"/>
      <c r="D513" s="68"/>
    </row>
    <row r="514" spans="1:4" x14ac:dyDescent="0.25">
      <c r="A514" s="68"/>
      <c r="C514" s="68"/>
      <c r="D514" s="68"/>
    </row>
    <row r="515" spans="1:4" x14ac:dyDescent="0.25">
      <c r="A515" s="68"/>
      <c r="C515" s="68"/>
      <c r="D515" s="68"/>
    </row>
    <row r="516" spans="1:4" x14ac:dyDescent="0.25">
      <c r="A516" s="68"/>
      <c r="C516" s="68"/>
      <c r="D516" s="68"/>
    </row>
    <row r="517" spans="1:4" x14ac:dyDescent="0.25">
      <c r="A517" s="68"/>
      <c r="C517" s="68"/>
      <c r="D517" s="68"/>
    </row>
    <row r="518" spans="1:4" x14ac:dyDescent="0.25">
      <c r="A518" s="68"/>
      <c r="C518" s="68"/>
      <c r="D518" s="68"/>
    </row>
    <row r="519" spans="1:4" x14ac:dyDescent="0.25">
      <c r="A519" s="68"/>
      <c r="C519" s="68"/>
      <c r="D519" s="68"/>
    </row>
    <row r="520" spans="1:4" x14ac:dyDescent="0.25">
      <c r="A520" s="68"/>
      <c r="C520" s="68"/>
      <c r="D520" s="68"/>
    </row>
    <row r="521" spans="1:4" x14ac:dyDescent="0.25">
      <c r="A521" s="68"/>
      <c r="C521" s="68"/>
      <c r="D521" s="68"/>
    </row>
    <row r="522" spans="1:4" x14ac:dyDescent="0.25">
      <c r="A522" s="68"/>
      <c r="C522" s="68"/>
      <c r="D522" s="68"/>
    </row>
    <row r="523" spans="1:4" x14ac:dyDescent="0.25">
      <c r="A523" s="68"/>
      <c r="C523" s="68"/>
      <c r="D523" s="68"/>
    </row>
    <row r="524" spans="1:4" x14ac:dyDescent="0.25">
      <c r="A524" s="68"/>
      <c r="C524" s="68"/>
      <c r="D524" s="68"/>
    </row>
    <row r="525" spans="1:4" x14ac:dyDescent="0.25">
      <c r="A525" s="68"/>
      <c r="C525" s="68"/>
      <c r="D525" s="68"/>
    </row>
    <row r="526" spans="1:4" x14ac:dyDescent="0.25">
      <c r="A526" s="68"/>
      <c r="C526" s="68"/>
      <c r="D526" s="68"/>
    </row>
    <row r="527" spans="1:4" x14ac:dyDescent="0.25">
      <c r="A527" s="68"/>
      <c r="C527" s="68"/>
      <c r="D527" s="68"/>
    </row>
    <row r="528" spans="1:4" x14ac:dyDescent="0.25">
      <c r="A528" s="68"/>
      <c r="C528" s="68"/>
      <c r="D528" s="68"/>
    </row>
    <row r="529" spans="1:4" x14ac:dyDescent="0.25">
      <c r="A529" s="68"/>
      <c r="C529" s="68"/>
      <c r="D529" s="68"/>
    </row>
    <row r="530" spans="1:4" x14ac:dyDescent="0.25">
      <c r="A530" s="68"/>
      <c r="C530" s="68"/>
      <c r="D530" s="68"/>
    </row>
    <row r="531" spans="1:4" x14ac:dyDescent="0.25">
      <c r="A531" s="68"/>
      <c r="C531" s="68"/>
      <c r="D531" s="68"/>
    </row>
    <row r="532" spans="1:4" x14ac:dyDescent="0.25">
      <c r="A532" s="68"/>
      <c r="C532" s="68"/>
      <c r="D532" s="68"/>
    </row>
    <row r="533" spans="1:4" x14ac:dyDescent="0.25">
      <c r="A533" s="68"/>
      <c r="C533" s="68"/>
      <c r="D533" s="68"/>
    </row>
    <row r="534" spans="1:4" x14ac:dyDescent="0.25">
      <c r="A534" s="68"/>
      <c r="C534" s="68"/>
      <c r="D534" s="68"/>
    </row>
    <row r="535" spans="1:4" x14ac:dyDescent="0.25">
      <c r="A535" s="68"/>
      <c r="C535" s="68"/>
      <c r="D535" s="68"/>
    </row>
    <row r="536" spans="1:4" x14ac:dyDescent="0.25">
      <c r="A536" s="68"/>
      <c r="C536" s="68"/>
      <c r="D536" s="68"/>
    </row>
    <row r="537" spans="1:4" x14ac:dyDescent="0.25">
      <c r="A537" s="68"/>
      <c r="C537" s="68"/>
      <c r="D537" s="68"/>
    </row>
    <row r="538" spans="1:4" x14ac:dyDescent="0.25">
      <c r="A538" s="68"/>
      <c r="C538" s="68"/>
      <c r="D538" s="68"/>
    </row>
    <row r="539" spans="1:4" x14ac:dyDescent="0.25">
      <c r="A539" s="68"/>
      <c r="C539" s="68"/>
      <c r="D539" s="68"/>
    </row>
    <row r="540" spans="1:4" x14ac:dyDescent="0.25">
      <c r="A540" s="68"/>
      <c r="C540" s="68"/>
      <c r="D540" s="68"/>
    </row>
    <row r="541" spans="1:4" x14ac:dyDescent="0.25">
      <c r="A541" s="68"/>
      <c r="C541" s="68"/>
      <c r="D541" s="68"/>
    </row>
    <row r="542" spans="1:4" x14ac:dyDescent="0.25">
      <c r="A542" s="68"/>
      <c r="C542" s="68"/>
      <c r="D542" s="68"/>
    </row>
    <row r="543" spans="1:4" x14ac:dyDescent="0.25">
      <c r="A543" s="68"/>
      <c r="C543" s="68"/>
      <c r="D543" s="68"/>
    </row>
    <row r="544" spans="1:4" x14ac:dyDescent="0.25">
      <c r="A544" s="68"/>
      <c r="C544" s="68"/>
      <c r="D544" s="68"/>
    </row>
    <row r="545" spans="1:4" x14ac:dyDescent="0.25">
      <c r="A545" s="68"/>
      <c r="C545" s="68"/>
      <c r="D545" s="68"/>
    </row>
    <row r="546" spans="1:4" x14ac:dyDescent="0.25">
      <c r="A546" s="68"/>
      <c r="C546" s="68"/>
      <c r="D546" s="68"/>
    </row>
    <row r="547" spans="1:4" x14ac:dyDescent="0.25">
      <c r="A547" s="68"/>
      <c r="C547" s="68"/>
      <c r="D547" s="68"/>
    </row>
    <row r="548" spans="1:4" x14ac:dyDescent="0.25">
      <c r="A548" s="68"/>
      <c r="C548" s="68"/>
      <c r="D548" s="68"/>
    </row>
    <row r="549" spans="1:4" x14ac:dyDescent="0.25">
      <c r="A549" s="68"/>
      <c r="C549" s="68"/>
      <c r="D549" s="68"/>
    </row>
    <row r="550" spans="1:4" x14ac:dyDescent="0.25">
      <c r="A550" s="68"/>
      <c r="C550" s="68"/>
      <c r="D550" s="68"/>
    </row>
    <row r="551" spans="1:4" x14ac:dyDescent="0.25">
      <c r="A551" s="68"/>
      <c r="C551" s="68"/>
      <c r="D551" s="68"/>
    </row>
    <row r="552" spans="1:4" x14ac:dyDescent="0.25">
      <c r="A552" s="68"/>
      <c r="C552" s="68"/>
      <c r="D552" s="68"/>
    </row>
    <row r="553" spans="1:4" x14ac:dyDescent="0.25">
      <c r="A553" s="68"/>
      <c r="C553" s="68"/>
      <c r="D553" s="68"/>
    </row>
    <row r="554" spans="1:4" x14ac:dyDescent="0.25">
      <c r="A554" s="68"/>
      <c r="C554" s="68"/>
      <c r="D554" s="68"/>
    </row>
    <row r="555" spans="1:4" x14ac:dyDescent="0.25">
      <c r="A555" s="68"/>
      <c r="C555" s="68"/>
      <c r="D555" s="68"/>
    </row>
    <row r="556" spans="1:4" x14ac:dyDescent="0.25">
      <c r="A556" s="68"/>
      <c r="C556" s="68"/>
      <c r="D556" s="68"/>
    </row>
    <row r="557" spans="1:4" x14ac:dyDescent="0.25">
      <c r="A557" s="68"/>
      <c r="C557" s="68"/>
      <c r="D557" s="68"/>
    </row>
    <row r="558" spans="1:4" x14ac:dyDescent="0.25">
      <c r="A558" s="68"/>
      <c r="C558" s="68"/>
      <c r="D558" s="68"/>
    </row>
    <row r="559" spans="1:4" x14ac:dyDescent="0.25">
      <c r="A559" s="68"/>
      <c r="C559" s="68"/>
      <c r="D559" s="68"/>
    </row>
    <row r="560" spans="1:4" x14ac:dyDescent="0.25">
      <c r="A560" s="68"/>
      <c r="C560" s="68"/>
      <c r="D560" s="68"/>
    </row>
    <row r="561" spans="1:4" x14ac:dyDescent="0.25">
      <c r="A561" s="68"/>
      <c r="C561" s="68"/>
      <c r="D561" s="68"/>
    </row>
    <row r="562" spans="1:4" x14ac:dyDescent="0.25">
      <c r="A562" s="68"/>
      <c r="C562" s="68"/>
      <c r="D562" s="68"/>
    </row>
    <row r="563" spans="1:4" x14ac:dyDescent="0.25">
      <c r="A563" s="68"/>
      <c r="C563" s="68"/>
      <c r="D563" s="68"/>
    </row>
    <row r="564" spans="1:4" x14ac:dyDescent="0.25">
      <c r="A564" s="68"/>
      <c r="C564" s="68"/>
      <c r="D564" s="68"/>
    </row>
    <row r="565" spans="1:4" x14ac:dyDescent="0.25">
      <c r="A565" s="68"/>
      <c r="C565" s="68"/>
      <c r="D565" s="68"/>
    </row>
    <row r="566" spans="1:4" x14ac:dyDescent="0.25">
      <c r="A566" s="68"/>
      <c r="C566" s="68"/>
      <c r="D566" s="68"/>
    </row>
    <row r="567" spans="1:4" x14ac:dyDescent="0.25">
      <c r="A567" s="68"/>
      <c r="C567" s="68"/>
      <c r="D567" s="68"/>
    </row>
    <row r="568" spans="1:4" x14ac:dyDescent="0.25">
      <c r="A568" s="68"/>
      <c r="C568" s="68"/>
      <c r="D568" s="68"/>
    </row>
    <row r="569" spans="1:4" x14ac:dyDescent="0.25">
      <c r="A569" s="68"/>
      <c r="C569" s="68"/>
      <c r="D569" s="68"/>
    </row>
    <row r="570" spans="1:4" x14ac:dyDescent="0.25">
      <c r="A570" s="68"/>
      <c r="C570" s="68"/>
      <c r="D570" s="68"/>
    </row>
    <row r="571" spans="1:4" x14ac:dyDescent="0.25">
      <c r="A571" s="68"/>
      <c r="C571" s="68"/>
      <c r="D571" s="68"/>
    </row>
    <row r="572" spans="1:4" x14ac:dyDescent="0.25">
      <c r="A572" s="68"/>
      <c r="C572" s="68"/>
      <c r="D572" s="68"/>
    </row>
    <row r="573" spans="1:4" x14ac:dyDescent="0.25">
      <c r="A573" s="68"/>
      <c r="C573" s="68"/>
      <c r="D573" s="68"/>
    </row>
    <row r="574" spans="1:4" x14ac:dyDescent="0.25">
      <c r="A574" s="68"/>
      <c r="C574" s="68"/>
      <c r="D574" s="68"/>
    </row>
    <row r="575" spans="1:4" x14ac:dyDescent="0.25">
      <c r="A575" s="68"/>
      <c r="C575" s="68"/>
      <c r="D575" s="68"/>
    </row>
    <row r="576" spans="1:4" x14ac:dyDescent="0.25">
      <c r="A576" s="68"/>
      <c r="C576" s="68"/>
      <c r="D576" s="68"/>
    </row>
    <row r="577" spans="1:4" x14ac:dyDescent="0.25">
      <c r="A577" s="68"/>
      <c r="C577" s="68"/>
      <c r="D577" s="68"/>
    </row>
    <row r="578" spans="1:4" x14ac:dyDescent="0.25">
      <c r="A578" s="68"/>
      <c r="C578" s="68"/>
      <c r="D578" s="68"/>
    </row>
    <row r="579" spans="1:4" x14ac:dyDescent="0.25">
      <c r="A579" s="68"/>
      <c r="C579" s="68"/>
      <c r="D579" s="68"/>
    </row>
    <row r="580" spans="1:4" x14ac:dyDescent="0.25">
      <c r="A580" s="68"/>
      <c r="C580" s="68"/>
      <c r="D580" s="68"/>
    </row>
    <row r="581" spans="1:4" x14ac:dyDescent="0.25">
      <c r="A581" s="68"/>
      <c r="C581" s="68"/>
      <c r="D581" s="68"/>
    </row>
    <row r="582" spans="1:4" x14ac:dyDescent="0.25">
      <c r="A582" s="68"/>
      <c r="C582" s="68"/>
      <c r="D582" s="68"/>
    </row>
    <row r="583" spans="1:4" x14ac:dyDescent="0.25">
      <c r="A583" s="68"/>
      <c r="C583" s="68"/>
      <c r="D583" s="68"/>
    </row>
    <row r="584" spans="1:4" x14ac:dyDescent="0.25">
      <c r="A584" s="68"/>
      <c r="C584" s="68"/>
      <c r="D584" s="68"/>
    </row>
    <row r="585" spans="1:4" x14ac:dyDescent="0.25">
      <c r="A585" s="68"/>
      <c r="C585" s="68"/>
      <c r="D585" s="68"/>
    </row>
    <row r="586" spans="1:4" x14ac:dyDescent="0.25">
      <c r="A586" s="68"/>
      <c r="C586" s="68"/>
      <c r="D586" s="68"/>
    </row>
    <row r="587" spans="1:4" x14ac:dyDescent="0.25">
      <c r="A587" s="68"/>
      <c r="C587" s="68"/>
      <c r="D587" s="68"/>
    </row>
    <row r="588" spans="1:4" x14ac:dyDescent="0.25">
      <c r="A588" s="68"/>
      <c r="C588" s="68"/>
      <c r="D588" s="68"/>
    </row>
    <row r="589" spans="1:4" x14ac:dyDescent="0.25">
      <c r="A589" s="68"/>
      <c r="C589" s="68"/>
      <c r="D589" s="68"/>
    </row>
    <row r="590" spans="1:4" x14ac:dyDescent="0.25">
      <c r="A590" s="68"/>
      <c r="C590" s="68"/>
      <c r="D590" s="68"/>
    </row>
    <row r="591" spans="1:4" x14ac:dyDescent="0.25">
      <c r="A591" s="68"/>
      <c r="C591" s="68"/>
      <c r="D591" s="68"/>
    </row>
    <row r="592" spans="1:4" x14ac:dyDescent="0.25">
      <c r="A592" s="68"/>
      <c r="C592" s="68"/>
      <c r="D592" s="68"/>
    </row>
    <row r="593" spans="1:4" x14ac:dyDescent="0.25">
      <c r="A593" s="68"/>
      <c r="C593" s="68"/>
      <c r="D593" s="68"/>
    </row>
    <row r="594" spans="1:4" x14ac:dyDescent="0.25">
      <c r="A594" s="68"/>
      <c r="C594" s="68"/>
      <c r="D594" s="68"/>
    </row>
    <row r="595" spans="1:4" x14ac:dyDescent="0.25">
      <c r="A595" s="68"/>
      <c r="C595" s="68"/>
      <c r="D595" s="68"/>
    </row>
    <row r="596" spans="1:4" x14ac:dyDescent="0.25">
      <c r="A596" s="68"/>
      <c r="C596" s="68"/>
      <c r="D596" s="68"/>
    </row>
    <row r="597" spans="1:4" x14ac:dyDescent="0.25">
      <c r="A597" s="68"/>
      <c r="C597" s="68"/>
      <c r="D597" s="68"/>
    </row>
    <row r="598" spans="1:4" x14ac:dyDescent="0.25">
      <c r="A598" s="68"/>
      <c r="C598" s="68"/>
      <c r="D598" s="68"/>
    </row>
    <row r="599" spans="1:4" x14ac:dyDescent="0.25">
      <c r="A599" s="68"/>
      <c r="C599" s="68"/>
      <c r="D599" s="68"/>
    </row>
    <row r="600" spans="1:4" x14ac:dyDescent="0.25">
      <c r="A600" s="68"/>
      <c r="C600" s="68"/>
      <c r="D600" s="68"/>
    </row>
    <row r="601" spans="1:4" x14ac:dyDescent="0.25">
      <c r="A601" s="68"/>
      <c r="C601" s="68"/>
      <c r="D601" s="68"/>
    </row>
    <row r="602" spans="1:4" x14ac:dyDescent="0.25">
      <c r="A602" s="68"/>
      <c r="C602" s="68"/>
      <c r="D602" s="68"/>
    </row>
    <row r="603" spans="1:4" x14ac:dyDescent="0.25">
      <c r="A603" s="68"/>
      <c r="C603" s="68"/>
      <c r="D603" s="68"/>
    </row>
    <row r="604" spans="1:4" x14ac:dyDescent="0.25">
      <c r="A604" s="68"/>
      <c r="C604" s="68"/>
      <c r="D604" s="68"/>
    </row>
    <row r="605" spans="1:4" x14ac:dyDescent="0.25">
      <c r="A605" s="68"/>
      <c r="C605" s="68"/>
      <c r="D605" s="68"/>
    </row>
    <row r="606" spans="1:4" x14ac:dyDescent="0.25">
      <c r="A606" s="68"/>
      <c r="C606" s="68"/>
      <c r="D606" s="68"/>
    </row>
    <row r="607" spans="1:4" x14ac:dyDescent="0.25">
      <c r="A607" s="68"/>
      <c r="C607" s="68"/>
      <c r="D607" s="68"/>
    </row>
    <row r="608" spans="1:4" x14ac:dyDescent="0.25">
      <c r="A608" s="68"/>
      <c r="C608" s="68"/>
      <c r="D608" s="68"/>
    </row>
    <row r="609" spans="1:4" x14ac:dyDescent="0.25">
      <c r="A609" s="68"/>
      <c r="C609" s="68"/>
      <c r="D609" s="68"/>
    </row>
    <row r="610" spans="1:4" x14ac:dyDescent="0.25">
      <c r="A610" s="68"/>
      <c r="C610" s="68"/>
      <c r="D610" s="68"/>
    </row>
    <row r="611" spans="1:4" x14ac:dyDescent="0.25">
      <c r="A611" s="68"/>
      <c r="C611" s="68"/>
      <c r="D611" s="68"/>
    </row>
    <row r="612" spans="1:4" x14ac:dyDescent="0.25">
      <c r="A612" s="68"/>
      <c r="C612" s="68"/>
      <c r="D612" s="68"/>
    </row>
    <row r="613" spans="1:4" x14ac:dyDescent="0.25">
      <c r="A613" s="68"/>
      <c r="C613" s="68"/>
      <c r="D613" s="68"/>
    </row>
    <row r="614" spans="1:4" x14ac:dyDescent="0.25">
      <c r="A614" s="68"/>
      <c r="C614" s="68"/>
      <c r="D614" s="68"/>
    </row>
    <row r="615" spans="1:4" x14ac:dyDescent="0.25">
      <c r="A615" s="68"/>
      <c r="C615" s="68"/>
      <c r="D615" s="68"/>
    </row>
    <row r="616" spans="1:4" x14ac:dyDescent="0.25">
      <c r="A616" s="68"/>
      <c r="C616" s="68"/>
      <c r="D616" s="68"/>
    </row>
    <row r="617" spans="1:4" x14ac:dyDescent="0.25">
      <c r="A617" s="68"/>
      <c r="C617" s="68"/>
      <c r="D617" s="68"/>
    </row>
    <row r="618" spans="1:4" x14ac:dyDescent="0.25">
      <c r="A618" s="68"/>
      <c r="C618" s="68"/>
      <c r="D618" s="68"/>
    </row>
    <row r="619" spans="1:4" x14ac:dyDescent="0.25">
      <c r="A619" s="68"/>
      <c r="C619" s="68"/>
      <c r="D619" s="68"/>
    </row>
    <row r="620" spans="1:4" x14ac:dyDescent="0.25">
      <c r="A620" s="68"/>
      <c r="C620" s="68"/>
      <c r="D620" s="68"/>
    </row>
    <row r="621" spans="1:4" x14ac:dyDescent="0.25">
      <c r="A621" s="68"/>
      <c r="C621" s="68"/>
      <c r="D621" s="68"/>
    </row>
    <row r="622" spans="1:4" x14ac:dyDescent="0.25">
      <c r="A622" s="68"/>
      <c r="C622" s="68"/>
      <c r="D622" s="68"/>
    </row>
    <row r="623" spans="1:4" x14ac:dyDescent="0.25">
      <c r="A623" s="68"/>
      <c r="C623" s="68"/>
      <c r="D623" s="68"/>
    </row>
    <row r="624" spans="1:4" x14ac:dyDescent="0.25">
      <c r="A624" s="68"/>
      <c r="C624" s="68"/>
      <c r="D624" s="68"/>
    </row>
    <row r="625" spans="1:4" x14ac:dyDescent="0.25">
      <c r="A625" s="68"/>
      <c r="C625" s="68"/>
      <c r="D625" s="68"/>
    </row>
    <row r="626" spans="1:4" x14ac:dyDescent="0.25">
      <c r="A626" s="68"/>
      <c r="C626" s="68"/>
      <c r="D626" s="68"/>
    </row>
    <row r="627" spans="1:4" x14ac:dyDescent="0.25">
      <c r="A627" s="68"/>
      <c r="C627" s="68"/>
      <c r="D627" s="68"/>
    </row>
    <row r="628" spans="1:4" x14ac:dyDescent="0.25">
      <c r="A628" s="68"/>
      <c r="C628" s="68"/>
      <c r="D628" s="68"/>
    </row>
    <row r="629" spans="1:4" x14ac:dyDescent="0.25">
      <c r="A629" s="68"/>
      <c r="C629" s="68"/>
      <c r="D629" s="68"/>
    </row>
    <row r="630" spans="1:4" x14ac:dyDescent="0.25">
      <c r="A630" s="68"/>
      <c r="C630" s="68"/>
      <c r="D630" s="68"/>
    </row>
    <row r="631" spans="1:4" x14ac:dyDescent="0.25">
      <c r="A631" s="68"/>
      <c r="C631" s="68"/>
      <c r="D631" s="68"/>
    </row>
    <row r="632" spans="1:4" x14ac:dyDescent="0.25">
      <c r="A632" s="68"/>
      <c r="C632" s="68"/>
      <c r="D632" s="68"/>
    </row>
    <row r="633" spans="1:4" x14ac:dyDescent="0.25">
      <c r="A633" s="68"/>
      <c r="C633" s="68"/>
      <c r="D633" s="68"/>
    </row>
    <row r="634" spans="1:4" x14ac:dyDescent="0.25">
      <c r="A634" s="68"/>
      <c r="C634" s="68"/>
      <c r="D634" s="68"/>
    </row>
    <row r="635" spans="1:4" x14ac:dyDescent="0.25">
      <c r="A635" s="68"/>
      <c r="C635" s="68"/>
      <c r="D635" s="68"/>
    </row>
    <row r="636" spans="1:4" x14ac:dyDescent="0.25">
      <c r="A636" s="68"/>
      <c r="C636" s="68"/>
      <c r="D636" s="68"/>
    </row>
    <row r="637" spans="1:4" x14ac:dyDescent="0.25">
      <c r="A637" s="68"/>
      <c r="C637" s="68"/>
      <c r="D637" s="68"/>
    </row>
    <row r="638" spans="1:4" x14ac:dyDescent="0.25">
      <c r="A638" s="68"/>
      <c r="C638" s="68"/>
      <c r="D638" s="68"/>
    </row>
    <row r="639" spans="1:4" x14ac:dyDescent="0.25">
      <c r="A639" s="68"/>
      <c r="C639" s="68"/>
      <c r="D639" s="68"/>
    </row>
    <row r="640" spans="1:4" x14ac:dyDescent="0.25">
      <c r="A640" s="68"/>
      <c r="C640" s="68"/>
      <c r="D640" s="68"/>
    </row>
    <row r="641" spans="1:4" x14ac:dyDescent="0.25">
      <c r="A641" s="68"/>
      <c r="C641" s="68"/>
      <c r="D641" s="68"/>
    </row>
    <row r="642" spans="1:4" x14ac:dyDescent="0.25">
      <c r="A642" s="68"/>
      <c r="C642" s="68"/>
      <c r="D642" s="68"/>
    </row>
    <row r="643" spans="1:4" x14ac:dyDescent="0.25">
      <c r="A643" s="68"/>
      <c r="C643" s="68"/>
      <c r="D643" s="68"/>
    </row>
    <row r="644" spans="1:4" x14ac:dyDescent="0.25">
      <c r="A644" s="68"/>
      <c r="C644" s="68"/>
      <c r="D644" s="68"/>
    </row>
    <row r="645" spans="1:4" x14ac:dyDescent="0.25">
      <c r="A645" s="68"/>
      <c r="C645" s="68"/>
      <c r="D645" s="68"/>
    </row>
    <row r="646" spans="1:4" x14ac:dyDescent="0.25">
      <c r="A646" s="68"/>
      <c r="C646" s="68"/>
      <c r="D646" s="68"/>
    </row>
    <row r="647" spans="1:4" x14ac:dyDescent="0.25">
      <c r="A647" s="68"/>
      <c r="C647" s="68"/>
      <c r="D647" s="68"/>
    </row>
    <row r="648" spans="1:4" x14ac:dyDescent="0.25">
      <c r="A648" s="68"/>
      <c r="C648" s="68"/>
      <c r="D648" s="68"/>
    </row>
    <row r="649" spans="1:4" x14ac:dyDescent="0.25">
      <c r="A649" s="68"/>
      <c r="C649" s="68"/>
      <c r="D649" s="68"/>
    </row>
    <row r="650" spans="1:4" x14ac:dyDescent="0.25">
      <c r="A650" s="68"/>
      <c r="C650" s="68"/>
      <c r="D650" s="68"/>
    </row>
    <row r="651" spans="1:4" x14ac:dyDescent="0.25">
      <c r="A651" s="68"/>
      <c r="C651" s="68"/>
      <c r="D651" s="68"/>
    </row>
    <row r="652" spans="1:4" x14ac:dyDescent="0.25">
      <c r="A652" s="68"/>
      <c r="C652" s="68"/>
      <c r="D652" s="68"/>
    </row>
    <row r="653" spans="1:4" x14ac:dyDescent="0.25">
      <c r="A653" s="68"/>
      <c r="C653" s="68"/>
      <c r="D653" s="68"/>
    </row>
    <row r="654" spans="1:4" x14ac:dyDescent="0.25">
      <c r="A654" s="68"/>
      <c r="C654" s="68"/>
      <c r="D654" s="68"/>
    </row>
    <row r="655" spans="1:4" x14ac:dyDescent="0.25">
      <c r="A655" s="68"/>
      <c r="C655" s="68"/>
      <c r="D655" s="68"/>
    </row>
    <row r="656" spans="1:4" x14ac:dyDescent="0.25">
      <c r="A656" s="68"/>
      <c r="C656" s="68"/>
      <c r="D656" s="68"/>
    </row>
    <row r="657" spans="1:4" x14ac:dyDescent="0.25">
      <c r="A657" s="68"/>
      <c r="C657" s="68"/>
      <c r="D657" s="68"/>
    </row>
    <row r="658" spans="1:4" x14ac:dyDescent="0.25">
      <c r="A658" s="68"/>
      <c r="C658" s="68"/>
      <c r="D658" s="68"/>
    </row>
    <row r="659" spans="1:4" x14ac:dyDescent="0.25">
      <c r="A659" s="68"/>
      <c r="C659" s="68"/>
      <c r="D659" s="68"/>
    </row>
    <row r="660" spans="1:4" x14ac:dyDescent="0.25">
      <c r="A660" s="68"/>
      <c r="C660" s="68"/>
      <c r="D660" s="68"/>
    </row>
    <row r="661" spans="1:4" x14ac:dyDescent="0.25">
      <c r="A661" s="68"/>
      <c r="C661" s="68"/>
      <c r="D661" s="68"/>
    </row>
    <row r="662" spans="1:4" x14ac:dyDescent="0.25">
      <c r="A662" s="68"/>
      <c r="C662" s="68"/>
      <c r="D662" s="68"/>
    </row>
    <row r="663" spans="1:4" x14ac:dyDescent="0.25">
      <c r="A663" s="68"/>
      <c r="C663" s="68"/>
      <c r="D663" s="68"/>
    </row>
    <row r="664" spans="1:4" x14ac:dyDescent="0.25">
      <c r="A664" s="68"/>
      <c r="C664" s="68"/>
      <c r="D664" s="68"/>
    </row>
    <row r="665" spans="1:4" x14ac:dyDescent="0.25">
      <c r="A665" s="68"/>
      <c r="C665" s="68"/>
      <c r="D665" s="68"/>
    </row>
    <row r="666" spans="1:4" x14ac:dyDescent="0.25">
      <c r="A666" s="68"/>
      <c r="C666" s="68"/>
      <c r="D666" s="68"/>
    </row>
    <row r="667" spans="1:4" x14ac:dyDescent="0.25">
      <c r="A667" s="68"/>
      <c r="C667" s="68"/>
      <c r="D667" s="68"/>
    </row>
    <row r="668" spans="1:4" x14ac:dyDescent="0.25">
      <c r="A668" s="68"/>
      <c r="C668" s="68"/>
      <c r="D668" s="68"/>
    </row>
    <row r="669" spans="1:4" x14ac:dyDescent="0.25">
      <c r="A669" s="68"/>
      <c r="C669" s="68"/>
      <c r="D669" s="68"/>
    </row>
    <row r="670" spans="1:4" x14ac:dyDescent="0.25">
      <c r="A670" s="68"/>
      <c r="C670" s="68"/>
      <c r="D670" s="68"/>
    </row>
    <row r="671" spans="1:4" x14ac:dyDescent="0.25">
      <c r="A671" s="68"/>
      <c r="C671" s="68"/>
      <c r="D671" s="68"/>
    </row>
    <row r="672" spans="1:4" x14ac:dyDescent="0.25">
      <c r="A672" s="68"/>
      <c r="C672" s="68"/>
      <c r="D672" s="68"/>
    </row>
    <row r="673" spans="1:4" x14ac:dyDescent="0.25">
      <c r="A673" s="68"/>
      <c r="C673" s="68"/>
      <c r="D673" s="68"/>
    </row>
    <row r="674" spans="1:4" x14ac:dyDescent="0.25">
      <c r="A674" s="68"/>
      <c r="C674" s="68"/>
      <c r="D674" s="68"/>
    </row>
    <row r="675" spans="1:4" x14ac:dyDescent="0.25">
      <c r="A675" s="68"/>
      <c r="C675" s="68"/>
      <c r="D675" s="68"/>
    </row>
    <row r="676" spans="1:4" x14ac:dyDescent="0.25">
      <c r="A676" s="68"/>
      <c r="C676" s="68"/>
      <c r="D676" s="68"/>
    </row>
    <row r="677" spans="1:4" x14ac:dyDescent="0.25">
      <c r="A677" s="68"/>
      <c r="C677" s="68"/>
      <c r="D677" s="68"/>
    </row>
    <row r="678" spans="1:4" x14ac:dyDescent="0.25">
      <c r="A678" s="68"/>
      <c r="C678" s="68"/>
      <c r="D678" s="68"/>
    </row>
    <row r="679" spans="1:4" x14ac:dyDescent="0.25">
      <c r="A679" s="68"/>
      <c r="C679" s="68"/>
      <c r="D679" s="68"/>
    </row>
    <row r="680" spans="1:4" x14ac:dyDescent="0.25">
      <c r="A680" s="68"/>
      <c r="C680" s="68"/>
      <c r="D680" s="68"/>
    </row>
    <row r="681" spans="1:4" x14ac:dyDescent="0.25">
      <c r="A681" s="68"/>
      <c r="C681" s="68"/>
      <c r="D681" s="68"/>
    </row>
    <row r="682" spans="1:4" x14ac:dyDescent="0.25">
      <c r="A682" s="68"/>
      <c r="C682" s="68"/>
      <c r="D682" s="68"/>
    </row>
    <row r="683" spans="1:4" x14ac:dyDescent="0.25">
      <c r="A683" s="68"/>
      <c r="C683" s="68"/>
      <c r="D683" s="68"/>
    </row>
    <row r="684" spans="1:4" x14ac:dyDescent="0.25">
      <c r="A684" s="68"/>
      <c r="C684" s="68"/>
      <c r="D684" s="68"/>
    </row>
    <row r="685" spans="1:4" x14ac:dyDescent="0.25">
      <c r="A685" s="68"/>
      <c r="C685" s="68"/>
      <c r="D685" s="68"/>
    </row>
    <row r="686" spans="1:4" x14ac:dyDescent="0.25">
      <c r="A686" s="68"/>
      <c r="C686" s="68"/>
      <c r="D686" s="68"/>
    </row>
    <row r="687" spans="1:4" x14ac:dyDescent="0.25">
      <c r="A687" s="68"/>
      <c r="C687" s="68"/>
      <c r="D687" s="68"/>
    </row>
    <row r="688" spans="1:4" x14ac:dyDescent="0.25">
      <c r="A688" s="68"/>
      <c r="C688" s="68"/>
      <c r="D688" s="68"/>
    </row>
    <row r="689" spans="1:4" x14ac:dyDescent="0.25">
      <c r="A689" s="68"/>
      <c r="C689" s="68"/>
      <c r="D689" s="68"/>
    </row>
    <row r="690" spans="1:4" x14ac:dyDescent="0.25">
      <c r="A690" s="68"/>
      <c r="C690" s="68"/>
      <c r="D690" s="68"/>
    </row>
    <row r="691" spans="1:4" x14ac:dyDescent="0.25">
      <c r="A691" s="68"/>
      <c r="C691" s="68"/>
      <c r="D691" s="68"/>
    </row>
    <row r="692" spans="1:4" x14ac:dyDescent="0.25">
      <c r="A692" s="68"/>
      <c r="C692" s="68"/>
      <c r="D692" s="68"/>
    </row>
    <row r="693" spans="1:4" x14ac:dyDescent="0.25">
      <c r="A693" s="68"/>
      <c r="C693" s="68"/>
      <c r="D693" s="68"/>
    </row>
    <row r="694" spans="1:4" x14ac:dyDescent="0.25">
      <c r="A694" s="68"/>
      <c r="C694" s="68"/>
      <c r="D694" s="68"/>
    </row>
    <row r="695" spans="1:4" x14ac:dyDescent="0.25">
      <c r="A695" s="68"/>
      <c r="C695" s="68"/>
      <c r="D695" s="68"/>
    </row>
    <row r="696" spans="1:4" x14ac:dyDescent="0.25">
      <c r="A696" s="68"/>
      <c r="C696" s="68"/>
      <c r="D696" s="68"/>
    </row>
    <row r="697" spans="1:4" x14ac:dyDescent="0.25">
      <c r="A697" s="68"/>
      <c r="C697" s="68"/>
      <c r="D697" s="68"/>
    </row>
    <row r="698" spans="1:4" x14ac:dyDescent="0.25">
      <c r="A698" s="68"/>
      <c r="C698" s="68"/>
      <c r="D698" s="68"/>
    </row>
    <row r="699" spans="1:4" x14ac:dyDescent="0.25">
      <c r="A699" s="68"/>
      <c r="C699" s="68"/>
      <c r="D699" s="68"/>
    </row>
    <row r="700" spans="1:4" x14ac:dyDescent="0.25">
      <c r="A700" s="68"/>
      <c r="C700" s="68"/>
      <c r="D700" s="68"/>
    </row>
    <row r="701" spans="1:4" x14ac:dyDescent="0.25">
      <c r="A701" s="68"/>
      <c r="C701" s="68"/>
      <c r="D701" s="68"/>
    </row>
    <row r="702" spans="1:4" x14ac:dyDescent="0.25">
      <c r="A702" s="68"/>
      <c r="C702" s="68"/>
      <c r="D702" s="68"/>
    </row>
    <row r="703" spans="1:4" x14ac:dyDescent="0.25">
      <c r="A703" s="68"/>
      <c r="C703" s="68"/>
      <c r="D703" s="68"/>
    </row>
    <row r="704" spans="1:4" x14ac:dyDescent="0.25">
      <c r="A704" s="68"/>
      <c r="C704" s="68"/>
      <c r="D704" s="68"/>
    </row>
    <row r="705" spans="1:4" x14ac:dyDescent="0.25">
      <c r="A705" s="68"/>
      <c r="C705" s="68"/>
      <c r="D705" s="68"/>
    </row>
    <row r="706" spans="1:4" x14ac:dyDescent="0.25">
      <c r="A706" s="68"/>
      <c r="C706" s="68"/>
      <c r="D706" s="68"/>
    </row>
    <row r="707" spans="1:4" x14ac:dyDescent="0.25">
      <c r="A707" s="68"/>
      <c r="C707" s="68"/>
      <c r="D707" s="68"/>
    </row>
    <row r="708" spans="1:4" x14ac:dyDescent="0.25">
      <c r="A708" s="68"/>
      <c r="C708" s="68"/>
      <c r="D708" s="68"/>
    </row>
    <row r="709" spans="1:4" x14ac:dyDescent="0.25">
      <c r="A709" s="68"/>
      <c r="C709" s="68"/>
      <c r="D709" s="68"/>
    </row>
    <row r="710" spans="1:4" x14ac:dyDescent="0.25">
      <c r="A710" s="68"/>
      <c r="C710" s="68"/>
      <c r="D710" s="68"/>
    </row>
    <row r="711" spans="1:4" x14ac:dyDescent="0.25">
      <c r="A711" s="68"/>
      <c r="C711" s="68"/>
      <c r="D711" s="68"/>
    </row>
    <row r="712" spans="1:4" x14ac:dyDescent="0.25">
      <c r="A712" s="68"/>
      <c r="C712" s="68"/>
      <c r="D712" s="68"/>
    </row>
    <row r="713" spans="1:4" x14ac:dyDescent="0.25">
      <c r="A713" s="68"/>
      <c r="C713" s="68"/>
      <c r="D713" s="68"/>
    </row>
    <row r="714" spans="1:4" x14ac:dyDescent="0.25">
      <c r="A714" s="68"/>
      <c r="C714" s="68"/>
      <c r="D714" s="68"/>
    </row>
    <row r="715" spans="1:4" x14ac:dyDescent="0.25">
      <c r="A715" s="68"/>
      <c r="C715" s="68"/>
      <c r="D715" s="68"/>
    </row>
    <row r="716" spans="1:4" x14ac:dyDescent="0.25">
      <c r="A716" s="68"/>
      <c r="C716" s="68"/>
      <c r="D716" s="68"/>
    </row>
    <row r="717" spans="1:4" x14ac:dyDescent="0.25">
      <c r="A717" s="68"/>
      <c r="C717" s="68"/>
      <c r="D717" s="68"/>
    </row>
    <row r="718" spans="1:4" x14ac:dyDescent="0.25">
      <c r="A718" s="68"/>
      <c r="C718" s="68"/>
      <c r="D718" s="68"/>
    </row>
    <row r="719" spans="1:4" x14ac:dyDescent="0.25">
      <c r="A719" s="68"/>
      <c r="C719" s="68"/>
      <c r="D719" s="68"/>
    </row>
    <row r="720" spans="1:4" x14ac:dyDescent="0.25">
      <c r="A720" s="68"/>
      <c r="C720" s="68"/>
      <c r="D720" s="68"/>
    </row>
    <row r="721" spans="1:4" x14ac:dyDescent="0.25">
      <c r="A721" s="68"/>
      <c r="C721" s="68"/>
      <c r="D721" s="68"/>
    </row>
    <row r="722" spans="1:4" x14ac:dyDescent="0.25">
      <c r="A722" s="68"/>
      <c r="C722" s="68"/>
      <c r="D722" s="68"/>
    </row>
    <row r="723" spans="1:4" x14ac:dyDescent="0.25">
      <c r="A723" s="68"/>
      <c r="C723" s="68"/>
      <c r="D723" s="68"/>
    </row>
    <row r="724" spans="1:4" x14ac:dyDescent="0.25">
      <c r="A724" s="68"/>
      <c r="C724" s="68"/>
      <c r="D724" s="68"/>
    </row>
    <row r="725" spans="1:4" x14ac:dyDescent="0.25">
      <c r="A725" s="68"/>
      <c r="C725" s="68"/>
      <c r="D725" s="68"/>
    </row>
    <row r="726" spans="1:4" x14ac:dyDescent="0.25">
      <c r="A726" s="68"/>
      <c r="C726" s="68"/>
      <c r="D726" s="68"/>
    </row>
    <row r="727" spans="1:4" x14ac:dyDescent="0.25">
      <c r="A727" s="68"/>
      <c r="C727" s="68"/>
      <c r="D727" s="68"/>
    </row>
    <row r="728" spans="1:4" x14ac:dyDescent="0.25">
      <c r="A728" s="68"/>
      <c r="C728" s="68"/>
      <c r="D728" s="68"/>
    </row>
    <row r="729" spans="1:4" x14ac:dyDescent="0.25">
      <c r="A729" s="68"/>
      <c r="C729" s="68"/>
      <c r="D729" s="68"/>
    </row>
    <row r="730" spans="1:4" x14ac:dyDescent="0.25">
      <c r="A730" s="68"/>
      <c r="C730" s="68"/>
      <c r="D730" s="68"/>
    </row>
    <row r="731" spans="1:4" x14ac:dyDescent="0.25">
      <c r="A731" s="68"/>
      <c r="C731" s="68"/>
      <c r="D731" s="68"/>
    </row>
    <row r="732" spans="1:4" x14ac:dyDescent="0.25">
      <c r="A732" s="68"/>
      <c r="C732" s="68"/>
      <c r="D732" s="68"/>
    </row>
    <row r="733" spans="1:4" x14ac:dyDescent="0.25">
      <c r="A733" s="68"/>
      <c r="C733" s="68"/>
      <c r="D733" s="68"/>
    </row>
    <row r="734" spans="1:4" x14ac:dyDescent="0.25">
      <c r="A734" s="68"/>
      <c r="C734" s="68"/>
      <c r="D734" s="68"/>
    </row>
    <row r="735" spans="1:4" x14ac:dyDescent="0.25">
      <c r="A735" s="68"/>
      <c r="C735" s="68"/>
      <c r="D735" s="68"/>
    </row>
    <row r="736" spans="1:4" x14ac:dyDescent="0.25">
      <c r="A736" s="68"/>
      <c r="C736" s="68"/>
      <c r="D736" s="68"/>
    </row>
    <row r="737" spans="1:4" x14ac:dyDescent="0.25">
      <c r="A737" s="68"/>
      <c r="C737" s="68"/>
      <c r="D737" s="68"/>
    </row>
    <row r="738" spans="1:4" x14ac:dyDescent="0.25">
      <c r="A738" s="68"/>
      <c r="C738" s="68"/>
      <c r="D738" s="68"/>
    </row>
    <row r="739" spans="1:4" x14ac:dyDescent="0.25">
      <c r="A739" s="68"/>
      <c r="C739" s="68"/>
      <c r="D739" s="68"/>
    </row>
    <row r="740" spans="1:4" x14ac:dyDescent="0.25">
      <c r="A740" s="68"/>
      <c r="C740" s="68"/>
      <c r="D740" s="68"/>
    </row>
    <row r="741" spans="1:4" x14ac:dyDescent="0.25">
      <c r="A741" s="68"/>
      <c r="C741" s="68"/>
      <c r="D741" s="68"/>
    </row>
    <row r="742" spans="1:4" x14ac:dyDescent="0.25">
      <c r="A742" s="68"/>
      <c r="C742" s="68"/>
      <c r="D742" s="68"/>
    </row>
    <row r="743" spans="1:4" x14ac:dyDescent="0.25">
      <c r="A743" s="68"/>
      <c r="C743" s="68"/>
      <c r="D743" s="68"/>
    </row>
    <row r="744" spans="1:4" x14ac:dyDescent="0.25">
      <c r="A744" s="68"/>
      <c r="C744" s="68"/>
      <c r="D744" s="68"/>
    </row>
    <row r="745" spans="1:4" x14ac:dyDescent="0.25">
      <c r="A745" s="68"/>
      <c r="C745" s="68"/>
      <c r="D745" s="68"/>
    </row>
    <row r="746" spans="1:4" x14ac:dyDescent="0.25">
      <c r="A746" s="68"/>
      <c r="C746" s="68"/>
      <c r="D746" s="68"/>
    </row>
    <row r="747" spans="1:4" x14ac:dyDescent="0.25">
      <c r="A747" s="68"/>
      <c r="C747" s="68"/>
      <c r="D747" s="68"/>
    </row>
    <row r="748" spans="1:4" x14ac:dyDescent="0.25">
      <c r="A748" s="68"/>
      <c r="C748" s="68"/>
      <c r="D748" s="68"/>
    </row>
    <row r="749" spans="1:4" x14ac:dyDescent="0.25">
      <c r="A749" s="68"/>
      <c r="C749" s="68"/>
      <c r="D749" s="68"/>
    </row>
    <row r="750" spans="1:4" x14ac:dyDescent="0.25">
      <c r="A750" s="68"/>
      <c r="C750" s="68"/>
      <c r="D750" s="68"/>
    </row>
    <row r="751" spans="1:4" x14ac:dyDescent="0.25">
      <c r="A751" s="68"/>
      <c r="C751" s="68"/>
      <c r="D751" s="68"/>
    </row>
    <row r="752" spans="1:4" x14ac:dyDescent="0.25">
      <c r="A752" s="68"/>
      <c r="C752" s="68"/>
      <c r="D752" s="68"/>
    </row>
    <row r="753" spans="1:4" x14ac:dyDescent="0.25">
      <c r="A753" s="68"/>
      <c r="C753" s="68"/>
      <c r="D753" s="68"/>
    </row>
    <row r="754" spans="1:4" x14ac:dyDescent="0.25">
      <c r="A754" s="68"/>
      <c r="C754" s="68"/>
      <c r="D754" s="68"/>
    </row>
    <row r="755" spans="1:4" x14ac:dyDescent="0.25">
      <c r="A755" s="68"/>
      <c r="C755" s="68"/>
      <c r="D755" s="68"/>
    </row>
    <row r="756" spans="1:4" x14ac:dyDescent="0.25">
      <c r="A756" s="68"/>
      <c r="C756" s="68"/>
      <c r="D756" s="68"/>
    </row>
    <row r="757" spans="1:4" x14ac:dyDescent="0.25">
      <c r="A757" s="68"/>
      <c r="C757" s="68"/>
      <c r="D757" s="68"/>
    </row>
    <row r="758" spans="1:4" x14ac:dyDescent="0.25">
      <c r="A758" s="68"/>
      <c r="C758" s="68"/>
      <c r="D758" s="68"/>
    </row>
    <row r="759" spans="1:4" x14ac:dyDescent="0.25">
      <c r="A759" s="68"/>
      <c r="C759" s="68"/>
      <c r="D759" s="68"/>
    </row>
    <row r="760" spans="1:4" x14ac:dyDescent="0.25">
      <c r="A760" s="68"/>
      <c r="C760" s="68"/>
      <c r="D760" s="68"/>
    </row>
    <row r="761" spans="1:4" x14ac:dyDescent="0.25">
      <c r="A761" s="68"/>
      <c r="C761" s="68"/>
      <c r="D761" s="68"/>
    </row>
    <row r="762" spans="1:4" x14ac:dyDescent="0.25">
      <c r="A762" s="68"/>
      <c r="C762" s="68"/>
      <c r="D762" s="68"/>
    </row>
    <row r="763" spans="1:4" x14ac:dyDescent="0.25">
      <c r="A763" s="68"/>
      <c r="C763" s="68"/>
      <c r="D763" s="68"/>
    </row>
    <row r="764" spans="1:4" x14ac:dyDescent="0.25">
      <c r="A764" s="68"/>
      <c r="C764" s="68"/>
      <c r="D764" s="68"/>
    </row>
    <row r="765" spans="1:4" x14ac:dyDescent="0.25">
      <c r="A765" s="68"/>
      <c r="C765" s="68"/>
      <c r="D765" s="68"/>
    </row>
    <row r="766" spans="1:4" x14ac:dyDescent="0.25">
      <c r="A766" s="68"/>
      <c r="C766" s="68"/>
      <c r="D766" s="68"/>
    </row>
    <row r="767" spans="1:4" x14ac:dyDescent="0.25">
      <c r="A767" s="68"/>
      <c r="C767" s="68"/>
      <c r="D767" s="68"/>
    </row>
    <row r="768" spans="1:4" x14ac:dyDescent="0.25">
      <c r="A768" s="68"/>
      <c r="C768" s="68"/>
      <c r="D768" s="68"/>
    </row>
    <row r="769" spans="1:4" x14ac:dyDescent="0.25">
      <c r="A769" s="68"/>
      <c r="C769" s="68"/>
      <c r="D769" s="68"/>
    </row>
    <row r="770" spans="1:4" x14ac:dyDescent="0.25">
      <c r="A770" s="68"/>
      <c r="C770" s="68"/>
      <c r="D770" s="68"/>
    </row>
    <row r="771" spans="1:4" x14ac:dyDescent="0.25">
      <c r="A771" s="68"/>
      <c r="C771" s="68"/>
      <c r="D771" s="68"/>
    </row>
    <row r="772" spans="1:4" x14ac:dyDescent="0.25">
      <c r="A772" s="68"/>
      <c r="C772" s="68"/>
      <c r="D772" s="68"/>
    </row>
    <row r="773" spans="1:4" x14ac:dyDescent="0.25">
      <c r="A773" s="68"/>
      <c r="C773" s="68"/>
      <c r="D773" s="68"/>
    </row>
    <row r="774" spans="1:4" x14ac:dyDescent="0.25">
      <c r="A774" s="68"/>
      <c r="C774" s="68"/>
      <c r="D774" s="68"/>
    </row>
    <row r="775" spans="1:4" x14ac:dyDescent="0.25">
      <c r="A775" s="68"/>
      <c r="C775" s="68"/>
      <c r="D775" s="68"/>
    </row>
    <row r="776" spans="1:4" x14ac:dyDescent="0.25">
      <c r="A776" s="68"/>
      <c r="C776" s="68"/>
      <c r="D776" s="68"/>
    </row>
    <row r="777" spans="1:4" x14ac:dyDescent="0.25">
      <c r="A777" s="68"/>
      <c r="C777" s="68"/>
      <c r="D777" s="68"/>
    </row>
    <row r="778" spans="1:4" x14ac:dyDescent="0.25">
      <c r="A778" s="68"/>
      <c r="C778" s="68"/>
      <c r="D778" s="68"/>
    </row>
    <row r="779" spans="1:4" x14ac:dyDescent="0.25">
      <c r="A779" s="68"/>
      <c r="C779" s="68"/>
      <c r="D779" s="68"/>
    </row>
    <row r="780" spans="1:4" x14ac:dyDescent="0.25">
      <c r="A780" s="68"/>
      <c r="C780" s="68"/>
      <c r="D780" s="68"/>
    </row>
    <row r="781" spans="1:4" x14ac:dyDescent="0.25">
      <c r="A781" s="68"/>
      <c r="C781" s="68"/>
      <c r="D781" s="68"/>
    </row>
    <row r="782" spans="1:4" x14ac:dyDescent="0.25">
      <c r="A782" s="68"/>
      <c r="C782" s="68"/>
      <c r="D782" s="68"/>
    </row>
    <row r="783" spans="1:4" x14ac:dyDescent="0.25">
      <c r="A783" s="68"/>
      <c r="C783" s="68"/>
      <c r="D783" s="68"/>
    </row>
    <row r="784" spans="1:4" x14ac:dyDescent="0.25">
      <c r="A784" s="68"/>
      <c r="C784" s="68"/>
      <c r="D784" s="68"/>
    </row>
    <row r="785" spans="1:4" x14ac:dyDescent="0.25">
      <c r="A785" s="68"/>
      <c r="C785" s="68"/>
      <c r="D785" s="68"/>
    </row>
    <row r="786" spans="1:4" x14ac:dyDescent="0.25">
      <c r="A786" s="68"/>
      <c r="C786" s="68"/>
      <c r="D786" s="68"/>
    </row>
    <row r="787" spans="1:4" x14ac:dyDescent="0.25">
      <c r="A787" s="68"/>
      <c r="C787" s="68"/>
      <c r="D787" s="68"/>
    </row>
    <row r="788" spans="1:4" x14ac:dyDescent="0.25">
      <c r="A788" s="68"/>
      <c r="C788" s="68"/>
      <c r="D788" s="68"/>
    </row>
    <row r="789" spans="1:4" x14ac:dyDescent="0.25">
      <c r="A789" s="68"/>
      <c r="C789" s="68"/>
      <c r="D789" s="68"/>
    </row>
    <row r="790" spans="1:4" x14ac:dyDescent="0.25">
      <c r="A790" s="68"/>
      <c r="C790" s="68"/>
      <c r="D790" s="68"/>
    </row>
    <row r="791" spans="1:4" x14ac:dyDescent="0.25">
      <c r="A791" s="68"/>
      <c r="C791" s="68"/>
      <c r="D791" s="68"/>
    </row>
    <row r="792" spans="1:4" x14ac:dyDescent="0.25">
      <c r="A792" s="68"/>
      <c r="C792" s="68"/>
      <c r="D792" s="68"/>
    </row>
    <row r="793" spans="1:4" x14ac:dyDescent="0.25">
      <c r="A793" s="68"/>
      <c r="C793" s="68"/>
      <c r="D793" s="68"/>
    </row>
    <row r="794" spans="1:4" x14ac:dyDescent="0.25">
      <c r="A794" s="68"/>
      <c r="C794" s="68"/>
      <c r="D794" s="68"/>
    </row>
    <row r="795" spans="1:4" x14ac:dyDescent="0.25">
      <c r="A795" s="68"/>
      <c r="C795" s="68"/>
      <c r="D795" s="68"/>
    </row>
    <row r="796" spans="1:4" x14ac:dyDescent="0.25">
      <c r="A796" s="68"/>
      <c r="C796" s="68"/>
      <c r="D796" s="68"/>
    </row>
    <row r="797" spans="1:4" x14ac:dyDescent="0.25">
      <c r="A797" s="68"/>
      <c r="C797" s="68"/>
      <c r="D797" s="68"/>
    </row>
    <row r="798" spans="1:4" x14ac:dyDescent="0.25">
      <c r="A798" s="68"/>
      <c r="C798" s="68"/>
      <c r="D798" s="68"/>
    </row>
    <row r="799" spans="1:4" x14ac:dyDescent="0.25">
      <c r="A799" s="68"/>
      <c r="C799" s="68"/>
      <c r="D799" s="68"/>
    </row>
    <row r="800" spans="1:4" x14ac:dyDescent="0.25">
      <c r="A800" s="68"/>
      <c r="C800" s="68"/>
      <c r="D800" s="68"/>
    </row>
    <row r="801" spans="1:4" x14ac:dyDescent="0.25">
      <c r="A801" s="68"/>
      <c r="C801" s="68"/>
      <c r="D801" s="68"/>
    </row>
    <row r="802" spans="1:4" x14ac:dyDescent="0.25">
      <c r="A802" s="68"/>
      <c r="C802" s="68"/>
      <c r="D802" s="68"/>
    </row>
    <row r="803" spans="1:4" x14ac:dyDescent="0.25">
      <c r="A803" s="68"/>
      <c r="C803" s="68"/>
      <c r="D803" s="68"/>
    </row>
    <row r="804" spans="1:4" x14ac:dyDescent="0.25">
      <c r="A804" s="68"/>
      <c r="C804" s="68"/>
      <c r="D804" s="68"/>
    </row>
    <row r="805" spans="1:4" x14ac:dyDescent="0.25">
      <c r="A805" s="68"/>
      <c r="C805" s="68"/>
      <c r="D805" s="68"/>
    </row>
    <row r="806" spans="1:4" x14ac:dyDescent="0.25">
      <c r="A806" s="68"/>
      <c r="C806" s="68"/>
      <c r="D806" s="68"/>
    </row>
    <row r="807" spans="1:4" x14ac:dyDescent="0.25">
      <c r="A807" s="68"/>
      <c r="C807" s="68"/>
      <c r="D807" s="68"/>
    </row>
    <row r="808" spans="1:4" x14ac:dyDescent="0.25">
      <c r="A808" s="68"/>
      <c r="C808" s="68"/>
      <c r="D808" s="68"/>
    </row>
    <row r="809" spans="1:4" x14ac:dyDescent="0.25">
      <c r="A809" s="68"/>
      <c r="C809" s="68"/>
      <c r="D809" s="68"/>
    </row>
    <row r="810" spans="1:4" x14ac:dyDescent="0.25">
      <c r="A810" s="68"/>
      <c r="C810" s="68"/>
      <c r="D810" s="68"/>
    </row>
    <row r="811" spans="1:4" x14ac:dyDescent="0.25">
      <c r="A811" s="68"/>
      <c r="C811" s="68"/>
      <c r="D811" s="68"/>
    </row>
    <row r="812" spans="1:4" x14ac:dyDescent="0.25">
      <c r="A812" s="68"/>
      <c r="C812" s="68"/>
      <c r="D812" s="68"/>
    </row>
    <row r="813" spans="1:4" x14ac:dyDescent="0.25">
      <c r="A813" s="68"/>
      <c r="C813" s="68"/>
      <c r="D813" s="68"/>
    </row>
    <row r="814" spans="1:4" x14ac:dyDescent="0.25">
      <c r="A814" s="68"/>
      <c r="C814" s="68"/>
      <c r="D814" s="68"/>
    </row>
    <row r="815" spans="1:4" x14ac:dyDescent="0.25">
      <c r="A815" s="68"/>
      <c r="C815" s="68"/>
      <c r="D815" s="68"/>
    </row>
    <row r="816" spans="1:4" x14ac:dyDescent="0.25">
      <c r="A816" s="68"/>
      <c r="C816" s="68"/>
      <c r="D816" s="68"/>
    </row>
    <row r="817" spans="1:4" x14ac:dyDescent="0.25">
      <c r="A817" s="68"/>
      <c r="C817" s="68"/>
      <c r="D817" s="68"/>
    </row>
    <row r="818" spans="1:4" x14ac:dyDescent="0.25">
      <c r="A818" s="68"/>
      <c r="C818" s="68"/>
      <c r="D818" s="68"/>
    </row>
    <row r="819" spans="1:4" x14ac:dyDescent="0.25">
      <c r="A819" s="68"/>
      <c r="C819" s="68"/>
      <c r="D819" s="68"/>
    </row>
    <row r="820" spans="1:4" x14ac:dyDescent="0.25">
      <c r="A820" s="68"/>
      <c r="C820" s="68"/>
      <c r="D820" s="68"/>
    </row>
    <row r="821" spans="1:4" x14ac:dyDescent="0.25">
      <c r="A821" s="68"/>
      <c r="C821" s="68"/>
      <c r="D821" s="68"/>
    </row>
    <row r="822" spans="1:4" x14ac:dyDescent="0.25">
      <c r="A822" s="68"/>
      <c r="C822" s="68"/>
      <c r="D822" s="68"/>
    </row>
    <row r="823" spans="1:4" x14ac:dyDescent="0.25">
      <c r="A823" s="68"/>
      <c r="C823" s="68"/>
      <c r="D823" s="68"/>
    </row>
    <row r="824" spans="1:4" x14ac:dyDescent="0.25">
      <c r="A824" s="68"/>
      <c r="C824" s="68"/>
      <c r="D824" s="68"/>
    </row>
    <row r="825" spans="1:4" x14ac:dyDescent="0.25">
      <c r="A825" s="68"/>
      <c r="C825" s="68"/>
      <c r="D825" s="68"/>
    </row>
    <row r="826" spans="1:4" x14ac:dyDescent="0.25">
      <c r="A826" s="68"/>
      <c r="C826" s="68"/>
      <c r="D826" s="68"/>
    </row>
    <row r="827" spans="1:4" x14ac:dyDescent="0.25">
      <c r="A827" s="68"/>
      <c r="C827" s="68"/>
      <c r="D827" s="68"/>
    </row>
    <row r="828" spans="1:4" x14ac:dyDescent="0.25">
      <c r="A828" s="68"/>
      <c r="C828" s="68"/>
      <c r="D828" s="68"/>
    </row>
    <row r="829" spans="1:4" x14ac:dyDescent="0.25">
      <c r="A829" s="68"/>
      <c r="C829" s="68"/>
      <c r="D829" s="68"/>
    </row>
    <row r="830" spans="1:4" x14ac:dyDescent="0.25">
      <c r="A830" s="68"/>
      <c r="C830" s="68"/>
      <c r="D830" s="68"/>
    </row>
    <row r="831" spans="1:4" x14ac:dyDescent="0.25">
      <c r="A831" s="68"/>
      <c r="C831" s="68"/>
      <c r="D831" s="68"/>
    </row>
    <row r="832" spans="1:4" x14ac:dyDescent="0.25">
      <c r="A832" s="68"/>
      <c r="C832" s="68"/>
      <c r="D832" s="68"/>
    </row>
    <row r="833" spans="1:4" x14ac:dyDescent="0.25">
      <c r="A833" s="68"/>
      <c r="C833" s="68"/>
      <c r="D833" s="68"/>
    </row>
    <row r="834" spans="1:4" x14ac:dyDescent="0.25">
      <c r="A834" s="68"/>
      <c r="C834" s="68"/>
      <c r="D834" s="68"/>
    </row>
    <row r="835" spans="1:4" x14ac:dyDescent="0.25">
      <c r="A835" s="68"/>
      <c r="C835" s="68"/>
      <c r="D835" s="68"/>
    </row>
    <row r="836" spans="1:4" x14ac:dyDescent="0.25">
      <c r="A836" s="68"/>
      <c r="C836" s="68"/>
      <c r="D836" s="68"/>
    </row>
    <row r="837" spans="1:4" x14ac:dyDescent="0.25">
      <c r="A837" s="68"/>
      <c r="C837" s="68"/>
      <c r="D837" s="68"/>
    </row>
    <row r="838" spans="1:4" x14ac:dyDescent="0.25">
      <c r="A838" s="68"/>
      <c r="C838" s="68"/>
      <c r="D838" s="68"/>
    </row>
    <row r="839" spans="1:4" x14ac:dyDescent="0.25">
      <c r="A839" s="68"/>
      <c r="C839" s="68"/>
      <c r="D839" s="68"/>
    </row>
    <row r="840" spans="1:4" x14ac:dyDescent="0.25">
      <c r="A840" s="68"/>
      <c r="C840" s="68"/>
      <c r="D840" s="68"/>
    </row>
    <row r="841" spans="1:4" x14ac:dyDescent="0.25">
      <c r="A841" s="68"/>
      <c r="C841" s="68"/>
      <c r="D841" s="68"/>
    </row>
    <row r="842" spans="1:4" x14ac:dyDescent="0.25">
      <c r="A842" s="68"/>
      <c r="C842" s="68"/>
      <c r="D842" s="68"/>
    </row>
    <row r="843" spans="1:4" x14ac:dyDescent="0.25">
      <c r="A843" s="68"/>
      <c r="C843" s="68"/>
      <c r="D843" s="68"/>
    </row>
    <row r="844" spans="1:4" x14ac:dyDescent="0.25">
      <c r="A844" s="68"/>
      <c r="C844" s="68"/>
      <c r="D844" s="68"/>
    </row>
    <row r="845" spans="1:4" x14ac:dyDescent="0.25">
      <c r="A845" s="68"/>
      <c r="C845" s="68"/>
      <c r="D845" s="68"/>
    </row>
    <row r="846" spans="1:4" x14ac:dyDescent="0.25">
      <c r="A846" s="68"/>
      <c r="C846" s="68"/>
      <c r="D846" s="68"/>
    </row>
    <row r="847" spans="1:4" x14ac:dyDescent="0.25">
      <c r="A847" s="68"/>
      <c r="C847" s="68"/>
      <c r="D847" s="68"/>
    </row>
    <row r="848" spans="1:4" x14ac:dyDescent="0.25">
      <c r="A848" s="68"/>
      <c r="C848" s="68"/>
      <c r="D848" s="68"/>
    </row>
    <row r="849" spans="1:4" x14ac:dyDescent="0.25">
      <c r="A849" s="68"/>
      <c r="C849" s="68"/>
      <c r="D849" s="68"/>
    </row>
    <row r="850" spans="1:4" x14ac:dyDescent="0.25">
      <c r="A850" s="68"/>
      <c r="C850" s="68"/>
      <c r="D850" s="68"/>
    </row>
    <row r="851" spans="1:4" x14ac:dyDescent="0.25">
      <c r="A851" s="68"/>
      <c r="C851" s="68"/>
      <c r="D851" s="68"/>
    </row>
    <row r="852" spans="1:4" x14ac:dyDescent="0.25">
      <c r="A852" s="68"/>
      <c r="C852" s="68"/>
      <c r="D852" s="68"/>
    </row>
    <row r="853" spans="1:4" x14ac:dyDescent="0.25">
      <c r="A853" s="68"/>
      <c r="C853" s="68"/>
      <c r="D853" s="68"/>
    </row>
    <row r="854" spans="1:4" x14ac:dyDescent="0.25">
      <c r="A854" s="68"/>
      <c r="C854" s="68"/>
      <c r="D854" s="68"/>
    </row>
    <row r="855" spans="1:4" x14ac:dyDescent="0.25">
      <c r="A855" s="68"/>
      <c r="C855" s="68"/>
      <c r="D855" s="68"/>
    </row>
    <row r="856" spans="1:4" x14ac:dyDescent="0.25">
      <c r="A856" s="68"/>
      <c r="C856" s="68"/>
      <c r="D856" s="68"/>
    </row>
    <row r="857" spans="1:4" x14ac:dyDescent="0.25">
      <c r="A857" s="68"/>
      <c r="C857" s="68"/>
      <c r="D857" s="68"/>
    </row>
    <row r="858" spans="1:4" x14ac:dyDescent="0.25">
      <c r="A858" s="68"/>
      <c r="C858" s="68"/>
      <c r="D858" s="68"/>
    </row>
    <row r="859" spans="1:4" x14ac:dyDescent="0.25">
      <c r="A859" s="68"/>
      <c r="C859" s="68"/>
      <c r="D859" s="68"/>
    </row>
    <row r="860" spans="1:4" x14ac:dyDescent="0.25">
      <c r="A860" s="68"/>
      <c r="C860" s="68"/>
      <c r="D860" s="68"/>
    </row>
    <row r="861" spans="1:4" x14ac:dyDescent="0.25">
      <c r="A861" s="68"/>
      <c r="C861" s="68"/>
      <c r="D861" s="68"/>
    </row>
    <row r="862" spans="1:4" x14ac:dyDescent="0.25">
      <c r="A862" s="68"/>
      <c r="C862" s="68"/>
      <c r="D862" s="68"/>
    </row>
    <row r="863" spans="1:4" x14ac:dyDescent="0.25">
      <c r="A863" s="68"/>
      <c r="C863" s="68"/>
      <c r="D863" s="68"/>
    </row>
    <row r="864" spans="1:4" x14ac:dyDescent="0.25">
      <c r="A864" s="68"/>
      <c r="C864" s="68"/>
      <c r="D864" s="68"/>
    </row>
    <row r="865" spans="1:4" x14ac:dyDescent="0.25">
      <c r="A865" s="68"/>
      <c r="C865" s="68"/>
      <c r="D865" s="68"/>
    </row>
    <row r="866" spans="1:4" x14ac:dyDescent="0.25">
      <c r="A866" s="68"/>
      <c r="C866" s="68"/>
      <c r="D866" s="68"/>
    </row>
    <row r="867" spans="1:4" x14ac:dyDescent="0.25">
      <c r="A867" s="68"/>
      <c r="C867" s="68"/>
      <c r="D867" s="68"/>
    </row>
    <row r="868" spans="1:4" x14ac:dyDescent="0.25">
      <c r="A868" s="68"/>
      <c r="C868" s="68"/>
      <c r="D868" s="68"/>
    </row>
    <row r="869" spans="1:4" x14ac:dyDescent="0.25">
      <c r="A869" s="68"/>
      <c r="C869" s="68"/>
      <c r="D869" s="68"/>
    </row>
    <row r="870" spans="1:4" x14ac:dyDescent="0.25">
      <c r="A870" s="68"/>
      <c r="C870" s="68"/>
      <c r="D870" s="68"/>
    </row>
    <row r="871" spans="1:4" x14ac:dyDescent="0.25">
      <c r="A871" s="68"/>
      <c r="C871" s="68"/>
      <c r="D871" s="68"/>
    </row>
    <row r="872" spans="1:4" x14ac:dyDescent="0.25">
      <c r="A872" s="68"/>
      <c r="C872" s="68"/>
      <c r="D872" s="68"/>
    </row>
    <row r="873" spans="1:4" x14ac:dyDescent="0.25">
      <c r="A873" s="68"/>
      <c r="C873" s="68"/>
      <c r="D873" s="68"/>
    </row>
    <row r="874" spans="1:4" x14ac:dyDescent="0.25">
      <c r="A874" s="68"/>
      <c r="C874" s="68"/>
      <c r="D874" s="68"/>
    </row>
    <row r="875" spans="1:4" x14ac:dyDescent="0.25">
      <c r="A875" s="68"/>
      <c r="C875" s="68"/>
      <c r="D875" s="68"/>
    </row>
    <row r="876" spans="1:4" x14ac:dyDescent="0.25">
      <c r="A876" s="68"/>
      <c r="C876" s="68"/>
      <c r="D876" s="68"/>
    </row>
    <row r="877" spans="1:4" x14ac:dyDescent="0.25">
      <c r="A877" s="68"/>
      <c r="C877" s="68"/>
      <c r="D877" s="68"/>
    </row>
    <row r="878" spans="1:4" x14ac:dyDescent="0.25">
      <c r="A878" s="68"/>
      <c r="C878" s="68"/>
      <c r="D878" s="68"/>
    </row>
    <row r="879" spans="1:4" x14ac:dyDescent="0.25">
      <c r="A879" s="68"/>
      <c r="C879" s="68"/>
      <c r="D879" s="68"/>
    </row>
    <row r="880" spans="1:4" x14ac:dyDescent="0.25">
      <c r="A880" s="68"/>
      <c r="C880" s="68"/>
      <c r="D880" s="68"/>
    </row>
    <row r="881" spans="1:4" x14ac:dyDescent="0.25">
      <c r="A881" s="68"/>
      <c r="C881" s="68"/>
      <c r="D881" s="68"/>
    </row>
    <row r="882" spans="1:4" x14ac:dyDescent="0.25">
      <c r="A882" s="68"/>
      <c r="C882" s="68"/>
      <c r="D882" s="68"/>
    </row>
    <row r="883" spans="1:4" x14ac:dyDescent="0.25">
      <c r="A883" s="68"/>
      <c r="C883" s="68"/>
      <c r="D883" s="68"/>
    </row>
    <row r="884" spans="1:4" x14ac:dyDescent="0.25">
      <c r="A884" s="68"/>
      <c r="C884" s="68"/>
      <c r="D884" s="68"/>
    </row>
    <row r="885" spans="1:4" x14ac:dyDescent="0.25">
      <c r="A885" s="68"/>
      <c r="C885" s="68"/>
      <c r="D885" s="68"/>
    </row>
    <row r="886" spans="1:4" x14ac:dyDescent="0.25">
      <c r="A886" s="68"/>
      <c r="C886" s="68"/>
      <c r="D886" s="68"/>
    </row>
    <row r="887" spans="1:4" x14ac:dyDescent="0.25">
      <c r="A887" s="68"/>
      <c r="C887" s="68"/>
      <c r="D887" s="68"/>
    </row>
    <row r="888" spans="1:4" x14ac:dyDescent="0.25">
      <c r="A888" s="68"/>
      <c r="C888" s="68"/>
      <c r="D888" s="68"/>
    </row>
    <row r="889" spans="1:4" x14ac:dyDescent="0.25">
      <c r="A889" s="68"/>
      <c r="C889" s="68"/>
      <c r="D889" s="68"/>
    </row>
    <row r="890" spans="1:4" x14ac:dyDescent="0.25">
      <c r="A890" s="68"/>
      <c r="C890" s="68"/>
      <c r="D890" s="68"/>
    </row>
    <row r="891" spans="1:4" x14ac:dyDescent="0.25">
      <c r="A891" s="68"/>
      <c r="C891" s="68"/>
      <c r="D891" s="68"/>
    </row>
    <row r="892" spans="1:4" x14ac:dyDescent="0.25">
      <c r="A892" s="68"/>
      <c r="C892" s="68"/>
      <c r="D892" s="68"/>
    </row>
    <row r="893" spans="1:4" x14ac:dyDescent="0.25">
      <c r="A893" s="68"/>
      <c r="C893" s="68"/>
      <c r="D893" s="68"/>
    </row>
    <row r="894" spans="1:4" x14ac:dyDescent="0.25">
      <c r="A894" s="68"/>
      <c r="C894" s="68"/>
      <c r="D894" s="68"/>
    </row>
    <row r="895" spans="1:4" x14ac:dyDescent="0.25">
      <c r="A895" s="68"/>
      <c r="C895" s="68"/>
      <c r="D895" s="68"/>
    </row>
    <row r="896" spans="1:4" x14ac:dyDescent="0.25">
      <c r="A896" s="68"/>
      <c r="C896" s="68"/>
      <c r="D896" s="68"/>
    </row>
    <row r="897" spans="1:4" x14ac:dyDescent="0.25">
      <c r="A897" s="68"/>
      <c r="C897" s="68"/>
      <c r="D897" s="68"/>
    </row>
    <row r="898" spans="1:4" x14ac:dyDescent="0.25">
      <c r="A898" s="68"/>
      <c r="C898" s="68"/>
      <c r="D898" s="68"/>
    </row>
    <row r="899" spans="1:4" x14ac:dyDescent="0.25">
      <c r="A899" s="68"/>
      <c r="C899" s="68"/>
      <c r="D899" s="68"/>
    </row>
    <row r="900" spans="1:4" x14ac:dyDescent="0.25">
      <c r="A900" s="68"/>
      <c r="C900" s="68"/>
      <c r="D900" s="68"/>
    </row>
    <row r="901" spans="1:4" x14ac:dyDescent="0.25">
      <c r="A901" s="68"/>
      <c r="C901" s="68"/>
      <c r="D901" s="68"/>
    </row>
    <row r="902" spans="1:4" x14ac:dyDescent="0.25">
      <c r="A902" s="68"/>
      <c r="C902" s="68"/>
      <c r="D902" s="68"/>
    </row>
    <row r="903" spans="1:4" x14ac:dyDescent="0.25">
      <c r="A903" s="68"/>
      <c r="C903" s="68"/>
      <c r="D903" s="68"/>
    </row>
    <row r="904" spans="1:4" x14ac:dyDescent="0.25">
      <c r="A904" s="68"/>
      <c r="C904" s="68"/>
      <c r="D904" s="68"/>
    </row>
    <row r="905" spans="1:4" x14ac:dyDescent="0.25">
      <c r="A905" s="68"/>
      <c r="C905" s="68"/>
      <c r="D905" s="68"/>
    </row>
    <row r="906" spans="1:4" x14ac:dyDescent="0.25">
      <c r="A906" s="68"/>
      <c r="C906" s="68"/>
      <c r="D906" s="68"/>
    </row>
    <row r="907" spans="1:4" x14ac:dyDescent="0.25">
      <c r="A907" s="68"/>
      <c r="C907" s="68"/>
      <c r="D907" s="68"/>
    </row>
    <row r="908" spans="1:4" x14ac:dyDescent="0.25">
      <c r="A908" s="68"/>
      <c r="C908" s="68"/>
      <c r="D908" s="68"/>
    </row>
    <row r="909" spans="1:4" x14ac:dyDescent="0.25">
      <c r="A909" s="68"/>
      <c r="C909" s="68"/>
      <c r="D909" s="68"/>
    </row>
    <row r="910" spans="1:4" x14ac:dyDescent="0.25">
      <c r="A910" s="68"/>
      <c r="C910" s="68"/>
      <c r="D910" s="68"/>
    </row>
    <row r="911" spans="1:4" x14ac:dyDescent="0.25">
      <c r="A911" s="68"/>
      <c r="C911" s="68"/>
      <c r="D911" s="68"/>
    </row>
    <row r="912" spans="1:4" x14ac:dyDescent="0.25">
      <c r="A912" s="68"/>
      <c r="C912" s="68"/>
      <c r="D912" s="68"/>
    </row>
    <row r="913" spans="1:4" x14ac:dyDescent="0.25">
      <c r="A913" s="68"/>
      <c r="C913" s="68"/>
      <c r="D913" s="68"/>
    </row>
    <row r="914" spans="1:4" x14ac:dyDescent="0.25">
      <c r="A914" s="68"/>
      <c r="C914" s="68"/>
      <c r="D914" s="68"/>
    </row>
    <row r="915" spans="1:4" x14ac:dyDescent="0.25">
      <c r="A915" s="68"/>
      <c r="C915" s="68"/>
      <c r="D915" s="68"/>
    </row>
    <row r="916" spans="1:4" x14ac:dyDescent="0.25">
      <c r="A916" s="68"/>
      <c r="C916" s="68"/>
      <c r="D916" s="68"/>
    </row>
    <row r="917" spans="1:4" x14ac:dyDescent="0.25">
      <c r="A917" s="68"/>
      <c r="C917" s="68"/>
      <c r="D917" s="68"/>
    </row>
    <row r="918" spans="1:4" x14ac:dyDescent="0.25">
      <c r="A918" s="68"/>
      <c r="C918" s="68"/>
      <c r="D918" s="68"/>
    </row>
    <row r="919" spans="1:4" x14ac:dyDescent="0.25">
      <c r="A919" s="68"/>
      <c r="C919" s="68"/>
      <c r="D919" s="68"/>
    </row>
    <row r="920" spans="1:4" x14ac:dyDescent="0.25">
      <c r="A920" s="68"/>
      <c r="C920" s="68"/>
      <c r="D920" s="68"/>
    </row>
    <row r="921" spans="1:4" x14ac:dyDescent="0.25">
      <c r="A921" s="68"/>
      <c r="C921" s="68"/>
      <c r="D921" s="68"/>
    </row>
    <row r="922" spans="1:4" x14ac:dyDescent="0.25">
      <c r="A922" s="68"/>
      <c r="C922" s="68"/>
      <c r="D922" s="68"/>
    </row>
    <row r="923" spans="1:4" x14ac:dyDescent="0.25">
      <c r="A923" s="68"/>
      <c r="C923" s="68"/>
      <c r="D923" s="68"/>
    </row>
    <row r="924" spans="1:4" x14ac:dyDescent="0.25">
      <c r="A924" s="68"/>
      <c r="C924" s="68"/>
      <c r="D924" s="68"/>
    </row>
    <row r="925" spans="1:4" x14ac:dyDescent="0.25">
      <c r="A925" s="68"/>
      <c r="C925" s="68"/>
      <c r="D925" s="68"/>
    </row>
    <row r="926" spans="1:4" x14ac:dyDescent="0.25">
      <c r="A926" s="68"/>
      <c r="C926" s="68"/>
      <c r="D926" s="68"/>
    </row>
    <row r="927" spans="1:4" x14ac:dyDescent="0.25">
      <c r="A927" s="68"/>
      <c r="C927" s="68"/>
      <c r="D927" s="68"/>
    </row>
    <row r="928" spans="1:4" x14ac:dyDescent="0.25">
      <c r="A928" s="68"/>
      <c r="C928" s="68"/>
      <c r="D928" s="68"/>
    </row>
    <row r="929" spans="1:4" x14ac:dyDescent="0.25">
      <c r="A929" s="68"/>
      <c r="C929" s="68"/>
      <c r="D929" s="68"/>
    </row>
    <row r="930" spans="1:4" x14ac:dyDescent="0.25">
      <c r="A930" s="68"/>
      <c r="C930" s="68"/>
      <c r="D930" s="68"/>
    </row>
    <row r="931" spans="1:4" x14ac:dyDescent="0.25">
      <c r="A931" s="68"/>
      <c r="C931" s="68"/>
      <c r="D931" s="68"/>
    </row>
    <row r="932" spans="1:4" x14ac:dyDescent="0.25">
      <c r="A932" s="68"/>
      <c r="C932" s="68"/>
      <c r="D932" s="68"/>
    </row>
    <row r="933" spans="1:4" x14ac:dyDescent="0.25">
      <c r="A933" s="68"/>
      <c r="C933" s="68"/>
      <c r="D933" s="68"/>
    </row>
    <row r="934" spans="1:4" x14ac:dyDescent="0.25">
      <c r="A934" s="68"/>
      <c r="C934" s="68"/>
      <c r="D934" s="68"/>
    </row>
    <row r="935" spans="1:4" x14ac:dyDescent="0.25">
      <c r="A935" s="68"/>
      <c r="C935" s="68"/>
      <c r="D935" s="68"/>
    </row>
    <row r="936" spans="1:4" x14ac:dyDescent="0.25">
      <c r="A936" s="68"/>
      <c r="C936" s="68"/>
      <c r="D936" s="68"/>
    </row>
    <row r="937" spans="1:4" x14ac:dyDescent="0.25">
      <c r="A937" s="68"/>
      <c r="C937" s="68"/>
      <c r="D937" s="68"/>
    </row>
    <row r="938" spans="1:4" x14ac:dyDescent="0.25">
      <c r="A938" s="68"/>
      <c r="C938" s="68"/>
      <c r="D938" s="68"/>
    </row>
    <row r="939" spans="1:4" x14ac:dyDescent="0.25">
      <c r="A939" s="68"/>
      <c r="C939" s="68"/>
      <c r="D939" s="68"/>
    </row>
    <row r="940" spans="1:4" x14ac:dyDescent="0.25">
      <c r="A940" s="68"/>
      <c r="C940" s="68"/>
      <c r="D940" s="68"/>
    </row>
    <row r="941" spans="1:4" x14ac:dyDescent="0.25">
      <c r="A941" s="68"/>
      <c r="C941" s="68"/>
      <c r="D941" s="68"/>
    </row>
    <row r="942" spans="1:4" x14ac:dyDescent="0.25">
      <c r="A942" s="68"/>
      <c r="C942" s="68"/>
      <c r="D942" s="68"/>
    </row>
    <row r="943" spans="1:4" x14ac:dyDescent="0.25">
      <c r="A943" s="68"/>
      <c r="C943" s="68"/>
      <c r="D943" s="68"/>
    </row>
    <row r="944" spans="1:4" x14ac:dyDescent="0.25">
      <c r="A944" s="68"/>
      <c r="C944" s="68"/>
      <c r="D944" s="68"/>
    </row>
    <row r="945" spans="1:4" x14ac:dyDescent="0.25">
      <c r="A945" s="68"/>
      <c r="C945" s="68"/>
      <c r="D945" s="68"/>
    </row>
    <row r="946" spans="1:4" x14ac:dyDescent="0.25">
      <c r="A946" s="68"/>
      <c r="C946" s="68"/>
      <c r="D946" s="68"/>
    </row>
    <row r="947" spans="1:4" x14ac:dyDescent="0.25">
      <c r="A947" s="68"/>
      <c r="C947" s="68"/>
      <c r="D947" s="68"/>
    </row>
    <row r="948" spans="1:4" x14ac:dyDescent="0.25">
      <c r="A948" s="68"/>
      <c r="C948" s="68"/>
      <c r="D948" s="68"/>
    </row>
    <row r="949" spans="1:4" x14ac:dyDescent="0.25">
      <c r="A949" s="68"/>
      <c r="C949" s="68"/>
      <c r="D949" s="68"/>
    </row>
    <row r="950" spans="1:4" x14ac:dyDescent="0.25">
      <c r="A950" s="68"/>
      <c r="C950" s="68"/>
      <c r="D950" s="68"/>
    </row>
    <row r="951" spans="1:4" x14ac:dyDescent="0.25">
      <c r="A951" s="68"/>
      <c r="C951" s="68"/>
      <c r="D951" s="68"/>
    </row>
    <row r="952" spans="1:4" x14ac:dyDescent="0.25">
      <c r="A952" s="68"/>
      <c r="C952" s="68"/>
      <c r="D952" s="68"/>
    </row>
    <row r="953" spans="1:4" x14ac:dyDescent="0.25">
      <c r="A953" s="68"/>
      <c r="C953" s="68"/>
      <c r="D953" s="68"/>
    </row>
    <row r="954" spans="1:4" x14ac:dyDescent="0.25">
      <c r="A954" s="68"/>
      <c r="C954" s="68"/>
      <c r="D954" s="68"/>
    </row>
    <row r="955" spans="1:4" x14ac:dyDescent="0.25">
      <c r="A955" s="68"/>
      <c r="C955" s="68"/>
      <c r="D955" s="68"/>
    </row>
    <row r="956" spans="1:4" x14ac:dyDescent="0.25">
      <c r="A956" s="68"/>
      <c r="C956" s="68"/>
      <c r="D956" s="68"/>
    </row>
    <row r="957" spans="1:4" x14ac:dyDescent="0.25">
      <c r="A957" s="68"/>
      <c r="C957" s="68"/>
      <c r="D957" s="68"/>
    </row>
    <row r="958" spans="1:4" x14ac:dyDescent="0.25">
      <c r="A958" s="68"/>
      <c r="C958" s="68"/>
      <c r="D958" s="68"/>
    </row>
    <row r="959" spans="1:4" x14ac:dyDescent="0.25">
      <c r="A959" s="68"/>
      <c r="C959" s="68"/>
      <c r="D959" s="68"/>
    </row>
    <row r="960" spans="1:4" x14ac:dyDescent="0.25">
      <c r="A960" s="68"/>
      <c r="C960" s="68"/>
      <c r="D960" s="68"/>
    </row>
    <row r="961" spans="1:4" x14ac:dyDescent="0.25">
      <c r="A961" s="68"/>
      <c r="C961" s="68"/>
      <c r="D961" s="68"/>
    </row>
    <row r="962" spans="1:4" x14ac:dyDescent="0.25">
      <c r="A962" s="68"/>
      <c r="C962" s="68"/>
      <c r="D962" s="68"/>
    </row>
    <row r="963" spans="1:4" x14ac:dyDescent="0.25">
      <c r="A963" s="68"/>
      <c r="C963" s="68"/>
      <c r="D963" s="68"/>
    </row>
    <row r="964" spans="1:4" x14ac:dyDescent="0.25">
      <c r="A964" s="68"/>
      <c r="C964" s="68"/>
      <c r="D964" s="68"/>
    </row>
    <row r="965" spans="1:4" x14ac:dyDescent="0.25">
      <c r="A965" s="68"/>
      <c r="C965" s="68"/>
      <c r="D965" s="68"/>
    </row>
    <row r="966" spans="1:4" x14ac:dyDescent="0.25">
      <c r="A966" s="68"/>
      <c r="C966" s="68"/>
      <c r="D966" s="68"/>
    </row>
    <row r="967" spans="1:4" x14ac:dyDescent="0.25">
      <c r="A967" s="68"/>
      <c r="C967" s="68"/>
      <c r="D967" s="68"/>
    </row>
    <row r="968" spans="1:4" x14ac:dyDescent="0.25">
      <c r="A968" s="68"/>
      <c r="C968" s="68"/>
      <c r="D968" s="68"/>
    </row>
    <row r="969" spans="1:4" x14ac:dyDescent="0.25">
      <c r="A969" s="68"/>
      <c r="C969" s="68"/>
      <c r="D969" s="68"/>
    </row>
    <row r="970" spans="1:4" x14ac:dyDescent="0.25">
      <c r="A970" s="68"/>
      <c r="C970" s="68"/>
      <c r="D970" s="68"/>
    </row>
    <row r="971" spans="1:4" x14ac:dyDescent="0.25">
      <c r="A971" s="68"/>
      <c r="C971" s="68"/>
      <c r="D971" s="68"/>
    </row>
    <row r="972" spans="1:4" x14ac:dyDescent="0.25">
      <c r="A972" s="68"/>
      <c r="C972" s="68"/>
      <c r="D972" s="68"/>
    </row>
    <row r="973" spans="1:4" x14ac:dyDescent="0.25">
      <c r="A973" s="68"/>
      <c r="C973" s="68"/>
      <c r="D973" s="68"/>
    </row>
    <row r="974" spans="1:4" x14ac:dyDescent="0.25">
      <c r="A974" s="68"/>
      <c r="C974" s="68"/>
      <c r="D974" s="68"/>
    </row>
    <row r="975" spans="1:4" x14ac:dyDescent="0.25">
      <c r="A975" s="68"/>
      <c r="C975" s="68"/>
      <c r="D975" s="68"/>
    </row>
    <row r="976" spans="1:4" x14ac:dyDescent="0.25">
      <c r="A976" s="68"/>
      <c r="C976" s="68"/>
      <c r="D976" s="68"/>
    </row>
    <row r="977" spans="1:4" x14ac:dyDescent="0.25">
      <c r="A977" s="68"/>
      <c r="C977" s="68"/>
      <c r="D977" s="68"/>
    </row>
    <row r="978" spans="1:4" x14ac:dyDescent="0.25">
      <c r="A978" s="68"/>
      <c r="C978" s="68"/>
      <c r="D978" s="68"/>
    </row>
    <row r="979" spans="1:4" x14ac:dyDescent="0.25">
      <c r="A979" s="68"/>
      <c r="C979" s="68"/>
      <c r="D979" s="68"/>
    </row>
    <row r="980" spans="1:4" x14ac:dyDescent="0.25">
      <c r="A980" s="68"/>
      <c r="C980" s="68"/>
      <c r="D980" s="68"/>
    </row>
    <row r="981" spans="1:4" x14ac:dyDescent="0.25">
      <c r="A981" s="68"/>
      <c r="C981" s="68"/>
      <c r="D981" s="68"/>
    </row>
    <row r="982" spans="1:4" x14ac:dyDescent="0.25">
      <c r="A982" s="68"/>
      <c r="C982" s="68"/>
      <c r="D982" s="68"/>
    </row>
    <row r="983" spans="1:4" x14ac:dyDescent="0.25">
      <c r="A983" s="68"/>
      <c r="C983" s="68"/>
      <c r="D983" s="68"/>
    </row>
    <row r="984" spans="1:4" x14ac:dyDescent="0.25">
      <c r="A984" s="68"/>
      <c r="C984" s="68"/>
      <c r="D984" s="68"/>
    </row>
    <row r="985" spans="1:4" x14ac:dyDescent="0.25">
      <c r="A985" s="68"/>
      <c r="C985" s="68"/>
      <c r="D985" s="68"/>
    </row>
    <row r="986" spans="1:4" x14ac:dyDescent="0.25">
      <c r="A986" s="68"/>
      <c r="C986" s="68"/>
      <c r="D986" s="68"/>
    </row>
    <row r="987" spans="1:4" x14ac:dyDescent="0.25">
      <c r="A987" s="68"/>
      <c r="C987" s="68"/>
      <c r="D987" s="68"/>
    </row>
    <row r="988" spans="1:4" x14ac:dyDescent="0.25">
      <c r="A988" s="68"/>
      <c r="C988" s="68"/>
      <c r="D988" s="68"/>
    </row>
    <row r="989" spans="1:4" x14ac:dyDescent="0.25">
      <c r="A989" s="68"/>
      <c r="C989" s="68"/>
      <c r="D989" s="68"/>
    </row>
    <row r="990" spans="1:4" x14ac:dyDescent="0.25">
      <c r="A990" s="68"/>
      <c r="C990" s="68"/>
      <c r="D990" s="68"/>
    </row>
    <row r="991" spans="1:4" x14ac:dyDescent="0.25">
      <c r="A991" s="68"/>
      <c r="C991" s="68"/>
      <c r="D991" s="68"/>
    </row>
    <row r="992" spans="1:4" x14ac:dyDescent="0.25">
      <c r="A992" s="68"/>
      <c r="C992" s="68"/>
      <c r="D992" s="68"/>
    </row>
    <row r="993" spans="1:4" x14ac:dyDescent="0.25">
      <c r="A993" s="68"/>
      <c r="C993" s="68"/>
      <c r="D993" s="68"/>
    </row>
    <row r="994" spans="1:4" x14ac:dyDescent="0.25">
      <c r="A994" s="68"/>
      <c r="C994" s="68"/>
      <c r="D994" s="68"/>
    </row>
    <row r="995" spans="1:4" x14ac:dyDescent="0.25">
      <c r="A995" s="68"/>
      <c r="C995" s="68"/>
      <c r="D995" s="68"/>
    </row>
    <row r="996" spans="1:4" x14ac:dyDescent="0.25">
      <c r="A996" s="68"/>
      <c r="C996" s="68"/>
      <c r="D996" s="68"/>
    </row>
    <row r="997" spans="1:4" x14ac:dyDescent="0.25">
      <c r="A997" s="68"/>
      <c r="C997" s="68"/>
      <c r="D997" s="68"/>
    </row>
    <row r="998" spans="1:4" x14ac:dyDescent="0.25">
      <c r="A998" s="68"/>
      <c r="C998" s="68"/>
      <c r="D998" s="68"/>
    </row>
    <row r="999" spans="1:4" x14ac:dyDescent="0.25">
      <c r="A999" s="68"/>
      <c r="C999" s="68"/>
      <c r="D999" s="68"/>
    </row>
    <row r="1000" spans="1:4" x14ac:dyDescent="0.25">
      <c r="A1000" s="68"/>
      <c r="C1000" s="68"/>
      <c r="D1000" s="68"/>
    </row>
    <row r="1001" spans="1:4" x14ac:dyDescent="0.25">
      <c r="A1001" s="68"/>
      <c r="C1001" s="68"/>
      <c r="D1001" s="68"/>
    </row>
    <row r="1002" spans="1:4" x14ac:dyDescent="0.25">
      <c r="A1002" s="68"/>
      <c r="C1002" s="68"/>
      <c r="D1002" s="68"/>
    </row>
    <row r="1003" spans="1:4" x14ac:dyDescent="0.25">
      <c r="A1003" s="68"/>
      <c r="C1003" s="68"/>
      <c r="D1003" s="68"/>
    </row>
    <row r="1004" spans="1:4" x14ac:dyDescent="0.25">
      <c r="A1004" s="68"/>
      <c r="C1004" s="68"/>
      <c r="D1004" s="68"/>
    </row>
    <row r="1005" spans="1:4" x14ac:dyDescent="0.25">
      <c r="A1005" s="68"/>
      <c r="C1005" s="68"/>
      <c r="D1005" s="68"/>
    </row>
    <row r="1006" spans="1:4" x14ac:dyDescent="0.25">
      <c r="A1006" s="68"/>
      <c r="C1006" s="68"/>
      <c r="D1006" s="68"/>
    </row>
    <row r="1007" spans="1:4" x14ac:dyDescent="0.25">
      <c r="A1007" s="68"/>
      <c r="C1007" s="68"/>
      <c r="D1007" s="68"/>
    </row>
    <row r="1008" spans="1:4" x14ac:dyDescent="0.25">
      <c r="A1008" s="68"/>
      <c r="C1008" s="68"/>
      <c r="D1008" s="68"/>
    </row>
    <row r="1009" spans="1:4" x14ac:dyDescent="0.25">
      <c r="A1009" s="68"/>
      <c r="C1009" s="68"/>
      <c r="D1009" s="68"/>
    </row>
    <row r="1010" spans="1:4" x14ac:dyDescent="0.25">
      <c r="A1010" s="68"/>
      <c r="C1010" s="68"/>
      <c r="D1010" s="68"/>
    </row>
    <row r="1011" spans="1:4" x14ac:dyDescent="0.25">
      <c r="A1011" s="68"/>
      <c r="C1011" s="68"/>
      <c r="D1011" s="68"/>
    </row>
    <row r="1012" spans="1:4" x14ac:dyDescent="0.25">
      <c r="A1012" s="68"/>
      <c r="C1012" s="68"/>
      <c r="D1012" s="68"/>
    </row>
    <row r="1013" spans="1:4" x14ac:dyDescent="0.25">
      <c r="A1013" s="68"/>
      <c r="C1013" s="68"/>
      <c r="D1013" s="68"/>
    </row>
    <row r="1014" spans="1:4" x14ac:dyDescent="0.25">
      <c r="A1014" s="68"/>
      <c r="C1014" s="68"/>
      <c r="D1014" s="68"/>
    </row>
    <row r="1015" spans="1:4" x14ac:dyDescent="0.25">
      <c r="A1015" s="68"/>
      <c r="C1015" s="68"/>
      <c r="D1015" s="68"/>
    </row>
    <row r="1016" spans="1:4" x14ac:dyDescent="0.25">
      <c r="A1016" s="68"/>
      <c r="C1016" s="68"/>
      <c r="D1016" s="68"/>
    </row>
    <row r="1017" spans="1:4" x14ac:dyDescent="0.25">
      <c r="A1017" s="68"/>
      <c r="C1017" s="68"/>
      <c r="D1017" s="68"/>
    </row>
    <row r="1018" spans="1:4" x14ac:dyDescent="0.25">
      <c r="A1018" s="68"/>
      <c r="C1018" s="68"/>
      <c r="D1018" s="68"/>
    </row>
    <row r="1019" spans="1:4" x14ac:dyDescent="0.25">
      <c r="A1019" s="68"/>
      <c r="C1019" s="68"/>
      <c r="D1019" s="68"/>
    </row>
    <row r="1020" spans="1:4" x14ac:dyDescent="0.25">
      <c r="A1020" s="68"/>
      <c r="C1020" s="68"/>
      <c r="D1020" s="68"/>
    </row>
    <row r="1021" spans="1:4" x14ac:dyDescent="0.25">
      <c r="A1021" s="68"/>
      <c r="C1021" s="68"/>
      <c r="D1021" s="68"/>
    </row>
    <row r="1022" spans="1:4" x14ac:dyDescent="0.25">
      <c r="A1022" s="68"/>
      <c r="C1022" s="68"/>
      <c r="D1022" s="68"/>
    </row>
    <row r="1023" spans="1:4" x14ac:dyDescent="0.25">
      <c r="A1023" s="68"/>
      <c r="C1023" s="68"/>
      <c r="D1023" s="68"/>
    </row>
    <row r="1024" spans="1:4" x14ac:dyDescent="0.25">
      <c r="A1024" s="68"/>
      <c r="C1024" s="68"/>
      <c r="D1024" s="68"/>
    </row>
    <row r="1025" spans="1:4" x14ac:dyDescent="0.25">
      <c r="A1025" s="68"/>
      <c r="C1025" s="68"/>
      <c r="D1025" s="68"/>
    </row>
    <row r="1026" spans="1:4" x14ac:dyDescent="0.25">
      <c r="A1026" s="68"/>
      <c r="C1026" s="68"/>
      <c r="D1026" s="68"/>
    </row>
    <row r="1027" spans="1:4" x14ac:dyDescent="0.25">
      <c r="A1027" s="68"/>
      <c r="C1027" s="68"/>
      <c r="D1027" s="68"/>
    </row>
    <row r="1028" spans="1:4" x14ac:dyDescent="0.25">
      <c r="A1028" s="68"/>
      <c r="C1028" s="68"/>
      <c r="D1028" s="68"/>
    </row>
    <row r="1029" spans="1:4" x14ac:dyDescent="0.25">
      <c r="A1029" s="68"/>
      <c r="C1029" s="68"/>
      <c r="D1029" s="68"/>
    </row>
    <row r="1030" spans="1:4" x14ac:dyDescent="0.25">
      <c r="A1030" s="68"/>
      <c r="C1030" s="68"/>
      <c r="D1030" s="68"/>
    </row>
    <row r="1031" spans="1:4" x14ac:dyDescent="0.25">
      <c r="A1031" s="68"/>
      <c r="C1031" s="68"/>
      <c r="D1031" s="68"/>
    </row>
    <row r="1032" spans="1:4" x14ac:dyDescent="0.25">
      <c r="A1032" s="68"/>
      <c r="C1032" s="68"/>
      <c r="D1032" s="68"/>
    </row>
    <row r="1033" spans="1:4" x14ac:dyDescent="0.25">
      <c r="A1033" s="68"/>
      <c r="C1033" s="68"/>
      <c r="D1033" s="68"/>
    </row>
    <row r="1034" spans="1:4" x14ac:dyDescent="0.25">
      <c r="A1034" s="68"/>
      <c r="C1034" s="68"/>
      <c r="D1034" s="68"/>
    </row>
    <row r="1035" spans="1:4" x14ac:dyDescent="0.25">
      <c r="A1035" s="68"/>
      <c r="C1035" s="68"/>
      <c r="D1035" s="68"/>
    </row>
    <row r="1036" spans="1:4" x14ac:dyDescent="0.25">
      <c r="A1036" s="68"/>
      <c r="C1036" s="68"/>
      <c r="D1036" s="68"/>
    </row>
    <row r="1037" spans="1:4" x14ac:dyDescent="0.25">
      <c r="A1037" s="68"/>
      <c r="C1037" s="68"/>
      <c r="D1037" s="68"/>
    </row>
    <row r="1038" spans="1:4" x14ac:dyDescent="0.25">
      <c r="A1038" s="68"/>
      <c r="C1038" s="68"/>
      <c r="D1038" s="68"/>
    </row>
    <row r="1039" spans="1:4" x14ac:dyDescent="0.25">
      <c r="A1039" s="68"/>
      <c r="C1039" s="68"/>
      <c r="D1039" s="68"/>
    </row>
    <row r="1040" spans="1:4" x14ac:dyDescent="0.25">
      <c r="A1040" s="68"/>
      <c r="C1040" s="68"/>
      <c r="D1040" s="68"/>
    </row>
    <row r="1041" spans="1:4" x14ac:dyDescent="0.25">
      <c r="A1041" s="68"/>
      <c r="C1041" s="68"/>
      <c r="D1041" s="68"/>
    </row>
    <row r="1042" spans="1:4" x14ac:dyDescent="0.25">
      <c r="A1042" s="68"/>
      <c r="C1042" s="68"/>
      <c r="D1042" s="68"/>
    </row>
    <row r="1043" spans="1:4" x14ac:dyDescent="0.25">
      <c r="A1043" s="68"/>
      <c r="C1043" s="68"/>
      <c r="D1043" s="68"/>
    </row>
    <row r="1044" spans="1:4" x14ac:dyDescent="0.25">
      <c r="A1044" s="68"/>
      <c r="C1044" s="68"/>
      <c r="D1044" s="68"/>
    </row>
    <row r="1045" spans="1:4" x14ac:dyDescent="0.25">
      <c r="A1045" s="68"/>
      <c r="C1045" s="68"/>
      <c r="D1045" s="68"/>
    </row>
    <row r="1046" spans="1:4" x14ac:dyDescent="0.25">
      <c r="A1046" s="68"/>
      <c r="C1046" s="68"/>
      <c r="D1046" s="68"/>
    </row>
    <row r="1047" spans="1:4" x14ac:dyDescent="0.25">
      <c r="A1047" s="68"/>
      <c r="C1047" s="68"/>
      <c r="D1047" s="68"/>
    </row>
    <row r="1048" spans="1:4" x14ac:dyDescent="0.25">
      <c r="A1048" s="68"/>
      <c r="C1048" s="68"/>
      <c r="D1048" s="68"/>
    </row>
    <row r="1049" spans="1:4" x14ac:dyDescent="0.25">
      <c r="A1049" s="68"/>
      <c r="C1049" s="68"/>
      <c r="D1049" s="68"/>
    </row>
    <row r="1050" spans="1:4" x14ac:dyDescent="0.25">
      <c r="A1050" s="68"/>
      <c r="C1050" s="68"/>
      <c r="D1050" s="68"/>
    </row>
    <row r="1051" spans="1:4" x14ac:dyDescent="0.25">
      <c r="A1051" s="68"/>
      <c r="C1051" s="68"/>
      <c r="D1051" s="68"/>
    </row>
    <row r="1052" spans="1:4" x14ac:dyDescent="0.25">
      <c r="A1052" s="68"/>
      <c r="C1052" s="68"/>
      <c r="D1052" s="68"/>
    </row>
    <row r="1053" spans="1:4" x14ac:dyDescent="0.25">
      <c r="A1053" s="68"/>
      <c r="C1053" s="68"/>
      <c r="D1053" s="68"/>
    </row>
    <row r="1054" spans="1:4" x14ac:dyDescent="0.25">
      <c r="A1054" s="68"/>
      <c r="C1054" s="68"/>
      <c r="D1054" s="68"/>
    </row>
    <row r="1055" spans="1:4" x14ac:dyDescent="0.25">
      <c r="A1055" s="68"/>
      <c r="C1055" s="68"/>
      <c r="D1055" s="68"/>
    </row>
    <row r="1056" spans="1:4" x14ac:dyDescent="0.25">
      <c r="A1056" s="68"/>
      <c r="C1056" s="68"/>
      <c r="D1056" s="68"/>
    </row>
    <row r="1057" spans="1:4" x14ac:dyDescent="0.25">
      <c r="A1057" s="68"/>
      <c r="C1057" s="68"/>
      <c r="D1057" s="68"/>
    </row>
    <row r="1058" spans="1:4" x14ac:dyDescent="0.25">
      <c r="A1058" s="68"/>
      <c r="C1058" s="68"/>
      <c r="D1058" s="68"/>
    </row>
    <row r="1059" spans="1:4" x14ac:dyDescent="0.25">
      <c r="A1059" s="68"/>
      <c r="C1059" s="68"/>
      <c r="D1059" s="68"/>
    </row>
    <row r="1060" spans="1:4" x14ac:dyDescent="0.25">
      <c r="A1060" s="68"/>
      <c r="C1060" s="68"/>
      <c r="D1060" s="68"/>
    </row>
    <row r="1061" spans="1:4" x14ac:dyDescent="0.25">
      <c r="A1061" s="68"/>
      <c r="C1061" s="68"/>
      <c r="D1061" s="68"/>
    </row>
    <row r="1062" spans="1:4" x14ac:dyDescent="0.25">
      <c r="A1062" s="68"/>
      <c r="C1062" s="68"/>
      <c r="D1062" s="68"/>
    </row>
    <row r="1063" spans="1:4" x14ac:dyDescent="0.25">
      <c r="A1063" s="68"/>
      <c r="C1063" s="68"/>
      <c r="D1063" s="68"/>
    </row>
    <row r="1064" spans="1:4" x14ac:dyDescent="0.25">
      <c r="A1064" s="68"/>
      <c r="C1064" s="68"/>
      <c r="D1064" s="68"/>
    </row>
    <row r="1065" spans="1:4" x14ac:dyDescent="0.25">
      <c r="A1065" s="68"/>
      <c r="C1065" s="68"/>
      <c r="D1065" s="68"/>
    </row>
    <row r="1066" spans="1:4" x14ac:dyDescent="0.25">
      <c r="A1066" s="68"/>
      <c r="C1066" s="68"/>
      <c r="D1066" s="68"/>
    </row>
    <row r="1067" spans="1:4" x14ac:dyDescent="0.25">
      <c r="A1067" s="68"/>
      <c r="C1067" s="68"/>
      <c r="D1067" s="68"/>
    </row>
    <row r="1068" spans="1:4" x14ac:dyDescent="0.25">
      <c r="A1068" s="68"/>
      <c r="C1068" s="68"/>
      <c r="D1068" s="68"/>
    </row>
    <row r="1069" spans="1:4" x14ac:dyDescent="0.25">
      <c r="A1069" s="68"/>
      <c r="C1069" s="68"/>
      <c r="D1069" s="68"/>
    </row>
    <row r="1070" spans="1:4" x14ac:dyDescent="0.25">
      <c r="A1070" s="68"/>
      <c r="C1070" s="68"/>
      <c r="D1070" s="68"/>
    </row>
    <row r="1071" spans="1:4" x14ac:dyDescent="0.25">
      <c r="A1071" s="68"/>
      <c r="C1071" s="68"/>
      <c r="D1071" s="68"/>
    </row>
    <row r="1072" spans="1:4" x14ac:dyDescent="0.25">
      <c r="A1072" s="68"/>
      <c r="C1072" s="68"/>
      <c r="D1072" s="68"/>
    </row>
    <row r="1073" spans="1:4" x14ac:dyDescent="0.25">
      <c r="A1073" s="68"/>
      <c r="C1073" s="68"/>
      <c r="D1073" s="68"/>
    </row>
    <row r="1074" spans="1:4" x14ac:dyDescent="0.25">
      <c r="A1074" s="68"/>
      <c r="C1074" s="68"/>
      <c r="D1074" s="68"/>
    </row>
    <row r="1075" spans="1:4" x14ac:dyDescent="0.25">
      <c r="A1075" s="68"/>
      <c r="C1075" s="68"/>
      <c r="D1075" s="68"/>
    </row>
    <row r="1076" spans="1:4" x14ac:dyDescent="0.25">
      <c r="A1076" s="68"/>
      <c r="C1076" s="68"/>
      <c r="D1076" s="68"/>
    </row>
    <row r="1077" spans="1:4" x14ac:dyDescent="0.25">
      <c r="A1077" s="68"/>
      <c r="C1077" s="68"/>
      <c r="D1077" s="68"/>
    </row>
    <row r="1078" spans="1:4" x14ac:dyDescent="0.25">
      <c r="A1078" s="68"/>
      <c r="C1078" s="68"/>
      <c r="D1078" s="68"/>
    </row>
    <row r="1079" spans="1:4" x14ac:dyDescent="0.25">
      <c r="A1079" s="68"/>
      <c r="C1079" s="68"/>
      <c r="D1079" s="68"/>
    </row>
    <row r="1080" spans="1:4" x14ac:dyDescent="0.25">
      <c r="A1080" s="68"/>
      <c r="C1080" s="68"/>
      <c r="D1080" s="68"/>
    </row>
    <row r="1081" spans="1:4" x14ac:dyDescent="0.25">
      <c r="A1081" s="68"/>
      <c r="C1081" s="68"/>
      <c r="D1081" s="68"/>
    </row>
    <row r="1082" spans="1:4" x14ac:dyDescent="0.25">
      <c r="A1082" s="68"/>
      <c r="C1082" s="68"/>
      <c r="D1082" s="68"/>
    </row>
    <row r="1083" spans="1:4" x14ac:dyDescent="0.25">
      <c r="A1083" s="68"/>
      <c r="C1083" s="68"/>
      <c r="D1083" s="68"/>
    </row>
    <row r="1084" spans="1:4" x14ac:dyDescent="0.25">
      <c r="A1084" s="68"/>
      <c r="C1084" s="68"/>
      <c r="D1084" s="68"/>
    </row>
    <row r="1085" spans="1:4" x14ac:dyDescent="0.25">
      <c r="A1085" s="68"/>
      <c r="C1085" s="68"/>
      <c r="D1085" s="68"/>
    </row>
    <row r="1086" spans="1:4" x14ac:dyDescent="0.25">
      <c r="A1086" s="68"/>
      <c r="C1086" s="68"/>
      <c r="D1086" s="68"/>
    </row>
    <row r="1087" spans="1:4" x14ac:dyDescent="0.25">
      <c r="A1087" s="68"/>
      <c r="C1087" s="68"/>
      <c r="D1087" s="68"/>
    </row>
    <row r="1088" spans="1:4" x14ac:dyDescent="0.25">
      <c r="A1088" s="68"/>
      <c r="C1088" s="68"/>
      <c r="D1088" s="68"/>
    </row>
    <row r="1089" spans="1:4" x14ac:dyDescent="0.25">
      <c r="A1089" s="68"/>
      <c r="C1089" s="68"/>
      <c r="D1089" s="68"/>
    </row>
    <row r="1090" spans="1:4" x14ac:dyDescent="0.25">
      <c r="A1090" s="68"/>
      <c r="C1090" s="68"/>
      <c r="D1090" s="68"/>
    </row>
    <row r="1091" spans="1:4" x14ac:dyDescent="0.25">
      <c r="A1091" s="68"/>
      <c r="C1091" s="68"/>
      <c r="D1091" s="68"/>
    </row>
    <row r="1092" spans="1:4" x14ac:dyDescent="0.25">
      <c r="A1092" s="68"/>
      <c r="C1092" s="68"/>
      <c r="D1092" s="68"/>
    </row>
    <row r="1093" spans="1:4" x14ac:dyDescent="0.25">
      <c r="A1093" s="68"/>
      <c r="C1093" s="68"/>
      <c r="D1093" s="68"/>
    </row>
    <row r="1094" spans="1:4" x14ac:dyDescent="0.25">
      <c r="A1094" s="68"/>
      <c r="C1094" s="68"/>
      <c r="D1094" s="68"/>
    </row>
    <row r="1095" spans="1:4" x14ac:dyDescent="0.25">
      <c r="A1095" s="68"/>
      <c r="C1095" s="68"/>
      <c r="D1095" s="68"/>
    </row>
    <row r="1096" spans="1:4" x14ac:dyDescent="0.25">
      <c r="A1096" s="68"/>
      <c r="C1096" s="68"/>
      <c r="D1096" s="68"/>
    </row>
    <row r="1097" spans="1:4" x14ac:dyDescent="0.25">
      <c r="A1097" s="68"/>
      <c r="C1097" s="68"/>
      <c r="D1097" s="68"/>
    </row>
    <row r="1098" spans="1:4" x14ac:dyDescent="0.25">
      <c r="A1098" s="68"/>
      <c r="C1098" s="68"/>
      <c r="D1098" s="68"/>
    </row>
    <row r="1099" spans="1:4" x14ac:dyDescent="0.25">
      <c r="A1099" s="68"/>
      <c r="C1099" s="68"/>
      <c r="D1099" s="68"/>
    </row>
    <row r="1100" spans="1:4" x14ac:dyDescent="0.25">
      <c r="A1100" s="68"/>
      <c r="C1100" s="68"/>
      <c r="D1100" s="68"/>
    </row>
    <row r="1101" spans="1:4" x14ac:dyDescent="0.25">
      <c r="A1101" s="68"/>
      <c r="C1101" s="68"/>
      <c r="D1101" s="68"/>
    </row>
    <row r="1102" spans="1:4" x14ac:dyDescent="0.25">
      <c r="A1102" s="68"/>
      <c r="C1102" s="68"/>
      <c r="D1102" s="68"/>
    </row>
    <row r="1103" spans="1:4" x14ac:dyDescent="0.25">
      <c r="A1103" s="68"/>
      <c r="C1103" s="68"/>
      <c r="D1103" s="68"/>
    </row>
    <row r="1104" spans="1:4" x14ac:dyDescent="0.25">
      <c r="A1104" s="68"/>
      <c r="C1104" s="68"/>
      <c r="D1104" s="68"/>
    </row>
    <row r="1105" spans="1:4" x14ac:dyDescent="0.25">
      <c r="A1105" s="68"/>
      <c r="C1105" s="68"/>
      <c r="D1105" s="68"/>
    </row>
    <row r="1106" spans="1:4" x14ac:dyDescent="0.25">
      <c r="A1106" s="68"/>
      <c r="C1106" s="68"/>
      <c r="D1106" s="68"/>
    </row>
    <row r="1107" spans="1:4" x14ac:dyDescent="0.25">
      <c r="A1107" s="68"/>
      <c r="C1107" s="68"/>
      <c r="D1107" s="68"/>
    </row>
    <row r="1108" spans="1:4" x14ac:dyDescent="0.25">
      <c r="A1108" s="68"/>
      <c r="C1108" s="68"/>
      <c r="D1108" s="68"/>
    </row>
    <row r="1109" spans="1:4" x14ac:dyDescent="0.25">
      <c r="A1109" s="68"/>
      <c r="C1109" s="68"/>
      <c r="D1109" s="68"/>
    </row>
    <row r="1110" spans="1:4" x14ac:dyDescent="0.25">
      <c r="A1110" s="68"/>
      <c r="C1110" s="68"/>
      <c r="D1110" s="68"/>
    </row>
    <row r="1111" spans="1:4" x14ac:dyDescent="0.25">
      <c r="A1111" s="68"/>
      <c r="C1111" s="68"/>
      <c r="D1111" s="68"/>
    </row>
    <row r="1112" spans="1:4" x14ac:dyDescent="0.25">
      <c r="A1112" s="68"/>
      <c r="C1112" s="68"/>
      <c r="D1112" s="68"/>
    </row>
    <row r="1113" spans="1:4" x14ac:dyDescent="0.25">
      <c r="A1113" s="68"/>
      <c r="C1113" s="68"/>
      <c r="D1113" s="68"/>
    </row>
    <row r="1114" spans="1:4" x14ac:dyDescent="0.25">
      <c r="A1114" s="68"/>
      <c r="C1114" s="68"/>
      <c r="D1114" s="68"/>
    </row>
    <row r="1115" spans="1:4" x14ac:dyDescent="0.25">
      <c r="A1115" s="68"/>
      <c r="C1115" s="68"/>
      <c r="D1115" s="68"/>
    </row>
    <row r="1116" spans="1:4" x14ac:dyDescent="0.25">
      <c r="A1116" s="68"/>
      <c r="C1116" s="68"/>
      <c r="D1116" s="68"/>
    </row>
    <row r="1117" spans="1:4" x14ac:dyDescent="0.25">
      <c r="A1117" s="68"/>
      <c r="C1117" s="68"/>
      <c r="D1117" s="68"/>
    </row>
    <row r="1118" spans="1:4" x14ac:dyDescent="0.25">
      <c r="A1118" s="68"/>
      <c r="C1118" s="68"/>
      <c r="D1118" s="68"/>
    </row>
    <row r="1119" spans="1:4" x14ac:dyDescent="0.25">
      <c r="A1119" s="68"/>
      <c r="C1119" s="68"/>
      <c r="D1119" s="68"/>
    </row>
    <row r="1120" spans="1:4" x14ac:dyDescent="0.25">
      <c r="A1120" s="68"/>
      <c r="C1120" s="68"/>
      <c r="D1120" s="68"/>
    </row>
    <row r="1121" spans="1:4" x14ac:dyDescent="0.25">
      <c r="A1121" s="68"/>
      <c r="C1121" s="68"/>
      <c r="D1121" s="68"/>
    </row>
    <row r="1122" spans="1:4" x14ac:dyDescent="0.25">
      <c r="A1122" s="68"/>
      <c r="C1122" s="68"/>
      <c r="D1122" s="68"/>
    </row>
    <row r="1123" spans="1:4" x14ac:dyDescent="0.25">
      <c r="A1123" s="68"/>
      <c r="C1123" s="68"/>
      <c r="D1123" s="68"/>
    </row>
    <row r="1124" spans="1:4" x14ac:dyDescent="0.25">
      <c r="A1124" s="68"/>
      <c r="C1124" s="68"/>
      <c r="D1124" s="68"/>
    </row>
    <row r="1125" spans="1:4" x14ac:dyDescent="0.25">
      <c r="A1125" s="68"/>
      <c r="C1125" s="68"/>
      <c r="D1125" s="68"/>
    </row>
    <row r="1126" spans="1:4" x14ac:dyDescent="0.25">
      <c r="A1126" s="68"/>
      <c r="C1126" s="68"/>
      <c r="D1126" s="68"/>
    </row>
    <row r="1127" spans="1:4" x14ac:dyDescent="0.25">
      <c r="A1127" s="68"/>
      <c r="C1127" s="68"/>
      <c r="D1127" s="68"/>
    </row>
    <row r="1128" spans="1:4" x14ac:dyDescent="0.25">
      <c r="A1128" s="68"/>
      <c r="C1128" s="68"/>
      <c r="D1128" s="68"/>
    </row>
    <row r="1129" spans="1:4" x14ac:dyDescent="0.25">
      <c r="A1129" s="68"/>
      <c r="C1129" s="68"/>
      <c r="D1129" s="68"/>
    </row>
    <row r="1130" spans="1:4" x14ac:dyDescent="0.25">
      <c r="A1130" s="68"/>
      <c r="C1130" s="68"/>
      <c r="D1130" s="68"/>
    </row>
    <row r="1131" spans="1:4" x14ac:dyDescent="0.25">
      <c r="A1131" s="68"/>
      <c r="C1131" s="68"/>
      <c r="D1131" s="68"/>
    </row>
    <row r="1132" spans="1:4" x14ac:dyDescent="0.25">
      <c r="A1132" s="68"/>
      <c r="C1132" s="68"/>
      <c r="D1132" s="68"/>
    </row>
    <row r="1133" spans="1:4" x14ac:dyDescent="0.25">
      <c r="A1133" s="68"/>
      <c r="C1133" s="68"/>
      <c r="D1133" s="68"/>
    </row>
    <row r="1134" spans="1:4" x14ac:dyDescent="0.25">
      <c r="A1134" s="68"/>
      <c r="C1134" s="68"/>
      <c r="D1134" s="68"/>
    </row>
    <row r="1135" spans="1:4" x14ac:dyDescent="0.25">
      <c r="A1135" s="68"/>
      <c r="C1135" s="68"/>
      <c r="D1135" s="68"/>
    </row>
    <row r="1136" spans="1:4" x14ac:dyDescent="0.25">
      <c r="A1136" s="68"/>
      <c r="C1136" s="68"/>
      <c r="D1136" s="68"/>
    </row>
    <row r="1137" spans="1:4" x14ac:dyDescent="0.25">
      <c r="A1137" s="68"/>
      <c r="C1137" s="68"/>
      <c r="D1137" s="68"/>
    </row>
    <row r="1138" spans="1:4" x14ac:dyDescent="0.25">
      <c r="A1138" s="68"/>
      <c r="C1138" s="68"/>
      <c r="D1138" s="68"/>
    </row>
    <row r="1139" spans="1:4" x14ac:dyDescent="0.25">
      <c r="A1139" s="68"/>
      <c r="C1139" s="68"/>
      <c r="D1139" s="68"/>
    </row>
    <row r="1140" spans="1:4" x14ac:dyDescent="0.25">
      <c r="A1140" s="68"/>
      <c r="C1140" s="68"/>
      <c r="D1140" s="68"/>
    </row>
    <row r="1141" spans="1:4" x14ac:dyDescent="0.25">
      <c r="A1141" s="68"/>
      <c r="C1141" s="68"/>
      <c r="D1141" s="68"/>
    </row>
    <row r="1142" spans="1:4" x14ac:dyDescent="0.25">
      <c r="A1142" s="68"/>
      <c r="C1142" s="68"/>
      <c r="D1142" s="68"/>
    </row>
    <row r="1143" spans="1:4" x14ac:dyDescent="0.25">
      <c r="A1143" s="68"/>
      <c r="C1143" s="68"/>
      <c r="D1143" s="68"/>
    </row>
    <row r="1144" spans="1:4" x14ac:dyDescent="0.25">
      <c r="A1144" s="68"/>
      <c r="C1144" s="68"/>
      <c r="D1144" s="68"/>
    </row>
    <row r="1145" spans="1:4" x14ac:dyDescent="0.25">
      <c r="A1145" s="68"/>
      <c r="C1145" s="68"/>
      <c r="D1145" s="68"/>
    </row>
    <row r="1146" spans="1:4" x14ac:dyDescent="0.25">
      <c r="A1146" s="68"/>
      <c r="C1146" s="68"/>
      <c r="D1146" s="68"/>
    </row>
    <row r="1147" spans="1:4" x14ac:dyDescent="0.25">
      <c r="A1147" s="68"/>
      <c r="C1147" s="68"/>
      <c r="D1147" s="68"/>
    </row>
    <row r="1148" spans="1:4" x14ac:dyDescent="0.25">
      <c r="A1148" s="68"/>
      <c r="C1148" s="68"/>
      <c r="D1148" s="68"/>
    </row>
    <row r="1149" spans="1:4" x14ac:dyDescent="0.25">
      <c r="A1149" s="68"/>
      <c r="C1149" s="68"/>
      <c r="D1149" s="68"/>
    </row>
    <row r="1150" spans="1:4" x14ac:dyDescent="0.25">
      <c r="A1150" s="68"/>
      <c r="C1150" s="68"/>
      <c r="D1150" s="68"/>
    </row>
    <row r="1151" spans="1:4" x14ac:dyDescent="0.25">
      <c r="A1151" s="68"/>
      <c r="C1151" s="68"/>
      <c r="D1151" s="68"/>
    </row>
    <row r="1152" spans="1:4" x14ac:dyDescent="0.25">
      <c r="A1152" s="68"/>
      <c r="C1152" s="68"/>
      <c r="D1152" s="68"/>
    </row>
    <row r="1153" spans="1:4" x14ac:dyDescent="0.25">
      <c r="A1153" s="68"/>
      <c r="C1153" s="68"/>
      <c r="D1153" s="68"/>
    </row>
    <row r="1154" spans="1:4" x14ac:dyDescent="0.25">
      <c r="A1154" s="68"/>
      <c r="C1154" s="68"/>
      <c r="D1154" s="68"/>
    </row>
    <row r="1155" spans="1:4" x14ac:dyDescent="0.25">
      <c r="A1155" s="68"/>
      <c r="C1155" s="68"/>
      <c r="D1155" s="68"/>
    </row>
    <row r="1156" spans="1:4" x14ac:dyDescent="0.25">
      <c r="A1156" s="68"/>
      <c r="C1156" s="68"/>
      <c r="D1156" s="68"/>
    </row>
    <row r="1157" spans="1:4" x14ac:dyDescent="0.25">
      <c r="A1157" s="68"/>
      <c r="C1157" s="68"/>
      <c r="D1157" s="68"/>
    </row>
    <row r="1158" spans="1:4" x14ac:dyDescent="0.25">
      <c r="A1158" s="68"/>
      <c r="C1158" s="68"/>
      <c r="D1158" s="68"/>
    </row>
    <row r="1159" spans="1:4" x14ac:dyDescent="0.25">
      <c r="A1159" s="68"/>
      <c r="C1159" s="68"/>
      <c r="D1159" s="68"/>
    </row>
    <row r="1160" spans="1:4" x14ac:dyDescent="0.25">
      <c r="A1160" s="68"/>
      <c r="C1160" s="68"/>
      <c r="D1160" s="68"/>
    </row>
    <row r="1161" spans="1:4" x14ac:dyDescent="0.25">
      <c r="A1161" s="68"/>
      <c r="C1161" s="68"/>
      <c r="D1161" s="68"/>
    </row>
    <row r="1162" spans="1:4" x14ac:dyDescent="0.25">
      <c r="A1162" s="68"/>
      <c r="C1162" s="68"/>
      <c r="D1162" s="68"/>
    </row>
    <row r="1163" spans="1:4" x14ac:dyDescent="0.25">
      <c r="A1163" s="68"/>
      <c r="C1163" s="68"/>
      <c r="D1163" s="68"/>
    </row>
    <row r="1164" spans="1:4" x14ac:dyDescent="0.25">
      <c r="A1164" s="68"/>
      <c r="C1164" s="68"/>
      <c r="D1164" s="68"/>
    </row>
    <row r="1165" spans="1:4" x14ac:dyDescent="0.25">
      <c r="A1165" s="68"/>
      <c r="C1165" s="68"/>
      <c r="D1165" s="68"/>
    </row>
    <row r="1166" spans="1:4" x14ac:dyDescent="0.25">
      <c r="A1166" s="68"/>
      <c r="C1166" s="68"/>
      <c r="D1166" s="68"/>
    </row>
    <row r="1167" spans="1:4" x14ac:dyDescent="0.25">
      <c r="A1167" s="68"/>
      <c r="C1167" s="68"/>
      <c r="D1167" s="68"/>
    </row>
    <row r="1168" spans="1:4" x14ac:dyDescent="0.25">
      <c r="A1168" s="68"/>
      <c r="C1168" s="68"/>
      <c r="D1168" s="68"/>
    </row>
    <row r="1169" spans="1:4" x14ac:dyDescent="0.25">
      <c r="A1169" s="68"/>
      <c r="C1169" s="68"/>
      <c r="D1169" s="68"/>
    </row>
    <row r="1170" spans="1:4" x14ac:dyDescent="0.25">
      <c r="A1170" s="68"/>
      <c r="C1170" s="68"/>
      <c r="D1170" s="68"/>
    </row>
    <row r="1171" spans="1:4" x14ac:dyDescent="0.25">
      <c r="A1171" s="68"/>
      <c r="C1171" s="68"/>
      <c r="D1171" s="68"/>
    </row>
    <row r="1172" spans="1:4" x14ac:dyDescent="0.25">
      <c r="A1172" s="68"/>
      <c r="C1172" s="68"/>
      <c r="D1172" s="68"/>
    </row>
    <row r="1173" spans="1:4" x14ac:dyDescent="0.25">
      <c r="A1173" s="68"/>
      <c r="C1173" s="68"/>
      <c r="D1173" s="68"/>
    </row>
    <row r="1174" spans="1:4" x14ac:dyDescent="0.25">
      <c r="A1174" s="68"/>
      <c r="C1174" s="68"/>
      <c r="D1174" s="68"/>
    </row>
    <row r="1175" spans="1:4" x14ac:dyDescent="0.25">
      <c r="A1175" s="68"/>
      <c r="C1175" s="68"/>
      <c r="D1175" s="68"/>
    </row>
    <row r="1176" spans="1:4" x14ac:dyDescent="0.25">
      <c r="A1176" s="68"/>
      <c r="C1176" s="68"/>
      <c r="D1176" s="68"/>
    </row>
    <row r="1177" spans="1:4" x14ac:dyDescent="0.25">
      <c r="A1177" s="68"/>
      <c r="C1177" s="68"/>
      <c r="D1177" s="68"/>
    </row>
    <row r="1178" spans="1:4" x14ac:dyDescent="0.25">
      <c r="A1178" s="68"/>
      <c r="C1178" s="68"/>
      <c r="D1178" s="68"/>
    </row>
    <row r="1179" spans="1:4" x14ac:dyDescent="0.25">
      <c r="A1179" s="68"/>
      <c r="C1179" s="68"/>
      <c r="D1179" s="68"/>
    </row>
    <row r="1180" spans="1:4" x14ac:dyDescent="0.25">
      <c r="A1180" s="68"/>
      <c r="C1180" s="68"/>
      <c r="D1180" s="68"/>
    </row>
    <row r="1181" spans="1:4" x14ac:dyDescent="0.25">
      <c r="A1181" s="68"/>
      <c r="C1181" s="68"/>
      <c r="D1181" s="68"/>
    </row>
    <row r="1182" spans="1:4" x14ac:dyDescent="0.25">
      <c r="A1182" s="68"/>
      <c r="C1182" s="68"/>
      <c r="D1182" s="68"/>
    </row>
    <row r="1183" spans="1:4" x14ac:dyDescent="0.25">
      <c r="A1183" s="68"/>
      <c r="C1183" s="68"/>
      <c r="D1183" s="68"/>
    </row>
    <row r="1184" spans="1:4" x14ac:dyDescent="0.25">
      <c r="A1184" s="68"/>
      <c r="C1184" s="68"/>
      <c r="D1184" s="68"/>
    </row>
    <row r="1185" spans="1:4" x14ac:dyDescent="0.25">
      <c r="A1185" s="68"/>
      <c r="C1185" s="68"/>
      <c r="D1185" s="68"/>
    </row>
    <row r="1186" spans="1:4" x14ac:dyDescent="0.25">
      <c r="A1186" s="68"/>
      <c r="C1186" s="68"/>
      <c r="D1186" s="68"/>
    </row>
    <row r="1187" spans="1:4" x14ac:dyDescent="0.25">
      <c r="A1187" s="68"/>
      <c r="C1187" s="68"/>
      <c r="D1187" s="68"/>
    </row>
    <row r="1188" spans="1:4" x14ac:dyDescent="0.25">
      <c r="A1188" s="68"/>
      <c r="C1188" s="68"/>
      <c r="D1188" s="68"/>
    </row>
    <row r="1189" spans="1:4" x14ac:dyDescent="0.25">
      <c r="A1189" s="68"/>
      <c r="C1189" s="68"/>
      <c r="D1189" s="68"/>
    </row>
    <row r="1190" spans="1:4" x14ac:dyDescent="0.25">
      <c r="A1190" s="68"/>
      <c r="C1190" s="68"/>
      <c r="D1190" s="68"/>
    </row>
    <row r="1191" spans="1:4" x14ac:dyDescent="0.25">
      <c r="A1191" s="68"/>
      <c r="C1191" s="68"/>
      <c r="D1191" s="68"/>
    </row>
    <row r="1192" spans="1:4" x14ac:dyDescent="0.25">
      <c r="A1192" s="68"/>
      <c r="C1192" s="68"/>
      <c r="D1192" s="68"/>
    </row>
    <row r="1193" spans="1:4" x14ac:dyDescent="0.25">
      <c r="A1193" s="68"/>
      <c r="C1193" s="68"/>
      <c r="D1193" s="68"/>
    </row>
    <row r="1194" spans="1:4" x14ac:dyDescent="0.25">
      <c r="A1194" s="68"/>
      <c r="C1194" s="68"/>
      <c r="D1194" s="68"/>
    </row>
    <row r="1195" spans="1:4" x14ac:dyDescent="0.25">
      <c r="A1195" s="68"/>
      <c r="C1195" s="68"/>
      <c r="D1195" s="68"/>
    </row>
    <row r="1196" spans="1:4" x14ac:dyDescent="0.25">
      <c r="A1196" s="68"/>
      <c r="C1196" s="68"/>
      <c r="D1196" s="68"/>
    </row>
    <row r="1197" spans="1:4" x14ac:dyDescent="0.25">
      <c r="A1197" s="68"/>
      <c r="C1197" s="68"/>
      <c r="D1197" s="68"/>
    </row>
    <row r="1198" spans="1:4" x14ac:dyDescent="0.25">
      <c r="A1198" s="68"/>
      <c r="C1198" s="68"/>
      <c r="D1198" s="68"/>
    </row>
    <row r="1199" spans="1:4" x14ac:dyDescent="0.25">
      <c r="A1199" s="68"/>
      <c r="C1199" s="68"/>
      <c r="D1199" s="68"/>
    </row>
    <row r="1200" spans="1:4" x14ac:dyDescent="0.25">
      <c r="A1200" s="68"/>
      <c r="C1200" s="68"/>
      <c r="D1200" s="68"/>
    </row>
    <row r="1201" spans="1:4" x14ac:dyDescent="0.25">
      <c r="A1201" s="68"/>
      <c r="C1201" s="68"/>
      <c r="D1201" s="68"/>
    </row>
    <row r="1202" spans="1:4" x14ac:dyDescent="0.25">
      <c r="A1202" s="68"/>
      <c r="C1202" s="68"/>
      <c r="D1202" s="68"/>
    </row>
    <row r="1203" spans="1:4" x14ac:dyDescent="0.25">
      <c r="A1203" s="68"/>
      <c r="C1203" s="68"/>
      <c r="D1203" s="68"/>
    </row>
    <row r="1204" spans="1:4" x14ac:dyDescent="0.25">
      <c r="A1204" s="68"/>
      <c r="C1204" s="68"/>
      <c r="D1204" s="68"/>
    </row>
    <row r="1205" spans="1:4" x14ac:dyDescent="0.25">
      <c r="A1205" s="68"/>
      <c r="C1205" s="68"/>
      <c r="D1205" s="68"/>
    </row>
    <row r="1206" spans="1:4" x14ac:dyDescent="0.25">
      <c r="A1206" s="68"/>
      <c r="C1206" s="68"/>
      <c r="D1206" s="68"/>
    </row>
    <row r="1207" spans="1:4" x14ac:dyDescent="0.25">
      <c r="A1207" s="68"/>
      <c r="C1207" s="68"/>
      <c r="D1207" s="68"/>
    </row>
    <row r="1208" spans="1:4" x14ac:dyDescent="0.25">
      <c r="A1208" s="68"/>
      <c r="C1208" s="68"/>
      <c r="D1208" s="68"/>
    </row>
    <row r="1209" spans="1:4" x14ac:dyDescent="0.25">
      <c r="A1209" s="68"/>
      <c r="C1209" s="68"/>
      <c r="D1209" s="68"/>
    </row>
    <row r="1210" spans="1:4" x14ac:dyDescent="0.25">
      <c r="A1210" s="68"/>
      <c r="C1210" s="68"/>
      <c r="D1210" s="68"/>
    </row>
    <row r="1211" spans="1:4" x14ac:dyDescent="0.25">
      <c r="A1211" s="68"/>
      <c r="C1211" s="68"/>
      <c r="D1211" s="68"/>
    </row>
    <row r="1212" spans="1:4" x14ac:dyDescent="0.25">
      <c r="A1212" s="68"/>
      <c r="C1212" s="68"/>
      <c r="D1212" s="68"/>
    </row>
    <row r="1213" spans="1:4" x14ac:dyDescent="0.25">
      <c r="A1213" s="68"/>
      <c r="C1213" s="68"/>
      <c r="D1213" s="68"/>
    </row>
    <row r="1214" spans="1:4" x14ac:dyDescent="0.25">
      <c r="A1214" s="68"/>
      <c r="C1214" s="68"/>
      <c r="D1214" s="68"/>
    </row>
    <row r="1215" spans="1:4" x14ac:dyDescent="0.25">
      <c r="A1215" s="68"/>
      <c r="C1215" s="68"/>
      <c r="D1215" s="68"/>
    </row>
    <row r="1216" spans="1:4" x14ac:dyDescent="0.25">
      <c r="A1216" s="68"/>
      <c r="C1216" s="68"/>
      <c r="D1216" s="68"/>
    </row>
    <row r="1217" spans="1:4" x14ac:dyDescent="0.25">
      <c r="A1217" s="68"/>
      <c r="C1217" s="68"/>
      <c r="D1217" s="68"/>
    </row>
    <row r="1218" spans="1:4" x14ac:dyDescent="0.25">
      <c r="A1218" s="68"/>
      <c r="C1218" s="68"/>
      <c r="D1218" s="68"/>
    </row>
    <row r="1219" spans="1:4" x14ac:dyDescent="0.25">
      <c r="A1219" s="68"/>
      <c r="C1219" s="68"/>
      <c r="D1219" s="68"/>
    </row>
    <row r="1220" spans="1:4" x14ac:dyDescent="0.25">
      <c r="A1220" s="68"/>
      <c r="C1220" s="68"/>
      <c r="D1220" s="68"/>
    </row>
    <row r="1221" spans="1:4" x14ac:dyDescent="0.25">
      <c r="A1221" s="68"/>
      <c r="C1221" s="68"/>
      <c r="D1221" s="68"/>
    </row>
    <row r="1222" spans="1:4" x14ac:dyDescent="0.25">
      <c r="A1222" s="68"/>
      <c r="C1222" s="68"/>
      <c r="D1222" s="68"/>
    </row>
    <row r="1223" spans="1:4" x14ac:dyDescent="0.25">
      <c r="A1223" s="68"/>
      <c r="C1223" s="68"/>
      <c r="D1223" s="68"/>
    </row>
    <row r="1224" spans="1:4" x14ac:dyDescent="0.25">
      <c r="A1224" s="68"/>
      <c r="C1224" s="68"/>
      <c r="D1224" s="68"/>
    </row>
    <row r="1225" spans="1:4" x14ac:dyDescent="0.25">
      <c r="A1225" s="68"/>
      <c r="C1225" s="68"/>
      <c r="D1225" s="68"/>
    </row>
    <row r="1226" spans="1:4" x14ac:dyDescent="0.25">
      <c r="A1226" s="68"/>
      <c r="C1226" s="68"/>
      <c r="D1226" s="68"/>
    </row>
    <row r="1227" spans="1:4" x14ac:dyDescent="0.25">
      <c r="A1227" s="68"/>
      <c r="C1227" s="68"/>
      <c r="D1227" s="68"/>
    </row>
    <row r="1228" spans="1:4" x14ac:dyDescent="0.25">
      <c r="A1228" s="68"/>
      <c r="C1228" s="68"/>
      <c r="D1228" s="68"/>
    </row>
    <row r="1229" spans="1:4" x14ac:dyDescent="0.25">
      <c r="A1229" s="68"/>
      <c r="C1229" s="68"/>
      <c r="D1229" s="68"/>
    </row>
    <row r="1230" spans="1:4" x14ac:dyDescent="0.25">
      <c r="A1230" s="68"/>
      <c r="C1230" s="68"/>
      <c r="D1230" s="68"/>
    </row>
    <row r="1231" spans="1:4" x14ac:dyDescent="0.25">
      <c r="A1231" s="68"/>
      <c r="C1231" s="68"/>
      <c r="D1231" s="68"/>
    </row>
    <row r="1232" spans="1:4" x14ac:dyDescent="0.25">
      <c r="A1232" s="68"/>
      <c r="C1232" s="68"/>
      <c r="D1232" s="68"/>
    </row>
    <row r="1233" spans="1:4" x14ac:dyDescent="0.25">
      <c r="A1233" s="68"/>
      <c r="C1233" s="68"/>
      <c r="D1233" s="68"/>
    </row>
    <row r="1234" spans="1:4" x14ac:dyDescent="0.25">
      <c r="A1234" s="68"/>
      <c r="C1234" s="68"/>
      <c r="D1234" s="68"/>
    </row>
    <row r="1235" spans="1:4" x14ac:dyDescent="0.25">
      <c r="A1235" s="68"/>
      <c r="C1235" s="68"/>
      <c r="D1235" s="68"/>
    </row>
    <row r="1236" spans="1:4" x14ac:dyDescent="0.25">
      <c r="A1236" s="68"/>
      <c r="C1236" s="68"/>
      <c r="D1236" s="68"/>
    </row>
    <row r="1237" spans="1:4" x14ac:dyDescent="0.25">
      <c r="A1237" s="68"/>
      <c r="C1237" s="68"/>
      <c r="D1237" s="68"/>
    </row>
    <row r="1238" spans="1:4" x14ac:dyDescent="0.25">
      <c r="A1238" s="68"/>
      <c r="C1238" s="68"/>
      <c r="D1238" s="68"/>
    </row>
    <row r="1239" spans="1:4" x14ac:dyDescent="0.25">
      <c r="A1239" s="68"/>
      <c r="C1239" s="68"/>
      <c r="D1239" s="68"/>
    </row>
    <row r="1240" spans="1:4" x14ac:dyDescent="0.25">
      <c r="A1240" s="68"/>
      <c r="C1240" s="68"/>
      <c r="D1240" s="68"/>
    </row>
    <row r="1241" spans="1:4" x14ac:dyDescent="0.25">
      <c r="A1241" s="68"/>
      <c r="C1241" s="68"/>
      <c r="D1241" s="68"/>
    </row>
    <row r="1242" spans="1:4" x14ac:dyDescent="0.25">
      <c r="A1242" s="68"/>
      <c r="C1242" s="68"/>
      <c r="D1242" s="68"/>
    </row>
    <row r="1243" spans="1:4" x14ac:dyDescent="0.25">
      <c r="A1243" s="68"/>
      <c r="C1243" s="68"/>
      <c r="D1243" s="68"/>
    </row>
    <row r="1244" spans="1:4" x14ac:dyDescent="0.25">
      <c r="A1244" s="68"/>
      <c r="C1244" s="68"/>
      <c r="D1244" s="68"/>
    </row>
    <row r="1245" spans="1:4" x14ac:dyDescent="0.25">
      <c r="A1245" s="68"/>
      <c r="C1245" s="68"/>
      <c r="D1245" s="68"/>
    </row>
    <row r="1246" spans="1:4" x14ac:dyDescent="0.25">
      <c r="A1246" s="68"/>
      <c r="C1246" s="68"/>
      <c r="D1246" s="68"/>
    </row>
    <row r="1247" spans="1:4" x14ac:dyDescent="0.25">
      <c r="A1247" s="68"/>
      <c r="C1247" s="68"/>
      <c r="D1247" s="68"/>
    </row>
    <row r="1248" spans="1:4" x14ac:dyDescent="0.25">
      <c r="A1248" s="68"/>
      <c r="C1248" s="68"/>
      <c r="D1248" s="68"/>
    </row>
    <row r="1249" spans="1:4" x14ac:dyDescent="0.25">
      <c r="A1249" s="68"/>
      <c r="C1249" s="68"/>
      <c r="D1249" s="68"/>
    </row>
    <row r="1250" spans="1:4" x14ac:dyDescent="0.25">
      <c r="A1250" s="68"/>
      <c r="C1250" s="68"/>
      <c r="D1250" s="68"/>
    </row>
    <row r="1251" spans="1:4" x14ac:dyDescent="0.25">
      <c r="A1251" s="68"/>
      <c r="C1251" s="68"/>
      <c r="D1251" s="68"/>
    </row>
    <row r="1252" spans="1:4" x14ac:dyDescent="0.25">
      <c r="A1252" s="68"/>
      <c r="C1252" s="68"/>
      <c r="D1252" s="68"/>
    </row>
    <row r="1253" spans="1:4" x14ac:dyDescent="0.25">
      <c r="A1253" s="68"/>
      <c r="C1253" s="68"/>
      <c r="D1253" s="68"/>
    </row>
    <row r="1254" spans="1:4" x14ac:dyDescent="0.25">
      <c r="A1254" s="68"/>
      <c r="C1254" s="68"/>
      <c r="D1254" s="68"/>
    </row>
    <row r="1255" spans="1:4" x14ac:dyDescent="0.25">
      <c r="A1255" s="68"/>
      <c r="C1255" s="68"/>
      <c r="D1255" s="68"/>
    </row>
    <row r="1256" spans="1:4" x14ac:dyDescent="0.25">
      <c r="A1256" s="68"/>
      <c r="C1256" s="68"/>
      <c r="D1256" s="68"/>
    </row>
    <row r="1257" spans="1:4" x14ac:dyDescent="0.25">
      <c r="A1257" s="68"/>
      <c r="C1257" s="68"/>
      <c r="D1257" s="68"/>
    </row>
    <row r="1258" spans="1:4" x14ac:dyDescent="0.25">
      <c r="A1258" s="68"/>
      <c r="C1258" s="68"/>
      <c r="D1258" s="68"/>
    </row>
    <row r="1259" spans="1:4" x14ac:dyDescent="0.25">
      <c r="A1259" s="68"/>
      <c r="C1259" s="68"/>
      <c r="D1259" s="68"/>
    </row>
    <row r="1260" spans="1:4" x14ac:dyDescent="0.25">
      <c r="A1260" s="68"/>
      <c r="C1260" s="68"/>
      <c r="D1260" s="68"/>
    </row>
    <row r="1261" spans="1:4" x14ac:dyDescent="0.25">
      <c r="A1261" s="68"/>
      <c r="C1261" s="68"/>
      <c r="D1261" s="68"/>
    </row>
    <row r="1262" spans="1:4" x14ac:dyDescent="0.25">
      <c r="A1262" s="68"/>
      <c r="C1262" s="68"/>
      <c r="D1262" s="68"/>
    </row>
    <row r="1263" spans="1:4" x14ac:dyDescent="0.25">
      <c r="A1263" s="68"/>
      <c r="C1263" s="68"/>
      <c r="D1263" s="68"/>
    </row>
    <row r="1264" spans="1:4" x14ac:dyDescent="0.25">
      <c r="A1264" s="68"/>
      <c r="C1264" s="68"/>
      <c r="D1264" s="68"/>
    </row>
    <row r="1265" spans="1:4" x14ac:dyDescent="0.25">
      <c r="A1265" s="68"/>
      <c r="C1265" s="68"/>
      <c r="D1265" s="68"/>
    </row>
    <row r="1266" spans="1:4" x14ac:dyDescent="0.25">
      <c r="A1266" s="68"/>
      <c r="C1266" s="68"/>
      <c r="D1266" s="68"/>
    </row>
    <row r="1267" spans="1:4" x14ac:dyDescent="0.25">
      <c r="A1267" s="68"/>
      <c r="C1267" s="68"/>
      <c r="D1267" s="68"/>
    </row>
    <row r="1268" spans="1:4" x14ac:dyDescent="0.25">
      <c r="A1268" s="68"/>
      <c r="C1268" s="68"/>
      <c r="D1268" s="68"/>
    </row>
    <row r="1269" spans="1:4" x14ac:dyDescent="0.25">
      <c r="A1269" s="68"/>
      <c r="C1269" s="68"/>
      <c r="D1269" s="68"/>
    </row>
    <row r="1270" spans="1:4" x14ac:dyDescent="0.25">
      <c r="A1270" s="68"/>
      <c r="C1270" s="68"/>
      <c r="D1270" s="68"/>
    </row>
    <row r="1271" spans="1:4" x14ac:dyDescent="0.25">
      <c r="A1271" s="68"/>
      <c r="C1271" s="68"/>
      <c r="D1271" s="68"/>
    </row>
    <row r="1272" spans="1:4" x14ac:dyDescent="0.25">
      <c r="A1272" s="68"/>
      <c r="C1272" s="68"/>
      <c r="D1272" s="68"/>
    </row>
    <row r="1273" spans="1:4" x14ac:dyDescent="0.25">
      <c r="A1273" s="68"/>
      <c r="C1273" s="68"/>
      <c r="D1273" s="68"/>
    </row>
    <row r="1274" spans="1:4" x14ac:dyDescent="0.25">
      <c r="A1274" s="68"/>
      <c r="C1274" s="68"/>
      <c r="D1274" s="68"/>
    </row>
    <row r="1275" spans="1:4" x14ac:dyDescent="0.25">
      <c r="A1275" s="68"/>
      <c r="C1275" s="68"/>
      <c r="D1275" s="68"/>
    </row>
    <row r="1276" spans="1:4" x14ac:dyDescent="0.25">
      <c r="A1276" s="68"/>
      <c r="C1276" s="68"/>
      <c r="D1276" s="68"/>
    </row>
    <row r="1277" spans="1:4" x14ac:dyDescent="0.25">
      <c r="A1277" s="68"/>
      <c r="C1277" s="68"/>
      <c r="D1277" s="68"/>
    </row>
    <row r="1278" spans="1:4" x14ac:dyDescent="0.25">
      <c r="A1278" s="68"/>
      <c r="C1278" s="68"/>
      <c r="D1278" s="68"/>
    </row>
    <row r="1279" spans="1:4" x14ac:dyDescent="0.25">
      <c r="A1279" s="68"/>
      <c r="C1279" s="68"/>
      <c r="D1279" s="68"/>
    </row>
    <row r="1280" spans="1:4" x14ac:dyDescent="0.25">
      <c r="A1280" s="68"/>
      <c r="C1280" s="68"/>
      <c r="D1280" s="68"/>
    </row>
    <row r="1281" spans="1:4" x14ac:dyDescent="0.25">
      <c r="A1281" s="68"/>
      <c r="C1281" s="68"/>
      <c r="D1281" s="68"/>
    </row>
    <row r="1282" spans="1:4" x14ac:dyDescent="0.25">
      <c r="A1282" s="68"/>
      <c r="C1282" s="68"/>
      <c r="D1282" s="68"/>
    </row>
    <row r="1283" spans="1:4" x14ac:dyDescent="0.25">
      <c r="A1283" s="68"/>
      <c r="C1283" s="68"/>
      <c r="D1283" s="68"/>
    </row>
    <row r="1284" spans="1:4" x14ac:dyDescent="0.25">
      <c r="A1284" s="68"/>
      <c r="C1284" s="68"/>
      <c r="D1284" s="68"/>
    </row>
    <row r="1285" spans="1:4" x14ac:dyDescent="0.25">
      <c r="A1285" s="68"/>
      <c r="C1285" s="68"/>
      <c r="D1285" s="68"/>
    </row>
    <row r="1286" spans="1:4" x14ac:dyDescent="0.25">
      <c r="A1286" s="68"/>
      <c r="C1286" s="68"/>
      <c r="D1286" s="68"/>
    </row>
    <row r="1287" spans="1:4" x14ac:dyDescent="0.25">
      <c r="A1287" s="68"/>
      <c r="C1287" s="68"/>
      <c r="D1287" s="68"/>
    </row>
    <row r="1288" spans="1:4" x14ac:dyDescent="0.25">
      <c r="A1288" s="68"/>
      <c r="C1288" s="68"/>
      <c r="D1288" s="68"/>
    </row>
    <row r="1289" spans="1:4" x14ac:dyDescent="0.25">
      <c r="A1289" s="68"/>
      <c r="C1289" s="68"/>
      <c r="D1289" s="68"/>
    </row>
    <row r="1290" spans="1:4" x14ac:dyDescent="0.25">
      <c r="A1290" s="68"/>
      <c r="C1290" s="68"/>
      <c r="D1290" s="68"/>
    </row>
    <row r="1291" spans="1:4" x14ac:dyDescent="0.25">
      <c r="A1291" s="68"/>
      <c r="C1291" s="68"/>
      <c r="D1291" s="68"/>
    </row>
    <row r="1292" spans="1:4" x14ac:dyDescent="0.25">
      <c r="A1292" s="68"/>
      <c r="C1292" s="68"/>
      <c r="D1292" s="68"/>
    </row>
    <row r="1293" spans="1:4" x14ac:dyDescent="0.25">
      <c r="A1293" s="68"/>
      <c r="C1293" s="68"/>
      <c r="D1293" s="68"/>
    </row>
    <row r="1294" spans="1:4" x14ac:dyDescent="0.25">
      <c r="A1294" s="68"/>
      <c r="C1294" s="68"/>
      <c r="D1294" s="68"/>
    </row>
    <row r="1295" spans="1:4" x14ac:dyDescent="0.25">
      <c r="A1295" s="68"/>
      <c r="C1295" s="68"/>
      <c r="D1295" s="68"/>
    </row>
    <row r="1296" spans="1:4" x14ac:dyDescent="0.25">
      <c r="A1296" s="68"/>
      <c r="C1296" s="68"/>
      <c r="D1296" s="68"/>
    </row>
    <row r="1297" spans="1:4" x14ac:dyDescent="0.25">
      <c r="A1297" s="68"/>
      <c r="C1297" s="68"/>
      <c r="D1297" s="68"/>
    </row>
    <row r="1298" spans="1:4" x14ac:dyDescent="0.25">
      <c r="A1298" s="68"/>
      <c r="C1298" s="68"/>
      <c r="D1298" s="68"/>
    </row>
    <row r="1299" spans="1:4" x14ac:dyDescent="0.25">
      <c r="A1299" s="68"/>
      <c r="C1299" s="68"/>
      <c r="D1299" s="68"/>
    </row>
    <row r="1300" spans="1:4" x14ac:dyDescent="0.25">
      <c r="A1300" s="68"/>
      <c r="C1300" s="68"/>
      <c r="D1300" s="68"/>
    </row>
    <row r="1301" spans="1:4" x14ac:dyDescent="0.25">
      <c r="A1301" s="68"/>
      <c r="C1301" s="68"/>
      <c r="D1301" s="68"/>
    </row>
    <row r="1302" spans="1:4" x14ac:dyDescent="0.25">
      <c r="A1302" s="68"/>
      <c r="C1302" s="68"/>
      <c r="D1302" s="68"/>
    </row>
    <row r="1303" spans="1:4" x14ac:dyDescent="0.25">
      <c r="A1303" s="68"/>
      <c r="C1303" s="68"/>
      <c r="D1303" s="68"/>
    </row>
    <row r="1304" spans="1:4" x14ac:dyDescent="0.25">
      <c r="A1304" s="68"/>
      <c r="C1304" s="68"/>
      <c r="D1304" s="68"/>
    </row>
    <row r="1305" spans="1:4" x14ac:dyDescent="0.25">
      <c r="A1305" s="68"/>
      <c r="C1305" s="68"/>
      <c r="D1305" s="68"/>
    </row>
  </sheetData>
  <mergeCells count="38">
    <mergeCell ref="D124:E124"/>
    <mergeCell ref="D125:E125"/>
    <mergeCell ref="D126:E126"/>
    <mergeCell ref="D127:E127"/>
    <mergeCell ref="D128:E128"/>
    <mergeCell ref="D123:E123"/>
    <mergeCell ref="D122:E122"/>
    <mergeCell ref="C129:E129"/>
    <mergeCell ref="A79:E79"/>
    <mergeCell ref="A80:E80"/>
    <mergeCell ref="D119:E119"/>
    <mergeCell ref="A117:B117"/>
    <mergeCell ref="C94:E94"/>
    <mergeCell ref="A95:E95"/>
    <mergeCell ref="A118:E118"/>
    <mergeCell ref="A96:E96"/>
    <mergeCell ref="D121:E121"/>
    <mergeCell ref="D120:E120"/>
    <mergeCell ref="A108:E108"/>
    <mergeCell ref="A116:B116"/>
    <mergeCell ref="C106:E106"/>
    <mergeCell ref="C113:E113"/>
    <mergeCell ref="A114:B114"/>
    <mergeCell ref="C114:E117"/>
    <mergeCell ref="A115:B115"/>
    <mergeCell ref="A1:E1"/>
    <mergeCell ref="A2:E2"/>
    <mergeCell ref="A7:E7"/>
    <mergeCell ref="A3:B3"/>
    <mergeCell ref="C3:E6"/>
    <mergeCell ref="A6:B6"/>
    <mergeCell ref="C64:E64"/>
    <mergeCell ref="A65:E65"/>
    <mergeCell ref="A66:E66"/>
    <mergeCell ref="D67:E67"/>
    <mergeCell ref="C78:E78"/>
    <mergeCell ref="A107:E107"/>
    <mergeCell ref="F1:G1"/>
  </mergeCells>
  <phoneticPr fontId="4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67"/>
  <sheetViews>
    <sheetView workbookViewId="0">
      <selection activeCell="E1" sqref="E1"/>
    </sheetView>
  </sheetViews>
  <sheetFormatPr defaultColWidth="11.42578125" defaultRowHeight="15" x14ac:dyDescent="0.25"/>
  <cols>
    <col min="5" max="5" width="59.42578125" bestFit="1" customWidth="1"/>
  </cols>
  <sheetData>
    <row r="1" spans="2:5" s="119" customFormat="1" ht="24.75" customHeight="1" thickBot="1" x14ac:dyDescent="0.3">
      <c r="B1" s="136">
        <v>43</v>
      </c>
      <c r="C1" s="130" t="s">
        <v>2404</v>
      </c>
      <c r="E1" s="131" t="str">
        <f>CONCATENATE(B1,C1,B2,C2,B3,C3,B4,C4,B5,C5,B6,C6,B7,C7,B8,C8,B9,C9,B10,C10,B11,C11,B12,C12,B13,C13,B14,C14,B15,C15,B16,C16,B17,C17,B18,C18,B19,C19,B20,C20,B21,C21,B22,C22,B23,C23,B24,C24,B25,C25,,B26,C26,B27,C27,B28,C28,B29,C29,B30,C30,B31,C31,B32,C32,B33,C33,B34,C34,B35,C35,B36,C36,B37,C37,B38,C38,B39,C39,B40,C40,B41,C41,B42,C42,B43,C43,B44,C44,B45,C45,B46,C46,B47,C47,B48,C48,B49,C49,B50,C50,B51,C51,B52,C52,B53,C53,B54,C54,B55,C55,B56,C56,B57,C57,B58,C58,B59,C59,,B60,C60,B61,C61,B62,C62,B63,C63,B64,C64,B65,C65,B66,C66,B67,C67)</f>
        <v xml:space="preserve">43 85 151 239 289 294 458 490 512 584 678 699 744 790 836 908 957                                                   </v>
      </c>
    </row>
    <row r="2" spans="2:5" s="119" customFormat="1" ht="18.75" thickBot="1" x14ac:dyDescent="0.3">
      <c r="B2" s="136">
        <v>85</v>
      </c>
      <c r="C2" s="130" t="s">
        <v>2404</v>
      </c>
    </row>
    <row r="3" spans="2:5" s="119" customFormat="1" ht="18.75" thickBot="1" x14ac:dyDescent="0.3">
      <c r="B3" s="136">
        <v>151</v>
      </c>
      <c r="C3" s="130" t="s">
        <v>2404</v>
      </c>
    </row>
    <row r="4" spans="2:5" s="119" customFormat="1" ht="18.75" thickBot="1" x14ac:dyDescent="0.3">
      <c r="B4" s="136">
        <v>239</v>
      </c>
      <c r="C4" s="130" t="s">
        <v>2404</v>
      </c>
    </row>
    <row r="5" spans="2:5" s="119" customFormat="1" ht="18.75" thickBot="1" x14ac:dyDescent="0.3">
      <c r="B5" s="136">
        <v>289</v>
      </c>
      <c r="C5" s="130" t="s">
        <v>2404</v>
      </c>
    </row>
    <row r="6" spans="2:5" s="119" customFormat="1" ht="18.75" thickBot="1" x14ac:dyDescent="0.3">
      <c r="B6" s="136">
        <v>294</v>
      </c>
      <c r="C6" s="130" t="s">
        <v>2404</v>
      </c>
    </row>
    <row r="7" spans="2:5" s="119" customFormat="1" ht="18.75" thickBot="1" x14ac:dyDescent="0.3">
      <c r="B7" s="136">
        <v>458</v>
      </c>
      <c r="C7" s="130" t="s">
        <v>2404</v>
      </c>
    </row>
    <row r="8" spans="2:5" s="119" customFormat="1" ht="18.75" thickBot="1" x14ac:dyDescent="0.3">
      <c r="B8" s="136">
        <v>490</v>
      </c>
      <c r="C8" s="130" t="s">
        <v>2404</v>
      </c>
    </row>
    <row r="9" spans="2:5" s="119" customFormat="1" ht="18.75" thickBot="1" x14ac:dyDescent="0.3">
      <c r="B9" s="136">
        <v>512</v>
      </c>
      <c r="C9" s="130" t="s">
        <v>2404</v>
      </c>
    </row>
    <row r="10" spans="2:5" s="119" customFormat="1" ht="18.75" thickBot="1" x14ac:dyDescent="0.3">
      <c r="B10" s="136">
        <v>584</v>
      </c>
      <c r="C10" s="130" t="s">
        <v>2404</v>
      </c>
    </row>
    <row r="11" spans="2:5" s="119" customFormat="1" ht="18.75" thickBot="1" x14ac:dyDescent="0.3">
      <c r="B11" s="136">
        <v>678</v>
      </c>
      <c r="C11" s="130" t="s">
        <v>2404</v>
      </c>
    </row>
    <row r="12" spans="2:5" s="119" customFormat="1" ht="18.75" thickBot="1" x14ac:dyDescent="0.3">
      <c r="B12" s="136">
        <v>699</v>
      </c>
      <c r="C12" s="130" t="s">
        <v>2404</v>
      </c>
    </row>
    <row r="13" spans="2:5" s="119" customFormat="1" ht="18.75" thickBot="1" x14ac:dyDescent="0.3">
      <c r="B13" s="136">
        <v>744</v>
      </c>
      <c r="C13" s="130" t="s">
        <v>2404</v>
      </c>
    </row>
    <row r="14" spans="2:5" s="119" customFormat="1" ht="18.75" thickBot="1" x14ac:dyDescent="0.3">
      <c r="B14" s="136">
        <v>790</v>
      </c>
      <c r="C14" s="130" t="s">
        <v>2404</v>
      </c>
    </row>
    <row r="15" spans="2:5" s="119" customFormat="1" ht="18.75" thickBot="1" x14ac:dyDescent="0.3">
      <c r="B15" s="136">
        <v>836</v>
      </c>
      <c r="C15" s="130" t="s">
        <v>2404</v>
      </c>
    </row>
    <row r="16" spans="2:5" s="119" customFormat="1" ht="18.75" thickBot="1" x14ac:dyDescent="0.3">
      <c r="B16" s="136">
        <v>908</v>
      </c>
      <c r="C16" s="130" t="s">
        <v>2404</v>
      </c>
    </row>
    <row r="17" spans="2:3" s="119" customFormat="1" ht="18.75" thickBot="1" x14ac:dyDescent="0.3">
      <c r="B17" s="136">
        <v>957</v>
      </c>
      <c r="C17" s="130" t="s">
        <v>2404</v>
      </c>
    </row>
    <row r="18" spans="2:3" s="119" customFormat="1" ht="18.75" thickBot="1" x14ac:dyDescent="0.3">
      <c r="B18" s="136"/>
      <c r="C18" s="130" t="s">
        <v>2404</v>
      </c>
    </row>
    <row r="19" spans="2:3" s="119" customFormat="1" ht="18.75" thickBot="1" x14ac:dyDescent="0.3">
      <c r="B19" s="136"/>
      <c r="C19" s="130" t="s">
        <v>2404</v>
      </c>
    </row>
    <row r="20" spans="2:3" s="119" customFormat="1" ht="18.75" thickBot="1" x14ac:dyDescent="0.3">
      <c r="B20" s="136"/>
      <c r="C20" s="130" t="s">
        <v>2404</v>
      </c>
    </row>
    <row r="21" spans="2:3" s="119" customFormat="1" ht="18.75" thickBot="1" x14ac:dyDescent="0.3">
      <c r="B21" s="136"/>
      <c r="C21" s="130" t="s">
        <v>2404</v>
      </c>
    </row>
    <row r="22" spans="2:3" s="119" customFormat="1" ht="18.75" thickBot="1" x14ac:dyDescent="0.3">
      <c r="B22" s="136"/>
      <c r="C22" s="130" t="s">
        <v>2404</v>
      </c>
    </row>
    <row r="23" spans="2:3" s="119" customFormat="1" ht="18.75" thickBot="1" x14ac:dyDescent="0.3">
      <c r="B23" s="136"/>
      <c r="C23" s="130" t="s">
        <v>2404</v>
      </c>
    </row>
    <row r="24" spans="2:3" s="119" customFormat="1" ht="18.75" thickBot="1" x14ac:dyDescent="0.3">
      <c r="B24" s="136"/>
      <c r="C24" s="130" t="s">
        <v>2404</v>
      </c>
    </row>
    <row r="25" spans="2:3" s="119" customFormat="1" ht="18.75" thickBot="1" x14ac:dyDescent="0.3">
      <c r="B25" s="136"/>
      <c r="C25" s="130" t="s">
        <v>2404</v>
      </c>
    </row>
    <row r="26" spans="2:3" s="119" customFormat="1" ht="18.75" thickBot="1" x14ac:dyDescent="0.3">
      <c r="B26" s="136"/>
      <c r="C26" s="130" t="s">
        <v>2404</v>
      </c>
    </row>
    <row r="27" spans="2:3" s="119" customFormat="1" ht="18.75" thickBot="1" x14ac:dyDescent="0.3">
      <c r="B27" s="136"/>
      <c r="C27" s="130" t="s">
        <v>2404</v>
      </c>
    </row>
    <row r="28" spans="2:3" s="119" customFormat="1" ht="18.75" thickBot="1" x14ac:dyDescent="0.3">
      <c r="B28" s="136"/>
      <c r="C28" s="130" t="s">
        <v>2404</v>
      </c>
    </row>
    <row r="29" spans="2:3" s="119" customFormat="1" ht="18.75" thickBot="1" x14ac:dyDescent="0.3">
      <c r="B29" s="136"/>
      <c r="C29" s="130" t="s">
        <v>2404</v>
      </c>
    </row>
    <row r="30" spans="2:3" s="119" customFormat="1" ht="18.75" thickBot="1" x14ac:dyDescent="0.3">
      <c r="B30" s="136"/>
      <c r="C30" s="130" t="s">
        <v>2404</v>
      </c>
    </row>
    <row r="31" spans="2:3" s="119" customFormat="1" ht="18.75" thickBot="1" x14ac:dyDescent="0.3">
      <c r="B31" s="136"/>
      <c r="C31" s="130" t="s">
        <v>2404</v>
      </c>
    </row>
    <row r="32" spans="2:3" s="119" customFormat="1" ht="18.75" thickBot="1" x14ac:dyDescent="0.3">
      <c r="B32" s="136"/>
      <c r="C32" s="130" t="s">
        <v>2404</v>
      </c>
    </row>
    <row r="33" spans="2:3" s="119" customFormat="1" ht="18.75" thickBot="1" x14ac:dyDescent="0.3">
      <c r="B33" s="136"/>
      <c r="C33" s="130" t="s">
        <v>2404</v>
      </c>
    </row>
    <row r="34" spans="2:3" s="119" customFormat="1" ht="18.75" thickBot="1" x14ac:dyDescent="0.3">
      <c r="B34" s="136"/>
      <c r="C34" s="130" t="s">
        <v>2404</v>
      </c>
    </row>
    <row r="35" spans="2:3" s="119" customFormat="1" ht="18.75" thickBot="1" x14ac:dyDescent="0.3">
      <c r="B35" s="136"/>
      <c r="C35" s="130" t="s">
        <v>2404</v>
      </c>
    </row>
    <row r="36" spans="2:3" s="119" customFormat="1" ht="18.75" thickBot="1" x14ac:dyDescent="0.3">
      <c r="B36" s="136"/>
      <c r="C36" s="130" t="s">
        <v>2404</v>
      </c>
    </row>
    <row r="37" spans="2:3" s="119" customFormat="1" ht="18.75" thickBot="1" x14ac:dyDescent="0.3">
      <c r="B37" s="136"/>
      <c r="C37" s="130" t="s">
        <v>2404</v>
      </c>
    </row>
    <row r="38" spans="2:3" s="119" customFormat="1" ht="18.75" thickBot="1" x14ac:dyDescent="0.3">
      <c r="B38" s="136"/>
      <c r="C38" s="130" t="s">
        <v>2404</v>
      </c>
    </row>
    <row r="39" spans="2:3" s="119" customFormat="1" ht="18.75" thickBot="1" x14ac:dyDescent="0.3">
      <c r="B39" s="136"/>
      <c r="C39" s="130" t="s">
        <v>2404</v>
      </c>
    </row>
    <row r="40" spans="2:3" s="119" customFormat="1" ht="18.75" thickBot="1" x14ac:dyDescent="0.3">
      <c r="B40" s="136"/>
      <c r="C40" s="130" t="s">
        <v>2404</v>
      </c>
    </row>
    <row r="41" spans="2:3" s="119" customFormat="1" ht="18.75" thickBot="1" x14ac:dyDescent="0.3">
      <c r="B41" s="136"/>
      <c r="C41" s="130" t="s">
        <v>2404</v>
      </c>
    </row>
    <row r="42" spans="2:3" s="119" customFormat="1" ht="18.75" thickBot="1" x14ac:dyDescent="0.3">
      <c r="B42" s="136"/>
      <c r="C42" s="130" t="s">
        <v>2404</v>
      </c>
    </row>
    <row r="43" spans="2:3" s="119" customFormat="1" ht="18.75" thickBot="1" x14ac:dyDescent="0.3">
      <c r="B43" s="136"/>
      <c r="C43" s="130" t="s">
        <v>2404</v>
      </c>
    </row>
    <row r="44" spans="2:3" s="119" customFormat="1" ht="18.75" thickBot="1" x14ac:dyDescent="0.3">
      <c r="B44" s="136"/>
      <c r="C44" s="130" t="s">
        <v>2404</v>
      </c>
    </row>
    <row r="45" spans="2:3" s="119" customFormat="1" ht="18.75" thickBot="1" x14ac:dyDescent="0.3">
      <c r="B45" s="136"/>
      <c r="C45" s="130" t="s">
        <v>2404</v>
      </c>
    </row>
    <row r="46" spans="2:3" s="119" customFormat="1" ht="18.75" thickBot="1" x14ac:dyDescent="0.3">
      <c r="B46" s="136"/>
      <c r="C46" s="130" t="s">
        <v>2404</v>
      </c>
    </row>
    <row r="47" spans="2:3" s="119" customFormat="1" ht="18.75" thickBot="1" x14ac:dyDescent="0.3">
      <c r="B47" s="136"/>
      <c r="C47" s="130" t="s">
        <v>2404</v>
      </c>
    </row>
    <row r="48" spans="2:3" s="119" customFormat="1" ht="18.75" thickBot="1" x14ac:dyDescent="0.3">
      <c r="B48" s="136"/>
      <c r="C48" s="130" t="s">
        <v>2404</v>
      </c>
    </row>
    <row r="49" spans="2:3" s="119" customFormat="1" ht="18.75" thickBot="1" x14ac:dyDescent="0.3">
      <c r="B49" s="136"/>
      <c r="C49" s="130" t="s">
        <v>2404</v>
      </c>
    </row>
    <row r="50" spans="2:3" s="119" customFormat="1" ht="18.75" thickBot="1" x14ac:dyDescent="0.3">
      <c r="B50" s="136"/>
      <c r="C50" s="130" t="s">
        <v>2404</v>
      </c>
    </row>
    <row r="51" spans="2:3" s="119" customFormat="1" ht="18.75" thickBot="1" x14ac:dyDescent="0.3">
      <c r="B51" s="136"/>
      <c r="C51" s="130" t="s">
        <v>2404</v>
      </c>
    </row>
    <row r="52" spans="2:3" s="119" customFormat="1" ht="18.75" thickBot="1" x14ac:dyDescent="0.3">
      <c r="B52" s="136"/>
      <c r="C52" s="130" t="s">
        <v>2404</v>
      </c>
    </row>
    <row r="53" spans="2:3" s="119" customFormat="1" ht="18.75" thickBot="1" x14ac:dyDescent="0.3">
      <c r="B53" s="126"/>
      <c r="C53" s="130" t="s">
        <v>2404</v>
      </c>
    </row>
    <row r="54" spans="2:3" s="119" customFormat="1" ht="18.75" thickBot="1" x14ac:dyDescent="0.3">
      <c r="B54" s="126"/>
      <c r="C54" s="130" t="s">
        <v>2404</v>
      </c>
    </row>
    <row r="55" spans="2:3" s="119" customFormat="1" ht="18.75" thickBot="1" x14ac:dyDescent="0.3">
      <c r="B55" s="126"/>
      <c r="C55" s="130" t="s">
        <v>2404</v>
      </c>
    </row>
    <row r="56" spans="2:3" s="119" customFormat="1" ht="18.75" thickBot="1" x14ac:dyDescent="0.3">
      <c r="B56" s="126"/>
      <c r="C56" s="130" t="s">
        <v>2404</v>
      </c>
    </row>
    <row r="57" spans="2:3" s="119" customFormat="1" ht="18.75" thickBot="1" x14ac:dyDescent="0.3">
      <c r="B57" s="125"/>
      <c r="C57" s="130" t="s">
        <v>2404</v>
      </c>
    </row>
    <row r="58" spans="2:3" s="119" customFormat="1" ht="18.75" thickBot="1" x14ac:dyDescent="0.3">
      <c r="B58" s="125"/>
      <c r="C58" s="130" t="s">
        <v>2404</v>
      </c>
    </row>
    <row r="59" spans="2:3" s="119" customFormat="1" ht="18.75" thickBot="1" x14ac:dyDescent="0.3">
      <c r="B59" s="125"/>
      <c r="C59" s="130" t="s">
        <v>2404</v>
      </c>
    </row>
    <row r="60" spans="2:3" s="119" customFormat="1" ht="18.75" thickBot="1" x14ac:dyDescent="0.3">
      <c r="B60" s="125"/>
      <c r="C60" s="130" t="s">
        <v>2404</v>
      </c>
    </row>
    <row r="61" spans="2:3" s="119" customFormat="1" ht="18.75" thickBot="1" x14ac:dyDescent="0.3">
      <c r="B61" s="126"/>
      <c r="C61" s="130" t="s">
        <v>2404</v>
      </c>
    </row>
    <row r="62" spans="2:3" s="119" customFormat="1" ht="18.75" thickBot="1" x14ac:dyDescent="0.3">
      <c r="B62" s="126"/>
      <c r="C62" s="130" t="s">
        <v>2404</v>
      </c>
    </row>
    <row r="63" spans="2:3" s="119" customFormat="1" ht="18.75" thickBot="1" x14ac:dyDescent="0.3">
      <c r="B63" s="126"/>
      <c r="C63" s="130" t="s">
        <v>2404</v>
      </c>
    </row>
    <row r="64" spans="2:3" s="119" customFormat="1" ht="18.75" thickBot="1" x14ac:dyDescent="0.3">
      <c r="B64" s="126"/>
      <c r="C64" s="130" t="s">
        <v>2404</v>
      </c>
    </row>
    <row r="65" spans="2:3" s="119" customFormat="1" ht="18.75" thickBot="1" x14ac:dyDescent="0.3">
      <c r="B65" s="126"/>
      <c r="C65" s="130" t="s">
        <v>2404</v>
      </c>
    </row>
    <row r="66" spans="2:3" s="119" customFormat="1" ht="18.75" thickBot="1" x14ac:dyDescent="0.3">
      <c r="B66" s="126"/>
      <c r="C66" s="130" t="s">
        <v>2404</v>
      </c>
    </row>
    <row r="67" spans="2:3" s="119" customFormat="1" ht="18" x14ac:dyDescent="0.25">
      <c r="B67" s="126"/>
      <c r="C67" s="130" t="s">
        <v>2404</v>
      </c>
    </row>
  </sheetData>
  <conditionalFormatting sqref="B61:B67">
    <cfRule type="duplicateValues" dxfId="288" priority="1826"/>
  </conditionalFormatting>
  <conditionalFormatting sqref="B61:B67">
    <cfRule type="duplicateValues" dxfId="287" priority="1825"/>
  </conditionalFormatting>
  <conditionalFormatting sqref="B57:B60">
    <cfRule type="duplicateValues" dxfId="286" priority="1823"/>
  </conditionalFormatting>
  <conditionalFormatting sqref="B57:B60">
    <cfRule type="duplicateValues" dxfId="285" priority="1824"/>
  </conditionalFormatting>
  <conditionalFormatting sqref="B53:B56">
    <cfRule type="duplicateValues" dxfId="284" priority="1822"/>
  </conditionalFormatting>
  <conditionalFormatting sqref="B36:B46">
    <cfRule type="duplicateValues" dxfId="283" priority="423"/>
  </conditionalFormatting>
  <conditionalFormatting sqref="B36:B46">
    <cfRule type="duplicateValues" dxfId="282" priority="422"/>
  </conditionalFormatting>
  <conditionalFormatting sqref="B36:B46">
    <cfRule type="duplicateValues" dxfId="281" priority="420"/>
    <cfRule type="duplicateValues" dxfId="280" priority="421"/>
  </conditionalFormatting>
  <conditionalFormatting sqref="B36:B46">
    <cfRule type="duplicateValues" dxfId="279" priority="417"/>
    <cfRule type="duplicateValues" dxfId="278" priority="418"/>
    <cfRule type="duplicateValues" dxfId="277" priority="419"/>
  </conditionalFormatting>
  <conditionalFormatting sqref="B36:B46">
    <cfRule type="duplicateValues" dxfId="276" priority="414"/>
    <cfRule type="duplicateValues" dxfId="275" priority="415"/>
    <cfRule type="duplicateValues" dxfId="274" priority="416"/>
  </conditionalFormatting>
  <conditionalFormatting sqref="B36:B46">
    <cfRule type="duplicateValues" dxfId="273" priority="412"/>
    <cfRule type="duplicateValues" dxfId="272" priority="413"/>
  </conditionalFormatting>
  <conditionalFormatting sqref="B36:B46">
    <cfRule type="duplicateValues" dxfId="271" priority="410"/>
    <cfRule type="duplicateValues" dxfId="270" priority="411"/>
  </conditionalFormatting>
  <conditionalFormatting sqref="B36:B46">
    <cfRule type="duplicateValues" dxfId="269" priority="409"/>
  </conditionalFormatting>
  <conditionalFormatting sqref="B36:B46">
    <cfRule type="duplicateValues" dxfId="268" priority="407"/>
    <cfRule type="duplicateValues" dxfId="267" priority="408"/>
  </conditionalFormatting>
  <conditionalFormatting sqref="B36:B46">
    <cfRule type="duplicateValues" dxfId="266" priority="404"/>
    <cfRule type="duplicateValues" dxfId="265" priority="405"/>
    <cfRule type="duplicateValues" dxfId="264" priority="406"/>
  </conditionalFormatting>
  <conditionalFormatting sqref="B36:B46">
    <cfRule type="duplicateValues" dxfId="263" priority="403"/>
  </conditionalFormatting>
  <conditionalFormatting sqref="B36:B46">
    <cfRule type="duplicateValues" dxfId="262" priority="402"/>
  </conditionalFormatting>
  <conditionalFormatting sqref="B36:B46">
    <cfRule type="duplicateValues" dxfId="261" priority="400"/>
    <cfRule type="duplicateValues" dxfId="260" priority="401"/>
  </conditionalFormatting>
  <conditionalFormatting sqref="B36:B46">
    <cfRule type="duplicateValues" dxfId="259" priority="397"/>
    <cfRule type="duplicateValues" dxfId="258" priority="398"/>
    <cfRule type="duplicateValues" dxfId="257" priority="399"/>
  </conditionalFormatting>
  <conditionalFormatting sqref="B36:B46">
    <cfRule type="duplicateValues" dxfId="256" priority="395"/>
    <cfRule type="duplicateValues" dxfId="255" priority="396"/>
  </conditionalFormatting>
  <conditionalFormatting sqref="B47:B52">
    <cfRule type="duplicateValues" dxfId="254" priority="394"/>
  </conditionalFormatting>
  <conditionalFormatting sqref="B47:B52">
    <cfRule type="duplicateValues" dxfId="253" priority="393"/>
  </conditionalFormatting>
  <conditionalFormatting sqref="B47:B52">
    <cfRule type="duplicateValues" dxfId="252" priority="391"/>
    <cfRule type="duplicateValues" dxfId="251" priority="392"/>
  </conditionalFormatting>
  <conditionalFormatting sqref="B47:B52">
    <cfRule type="duplicateValues" dxfId="250" priority="388"/>
    <cfRule type="duplicateValues" dxfId="249" priority="389"/>
    <cfRule type="duplicateValues" dxfId="248" priority="390"/>
  </conditionalFormatting>
  <conditionalFormatting sqref="B47:B52">
    <cfRule type="duplicateValues" dxfId="247" priority="385"/>
    <cfRule type="duplicateValues" dxfId="246" priority="386"/>
    <cfRule type="duplicateValues" dxfId="245" priority="387"/>
  </conditionalFormatting>
  <conditionalFormatting sqref="B47:B52">
    <cfRule type="duplicateValues" dxfId="244" priority="383"/>
    <cfRule type="duplicateValues" dxfId="243" priority="384"/>
  </conditionalFormatting>
  <conditionalFormatting sqref="B47:B52">
    <cfRule type="duplicateValues" dxfId="242" priority="381"/>
    <cfRule type="duplicateValues" dxfId="241" priority="382"/>
  </conditionalFormatting>
  <conditionalFormatting sqref="B47:B52">
    <cfRule type="duplicateValues" dxfId="240" priority="380"/>
  </conditionalFormatting>
  <conditionalFormatting sqref="B47:B52">
    <cfRule type="duplicateValues" dxfId="239" priority="378"/>
    <cfRule type="duplicateValues" dxfId="238" priority="379"/>
  </conditionalFormatting>
  <conditionalFormatting sqref="B47:B52">
    <cfRule type="duplicateValues" dxfId="237" priority="375"/>
    <cfRule type="duplicateValues" dxfId="236" priority="376"/>
    <cfRule type="duplicateValues" dxfId="235" priority="377"/>
  </conditionalFormatting>
  <conditionalFormatting sqref="B47:B52">
    <cfRule type="duplicateValues" dxfId="234" priority="374"/>
  </conditionalFormatting>
  <conditionalFormatting sqref="B47:B52">
    <cfRule type="duplicateValues" dxfId="233" priority="373"/>
  </conditionalFormatting>
  <conditionalFormatting sqref="B47:B52">
    <cfRule type="duplicateValues" dxfId="232" priority="371"/>
    <cfRule type="duplicateValues" dxfId="231" priority="372"/>
  </conditionalFormatting>
  <conditionalFormatting sqref="B47:B52">
    <cfRule type="duplicateValues" dxfId="230" priority="368"/>
    <cfRule type="duplicateValues" dxfId="229" priority="369"/>
    <cfRule type="duplicateValues" dxfId="228" priority="370"/>
  </conditionalFormatting>
  <conditionalFormatting sqref="B47:B52">
    <cfRule type="duplicateValues" dxfId="227" priority="366"/>
    <cfRule type="duplicateValues" dxfId="226" priority="367"/>
  </conditionalFormatting>
  <conditionalFormatting sqref="B28:B35">
    <cfRule type="duplicateValues" dxfId="225" priority="215"/>
    <cfRule type="duplicateValues" dxfId="224" priority="216"/>
    <cfRule type="duplicateValues" dxfId="223" priority="217"/>
    <cfRule type="duplicateValues" dxfId="222" priority="218"/>
  </conditionalFormatting>
  <conditionalFormatting sqref="B28:B35">
    <cfRule type="duplicateValues" dxfId="221" priority="208"/>
  </conditionalFormatting>
  <conditionalFormatting sqref="B28:B35">
    <cfRule type="duplicateValues" dxfId="220" priority="206"/>
    <cfRule type="duplicateValues" dxfId="219" priority="207"/>
  </conditionalFormatting>
  <conditionalFormatting sqref="B28:B35">
    <cfRule type="duplicateValues" dxfId="218" priority="203"/>
    <cfRule type="duplicateValues" dxfId="217" priority="204"/>
    <cfRule type="duplicateValues" dxfId="216" priority="205"/>
  </conditionalFormatting>
  <conditionalFormatting sqref="B18:B27">
    <cfRule type="duplicateValues" dxfId="215" priority="130"/>
  </conditionalFormatting>
  <conditionalFormatting sqref="B18:B27">
    <cfRule type="duplicateValues" dxfId="214" priority="129"/>
  </conditionalFormatting>
  <conditionalFormatting sqref="B18:B27">
    <cfRule type="duplicateValues" dxfId="213" priority="127"/>
    <cfRule type="duplicateValues" dxfId="212" priority="128"/>
  </conditionalFormatting>
  <conditionalFormatting sqref="B18:B27">
    <cfRule type="duplicateValues" dxfId="211" priority="124"/>
    <cfRule type="duplicateValues" dxfId="210" priority="125"/>
    <cfRule type="duplicateValues" dxfId="209" priority="126"/>
  </conditionalFormatting>
  <conditionalFormatting sqref="B18:B27">
    <cfRule type="duplicateValues" dxfId="208" priority="121"/>
    <cfRule type="duplicateValues" dxfId="207" priority="122"/>
    <cfRule type="duplicateValues" dxfId="206" priority="123"/>
  </conditionalFormatting>
  <conditionalFormatting sqref="B18:B27">
    <cfRule type="duplicateValues" dxfId="205" priority="119"/>
    <cfRule type="duplicateValues" dxfId="204" priority="120"/>
  </conditionalFormatting>
  <conditionalFormatting sqref="B18:B27">
    <cfRule type="duplicateValues" dxfId="203" priority="115"/>
    <cfRule type="duplicateValues" dxfId="202" priority="116"/>
    <cfRule type="duplicateValues" dxfId="201" priority="117"/>
    <cfRule type="duplicateValues" dxfId="200" priority="118"/>
  </conditionalFormatting>
  <conditionalFormatting sqref="B18:B27">
    <cfRule type="duplicateValues" dxfId="199" priority="114"/>
  </conditionalFormatting>
  <conditionalFormatting sqref="B18:B27">
    <cfRule type="duplicateValues" dxfId="198" priority="113"/>
  </conditionalFormatting>
  <conditionalFormatting sqref="B18:B27">
    <cfRule type="duplicateValues" dxfId="197" priority="111"/>
    <cfRule type="duplicateValues" dxfId="196" priority="112"/>
  </conditionalFormatting>
  <conditionalFormatting sqref="B18:B27">
    <cfRule type="duplicateValues" dxfId="195" priority="108"/>
    <cfRule type="duplicateValues" dxfId="194" priority="109"/>
    <cfRule type="duplicateValues" dxfId="193" priority="110"/>
  </conditionalFormatting>
  <conditionalFormatting sqref="B18:B27">
    <cfRule type="duplicateValues" dxfId="192" priority="105"/>
    <cfRule type="duplicateValues" dxfId="191" priority="106"/>
    <cfRule type="duplicateValues" dxfId="190" priority="107"/>
  </conditionalFormatting>
  <conditionalFormatting sqref="B18:B27">
    <cfRule type="duplicateValues" dxfId="189" priority="103"/>
    <cfRule type="duplicateValues" dxfId="188" priority="104"/>
  </conditionalFormatting>
  <conditionalFormatting sqref="B18:B27">
    <cfRule type="duplicateValues" dxfId="187" priority="102"/>
  </conditionalFormatting>
  <conditionalFormatting sqref="B18:B27">
    <cfRule type="duplicateValues" dxfId="186" priority="98"/>
    <cfRule type="duplicateValues" dxfId="185" priority="99"/>
    <cfRule type="duplicateValues" dxfId="184" priority="100"/>
    <cfRule type="duplicateValues" dxfId="183" priority="101"/>
  </conditionalFormatting>
  <conditionalFormatting sqref="B18:B27">
    <cfRule type="duplicateValues" dxfId="182" priority="97"/>
  </conditionalFormatting>
  <conditionalFormatting sqref="B18:B27">
    <cfRule type="duplicateValues" dxfId="181" priority="95"/>
    <cfRule type="duplicateValues" dxfId="180" priority="96"/>
  </conditionalFormatting>
  <conditionalFormatting sqref="B18:B27">
    <cfRule type="duplicateValues" dxfId="179" priority="92"/>
    <cfRule type="duplicateValues" dxfId="178" priority="93"/>
    <cfRule type="duplicateValues" dxfId="177" priority="94"/>
  </conditionalFormatting>
  <conditionalFormatting sqref="B18:B27">
    <cfRule type="duplicateValues" dxfId="176" priority="91"/>
  </conditionalFormatting>
  <conditionalFormatting sqref="B1:B17">
    <cfRule type="duplicateValues" dxfId="175" priority="40"/>
  </conditionalFormatting>
  <conditionalFormatting sqref="B1:B17">
    <cfRule type="duplicateValues" dxfId="174" priority="39"/>
  </conditionalFormatting>
  <conditionalFormatting sqref="B1:B17">
    <cfRule type="duplicateValues" dxfId="173" priority="37"/>
    <cfRule type="duplicateValues" dxfId="172" priority="38"/>
  </conditionalFormatting>
  <conditionalFormatting sqref="B1:B17">
    <cfRule type="duplicateValues" dxfId="171" priority="34"/>
    <cfRule type="duplicateValues" dxfId="170" priority="35"/>
    <cfRule type="duplicateValues" dxfId="169" priority="36"/>
  </conditionalFormatting>
  <conditionalFormatting sqref="B1:B17">
    <cfRule type="duplicateValues" dxfId="168" priority="31"/>
    <cfRule type="duplicateValues" dxfId="167" priority="32"/>
    <cfRule type="duplicateValues" dxfId="166" priority="33"/>
  </conditionalFormatting>
  <conditionalFormatting sqref="B1:B17">
    <cfRule type="duplicateValues" dxfId="165" priority="29"/>
    <cfRule type="duplicateValues" dxfId="164" priority="30"/>
  </conditionalFormatting>
  <conditionalFormatting sqref="B1:B17">
    <cfRule type="duplicateValues" dxfId="163" priority="25"/>
    <cfRule type="duplicateValues" dxfId="162" priority="26"/>
    <cfRule type="duplicateValues" dxfId="161" priority="27"/>
    <cfRule type="duplicateValues" dxfId="160" priority="28"/>
  </conditionalFormatting>
  <conditionalFormatting sqref="B1:B17">
    <cfRule type="duplicateValues" dxfId="159" priority="24"/>
  </conditionalFormatting>
  <conditionalFormatting sqref="B1:B17">
    <cfRule type="duplicateValues" dxfId="158" priority="23"/>
  </conditionalFormatting>
  <conditionalFormatting sqref="B1:B17">
    <cfRule type="duplicateValues" dxfId="157" priority="21"/>
    <cfRule type="duplicateValues" dxfId="156" priority="22"/>
  </conditionalFormatting>
  <conditionalFormatting sqref="B1:B17">
    <cfRule type="duplicateValues" dxfId="155" priority="18"/>
    <cfRule type="duplicateValues" dxfId="154" priority="19"/>
    <cfRule type="duplicateValues" dxfId="153" priority="20"/>
  </conditionalFormatting>
  <conditionalFormatting sqref="B1:B17">
    <cfRule type="duplicateValues" dxfId="152" priority="15"/>
    <cfRule type="duplicateValues" dxfId="151" priority="16"/>
    <cfRule type="duplicateValues" dxfId="150" priority="17"/>
  </conditionalFormatting>
  <conditionalFormatting sqref="B1:B17">
    <cfRule type="duplicateValues" dxfId="149" priority="13"/>
    <cfRule type="duplicateValues" dxfId="148" priority="14"/>
  </conditionalFormatting>
  <conditionalFormatting sqref="B1:B17">
    <cfRule type="duplicateValues" dxfId="147" priority="12"/>
  </conditionalFormatting>
  <conditionalFormatting sqref="B1:B17">
    <cfRule type="duplicateValues" dxfId="146" priority="8"/>
    <cfRule type="duplicateValues" dxfId="145" priority="9"/>
    <cfRule type="duplicateValues" dxfId="144" priority="10"/>
    <cfRule type="duplicateValues" dxfId="143" priority="11"/>
  </conditionalFormatting>
  <conditionalFormatting sqref="B1:B17">
    <cfRule type="duplicateValues" dxfId="142" priority="7"/>
  </conditionalFormatting>
  <conditionalFormatting sqref="B1:B17">
    <cfRule type="duplicateValues" dxfId="141" priority="5"/>
    <cfRule type="duplicateValues" dxfId="140" priority="6"/>
  </conditionalFormatting>
  <conditionalFormatting sqref="B1:B17">
    <cfRule type="duplicateValues" dxfId="139" priority="2"/>
    <cfRule type="duplicateValues" dxfId="138" priority="3"/>
    <cfRule type="duplicateValues" dxfId="137" priority="4"/>
  </conditionalFormatting>
  <conditionalFormatting sqref="B1:B17">
    <cfRule type="duplicateValues" dxfId="136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44"/>
  <sheetViews>
    <sheetView zoomScale="110" zoomScaleNormal="110" workbookViewId="0">
      <pane ySplit="1" topLeftCell="A167" activePane="bottomLeft" state="frozen"/>
      <selection pane="bottomLeft" activeCell="B182" sqref="B1:B1048576"/>
    </sheetView>
  </sheetViews>
  <sheetFormatPr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397</v>
      </c>
      <c r="B2" s="38" t="s">
        <v>1490</v>
      </c>
      <c r="C2" s="38" t="s">
        <v>1273</v>
      </c>
    </row>
    <row r="3" spans="1:3" x14ac:dyDescent="0.25">
      <c r="A3" s="38">
        <v>1</v>
      </c>
      <c r="B3" s="38" t="s">
        <v>2355</v>
      </c>
      <c r="C3" s="38" t="s">
        <v>1271</v>
      </c>
    </row>
    <row r="4" spans="1:3" x14ac:dyDescent="0.25">
      <c r="A4" s="38">
        <v>2</v>
      </c>
      <c r="B4" s="38" t="s">
        <v>2127</v>
      </c>
      <c r="C4" s="38" t="s">
        <v>1270</v>
      </c>
    </row>
    <row r="5" spans="1:3" x14ac:dyDescent="0.25">
      <c r="A5" s="38">
        <v>3</v>
      </c>
      <c r="B5" s="38" t="s">
        <v>2131</v>
      </c>
      <c r="C5" s="38" t="s">
        <v>1273</v>
      </c>
    </row>
    <row r="6" spans="1:3" x14ac:dyDescent="0.25">
      <c r="A6" s="38">
        <v>4</v>
      </c>
      <c r="B6" s="38" t="s">
        <v>2154</v>
      </c>
      <c r="C6" s="38" t="s">
        <v>1273</v>
      </c>
    </row>
    <row r="7" spans="1:3" x14ac:dyDescent="0.25">
      <c r="A7" s="38">
        <v>5</v>
      </c>
      <c r="B7" s="38" t="s">
        <v>1997</v>
      </c>
      <c r="C7" s="38" t="s">
        <v>1272</v>
      </c>
    </row>
    <row r="8" spans="1:3" x14ac:dyDescent="0.25">
      <c r="A8" s="38">
        <v>6</v>
      </c>
      <c r="B8" s="38" t="s">
        <v>1998</v>
      </c>
      <c r="C8" s="38" t="s">
        <v>1272</v>
      </c>
    </row>
    <row r="9" spans="1:3" x14ac:dyDescent="0.25">
      <c r="A9" s="38">
        <v>7</v>
      </c>
      <c r="B9" s="38" t="s">
        <v>2523</v>
      </c>
      <c r="C9" s="38" t="s">
        <v>1272</v>
      </c>
    </row>
    <row r="10" spans="1:3" x14ac:dyDescent="0.25">
      <c r="A10" s="38">
        <v>8</v>
      </c>
      <c r="B10" s="38" t="s">
        <v>2003</v>
      </c>
      <c r="C10" s="38" t="s">
        <v>1273</v>
      </c>
    </row>
    <row r="11" spans="1:3" x14ac:dyDescent="0.25">
      <c r="A11" s="38">
        <v>9</v>
      </c>
      <c r="B11" s="38" t="s">
        <v>1996</v>
      </c>
      <c r="C11" s="38" t="s">
        <v>1273</v>
      </c>
    </row>
    <row r="12" spans="1:3" x14ac:dyDescent="0.25">
      <c r="A12" s="38">
        <v>10</v>
      </c>
      <c r="B12" s="38" t="s">
        <v>1299</v>
      </c>
      <c r="C12" s="38" t="s">
        <v>1270</v>
      </c>
    </row>
    <row r="13" spans="1:3" x14ac:dyDescent="0.25">
      <c r="A13" s="38">
        <v>11</v>
      </c>
      <c r="B13" s="38" t="s">
        <v>2129</v>
      </c>
      <c r="C13" s="38" t="s">
        <v>1273</v>
      </c>
    </row>
    <row r="14" spans="1:3" x14ac:dyDescent="0.25">
      <c r="A14" s="38">
        <v>12</v>
      </c>
      <c r="B14" s="38" t="s">
        <v>1300</v>
      </c>
      <c r="C14" s="38" t="s">
        <v>1270</v>
      </c>
    </row>
    <row r="15" spans="1:3" x14ac:dyDescent="0.25">
      <c r="A15" s="38">
        <v>13</v>
      </c>
      <c r="B15" s="38" t="s">
        <v>1301</v>
      </c>
      <c r="C15" s="38" t="s">
        <v>1270</v>
      </c>
    </row>
    <row r="16" spans="1:3" x14ac:dyDescent="0.25">
      <c r="A16" s="38">
        <v>14</v>
      </c>
      <c r="B16" s="38" t="s">
        <v>1302</v>
      </c>
      <c r="C16" s="38" t="s">
        <v>1270</v>
      </c>
    </row>
    <row r="17" spans="1:3" x14ac:dyDescent="0.25">
      <c r="A17" s="38">
        <v>15</v>
      </c>
      <c r="B17" s="38" t="s">
        <v>2128</v>
      </c>
      <c r="C17" s="38" t="s">
        <v>1270</v>
      </c>
    </row>
    <row r="18" spans="1:3" x14ac:dyDescent="0.25">
      <c r="A18" s="38">
        <v>16</v>
      </c>
      <c r="B18" s="38" t="s">
        <v>2132</v>
      </c>
      <c r="C18" s="38" t="s">
        <v>1271</v>
      </c>
    </row>
    <row r="19" spans="1:3" x14ac:dyDescent="0.25">
      <c r="A19" s="38">
        <v>17</v>
      </c>
      <c r="B19" s="38" t="s">
        <v>1303</v>
      </c>
      <c r="C19" s="38" t="s">
        <v>1271</v>
      </c>
    </row>
    <row r="20" spans="1:3" x14ac:dyDescent="0.25">
      <c r="A20" s="38">
        <v>18</v>
      </c>
      <c r="B20" s="38" t="s">
        <v>1304</v>
      </c>
      <c r="C20" s="38" t="s">
        <v>1270</v>
      </c>
    </row>
    <row r="21" spans="1:3" x14ac:dyDescent="0.25">
      <c r="A21" s="38">
        <v>19</v>
      </c>
      <c r="B21" s="38" t="s">
        <v>1305</v>
      </c>
      <c r="C21" s="38" t="s">
        <v>1270</v>
      </c>
    </row>
    <row r="22" spans="1:3" x14ac:dyDescent="0.25">
      <c r="A22" s="38">
        <v>20</v>
      </c>
      <c r="B22" s="38" t="s">
        <v>2327</v>
      </c>
      <c r="C22" s="38" t="s">
        <v>1270</v>
      </c>
    </row>
    <row r="23" spans="1:3" x14ac:dyDescent="0.25">
      <c r="A23" s="38">
        <v>21</v>
      </c>
      <c r="B23" s="38" t="s">
        <v>1306</v>
      </c>
      <c r="C23" s="38" t="s">
        <v>1270</v>
      </c>
    </row>
    <row r="24" spans="1:3" x14ac:dyDescent="0.25">
      <c r="A24" s="38">
        <v>22</v>
      </c>
      <c r="B24" s="38" t="s">
        <v>2374</v>
      </c>
      <c r="C24" s="38" t="s">
        <v>1273</v>
      </c>
    </row>
    <row r="25" spans="1:3" x14ac:dyDescent="0.25">
      <c r="A25" s="38">
        <v>23</v>
      </c>
      <c r="B25" s="38" t="s">
        <v>2356</v>
      </c>
      <c r="C25" s="38" t="s">
        <v>1270</v>
      </c>
    </row>
    <row r="26" spans="1:3" x14ac:dyDescent="0.25">
      <c r="A26" s="38">
        <v>24</v>
      </c>
      <c r="B26" s="38" t="s">
        <v>1307</v>
      </c>
      <c r="C26" s="38" t="s">
        <v>1270</v>
      </c>
    </row>
    <row r="27" spans="1:3" x14ac:dyDescent="0.25">
      <c r="A27" s="38">
        <v>26</v>
      </c>
      <c r="B27" s="38" t="s">
        <v>2135</v>
      </c>
      <c r="C27" s="38" t="s">
        <v>1270</v>
      </c>
    </row>
    <row r="28" spans="1:3" x14ac:dyDescent="0.25">
      <c r="A28" s="38">
        <v>27</v>
      </c>
      <c r="B28" s="38" t="s">
        <v>2140</v>
      </c>
      <c r="C28" s="38" t="s">
        <v>1271</v>
      </c>
    </row>
    <row r="29" spans="1:3" x14ac:dyDescent="0.25">
      <c r="A29" s="38">
        <v>28</v>
      </c>
      <c r="B29" s="38" t="s">
        <v>2176</v>
      </c>
      <c r="C29" s="38" t="s">
        <v>1271</v>
      </c>
    </row>
    <row r="30" spans="1:3" x14ac:dyDescent="0.25">
      <c r="A30" s="38">
        <v>29</v>
      </c>
      <c r="B30" s="38" t="s">
        <v>1308</v>
      </c>
      <c r="C30" s="38" t="s">
        <v>1270</v>
      </c>
    </row>
    <row r="31" spans="1:3" x14ac:dyDescent="0.25">
      <c r="A31" s="38">
        <v>30</v>
      </c>
      <c r="B31" s="38" t="s">
        <v>1309</v>
      </c>
      <c r="C31" s="38" t="s">
        <v>1273</v>
      </c>
    </row>
    <row r="32" spans="1:3" x14ac:dyDescent="0.25">
      <c r="A32" s="38">
        <v>31</v>
      </c>
      <c r="B32" s="38" t="s">
        <v>1310</v>
      </c>
      <c r="C32" s="38" t="s">
        <v>1270</v>
      </c>
    </row>
    <row r="33" spans="1:3" x14ac:dyDescent="0.25">
      <c r="A33" s="38">
        <v>32</v>
      </c>
      <c r="B33" s="38" t="s">
        <v>1311</v>
      </c>
      <c r="C33" s="38" t="s">
        <v>1270</v>
      </c>
    </row>
    <row r="34" spans="1:3" x14ac:dyDescent="0.25">
      <c r="A34" s="38">
        <v>33</v>
      </c>
      <c r="B34" s="38" t="s">
        <v>1312</v>
      </c>
      <c r="C34" s="38" t="s">
        <v>1272</v>
      </c>
    </row>
    <row r="35" spans="1:3" x14ac:dyDescent="0.25">
      <c r="A35" s="38">
        <v>34</v>
      </c>
      <c r="B35" s="38" t="s">
        <v>1313</v>
      </c>
      <c r="C35" s="38" t="s">
        <v>1270</v>
      </c>
    </row>
    <row r="36" spans="1:3" x14ac:dyDescent="0.25">
      <c r="A36" s="38">
        <v>35</v>
      </c>
      <c r="B36" s="38" t="s">
        <v>1314</v>
      </c>
      <c r="C36" s="38" t="s">
        <v>1270</v>
      </c>
    </row>
    <row r="37" spans="1:3" x14ac:dyDescent="0.25">
      <c r="A37" s="38">
        <v>36</v>
      </c>
      <c r="B37" s="38" t="s">
        <v>1315</v>
      </c>
      <c r="C37" s="38" t="s">
        <v>1270</v>
      </c>
    </row>
    <row r="38" spans="1:3" x14ac:dyDescent="0.25">
      <c r="A38" s="38">
        <v>37</v>
      </c>
      <c r="B38" s="38" t="s">
        <v>1316</v>
      </c>
      <c r="C38" s="38" t="s">
        <v>1270</v>
      </c>
    </row>
    <row r="39" spans="1:3" x14ac:dyDescent="0.25">
      <c r="A39" s="38">
        <v>39</v>
      </c>
      <c r="B39" s="38" t="s">
        <v>1317</v>
      </c>
      <c r="C39" s="38" t="s">
        <v>1270</v>
      </c>
    </row>
    <row r="40" spans="1:3" x14ac:dyDescent="0.25">
      <c r="A40" s="38">
        <v>40</v>
      </c>
      <c r="B40" s="38" t="s">
        <v>1318</v>
      </c>
      <c r="C40" s="38" t="s">
        <v>1273</v>
      </c>
    </row>
    <row r="41" spans="1:3" x14ac:dyDescent="0.25">
      <c r="A41" s="38">
        <v>42</v>
      </c>
      <c r="B41" s="38" t="s">
        <v>1319</v>
      </c>
      <c r="C41" s="38" t="s">
        <v>1273</v>
      </c>
    </row>
    <row r="42" spans="1:3" x14ac:dyDescent="0.25">
      <c r="A42" s="38">
        <v>43</v>
      </c>
      <c r="B42" s="38" t="s">
        <v>1320</v>
      </c>
      <c r="C42" s="38" t="s">
        <v>1270</v>
      </c>
    </row>
    <row r="43" spans="1:3" x14ac:dyDescent="0.25">
      <c r="A43" s="38">
        <v>44</v>
      </c>
      <c r="B43" s="38" t="s">
        <v>1321</v>
      </c>
      <c r="C43" s="38" t="s">
        <v>1272</v>
      </c>
    </row>
    <row r="44" spans="1:3" x14ac:dyDescent="0.25">
      <c r="A44" s="38">
        <v>45</v>
      </c>
      <c r="B44" s="38" t="s">
        <v>1322</v>
      </c>
      <c r="C44" s="38" t="s">
        <v>1272</v>
      </c>
    </row>
    <row r="45" spans="1:3" x14ac:dyDescent="0.25">
      <c r="A45" s="38">
        <v>47</v>
      </c>
      <c r="B45" s="38" t="s">
        <v>1323</v>
      </c>
      <c r="C45" s="38" t="s">
        <v>1272</v>
      </c>
    </row>
    <row r="46" spans="1:3" x14ac:dyDescent="0.25">
      <c r="A46" s="38">
        <v>48</v>
      </c>
      <c r="B46" s="38" t="s">
        <v>2389</v>
      </c>
      <c r="C46" s="38" t="s">
        <v>1272</v>
      </c>
    </row>
    <row r="47" spans="1:3" x14ac:dyDescent="0.25">
      <c r="A47" s="38">
        <v>50</v>
      </c>
      <c r="B47" s="38" t="s">
        <v>1324</v>
      </c>
      <c r="C47" s="38" t="s">
        <v>1272</v>
      </c>
    </row>
    <row r="48" spans="1:3" x14ac:dyDescent="0.25">
      <c r="A48" s="38">
        <v>52</v>
      </c>
      <c r="B48" s="38" t="s">
        <v>1325</v>
      </c>
      <c r="C48" s="38" t="s">
        <v>1273</v>
      </c>
    </row>
    <row r="49" spans="1:3" x14ac:dyDescent="0.25">
      <c r="A49" s="38">
        <v>53</v>
      </c>
      <c r="B49" s="38" t="s">
        <v>1326</v>
      </c>
      <c r="C49" s="38" t="s">
        <v>1273</v>
      </c>
    </row>
    <row r="50" spans="1:3" x14ac:dyDescent="0.25">
      <c r="A50" s="38">
        <v>54</v>
      </c>
      <c r="B50" s="38" t="s">
        <v>2310</v>
      </c>
      <c r="C50" s="38" t="s">
        <v>1270</v>
      </c>
    </row>
    <row r="51" spans="1:3" x14ac:dyDescent="0.25">
      <c r="A51" s="38">
        <v>56</v>
      </c>
      <c r="B51" s="38" t="s">
        <v>1327</v>
      </c>
      <c r="C51" s="38" t="s">
        <v>1270</v>
      </c>
    </row>
    <row r="52" spans="1:3" x14ac:dyDescent="0.25">
      <c r="A52" s="38">
        <v>57</v>
      </c>
      <c r="B52" s="38" t="s">
        <v>1328</v>
      </c>
      <c r="C52" s="38" t="s">
        <v>1270</v>
      </c>
    </row>
    <row r="53" spans="1:3" x14ac:dyDescent="0.25">
      <c r="A53" s="38">
        <v>60</v>
      </c>
      <c r="B53" s="38" t="s">
        <v>1329</v>
      </c>
      <c r="C53" s="38" t="s">
        <v>1270</v>
      </c>
    </row>
    <row r="54" spans="1:3" x14ac:dyDescent="0.25">
      <c r="A54" s="38">
        <v>62</v>
      </c>
      <c r="B54" s="38" t="s">
        <v>1330</v>
      </c>
      <c r="C54" s="38" t="s">
        <v>1273</v>
      </c>
    </row>
    <row r="55" spans="1:3" x14ac:dyDescent="0.25">
      <c r="A55" s="38">
        <v>63</v>
      </c>
      <c r="B55" s="38" t="s">
        <v>1331</v>
      </c>
      <c r="C55" s="38" t="s">
        <v>1273</v>
      </c>
    </row>
    <row r="56" spans="1:3" x14ac:dyDescent="0.25">
      <c r="A56" s="38">
        <v>64</v>
      </c>
      <c r="B56" s="38" t="s">
        <v>1332</v>
      </c>
      <c r="C56" s="38" t="s">
        <v>1273</v>
      </c>
    </row>
    <row r="57" spans="1:3" x14ac:dyDescent="0.25">
      <c r="A57" s="38">
        <v>67</v>
      </c>
      <c r="B57" s="38" t="s">
        <v>1333</v>
      </c>
      <c r="C57" s="38" t="s">
        <v>1271</v>
      </c>
    </row>
    <row r="58" spans="1:3" x14ac:dyDescent="0.25">
      <c r="A58" s="38">
        <v>68</v>
      </c>
      <c r="B58" s="38" t="s">
        <v>1334</v>
      </c>
      <c r="C58" s="38" t="s">
        <v>1271</v>
      </c>
    </row>
    <row r="59" spans="1:3" x14ac:dyDescent="0.25">
      <c r="A59" s="38">
        <v>70</v>
      </c>
      <c r="B59" s="38" t="s">
        <v>2313</v>
      </c>
      <c r="C59" s="38" t="s">
        <v>1270</v>
      </c>
    </row>
    <row r="60" spans="1:3" x14ac:dyDescent="0.25">
      <c r="A60" s="38">
        <v>72</v>
      </c>
      <c r="B60" s="38" t="s">
        <v>1335</v>
      </c>
      <c r="C60" s="38" t="s">
        <v>1273</v>
      </c>
    </row>
    <row r="61" spans="1:3" x14ac:dyDescent="0.25">
      <c r="A61" s="38">
        <v>73</v>
      </c>
      <c r="B61" s="38" t="s">
        <v>1336</v>
      </c>
      <c r="C61" s="38" t="s">
        <v>1273</v>
      </c>
    </row>
    <row r="62" spans="1:3" x14ac:dyDescent="0.25">
      <c r="A62" s="38">
        <v>74</v>
      </c>
      <c r="B62" s="38" t="s">
        <v>1337</v>
      </c>
      <c r="C62" s="38" t="s">
        <v>1273</v>
      </c>
    </row>
    <row r="63" spans="1:3" x14ac:dyDescent="0.25">
      <c r="A63" s="38">
        <v>75</v>
      </c>
      <c r="B63" s="38" t="s">
        <v>1338</v>
      </c>
      <c r="C63" s="38" t="s">
        <v>1273</v>
      </c>
    </row>
    <row r="64" spans="1:3" x14ac:dyDescent="0.25">
      <c r="A64" s="38">
        <v>76</v>
      </c>
      <c r="B64" s="38" t="s">
        <v>2319</v>
      </c>
      <c r="C64" s="38" t="s">
        <v>1273</v>
      </c>
    </row>
    <row r="65" spans="1:3" x14ac:dyDescent="0.25">
      <c r="A65" s="38">
        <v>77</v>
      </c>
      <c r="B65" s="38" t="s">
        <v>1339</v>
      </c>
      <c r="C65" s="38" t="s">
        <v>1273</v>
      </c>
    </row>
    <row r="66" spans="1:3" x14ac:dyDescent="0.25">
      <c r="A66" s="38">
        <v>78</v>
      </c>
      <c r="B66" s="38" t="s">
        <v>1340</v>
      </c>
      <c r="C66" s="38" t="s">
        <v>1271</v>
      </c>
    </row>
    <row r="67" spans="1:3" x14ac:dyDescent="0.25">
      <c r="A67" s="38">
        <v>79</v>
      </c>
      <c r="B67" s="38" t="s">
        <v>1341</v>
      </c>
      <c r="C67" s="38" t="s">
        <v>1273</v>
      </c>
    </row>
    <row r="68" spans="1:3" x14ac:dyDescent="0.25">
      <c r="A68" s="38">
        <v>84</v>
      </c>
      <c r="B68" s="38" t="s">
        <v>1342</v>
      </c>
      <c r="C68" s="38" t="s">
        <v>1272</v>
      </c>
    </row>
    <row r="69" spans="1:3" x14ac:dyDescent="0.25">
      <c r="A69" s="38">
        <v>85</v>
      </c>
      <c r="B69" s="38" t="s">
        <v>1343</v>
      </c>
      <c r="C69" s="38" t="s">
        <v>1270</v>
      </c>
    </row>
    <row r="70" spans="1:3" x14ac:dyDescent="0.25">
      <c r="A70" s="38">
        <v>87</v>
      </c>
      <c r="B70" s="38" t="s">
        <v>1344</v>
      </c>
      <c r="C70" s="38" t="s">
        <v>1270</v>
      </c>
    </row>
    <row r="71" spans="1:3" x14ac:dyDescent="0.25">
      <c r="A71" s="38">
        <v>88</v>
      </c>
      <c r="B71" s="38" t="s">
        <v>1345</v>
      </c>
      <c r="C71" s="38" t="s">
        <v>1273</v>
      </c>
    </row>
    <row r="72" spans="1:3" x14ac:dyDescent="0.25">
      <c r="A72" s="38">
        <v>89</v>
      </c>
      <c r="B72" s="38" t="s">
        <v>1346</v>
      </c>
      <c r="C72" s="38" t="s">
        <v>1272</v>
      </c>
    </row>
    <row r="73" spans="1:3" x14ac:dyDescent="0.25">
      <c r="A73" s="38">
        <v>90</v>
      </c>
      <c r="B73" s="38" t="s">
        <v>1347</v>
      </c>
      <c r="C73" s="38" t="s">
        <v>1271</v>
      </c>
    </row>
    <row r="74" spans="1:3" x14ac:dyDescent="0.25">
      <c r="A74" s="38">
        <v>91</v>
      </c>
      <c r="B74" s="38" t="s">
        <v>1348</v>
      </c>
      <c r="C74" s="38" t="s">
        <v>1273</v>
      </c>
    </row>
    <row r="75" spans="1:3" x14ac:dyDescent="0.25">
      <c r="A75" s="38">
        <v>92</v>
      </c>
      <c r="B75" s="38" t="s">
        <v>1349</v>
      </c>
      <c r="C75" s="38" t="s">
        <v>1273</v>
      </c>
    </row>
    <row r="76" spans="1:3" x14ac:dyDescent="0.25">
      <c r="A76" s="38">
        <v>93</v>
      </c>
      <c r="B76" s="38" t="s">
        <v>1350</v>
      </c>
      <c r="C76" s="38" t="s">
        <v>1273</v>
      </c>
    </row>
    <row r="77" spans="1:3" x14ac:dyDescent="0.25">
      <c r="A77" s="38">
        <v>94</v>
      </c>
      <c r="B77" s="38" t="s">
        <v>1351</v>
      </c>
      <c r="C77" s="38" t="s">
        <v>1273</v>
      </c>
    </row>
    <row r="78" spans="1:3" x14ac:dyDescent="0.25">
      <c r="A78" s="38">
        <v>95</v>
      </c>
      <c r="B78" s="38" t="s">
        <v>1352</v>
      </c>
      <c r="C78" s="38" t="s">
        <v>1273</v>
      </c>
    </row>
    <row r="79" spans="1:3" x14ac:dyDescent="0.25">
      <c r="A79" s="38">
        <v>96</v>
      </c>
      <c r="B79" s="38" t="s">
        <v>1885</v>
      </c>
      <c r="C79" s="38" t="s">
        <v>1270</v>
      </c>
    </row>
    <row r="80" spans="1:3" x14ac:dyDescent="0.25">
      <c r="A80" s="38">
        <v>97</v>
      </c>
      <c r="B80" s="38" t="s">
        <v>1353</v>
      </c>
      <c r="C80" s="38" t="s">
        <v>1273</v>
      </c>
    </row>
    <row r="81" spans="1:3" x14ac:dyDescent="0.25">
      <c r="A81" s="38">
        <v>98</v>
      </c>
      <c r="B81" s="38" t="s">
        <v>1354</v>
      </c>
      <c r="C81" s="38" t="s">
        <v>1273</v>
      </c>
    </row>
    <row r="82" spans="1:3" x14ac:dyDescent="0.25">
      <c r="A82" s="38">
        <v>99</v>
      </c>
      <c r="B82" s="38" t="s">
        <v>1355</v>
      </c>
      <c r="C82" s="38" t="s">
        <v>1273</v>
      </c>
    </row>
    <row r="83" spans="1:3" x14ac:dyDescent="0.25">
      <c r="A83" s="38">
        <v>101</v>
      </c>
      <c r="B83" s="38" t="s">
        <v>1356</v>
      </c>
      <c r="C83" s="38" t="s">
        <v>1272</v>
      </c>
    </row>
    <row r="84" spans="1:3" x14ac:dyDescent="0.25">
      <c r="A84" s="38">
        <v>102</v>
      </c>
      <c r="B84" s="38" t="s">
        <v>1357</v>
      </c>
      <c r="C84" s="38" t="s">
        <v>1270</v>
      </c>
    </row>
    <row r="85" spans="1:3" x14ac:dyDescent="0.25">
      <c r="A85" s="38">
        <v>103</v>
      </c>
      <c r="B85" s="38" t="s">
        <v>1358</v>
      </c>
      <c r="C85" s="38" t="s">
        <v>1272</v>
      </c>
    </row>
    <row r="86" spans="1:3" x14ac:dyDescent="0.25">
      <c r="A86" s="38">
        <v>104</v>
      </c>
      <c r="B86" s="38" t="s">
        <v>1359</v>
      </c>
      <c r="C86" s="38" t="s">
        <v>1271</v>
      </c>
    </row>
    <row r="87" spans="1:3" x14ac:dyDescent="0.25">
      <c r="A87" s="38">
        <v>105</v>
      </c>
      <c r="B87" s="38" t="s">
        <v>1360</v>
      </c>
      <c r="C87" s="38" t="s">
        <v>1273</v>
      </c>
    </row>
    <row r="88" spans="1:3" x14ac:dyDescent="0.25">
      <c r="A88" s="38">
        <v>107</v>
      </c>
      <c r="B88" s="38" t="s">
        <v>2364</v>
      </c>
      <c r="C88" s="38" t="s">
        <v>1273</v>
      </c>
    </row>
    <row r="89" spans="1:3" x14ac:dyDescent="0.25">
      <c r="A89" s="38">
        <v>111</v>
      </c>
      <c r="B89" s="38" t="s">
        <v>1361</v>
      </c>
      <c r="C89" s="38" t="s">
        <v>1271</v>
      </c>
    </row>
    <row r="90" spans="1:3" x14ac:dyDescent="0.25">
      <c r="A90" s="38">
        <v>113</v>
      </c>
      <c r="B90" s="38" t="s">
        <v>1362</v>
      </c>
      <c r="C90" s="38" t="s">
        <v>1270</v>
      </c>
    </row>
    <row r="91" spans="1:3" x14ac:dyDescent="0.25">
      <c r="A91" s="38">
        <v>114</v>
      </c>
      <c r="B91" s="38" t="s">
        <v>1363</v>
      </c>
      <c r="C91" s="38" t="s">
        <v>1271</v>
      </c>
    </row>
    <row r="92" spans="1:3" x14ac:dyDescent="0.25">
      <c r="A92" s="38">
        <v>115</v>
      </c>
      <c r="B92" s="38" t="s">
        <v>1364</v>
      </c>
      <c r="C92" s="38" t="s">
        <v>1270</v>
      </c>
    </row>
    <row r="93" spans="1:3" x14ac:dyDescent="0.25">
      <c r="A93" s="38">
        <v>117</v>
      </c>
      <c r="B93" s="38" t="s">
        <v>1366</v>
      </c>
      <c r="C93" s="38" t="s">
        <v>1271</v>
      </c>
    </row>
    <row r="94" spans="1:3" x14ac:dyDescent="0.25">
      <c r="A94" s="38">
        <v>118</v>
      </c>
      <c r="B94" s="38" t="s">
        <v>2240</v>
      </c>
      <c r="C94" s="38" t="s">
        <v>1270</v>
      </c>
    </row>
    <row r="95" spans="1:3" x14ac:dyDescent="0.25">
      <c r="A95" s="38">
        <v>119</v>
      </c>
      <c r="B95" s="38" t="s">
        <v>2216</v>
      </c>
      <c r="C95" s="38" t="s">
        <v>1273</v>
      </c>
    </row>
    <row r="96" spans="1:3" x14ac:dyDescent="0.25">
      <c r="A96" s="38">
        <v>121</v>
      </c>
      <c r="B96" s="38" t="s">
        <v>1367</v>
      </c>
      <c r="C96" s="38" t="s">
        <v>1271</v>
      </c>
    </row>
    <row r="97" spans="1:3" x14ac:dyDescent="0.25">
      <c r="A97" s="38">
        <v>125</v>
      </c>
      <c r="B97" s="38" t="s">
        <v>1368</v>
      </c>
      <c r="C97" s="38" t="s">
        <v>1270</v>
      </c>
    </row>
    <row r="98" spans="1:3" x14ac:dyDescent="0.25">
      <c r="A98" s="38">
        <v>129</v>
      </c>
      <c r="B98" s="38" t="s">
        <v>1369</v>
      </c>
      <c r="C98" s="38" t="s">
        <v>1273</v>
      </c>
    </row>
    <row r="99" spans="1:3" x14ac:dyDescent="0.25">
      <c r="A99" s="38">
        <v>131</v>
      </c>
      <c r="B99" s="38" t="s">
        <v>1370</v>
      </c>
      <c r="C99" s="38" t="s">
        <v>1272</v>
      </c>
    </row>
    <row r="100" spans="1:3" x14ac:dyDescent="0.25">
      <c r="A100" s="38">
        <v>134</v>
      </c>
      <c r="B100" s="38" t="s">
        <v>1371</v>
      </c>
      <c r="C100" s="38" t="s">
        <v>1272</v>
      </c>
    </row>
    <row r="101" spans="1:3" x14ac:dyDescent="0.25">
      <c r="A101" s="38">
        <v>135</v>
      </c>
      <c r="B101" s="38" t="s">
        <v>1372</v>
      </c>
      <c r="C101" s="38" t="s">
        <v>1272</v>
      </c>
    </row>
    <row r="102" spans="1:3" x14ac:dyDescent="0.25">
      <c r="A102" s="38">
        <v>136</v>
      </c>
      <c r="B102" s="38" t="s">
        <v>2376</v>
      </c>
      <c r="C102" s="38" t="s">
        <v>1273</v>
      </c>
    </row>
    <row r="103" spans="1:3" x14ac:dyDescent="0.25">
      <c r="A103" s="38">
        <v>137</v>
      </c>
      <c r="B103" s="38" t="s">
        <v>1373</v>
      </c>
      <c r="C103" s="38" t="s">
        <v>1272</v>
      </c>
    </row>
    <row r="104" spans="1:3" x14ac:dyDescent="0.25">
      <c r="A104" s="38">
        <v>138</v>
      </c>
      <c r="B104" s="38" t="s">
        <v>1374</v>
      </c>
      <c r="C104" s="38" t="s">
        <v>1273</v>
      </c>
    </row>
    <row r="105" spans="1:3" x14ac:dyDescent="0.25">
      <c r="A105" s="38">
        <v>139</v>
      </c>
      <c r="B105" s="38" t="s">
        <v>1375</v>
      </c>
      <c r="C105" s="38" t="s">
        <v>1270</v>
      </c>
    </row>
    <row r="106" spans="1:3" x14ac:dyDescent="0.25">
      <c r="A106" s="38">
        <v>140</v>
      </c>
      <c r="B106" s="38" t="s">
        <v>2177</v>
      </c>
      <c r="C106" s="38" t="s">
        <v>1273</v>
      </c>
    </row>
    <row r="107" spans="1:3" x14ac:dyDescent="0.25">
      <c r="A107" s="38">
        <v>142</v>
      </c>
      <c r="B107" s="38" t="s">
        <v>1376</v>
      </c>
      <c r="C107" s="38" t="s">
        <v>1273</v>
      </c>
    </row>
    <row r="108" spans="1:3" x14ac:dyDescent="0.25">
      <c r="A108" s="38">
        <v>143</v>
      </c>
      <c r="B108" s="38" t="s">
        <v>1377</v>
      </c>
      <c r="C108" s="38" t="s">
        <v>1273</v>
      </c>
    </row>
    <row r="109" spans="1:3" x14ac:dyDescent="0.25">
      <c r="A109" s="38">
        <v>144</v>
      </c>
      <c r="B109" s="38" t="s">
        <v>1378</v>
      </c>
      <c r="C109" s="38" t="s">
        <v>1273</v>
      </c>
    </row>
    <row r="110" spans="1:3" x14ac:dyDescent="0.25">
      <c r="A110" s="38">
        <v>146</v>
      </c>
      <c r="B110" s="38" t="s">
        <v>1379</v>
      </c>
      <c r="C110" s="38" t="s">
        <v>1270</v>
      </c>
    </row>
    <row r="111" spans="1:3" x14ac:dyDescent="0.25">
      <c r="A111" s="38">
        <v>147</v>
      </c>
      <c r="B111" s="38" t="s">
        <v>1380</v>
      </c>
      <c r="C111" s="38" t="s">
        <v>1270</v>
      </c>
    </row>
    <row r="112" spans="1:3" x14ac:dyDescent="0.25">
      <c r="A112" s="38">
        <v>149</v>
      </c>
      <c r="B112" s="38" t="s">
        <v>2254</v>
      </c>
      <c r="C112" s="38" t="s">
        <v>1270</v>
      </c>
    </row>
    <row r="113" spans="1:3" x14ac:dyDescent="0.25">
      <c r="A113" s="38">
        <v>151</v>
      </c>
      <c r="B113" s="38" t="s">
        <v>1381</v>
      </c>
      <c r="C113" s="38" t="s">
        <v>1273</v>
      </c>
    </row>
    <row r="114" spans="1:3" x14ac:dyDescent="0.25">
      <c r="A114" s="38">
        <v>152</v>
      </c>
      <c r="B114" s="38" t="s">
        <v>1382</v>
      </c>
      <c r="C114" s="38" t="s">
        <v>1270</v>
      </c>
    </row>
    <row r="115" spans="1:3" x14ac:dyDescent="0.25">
      <c r="A115" s="38">
        <v>153</v>
      </c>
      <c r="B115" s="38" t="s">
        <v>1383</v>
      </c>
      <c r="C115" s="38" t="s">
        <v>1270</v>
      </c>
    </row>
    <row r="116" spans="1:3" x14ac:dyDescent="0.25">
      <c r="A116" s="38">
        <v>154</v>
      </c>
      <c r="B116" s="38" t="s">
        <v>1384</v>
      </c>
      <c r="C116" s="38" t="s">
        <v>1273</v>
      </c>
    </row>
    <row r="117" spans="1:3" x14ac:dyDescent="0.25">
      <c r="A117" s="38">
        <v>157</v>
      </c>
      <c r="B117" s="38" t="s">
        <v>1385</v>
      </c>
      <c r="C117" s="38" t="s">
        <v>1273</v>
      </c>
    </row>
    <row r="118" spans="1:3" x14ac:dyDescent="0.25">
      <c r="A118" s="38">
        <v>158</v>
      </c>
      <c r="B118" s="38" t="s">
        <v>1386</v>
      </c>
      <c r="C118" s="38" t="s">
        <v>1271</v>
      </c>
    </row>
    <row r="119" spans="1:3" x14ac:dyDescent="0.25">
      <c r="A119" s="38">
        <v>159</v>
      </c>
      <c r="B119" s="38" t="s">
        <v>1387</v>
      </c>
      <c r="C119" s="38" t="s">
        <v>1271</v>
      </c>
    </row>
    <row r="120" spans="1:3" x14ac:dyDescent="0.25">
      <c r="A120" s="38">
        <v>160</v>
      </c>
      <c r="B120" s="38" t="s">
        <v>1388</v>
      </c>
      <c r="C120" s="38" t="s">
        <v>1270</v>
      </c>
    </row>
    <row r="121" spans="1:3" x14ac:dyDescent="0.25">
      <c r="A121" s="38">
        <v>161</v>
      </c>
      <c r="B121" s="38" t="s">
        <v>1389</v>
      </c>
      <c r="C121" s="38" t="s">
        <v>1271</v>
      </c>
    </row>
    <row r="122" spans="1:3" x14ac:dyDescent="0.25">
      <c r="A122" s="38">
        <v>162</v>
      </c>
      <c r="B122" s="38" t="s">
        <v>1901</v>
      </c>
      <c r="C122" s="38" t="s">
        <v>1270</v>
      </c>
    </row>
    <row r="123" spans="1:3" x14ac:dyDescent="0.25">
      <c r="A123" s="38">
        <v>165</v>
      </c>
      <c r="B123" s="38" t="s">
        <v>2305</v>
      </c>
      <c r="C123" s="38" t="s">
        <v>1270</v>
      </c>
    </row>
    <row r="124" spans="1:3" x14ac:dyDescent="0.25">
      <c r="A124" s="38">
        <v>166</v>
      </c>
      <c r="B124" s="38" t="s">
        <v>2527</v>
      </c>
      <c r="C124" s="38" t="s">
        <v>1273</v>
      </c>
    </row>
    <row r="125" spans="1:3" x14ac:dyDescent="0.25">
      <c r="A125" s="38">
        <v>167</v>
      </c>
      <c r="B125" s="38" t="s">
        <v>1390</v>
      </c>
      <c r="C125" s="38" t="s">
        <v>1270</v>
      </c>
    </row>
    <row r="126" spans="1:3" x14ac:dyDescent="0.25">
      <c r="A126" s="38">
        <v>169</v>
      </c>
      <c r="B126" s="38" t="s">
        <v>1391</v>
      </c>
      <c r="C126" s="38" t="s">
        <v>1270</v>
      </c>
    </row>
    <row r="127" spans="1:3" x14ac:dyDescent="0.25">
      <c r="A127" s="38">
        <v>171</v>
      </c>
      <c r="B127" s="38" t="s">
        <v>1392</v>
      </c>
      <c r="C127" s="38" t="s">
        <v>1273</v>
      </c>
    </row>
    <row r="128" spans="1:3" x14ac:dyDescent="0.25">
      <c r="A128" s="38">
        <v>172</v>
      </c>
      <c r="B128" s="38" t="s">
        <v>1393</v>
      </c>
      <c r="C128" s="38" t="s">
        <v>1273</v>
      </c>
    </row>
    <row r="129" spans="1:3" x14ac:dyDescent="0.25">
      <c r="A129" s="38">
        <v>175</v>
      </c>
      <c r="B129" s="38" t="s">
        <v>1394</v>
      </c>
      <c r="C129" s="38" t="s">
        <v>1270</v>
      </c>
    </row>
    <row r="130" spans="1:3" x14ac:dyDescent="0.25">
      <c r="A130" s="38">
        <v>180</v>
      </c>
      <c r="B130" s="38" t="s">
        <v>1395</v>
      </c>
      <c r="C130" s="38" t="s">
        <v>1270</v>
      </c>
    </row>
    <row r="131" spans="1:3" x14ac:dyDescent="0.25">
      <c r="A131" s="38">
        <v>181</v>
      </c>
      <c r="B131" s="38" t="s">
        <v>1396</v>
      </c>
      <c r="C131" s="38" t="s">
        <v>1273</v>
      </c>
    </row>
    <row r="132" spans="1:3" x14ac:dyDescent="0.25">
      <c r="A132" s="38">
        <v>182</v>
      </c>
      <c r="B132" s="38" t="s">
        <v>1397</v>
      </c>
      <c r="C132" s="38" t="s">
        <v>1272</v>
      </c>
    </row>
    <row r="133" spans="1:3" x14ac:dyDescent="0.25">
      <c r="A133" s="38">
        <v>183</v>
      </c>
      <c r="B133" s="38" t="s">
        <v>2252</v>
      </c>
      <c r="C133" s="38" t="s">
        <v>1270</v>
      </c>
    </row>
    <row r="134" spans="1:3" x14ac:dyDescent="0.25">
      <c r="A134" s="38">
        <v>184</v>
      </c>
      <c r="B134" s="38" t="s">
        <v>1398</v>
      </c>
      <c r="C134" s="38" t="s">
        <v>1270</v>
      </c>
    </row>
    <row r="135" spans="1:3" x14ac:dyDescent="0.25">
      <c r="A135" s="38">
        <v>185</v>
      </c>
      <c r="B135" s="38" t="s">
        <v>1399</v>
      </c>
      <c r="C135" s="38" t="s">
        <v>1270</v>
      </c>
    </row>
    <row r="136" spans="1:3" x14ac:dyDescent="0.25">
      <c r="A136" s="38">
        <v>188</v>
      </c>
      <c r="B136" s="38" t="s">
        <v>1400</v>
      </c>
      <c r="C136" s="38" t="s">
        <v>1271</v>
      </c>
    </row>
    <row r="137" spans="1:3" x14ac:dyDescent="0.25">
      <c r="A137" s="38">
        <v>189</v>
      </c>
      <c r="B137" s="38" t="s">
        <v>1401</v>
      </c>
      <c r="C137" s="38" t="s">
        <v>1273</v>
      </c>
    </row>
    <row r="138" spans="1:3" x14ac:dyDescent="0.25">
      <c r="A138" s="38">
        <v>192</v>
      </c>
      <c r="B138" s="38" t="s">
        <v>1402</v>
      </c>
      <c r="C138" s="38" t="s">
        <v>1270</v>
      </c>
    </row>
    <row r="139" spans="1:3" x14ac:dyDescent="0.25">
      <c r="A139" s="38">
        <v>193</v>
      </c>
      <c r="B139" s="38" t="s">
        <v>1403</v>
      </c>
      <c r="C139" s="38" t="s">
        <v>1273</v>
      </c>
    </row>
    <row r="140" spans="1:3" x14ac:dyDescent="0.25">
      <c r="A140" s="38">
        <v>194</v>
      </c>
      <c r="B140" s="38" t="s">
        <v>1404</v>
      </c>
      <c r="C140" s="38" t="s">
        <v>1270</v>
      </c>
    </row>
    <row r="141" spans="1:3" x14ac:dyDescent="0.25">
      <c r="A141" s="38">
        <v>196</v>
      </c>
      <c r="B141" s="38" t="s">
        <v>1405</v>
      </c>
      <c r="C141" s="38" t="s">
        <v>1273</v>
      </c>
    </row>
    <row r="142" spans="1:3" x14ac:dyDescent="0.25">
      <c r="A142" s="38">
        <v>198</v>
      </c>
      <c r="B142" s="38" t="s">
        <v>1406</v>
      </c>
      <c r="C142" s="38" t="s">
        <v>1273</v>
      </c>
    </row>
    <row r="143" spans="1:3" x14ac:dyDescent="0.25">
      <c r="A143" s="38">
        <v>199</v>
      </c>
      <c r="B143" s="38" t="s">
        <v>2332</v>
      </c>
      <c r="C143" s="38" t="s">
        <v>1270</v>
      </c>
    </row>
    <row r="144" spans="1:3" x14ac:dyDescent="0.25">
      <c r="A144" s="38">
        <v>201</v>
      </c>
      <c r="B144" s="38" t="s">
        <v>1407</v>
      </c>
      <c r="C144" s="38" t="s">
        <v>1273</v>
      </c>
    </row>
    <row r="145" spans="1:3" x14ac:dyDescent="0.25">
      <c r="A145" s="38">
        <v>204</v>
      </c>
      <c r="B145" s="38" t="s">
        <v>1888</v>
      </c>
      <c r="C145" s="38" t="s">
        <v>1271</v>
      </c>
    </row>
    <row r="146" spans="1:3" x14ac:dyDescent="0.25">
      <c r="A146" s="38">
        <v>208</v>
      </c>
      <c r="B146" s="38" t="s">
        <v>1408</v>
      </c>
      <c r="C146" s="38" t="s">
        <v>1273</v>
      </c>
    </row>
    <row r="147" spans="1:3" x14ac:dyDescent="0.25">
      <c r="A147" s="38">
        <v>209</v>
      </c>
      <c r="B147" s="38" t="s">
        <v>1409</v>
      </c>
      <c r="C147" s="38" t="s">
        <v>1271</v>
      </c>
    </row>
    <row r="148" spans="1:3" s="68" customFormat="1" x14ac:dyDescent="0.25">
      <c r="A148" s="108">
        <v>211</v>
      </c>
      <c r="B148" s="108" t="s">
        <v>1410</v>
      </c>
      <c r="C148" s="108" t="s">
        <v>1271</v>
      </c>
    </row>
    <row r="149" spans="1:3" x14ac:dyDescent="0.25">
      <c r="A149" s="38">
        <v>212</v>
      </c>
      <c r="B149" s="38" t="s">
        <v>1411</v>
      </c>
      <c r="C149" s="38" t="s">
        <v>1270</v>
      </c>
    </row>
    <row r="150" spans="1:3" x14ac:dyDescent="0.25">
      <c r="A150" s="38">
        <v>213</v>
      </c>
      <c r="B150" s="38" t="s">
        <v>1412</v>
      </c>
      <c r="C150" s="38" t="s">
        <v>1271</v>
      </c>
    </row>
    <row r="151" spans="1:3" x14ac:dyDescent="0.25">
      <c r="A151" s="38">
        <v>214</v>
      </c>
      <c r="B151" s="38" t="s">
        <v>2565</v>
      </c>
      <c r="C151" s="38" t="s">
        <v>1271</v>
      </c>
    </row>
    <row r="152" spans="1:3" x14ac:dyDescent="0.25">
      <c r="A152" s="38">
        <v>216</v>
      </c>
      <c r="B152" s="38" t="s">
        <v>1413</v>
      </c>
      <c r="C152" s="38" t="s">
        <v>1271</v>
      </c>
    </row>
    <row r="153" spans="1:3" x14ac:dyDescent="0.25">
      <c r="A153" s="38">
        <v>217</v>
      </c>
      <c r="B153" s="38" t="s">
        <v>1414</v>
      </c>
      <c r="C153" s="38" t="s">
        <v>1271</v>
      </c>
    </row>
    <row r="154" spans="1:3" x14ac:dyDescent="0.25">
      <c r="A154" s="38">
        <v>218</v>
      </c>
      <c r="B154" s="38" t="s">
        <v>1415</v>
      </c>
      <c r="C154" s="38" t="s">
        <v>1271</v>
      </c>
    </row>
    <row r="155" spans="1:3" x14ac:dyDescent="0.25">
      <c r="A155" s="38">
        <v>219</v>
      </c>
      <c r="B155" s="38" t="s">
        <v>1416</v>
      </c>
      <c r="C155" s="38" t="s">
        <v>1271</v>
      </c>
    </row>
    <row r="156" spans="1:3" x14ac:dyDescent="0.25">
      <c r="A156" s="38">
        <v>222</v>
      </c>
      <c r="B156" s="38" t="s">
        <v>1417</v>
      </c>
      <c r="C156" s="38" t="s">
        <v>1271</v>
      </c>
    </row>
    <row r="157" spans="1:3" x14ac:dyDescent="0.25">
      <c r="A157" s="38">
        <v>223</v>
      </c>
      <c r="B157" s="38" t="s">
        <v>1418</v>
      </c>
      <c r="C157" s="38" t="s">
        <v>1270</v>
      </c>
    </row>
    <row r="158" spans="1:3" x14ac:dyDescent="0.25">
      <c r="A158" s="38">
        <v>224</v>
      </c>
      <c r="B158" s="38" t="s">
        <v>2352</v>
      </c>
      <c r="C158" s="38" t="s">
        <v>1270</v>
      </c>
    </row>
    <row r="159" spans="1:3" x14ac:dyDescent="0.25">
      <c r="A159" s="38">
        <v>225</v>
      </c>
      <c r="B159" s="38" t="s">
        <v>2351</v>
      </c>
      <c r="C159" s="38" t="s">
        <v>1270</v>
      </c>
    </row>
    <row r="160" spans="1:3" x14ac:dyDescent="0.25">
      <c r="A160" s="38">
        <v>227</v>
      </c>
      <c r="B160" s="38" t="s">
        <v>2335</v>
      </c>
      <c r="C160" s="38" t="s">
        <v>1270</v>
      </c>
    </row>
    <row r="161" spans="1:3" x14ac:dyDescent="0.25">
      <c r="A161" s="38">
        <v>228</v>
      </c>
      <c r="B161" s="38" t="s">
        <v>1419</v>
      </c>
      <c r="C161" s="38" t="s">
        <v>1273</v>
      </c>
    </row>
    <row r="162" spans="1:3" x14ac:dyDescent="0.25">
      <c r="A162" s="38">
        <v>231</v>
      </c>
      <c r="B162" s="38" t="s">
        <v>1420</v>
      </c>
      <c r="C162" s="38" t="s">
        <v>1270</v>
      </c>
    </row>
    <row r="163" spans="1:3" x14ac:dyDescent="0.25">
      <c r="A163" s="38">
        <v>232</v>
      </c>
      <c r="B163" s="38" t="s">
        <v>1421</v>
      </c>
      <c r="C163" s="38" t="s">
        <v>1270</v>
      </c>
    </row>
    <row r="164" spans="1:3" x14ac:dyDescent="0.25">
      <c r="A164" s="38">
        <v>234</v>
      </c>
      <c r="B164" s="38" t="s">
        <v>1422</v>
      </c>
      <c r="C164" s="38" t="s">
        <v>1270</v>
      </c>
    </row>
    <row r="165" spans="1:3" x14ac:dyDescent="0.25">
      <c r="A165" s="38">
        <v>235</v>
      </c>
      <c r="B165" s="38" t="s">
        <v>1423</v>
      </c>
      <c r="C165" s="38" t="s">
        <v>1270</v>
      </c>
    </row>
    <row r="166" spans="1:3" x14ac:dyDescent="0.25">
      <c r="A166" s="38">
        <v>237</v>
      </c>
      <c r="B166" s="38" t="s">
        <v>1424</v>
      </c>
      <c r="C166" s="38" t="s">
        <v>1270</v>
      </c>
    </row>
    <row r="167" spans="1:3" x14ac:dyDescent="0.25">
      <c r="A167" s="38">
        <v>238</v>
      </c>
      <c r="B167" s="38" t="s">
        <v>1425</v>
      </c>
      <c r="C167" s="38" t="s">
        <v>1270</v>
      </c>
    </row>
    <row r="168" spans="1:3" x14ac:dyDescent="0.25">
      <c r="A168" s="38">
        <v>239</v>
      </c>
      <c r="B168" s="38" t="s">
        <v>1426</v>
      </c>
      <c r="C168" s="38" t="s">
        <v>1270</v>
      </c>
    </row>
    <row r="169" spans="1:3" x14ac:dyDescent="0.25">
      <c r="A169" s="38">
        <v>240</v>
      </c>
      <c r="B169" s="38" t="s">
        <v>1427</v>
      </c>
      <c r="C169" s="38" t="s">
        <v>1270</v>
      </c>
    </row>
    <row r="170" spans="1:3" x14ac:dyDescent="0.25">
      <c r="A170" s="38">
        <v>241</v>
      </c>
      <c r="B170" s="38" t="s">
        <v>1428</v>
      </c>
      <c r="C170" s="38" t="s">
        <v>1270</v>
      </c>
    </row>
    <row r="171" spans="1:3" x14ac:dyDescent="0.25">
      <c r="A171" s="38">
        <v>243</v>
      </c>
      <c r="B171" s="38" t="s">
        <v>2312</v>
      </c>
      <c r="C171" s="38" t="s">
        <v>1270</v>
      </c>
    </row>
    <row r="172" spans="1:3" x14ac:dyDescent="0.25">
      <c r="A172" s="38">
        <v>244</v>
      </c>
      <c r="B172" s="38" t="s">
        <v>1429</v>
      </c>
      <c r="C172" s="38" t="s">
        <v>1270</v>
      </c>
    </row>
    <row r="173" spans="1:3" x14ac:dyDescent="0.25">
      <c r="A173" s="38">
        <v>245</v>
      </c>
      <c r="B173" s="38" t="s">
        <v>2136</v>
      </c>
      <c r="C173" s="38" t="s">
        <v>1273</v>
      </c>
    </row>
    <row r="174" spans="1:3" x14ac:dyDescent="0.25">
      <c r="A174" s="38">
        <v>246</v>
      </c>
      <c r="B174" s="38" t="s">
        <v>1430</v>
      </c>
      <c r="C174" s="38" t="s">
        <v>1270</v>
      </c>
    </row>
    <row r="175" spans="1:3" x14ac:dyDescent="0.25">
      <c r="A175" s="38">
        <v>248</v>
      </c>
      <c r="B175" s="38" t="s">
        <v>1431</v>
      </c>
      <c r="C175" s="38" t="s">
        <v>1270</v>
      </c>
    </row>
    <row r="176" spans="1:3" x14ac:dyDescent="0.25">
      <c r="A176" s="38">
        <v>249</v>
      </c>
      <c r="B176" s="38" t="s">
        <v>1432</v>
      </c>
      <c r="C176" s="38" t="s">
        <v>1272</v>
      </c>
    </row>
    <row r="177" spans="1:3" x14ac:dyDescent="0.25">
      <c r="A177" s="38">
        <v>250</v>
      </c>
      <c r="B177" s="38" t="s">
        <v>2321</v>
      </c>
      <c r="C177" s="38" t="s">
        <v>1272</v>
      </c>
    </row>
    <row r="178" spans="1:3" x14ac:dyDescent="0.25">
      <c r="A178" s="38">
        <v>252</v>
      </c>
      <c r="B178" s="38" t="s">
        <v>1433</v>
      </c>
      <c r="C178" s="38" t="s">
        <v>1272</v>
      </c>
    </row>
    <row r="179" spans="1:3" x14ac:dyDescent="0.25">
      <c r="A179" s="38">
        <v>253</v>
      </c>
      <c r="B179" s="38" t="s">
        <v>1434</v>
      </c>
      <c r="C179" s="38" t="s">
        <v>1273</v>
      </c>
    </row>
    <row r="180" spans="1:3" x14ac:dyDescent="0.25">
      <c r="A180" s="38">
        <v>256</v>
      </c>
      <c r="B180" s="38" t="s">
        <v>1435</v>
      </c>
      <c r="C180" s="38" t="s">
        <v>1273</v>
      </c>
    </row>
    <row r="181" spans="1:3" x14ac:dyDescent="0.25">
      <c r="A181" s="38">
        <v>257</v>
      </c>
      <c r="B181" s="38" t="s">
        <v>2375</v>
      </c>
      <c r="C181" s="38" t="s">
        <v>1273</v>
      </c>
    </row>
    <row r="182" spans="1:3" x14ac:dyDescent="0.25">
      <c r="A182" s="38">
        <v>259</v>
      </c>
      <c r="B182" s="38" t="s">
        <v>2330</v>
      </c>
      <c r="C182" s="38" t="s">
        <v>1270</v>
      </c>
    </row>
    <row r="183" spans="1:3" x14ac:dyDescent="0.25">
      <c r="A183" s="38">
        <v>261</v>
      </c>
      <c r="B183" s="38" t="s">
        <v>2379</v>
      </c>
      <c r="C183" s="38" t="s">
        <v>1273</v>
      </c>
    </row>
    <row r="184" spans="1:3" x14ac:dyDescent="0.25">
      <c r="A184" s="38">
        <v>262</v>
      </c>
      <c r="B184" s="38" t="s">
        <v>1436</v>
      </c>
      <c r="C184" s="38" t="s">
        <v>1273</v>
      </c>
    </row>
    <row r="185" spans="1:3" x14ac:dyDescent="0.25">
      <c r="A185" s="38">
        <v>264</v>
      </c>
      <c r="B185" s="38" t="s">
        <v>1437</v>
      </c>
      <c r="C185" s="38" t="s">
        <v>1270</v>
      </c>
    </row>
    <row r="186" spans="1:3" x14ac:dyDescent="0.25">
      <c r="A186" s="38">
        <v>265</v>
      </c>
      <c r="B186" s="38" t="s">
        <v>1991</v>
      </c>
      <c r="C186" s="38" t="s">
        <v>1271</v>
      </c>
    </row>
    <row r="187" spans="1:3" x14ac:dyDescent="0.25">
      <c r="A187" s="38">
        <v>266</v>
      </c>
      <c r="B187" s="38" t="s">
        <v>1438</v>
      </c>
      <c r="C187" s="38" t="s">
        <v>1273</v>
      </c>
    </row>
    <row r="188" spans="1:3" x14ac:dyDescent="0.25">
      <c r="A188" s="38">
        <v>267</v>
      </c>
      <c r="B188" s="38" t="s">
        <v>1439</v>
      </c>
      <c r="C188" s="38" t="s">
        <v>1270</v>
      </c>
    </row>
    <row r="189" spans="1:3" x14ac:dyDescent="0.25">
      <c r="A189" s="38">
        <v>268</v>
      </c>
      <c r="B189" s="38" t="s">
        <v>1440</v>
      </c>
      <c r="C189" s="38" t="s">
        <v>1271</v>
      </c>
    </row>
    <row r="190" spans="1:3" x14ac:dyDescent="0.25">
      <c r="A190" s="38">
        <v>272</v>
      </c>
      <c r="B190" s="38" t="s">
        <v>1441</v>
      </c>
      <c r="C190" s="38" t="s">
        <v>1270</v>
      </c>
    </row>
    <row r="191" spans="1:3" x14ac:dyDescent="0.25">
      <c r="A191" s="38">
        <v>275</v>
      </c>
      <c r="B191" s="38" t="s">
        <v>1442</v>
      </c>
      <c r="C191" s="38" t="s">
        <v>1273</v>
      </c>
    </row>
    <row r="192" spans="1:3" x14ac:dyDescent="0.25">
      <c r="A192" s="38">
        <v>276</v>
      </c>
      <c r="B192" s="38" t="s">
        <v>1443</v>
      </c>
      <c r="C192" s="38" t="s">
        <v>1273</v>
      </c>
    </row>
    <row r="193" spans="1:3" x14ac:dyDescent="0.25">
      <c r="A193" s="38">
        <v>277</v>
      </c>
      <c r="B193" s="38" t="s">
        <v>1444</v>
      </c>
      <c r="C193" s="38" t="s">
        <v>1273</v>
      </c>
    </row>
    <row r="194" spans="1:3" x14ac:dyDescent="0.25">
      <c r="A194" s="38">
        <v>279</v>
      </c>
      <c r="B194" s="38" t="s">
        <v>2308</v>
      </c>
      <c r="C194" s="38" t="s">
        <v>1270</v>
      </c>
    </row>
    <row r="195" spans="1:3" x14ac:dyDescent="0.25">
      <c r="A195" s="38">
        <v>280</v>
      </c>
      <c r="B195" s="38" t="s">
        <v>1445</v>
      </c>
      <c r="C195" s="38" t="s">
        <v>1270</v>
      </c>
    </row>
    <row r="196" spans="1:3" x14ac:dyDescent="0.25">
      <c r="A196" s="38">
        <v>281</v>
      </c>
      <c r="B196" s="38" t="s">
        <v>1446</v>
      </c>
      <c r="C196" s="38" t="s">
        <v>1270</v>
      </c>
    </row>
    <row r="197" spans="1:3" x14ac:dyDescent="0.25">
      <c r="A197" s="38">
        <v>282</v>
      </c>
      <c r="B197" s="38" t="s">
        <v>1447</v>
      </c>
      <c r="C197" s="38" t="s">
        <v>1273</v>
      </c>
    </row>
    <row r="198" spans="1:3" x14ac:dyDescent="0.25">
      <c r="A198" s="38">
        <v>283</v>
      </c>
      <c r="B198" s="38" t="s">
        <v>1448</v>
      </c>
      <c r="C198" s="38" t="s">
        <v>1273</v>
      </c>
    </row>
    <row r="199" spans="1:3" x14ac:dyDescent="0.25">
      <c r="A199" s="38">
        <v>285</v>
      </c>
      <c r="B199" s="38" t="s">
        <v>1449</v>
      </c>
      <c r="C199" s="38" t="s">
        <v>1273</v>
      </c>
    </row>
    <row r="200" spans="1:3" x14ac:dyDescent="0.25">
      <c r="A200" s="38">
        <v>288</v>
      </c>
      <c r="B200" s="38" t="s">
        <v>2290</v>
      </c>
      <c r="C200" s="38" t="s">
        <v>1273</v>
      </c>
    </row>
    <row r="201" spans="1:3" x14ac:dyDescent="0.25">
      <c r="A201" s="38">
        <v>289</v>
      </c>
      <c r="B201" s="38" t="s">
        <v>2251</v>
      </c>
      <c r="C201" s="38" t="s">
        <v>1271</v>
      </c>
    </row>
    <row r="202" spans="1:3" x14ac:dyDescent="0.25">
      <c r="A202" s="38">
        <v>290</v>
      </c>
      <c r="B202" s="38" t="s">
        <v>1450</v>
      </c>
      <c r="C202" s="38" t="s">
        <v>1273</v>
      </c>
    </row>
    <row r="203" spans="1:3" x14ac:dyDescent="0.25">
      <c r="A203" s="38">
        <v>291</v>
      </c>
      <c r="B203" s="38" t="s">
        <v>2344</v>
      </c>
      <c r="C203" s="38" t="s">
        <v>1273</v>
      </c>
    </row>
    <row r="204" spans="1:3" x14ac:dyDescent="0.25">
      <c r="A204" s="38">
        <v>292</v>
      </c>
      <c r="B204" s="38" t="s">
        <v>1451</v>
      </c>
      <c r="C204" s="38" t="s">
        <v>1273</v>
      </c>
    </row>
    <row r="205" spans="1:3" x14ac:dyDescent="0.25">
      <c r="A205" s="38">
        <v>293</v>
      </c>
      <c r="B205" s="38" t="s">
        <v>2353</v>
      </c>
      <c r="C205" s="38" t="s">
        <v>1271</v>
      </c>
    </row>
    <row r="206" spans="1:3" x14ac:dyDescent="0.25">
      <c r="A206" s="38">
        <v>294</v>
      </c>
      <c r="B206" s="38" t="s">
        <v>1452</v>
      </c>
      <c r="C206" s="38" t="s">
        <v>1271</v>
      </c>
    </row>
    <row r="207" spans="1:3" x14ac:dyDescent="0.25">
      <c r="A207" s="38">
        <v>295</v>
      </c>
      <c r="B207" s="38" t="s">
        <v>1453</v>
      </c>
      <c r="C207" s="38" t="s">
        <v>1271</v>
      </c>
    </row>
    <row r="208" spans="1:3" x14ac:dyDescent="0.25">
      <c r="A208" s="38">
        <v>296</v>
      </c>
      <c r="B208" s="38" t="s">
        <v>1454</v>
      </c>
      <c r="C208" s="38" t="s">
        <v>1272</v>
      </c>
    </row>
    <row r="209" spans="1:3" x14ac:dyDescent="0.25">
      <c r="A209" s="38">
        <v>297</v>
      </c>
      <c r="B209" s="38" t="s">
        <v>1455</v>
      </c>
      <c r="C209" s="38" t="s">
        <v>1272</v>
      </c>
    </row>
    <row r="210" spans="1:3" x14ac:dyDescent="0.25">
      <c r="A210" s="38">
        <v>298</v>
      </c>
      <c r="B210" s="38" t="s">
        <v>1456</v>
      </c>
      <c r="C210" s="38" t="s">
        <v>1270</v>
      </c>
    </row>
    <row r="211" spans="1:3" x14ac:dyDescent="0.25">
      <c r="A211" s="38">
        <v>299</v>
      </c>
      <c r="B211" s="38" t="s">
        <v>1457</v>
      </c>
      <c r="C211" s="38" t="s">
        <v>1273</v>
      </c>
    </row>
    <row r="212" spans="1:3" x14ac:dyDescent="0.25">
      <c r="A212" s="38">
        <v>300</v>
      </c>
      <c r="B212" s="38" t="s">
        <v>1458</v>
      </c>
      <c r="C212" s="38" t="s">
        <v>1270</v>
      </c>
    </row>
    <row r="213" spans="1:3" x14ac:dyDescent="0.25">
      <c r="A213" s="38">
        <v>301</v>
      </c>
      <c r="B213" s="38" t="s">
        <v>1459</v>
      </c>
      <c r="C213" s="38" t="s">
        <v>1272</v>
      </c>
    </row>
    <row r="214" spans="1:3" x14ac:dyDescent="0.25">
      <c r="A214" s="38">
        <v>302</v>
      </c>
      <c r="B214" s="38" t="s">
        <v>1460</v>
      </c>
      <c r="C214" s="38" t="s">
        <v>1270</v>
      </c>
    </row>
    <row r="215" spans="1:3" x14ac:dyDescent="0.25">
      <c r="A215" s="38">
        <v>304</v>
      </c>
      <c r="B215" s="38" t="s">
        <v>1461</v>
      </c>
      <c r="C215" s="38" t="s">
        <v>1273</v>
      </c>
    </row>
    <row r="216" spans="1:3" x14ac:dyDescent="0.25">
      <c r="A216" s="38">
        <v>306</v>
      </c>
      <c r="B216" s="38" t="s">
        <v>1886</v>
      </c>
      <c r="C216" s="38" t="s">
        <v>1273</v>
      </c>
    </row>
    <row r="217" spans="1:3" x14ac:dyDescent="0.25">
      <c r="A217" s="38">
        <v>307</v>
      </c>
      <c r="B217" s="38" t="s">
        <v>2178</v>
      </c>
      <c r="C217" s="38" t="s">
        <v>1273</v>
      </c>
    </row>
    <row r="218" spans="1:3" x14ac:dyDescent="0.25">
      <c r="A218" s="38">
        <v>308</v>
      </c>
      <c r="B218" s="38" t="s">
        <v>2576</v>
      </c>
      <c r="C218" s="38" t="s">
        <v>1270</v>
      </c>
    </row>
    <row r="219" spans="1:3" x14ac:dyDescent="0.25">
      <c r="A219" s="38">
        <v>309</v>
      </c>
      <c r="B219" s="38" t="s">
        <v>1462</v>
      </c>
      <c r="C219" s="38" t="s">
        <v>1271</v>
      </c>
    </row>
    <row r="220" spans="1:3" x14ac:dyDescent="0.25">
      <c r="A220" s="38">
        <v>310</v>
      </c>
      <c r="B220" s="38" t="s">
        <v>1463</v>
      </c>
      <c r="C220" s="38" t="s">
        <v>1273</v>
      </c>
    </row>
    <row r="221" spans="1:3" x14ac:dyDescent="0.25">
      <c r="A221" s="38">
        <v>311</v>
      </c>
      <c r="B221" s="38" t="s">
        <v>2179</v>
      </c>
      <c r="C221" s="38" t="s">
        <v>1272</v>
      </c>
    </row>
    <row r="222" spans="1:3" x14ac:dyDescent="0.25">
      <c r="A222" s="38">
        <v>312</v>
      </c>
      <c r="B222" s="38" t="s">
        <v>1464</v>
      </c>
      <c r="C222" s="38" t="s">
        <v>1270</v>
      </c>
    </row>
    <row r="223" spans="1:3" x14ac:dyDescent="0.25">
      <c r="A223" s="38">
        <v>313</v>
      </c>
      <c r="B223" s="38" t="s">
        <v>2377</v>
      </c>
      <c r="C223" s="38" t="s">
        <v>1273</v>
      </c>
    </row>
    <row r="224" spans="1:3" x14ac:dyDescent="0.25">
      <c r="A224" s="38">
        <v>314</v>
      </c>
      <c r="B224" s="38" t="s">
        <v>1465</v>
      </c>
      <c r="C224" s="38" t="s">
        <v>1270</v>
      </c>
    </row>
    <row r="225" spans="1:3" x14ac:dyDescent="0.25">
      <c r="A225" s="38">
        <v>315</v>
      </c>
      <c r="B225" s="38" t="s">
        <v>1466</v>
      </c>
      <c r="C225" s="38" t="s">
        <v>1273</v>
      </c>
    </row>
    <row r="226" spans="1:3" x14ac:dyDescent="0.25">
      <c r="A226" s="38">
        <v>317</v>
      </c>
      <c r="B226" s="38" t="s">
        <v>1931</v>
      </c>
      <c r="C226" s="38" t="s">
        <v>1273</v>
      </c>
    </row>
    <row r="227" spans="1:3" x14ac:dyDescent="0.25">
      <c r="A227" s="38">
        <v>318</v>
      </c>
      <c r="B227" s="38" t="s">
        <v>2304</v>
      </c>
      <c r="C227" s="38" t="s">
        <v>1270</v>
      </c>
    </row>
    <row r="228" spans="1:3" x14ac:dyDescent="0.25">
      <c r="A228" s="38">
        <v>319</v>
      </c>
      <c r="B228" s="38" t="s">
        <v>1938</v>
      </c>
      <c r="C228" s="38" t="s">
        <v>1270</v>
      </c>
    </row>
    <row r="229" spans="1:3" x14ac:dyDescent="0.25">
      <c r="A229" s="38">
        <v>320</v>
      </c>
      <c r="B229" s="38" t="s">
        <v>1976</v>
      </c>
      <c r="C229" s="38" t="s">
        <v>1271</v>
      </c>
    </row>
    <row r="230" spans="1:3" x14ac:dyDescent="0.25">
      <c r="A230" s="38">
        <v>321</v>
      </c>
      <c r="B230" s="38" t="s">
        <v>1467</v>
      </c>
      <c r="C230" s="38" t="s">
        <v>1270</v>
      </c>
    </row>
    <row r="231" spans="1:3" x14ac:dyDescent="0.25">
      <c r="A231" s="38">
        <v>325</v>
      </c>
      <c r="B231" s="38" t="s">
        <v>1919</v>
      </c>
      <c r="C231" s="38" t="s">
        <v>1270</v>
      </c>
    </row>
    <row r="232" spans="1:3" x14ac:dyDescent="0.25">
      <c r="A232" s="38">
        <v>326</v>
      </c>
      <c r="B232" s="38" t="s">
        <v>2311</v>
      </c>
      <c r="C232" s="38" t="s">
        <v>1270</v>
      </c>
    </row>
    <row r="233" spans="1:3" x14ac:dyDescent="0.25">
      <c r="A233" s="38">
        <v>327</v>
      </c>
      <c r="B233" s="38" t="s">
        <v>1468</v>
      </c>
      <c r="C233" s="38" t="s">
        <v>1270</v>
      </c>
    </row>
    <row r="234" spans="1:3" x14ac:dyDescent="0.25">
      <c r="A234" s="38">
        <v>330</v>
      </c>
      <c r="B234" s="38" t="s">
        <v>1469</v>
      </c>
      <c r="C234" s="38" t="s">
        <v>1271</v>
      </c>
    </row>
    <row r="235" spans="1:3" x14ac:dyDescent="0.25">
      <c r="A235" s="38">
        <v>331</v>
      </c>
      <c r="B235" s="38" t="s">
        <v>2316</v>
      </c>
      <c r="C235" s="38" t="s">
        <v>1270</v>
      </c>
    </row>
    <row r="236" spans="1:3" x14ac:dyDescent="0.25">
      <c r="A236" s="38">
        <v>332</v>
      </c>
      <c r="B236" s="38" t="s">
        <v>2264</v>
      </c>
      <c r="C236" s="38" t="s">
        <v>1273</v>
      </c>
    </row>
    <row r="237" spans="1:3" x14ac:dyDescent="0.25">
      <c r="A237" s="38">
        <v>333</v>
      </c>
      <c r="B237" s="38" t="s">
        <v>2265</v>
      </c>
      <c r="C237" s="38" t="s">
        <v>1273</v>
      </c>
    </row>
    <row r="238" spans="1:3" x14ac:dyDescent="0.25">
      <c r="A238" s="38">
        <v>334</v>
      </c>
      <c r="B238" s="38" t="s">
        <v>1962</v>
      </c>
      <c r="C238" s="38" t="s">
        <v>1273</v>
      </c>
    </row>
    <row r="239" spans="1:3" x14ac:dyDescent="0.25">
      <c r="A239" s="38">
        <v>335</v>
      </c>
      <c r="B239" s="38" t="s">
        <v>1913</v>
      </c>
      <c r="C239" s="38" t="s">
        <v>1270</v>
      </c>
    </row>
    <row r="240" spans="1:3" x14ac:dyDescent="0.25">
      <c r="A240" s="38">
        <v>336</v>
      </c>
      <c r="B240" s="38" t="s">
        <v>2139</v>
      </c>
      <c r="C240" s="38" t="s">
        <v>1270</v>
      </c>
    </row>
    <row r="241" spans="1:3" x14ac:dyDescent="0.25">
      <c r="A241" s="38">
        <v>337</v>
      </c>
      <c r="B241" s="38" t="s">
        <v>1927</v>
      </c>
      <c r="C241" s="38" t="s">
        <v>1273</v>
      </c>
    </row>
    <row r="242" spans="1:3" x14ac:dyDescent="0.25">
      <c r="A242" s="38">
        <v>338</v>
      </c>
      <c r="B242" s="38" t="s">
        <v>2331</v>
      </c>
      <c r="C242" s="38" t="s">
        <v>1270</v>
      </c>
    </row>
    <row r="243" spans="1:3" x14ac:dyDescent="0.25">
      <c r="A243" s="38">
        <v>339</v>
      </c>
      <c r="B243" s="38" t="s">
        <v>2333</v>
      </c>
      <c r="C243" s="38" t="s">
        <v>1270</v>
      </c>
    </row>
    <row r="244" spans="1:3" x14ac:dyDescent="0.25">
      <c r="A244" s="38">
        <v>342</v>
      </c>
      <c r="B244" s="38" t="s">
        <v>2257</v>
      </c>
      <c r="C244" s="38" t="s">
        <v>1272</v>
      </c>
    </row>
    <row r="245" spans="1:3" s="68" customFormat="1" x14ac:dyDescent="0.25">
      <c r="A245" s="108">
        <v>345</v>
      </c>
      <c r="B245" s="108" t="s">
        <v>2438</v>
      </c>
      <c r="C245" s="38" t="s">
        <v>1271</v>
      </c>
    </row>
    <row r="246" spans="1:3" x14ac:dyDescent="0.25">
      <c r="A246" s="38">
        <v>346</v>
      </c>
      <c r="B246" s="38" t="s">
        <v>2213</v>
      </c>
      <c r="C246" s="38" t="s">
        <v>1270</v>
      </c>
    </row>
    <row r="247" spans="1:3" x14ac:dyDescent="0.25">
      <c r="A247" s="38">
        <v>347</v>
      </c>
      <c r="B247" s="38" t="s">
        <v>2256</v>
      </c>
      <c r="C247" s="38" t="s">
        <v>1270</v>
      </c>
    </row>
    <row r="248" spans="1:3" x14ac:dyDescent="0.25">
      <c r="A248" s="38">
        <v>348</v>
      </c>
      <c r="B248" s="38" t="s">
        <v>1688</v>
      </c>
      <c r="C248" s="38" t="s">
        <v>1273</v>
      </c>
    </row>
    <row r="249" spans="1:3" x14ac:dyDescent="0.25">
      <c r="A249" s="38">
        <v>349</v>
      </c>
      <c r="B249" s="38" t="s">
        <v>2566</v>
      </c>
      <c r="C249" s="38" t="s">
        <v>1270</v>
      </c>
    </row>
    <row r="250" spans="1:3" x14ac:dyDescent="0.25">
      <c r="A250" s="38">
        <v>350</v>
      </c>
      <c r="B250" s="38" t="s">
        <v>1470</v>
      </c>
      <c r="C250" s="38" t="s">
        <v>1273</v>
      </c>
    </row>
    <row r="251" spans="1:3" x14ac:dyDescent="0.25">
      <c r="A251" s="38">
        <v>351</v>
      </c>
      <c r="B251" s="38" t="s">
        <v>1471</v>
      </c>
      <c r="C251" s="38" t="s">
        <v>1273</v>
      </c>
    </row>
    <row r="252" spans="1:3" x14ac:dyDescent="0.25">
      <c r="A252" s="38">
        <v>352</v>
      </c>
      <c r="B252" s="38" t="s">
        <v>1472</v>
      </c>
      <c r="C252" s="38" t="s">
        <v>1273</v>
      </c>
    </row>
    <row r="253" spans="1:3" x14ac:dyDescent="0.25">
      <c r="A253" s="38">
        <v>353</v>
      </c>
      <c r="B253" s="38" t="s">
        <v>1473</v>
      </c>
      <c r="C253" s="38" t="s">
        <v>1271</v>
      </c>
    </row>
    <row r="254" spans="1:3" x14ac:dyDescent="0.25">
      <c r="A254" s="38">
        <v>354</v>
      </c>
      <c r="B254" s="38" t="s">
        <v>1474</v>
      </c>
      <c r="C254" s="38" t="s">
        <v>1270</v>
      </c>
    </row>
    <row r="255" spans="1:3" x14ac:dyDescent="0.25">
      <c r="A255" s="38">
        <v>355</v>
      </c>
      <c r="B255" s="38" t="s">
        <v>1475</v>
      </c>
      <c r="C255" s="38" t="s">
        <v>1270</v>
      </c>
    </row>
    <row r="256" spans="1:3" x14ac:dyDescent="0.25">
      <c r="A256" s="38">
        <v>356</v>
      </c>
      <c r="B256" s="38" t="s">
        <v>1476</v>
      </c>
      <c r="C256" s="38" t="s">
        <v>1272</v>
      </c>
    </row>
    <row r="257" spans="1:3" s="68" customFormat="1" x14ac:dyDescent="0.25">
      <c r="A257" s="75">
        <v>357</v>
      </c>
      <c r="B257" s="75" t="s">
        <v>1477</v>
      </c>
      <c r="C257" s="75" t="s">
        <v>1273</v>
      </c>
    </row>
    <row r="258" spans="1:3" x14ac:dyDescent="0.25">
      <c r="A258" s="38">
        <v>358</v>
      </c>
      <c r="B258" s="38" t="s">
        <v>2215</v>
      </c>
      <c r="C258" s="38" t="s">
        <v>1273</v>
      </c>
    </row>
    <row r="259" spans="1:3" s="68" customFormat="1" x14ac:dyDescent="0.25">
      <c r="A259" s="75">
        <v>359</v>
      </c>
      <c r="B259" s="75" t="s">
        <v>2339</v>
      </c>
      <c r="C259" s="75" t="s">
        <v>1270</v>
      </c>
    </row>
    <row r="260" spans="1:3" x14ac:dyDescent="0.25">
      <c r="A260" s="38">
        <v>360</v>
      </c>
      <c r="B260" s="38" t="s">
        <v>2467</v>
      </c>
      <c r="C260" s="38" t="s">
        <v>1272</v>
      </c>
    </row>
    <row r="261" spans="1:3" s="68" customFormat="1" x14ac:dyDescent="0.25">
      <c r="A261" s="85">
        <v>361</v>
      </c>
      <c r="B261" s="85" t="s">
        <v>2537</v>
      </c>
      <c r="C261" s="85" t="s">
        <v>1273</v>
      </c>
    </row>
    <row r="262" spans="1:3" s="68" customFormat="1" x14ac:dyDescent="0.25">
      <c r="A262" s="75">
        <v>363</v>
      </c>
      <c r="B262" s="75" t="s">
        <v>2458</v>
      </c>
      <c r="C262" s="75" t="s">
        <v>1270</v>
      </c>
    </row>
    <row r="263" spans="1:3" s="68" customFormat="1" x14ac:dyDescent="0.25">
      <c r="A263" s="108">
        <v>364</v>
      </c>
      <c r="B263" s="108" t="s">
        <v>2401</v>
      </c>
      <c r="C263" s="108" t="s">
        <v>1273</v>
      </c>
    </row>
    <row r="264" spans="1:3" x14ac:dyDescent="0.25">
      <c r="A264" s="38">
        <v>365</v>
      </c>
      <c r="B264" s="38" t="s">
        <v>2456</v>
      </c>
      <c r="C264" s="38" t="s">
        <v>1270</v>
      </c>
    </row>
    <row r="265" spans="1:3" x14ac:dyDescent="0.25">
      <c r="A265" s="38">
        <v>366</v>
      </c>
      <c r="B265" s="38" t="s">
        <v>2226</v>
      </c>
      <c r="C265" s="38" t="s">
        <v>1271</v>
      </c>
    </row>
    <row r="266" spans="1:3" x14ac:dyDescent="0.25">
      <c r="A266" s="38">
        <v>367</v>
      </c>
      <c r="B266" s="38" t="s">
        <v>2570</v>
      </c>
      <c r="C266" s="38" t="s">
        <v>1271</v>
      </c>
    </row>
    <row r="267" spans="1:3" x14ac:dyDescent="0.25">
      <c r="A267" s="38">
        <v>368</v>
      </c>
      <c r="B267" s="38" t="s">
        <v>2519</v>
      </c>
      <c r="C267" s="38" t="s">
        <v>1271</v>
      </c>
    </row>
    <row r="268" spans="1:3" x14ac:dyDescent="0.25">
      <c r="A268" s="38">
        <v>369</v>
      </c>
      <c r="B268" s="38" t="s">
        <v>2457</v>
      </c>
      <c r="C268" s="38" t="s">
        <v>1270</v>
      </c>
    </row>
    <row r="269" spans="1:3" x14ac:dyDescent="0.25">
      <c r="A269" s="38">
        <v>370</v>
      </c>
      <c r="B269" s="38" t="s">
        <v>2225</v>
      </c>
      <c r="C269" s="38" t="s">
        <v>1273</v>
      </c>
    </row>
    <row r="270" spans="1:3" x14ac:dyDescent="0.25">
      <c r="A270" s="38">
        <v>371</v>
      </c>
      <c r="B270" s="38" t="s">
        <v>2556</v>
      </c>
      <c r="C270" s="38" t="s">
        <v>1273</v>
      </c>
    </row>
    <row r="271" spans="1:3" x14ac:dyDescent="0.25">
      <c r="A271" s="38">
        <v>372</v>
      </c>
      <c r="B271" s="38" t="s">
        <v>2239</v>
      </c>
      <c r="C271" s="38" t="s">
        <v>1273</v>
      </c>
    </row>
    <row r="272" spans="1:3" s="68" customFormat="1" x14ac:dyDescent="0.25">
      <c r="A272" s="73">
        <v>373</v>
      </c>
      <c r="B272" s="73" t="s">
        <v>2220</v>
      </c>
      <c r="C272" s="73" t="s">
        <v>1273</v>
      </c>
    </row>
    <row r="273" spans="1:3" x14ac:dyDescent="0.25">
      <c r="A273" s="38">
        <v>374</v>
      </c>
      <c r="B273" s="38" t="s">
        <v>2577</v>
      </c>
      <c r="C273" s="38" t="s">
        <v>1270</v>
      </c>
    </row>
    <row r="274" spans="1:3" x14ac:dyDescent="0.25">
      <c r="A274" s="38">
        <v>375</v>
      </c>
      <c r="B274" s="38" t="s">
        <v>2542</v>
      </c>
      <c r="C274" s="38" t="s">
        <v>1270</v>
      </c>
    </row>
    <row r="275" spans="1:3" x14ac:dyDescent="0.25">
      <c r="A275" s="38">
        <v>376</v>
      </c>
      <c r="B275" s="38" t="s">
        <v>2578</v>
      </c>
      <c r="C275" s="38" t="s">
        <v>1270</v>
      </c>
    </row>
    <row r="276" spans="1:3" x14ac:dyDescent="0.25">
      <c r="A276" s="38">
        <v>377</v>
      </c>
      <c r="B276" s="38" t="s">
        <v>2255</v>
      </c>
      <c r="C276" s="38" t="s">
        <v>1270</v>
      </c>
    </row>
    <row r="277" spans="1:3" x14ac:dyDescent="0.25">
      <c r="A277" s="38">
        <v>378</v>
      </c>
      <c r="B277" s="38" t="s">
        <v>2219</v>
      </c>
      <c r="C277" s="38" t="s">
        <v>1270</v>
      </c>
    </row>
    <row r="278" spans="1:3" x14ac:dyDescent="0.25">
      <c r="A278" s="38">
        <v>380</v>
      </c>
      <c r="B278" s="38" t="s">
        <v>1478</v>
      </c>
      <c r="C278" s="38" t="s">
        <v>1273</v>
      </c>
    </row>
    <row r="279" spans="1:3" x14ac:dyDescent="0.25">
      <c r="A279" s="38">
        <v>382</v>
      </c>
      <c r="B279" s="38" t="s">
        <v>2432</v>
      </c>
      <c r="C279" s="38" t="s">
        <v>1270</v>
      </c>
    </row>
    <row r="280" spans="1:3" x14ac:dyDescent="0.25">
      <c r="A280" s="38">
        <v>383</v>
      </c>
      <c r="B280" s="38" t="s">
        <v>2258</v>
      </c>
      <c r="C280" s="38" t="s">
        <v>1273</v>
      </c>
    </row>
    <row r="281" spans="1:3" x14ac:dyDescent="0.25">
      <c r="A281" s="38">
        <v>384</v>
      </c>
      <c r="B281" s="38" t="s">
        <v>2450</v>
      </c>
      <c r="C281" s="38" t="s">
        <v>1270</v>
      </c>
    </row>
    <row r="282" spans="1:3" x14ac:dyDescent="0.25">
      <c r="A282" s="38">
        <v>385</v>
      </c>
      <c r="B282" s="38" t="s">
        <v>1479</v>
      </c>
      <c r="C282" s="38" t="s">
        <v>1271</v>
      </c>
    </row>
    <row r="283" spans="1:3" x14ac:dyDescent="0.25">
      <c r="A283" s="38">
        <v>386</v>
      </c>
      <c r="B283" s="38" t="s">
        <v>1480</v>
      </c>
      <c r="C283" s="38" t="s">
        <v>1271</v>
      </c>
    </row>
    <row r="284" spans="1:3" x14ac:dyDescent="0.25">
      <c r="A284" s="38">
        <v>387</v>
      </c>
      <c r="B284" s="38" t="s">
        <v>1481</v>
      </c>
      <c r="C284" s="38" t="s">
        <v>1270</v>
      </c>
    </row>
    <row r="285" spans="1:3" x14ac:dyDescent="0.25">
      <c r="A285" s="38">
        <v>388</v>
      </c>
      <c r="B285" s="38" t="s">
        <v>1482</v>
      </c>
      <c r="C285" s="38" t="s">
        <v>1273</v>
      </c>
    </row>
    <row r="286" spans="1:3" x14ac:dyDescent="0.25">
      <c r="A286" s="38">
        <v>389</v>
      </c>
      <c r="B286" s="38" t="s">
        <v>1483</v>
      </c>
      <c r="C286" s="38" t="s">
        <v>1270</v>
      </c>
    </row>
    <row r="287" spans="1:3" x14ac:dyDescent="0.25">
      <c r="A287" s="38">
        <v>390</v>
      </c>
      <c r="B287" s="38" t="s">
        <v>1484</v>
      </c>
      <c r="C287" s="38" t="s">
        <v>1270</v>
      </c>
    </row>
    <row r="288" spans="1:3" x14ac:dyDescent="0.25">
      <c r="A288" s="38">
        <v>391</v>
      </c>
      <c r="B288" s="38" t="s">
        <v>1485</v>
      </c>
      <c r="C288" s="38" t="s">
        <v>1270</v>
      </c>
    </row>
    <row r="289" spans="1:3" x14ac:dyDescent="0.25">
      <c r="A289" s="38">
        <v>392</v>
      </c>
      <c r="B289" s="38" t="s">
        <v>1486</v>
      </c>
      <c r="C289" s="38" t="s">
        <v>1272</v>
      </c>
    </row>
    <row r="290" spans="1:3" x14ac:dyDescent="0.25">
      <c r="A290" s="38">
        <v>394</v>
      </c>
      <c r="B290" s="38" t="s">
        <v>1487</v>
      </c>
      <c r="C290" s="38" t="s">
        <v>1270</v>
      </c>
    </row>
    <row r="291" spans="1:3" x14ac:dyDescent="0.25">
      <c r="A291" s="38">
        <v>395</v>
      </c>
      <c r="B291" s="38" t="s">
        <v>1488</v>
      </c>
      <c r="C291" s="38" t="s">
        <v>1273</v>
      </c>
    </row>
    <row r="292" spans="1:3" x14ac:dyDescent="0.25">
      <c r="A292" s="38">
        <v>396</v>
      </c>
      <c r="B292" s="38" t="s">
        <v>1489</v>
      </c>
      <c r="C292" s="38" t="s">
        <v>1273</v>
      </c>
    </row>
    <row r="293" spans="1:3" x14ac:dyDescent="0.25">
      <c r="A293" s="38">
        <v>398</v>
      </c>
      <c r="B293" s="38" t="s">
        <v>2579</v>
      </c>
      <c r="C293" s="38" t="s">
        <v>1270</v>
      </c>
    </row>
    <row r="294" spans="1:3" x14ac:dyDescent="0.25">
      <c r="A294" s="38">
        <v>399</v>
      </c>
      <c r="B294" s="38" t="s">
        <v>1491</v>
      </c>
      <c r="C294" s="38" t="s">
        <v>1271</v>
      </c>
    </row>
    <row r="295" spans="1:3" x14ac:dyDescent="0.25">
      <c r="A295" s="38">
        <v>402</v>
      </c>
      <c r="B295" s="38" t="s">
        <v>1492</v>
      </c>
      <c r="C295" s="38" t="s">
        <v>1273</v>
      </c>
    </row>
    <row r="296" spans="1:3" x14ac:dyDescent="0.25">
      <c r="A296" s="38">
        <v>403</v>
      </c>
      <c r="B296" s="38" t="s">
        <v>1493</v>
      </c>
      <c r="C296" s="38" t="s">
        <v>1272</v>
      </c>
    </row>
    <row r="297" spans="1:3" x14ac:dyDescent="0.25">
      <c r="A297" s="38">
        <v>405</v>
      </c>
      <c r="B297" s="38" t="s">
        <v>1494</v>
      </c>
      <c r="C297" s="38" t="s">
        <v>1273</v>
      </c>
    </row>
    <row r="298" spans="1:3" x14ac:dyDescent="0.25">
      <c r="A298" s="38">
        <v>406</v>
      </c>
      <c r="B298" s="38" t="s">
        <v>1495</v>
      </c>
      <c r="C298" s="38" t="s">
        <v>1270</v>
      </c>
    </row>
    <row r="299" spans="1:3" x14ac:dyDescent="0.25">
      <c r="A299" s="38">
        <v>407</v>
      </c>
      <c r="B299" s="38" t="s">
        <v>1496</v>
      </c>
      <c r="C299" s="38" t="s">
        <v>1270</v>
      </c>
    </row>
    <row r="300" spans="1:3" x14ac:dyDescent="0.25">
      <c r="A300" s="38">
        <v>408</v>
      </c>
      <c r="B300" s="38" t="s">
        <v>1497</v>
      </c>
      <c r="C300" s="38" t="s">
        <v>1270</v>
      </c>
    </row>
    <row r="301" spans="1:3" x14ac:dyDescent="0.25">
      <c r="A301" s="38">
        <v>409</v>
      </c>
      <c r="B301" s="38" t="s">
        <v>1498</v>
      </c>
      <c r="C301" s="38" t="s">
        <v>1270</v>
      </c>
    </row>
    <row r="302" spans="1:3" x14ac:dyDescent="0.25">
      <c r="A302" s="38">
        <v>410</v>
      </c>
      <c r="B302" s="38" t="s">
        <v>1499</v>
      </c>
      <c r="C302" s="38" t="s">
        <v>1270</v>
      </c>
    </row>
    <row r="303" spans="1:3" x14ac:dyDescent="0.25">
      <c r="A303" s="38">
        <v>411</v>
      </c>
      <c r="B303" s="38" t="s">
        <v>1500</v>
      </c>
      <c r="C303" s="38" t="s">
        <v>1273</v>
      </c>
    </row>
    <row r="304" spans="1:3" x14ac:dyDescent="0.25">
      <c r="A304" s="38">
        <v>412</v>
      </c>
      <c r="B304" s="38" t="s">
        <v>2580</v>
      </c>
      <c r="C304" s="38" t="s">
        <v>1270</v>
      </c>
    </row>
    <row r="305" spans="1:3" x14ac:dyDescent="0.25">
      <c r="A305" s="38">
        <v>413</v>
      </c>
      <c r="B305" s="38" t="s">
        <v>1501</v>
      </c>
      <c r="C305" s="38" t="s">
        <v>1273</v>
      </c>
    </row>
    <row r="306" spans="1:3" x14ac:dyDescent="0.25">
      <c r="A306" s="38">
        <v>414</v>
      </c>
      <c r="B306" s="38" t="s">
        <v>2303</v>
      </c>
      <c r="C306" s="38" t="s">
        <v>1270</v>
      </c>
    </row>
    <row r="307" spans="1:3" x14ac:dyDescent="0.25">
      <c r="A307" s="38">
        <v>415</v>
      </c>
      <c r="B307" s="38" t="s">
        <v>1502</v>
      </c>
      <c r="C307" s="38" t="s">
        <v>1270</v>
      </c>
    </row>
    <row r="308" spans="1:3" x14ac:dyDescent="0.25">
      <c r="A308" s="38">
        <v>416</v>
      </c>
      <c r="B308" s="38" t="s">
        <v>1503</v>
      </c>
      <c r="C308" s="38" t="s">
        <v>1270</v>
      </c>
    </row>
    <row r="309" spans="1:3" x14ac:dyDescent="0.25">
      <c r="A309" s="38">
        <v>420</v>
      </c>
      <c r="B309" s="38" t="s">
        <v>1504</v>
      </c>
      <c r="C309" s="38" t="s">
        <v>1270</v>
      </c>
    </row>
    <row r="310" spans="1:3" x14ac:dyDescent="0.25">
      <c r="A310" s="38">
        <v>421</v>
      </c>
      <c r="B310" s="38" t="s">
        <v>1505</v>
      </c>
      <c r="C310" s="38" t="s">
        <v>1270</v>
      </c>
    </row>
    <row r="311" spans="1:3" x14ac:dyDescent="0.25">
      <c r="A311" s="38">
        <v>422</v>
      </c>
      <c r="B311" s="38" t="s">
        <v>1506</v>
      </c>
      <c r="C311" s="38" t="s">
        <v>1270</v>
      </c>
    </row>
    <row r="312" spans="1:3" x14ac:dyDescent="0.25">
      <c r="A312" s="38">
        <v>423</v>
      </c>
      <c r="B312" s="38" t="s">
        <v>1507</v>
      </c>
      <c r="C312" s="38" t="s">
        <v>1270</v>
      </c>
    </row>
    <row r="313" spans="1:3" x14ac:dyDescent="0.25">
      <c r="A313" s="38">
        <v>424</v>
      </c>
      <c r="B313" s="38" t="s">
        <v>1508</v>
      </c>
      <c r="C313" s="38" t="s">
        <v>1270</v>
      </c>
    </row>
    <row r="314" spans="1:3" x14ac:dyDescent="0.25">
      <c r="A314" s="38">
        <v>425</v>
      </c>
      <c r="B314" s="38" t="s">
        <v>1509</v>
      </c>
      <c r="C314" s="38" t="s">
        <v>1270</v>
      </c>
    </row>
    <row r="315" spans="1:3" x14ac:dyDescent="0.25">
      <c r="A315" s="38">
        <v>427</v>
      </c>
      <c r="B315" s="38" t="s">
        <v>1510</v>
      </c>
      <c r="C315" s="38" t="s">
        <v>1271</v>
      </c>
    </row>
    <row r="316" spans="1:3" x14ac:dyDescent="0.25">
      <c r="A316" s="38">
        <v>428</v>
      </c>
      <c r="B316" s="38" t="s">
        <v>1511</v>
      </c>
      <c r="C316" s="38" t="s">
        <v>1270</v>
      </c>
    </row>
    <row r="317" spans="1:3" x14ac:dyDescent="0.25">
      <c r="A317" s="38">
        <v>429</v>
      </c>
      <c r="B317" s="38" t="s">
        <v>1512</v>
      </c>
      <c r="C317" s="38" t="s">
        <v>1271</v>
      </c>
    </row>
    <row r="318" spans="1:3" x14ac:dyDescent="0.25">
      <c r="A318" s="38">
        <v>430</v>
      </c>
      <c r="B318" s="38" t="s">
        <v>2574</v>
      </c>
      <c r="C318" s="38" t="s">
        <v>1272</v>
      </c>
    </row>
    <row r="319" spans="1:3" x14ac:dyDescent="0.25">
      <c r="A319" s="38">
        <v>431</v>
      </c>
      <c r="B319" s="38" t="s">
        <v>2307</v>
      </c>
      <c r="C319" s="38" t="s">
        <v>1273</v>
      </c>
    </row>
    <row r="320" spans="1:3" x14ac:dyDescent="0.25">
      <c r="A320" s="38">
        <v>432</v>
      </c>
      <c r="B320" s="38" t="s">
        <v>1513</v>
      </c>
      <c r="C320" s="38" t="s">
        <v>1273</v>
      </c>
    </row>
    <row r="321" spans="1:3" x14ac:dyDescent="0.25">
      <c r="A321" s="38">
        <v>433</v>
      </c>
      <c r="B321" s="38" t="s">
        <v>1514</v>
      </c>
      <c r="C321" s="38" t="s">
        <v>1271</v>
      </c>
    </row>
    <row r="322" spans="1:3" x14ac:dyDescent="0.25">
      <c r="A322" s="38">
        <v>434</v>
      </c>
      <c r="B322" s="38" t="s">
        <v>1515</v>
      </c>
      <c r="C322" s="38" t="s">
        <v>1270</v>
      </c>
    </row>
    <row r="323" spans="1:3" x14ac:dyDescent="0.25">
      <c r="A323" s="38">
        <v>435</v>
      </c>
      <c r="B323" s="38" t="s">
        <v>1516</v>
      </c>
      <c r="C323" s="38" t="s">
        <v>1270</v>
      </c>
    </row>
    <row r="324" spans="1:3" x14ac:dyDescent="0.25">
      <c r="A324" s="38">
        <v>436</v>
      </c>
      <c r="B324" s="38" t="s">
        <v>1517</v>
      </c>
      <c r="C324" s="38" t="s">
        <v>1270</v>
      </c>
    </row>
    <row r="325" spans="1:3" x14ac:dyDescent="0.25">
      <c r="A325" s="38">
        <v>437</v>
      </c>
      <c r="B325" s="38" t="s">
        <v>1518</v>
      </c>
      <c r="C325" s="38" t="s">
        <v>1270</v>
      </c>
    </row>
    <row r="326" spans="1:3" x14ac:dyDescent="0.25">
      <c r="A326" s="38">
        <v>438</v>
      </c>
      <c r="B326" s="38" t="s">
        <v>1519</v>
      </c>
      <c r="C326" s="38" t="s">
        <v>1270</v>
      </c>
    </row>
    <row r="327" spans="1:3" x14ac:dyDescent="0.25">
      <c r="A327" s="38">
        <v>441</v>
      </c>
      <c r="B327" s="38" t="s">
        <v>1915</v>
      </c>
      <c r="C327" s="38" t="s">
        <v>1270</v>
      </c>
    </row>
    <row r="328" spans="1:3" x14ac:dyDescent="0.25">
      <c r="A328" s="38">
        <v>443</v>
      </c>
      <c r="B328" s="38" t="s">
        <v>1520</v>
      </c>
      <c r="C328" s="38" t="s">
        <v>1270</v>
      </c>
    </row>
    <row r="329" spans="1:3" x14ac:dyDescent="0.25">
      <c r="A329" s="38">
        <v>444</v>
      </c>
      <c r="B329" s="38" t="s">
        <v>2366</v>
      </c>
      <c r="C329" s="38" t="s">
        <v>1273</v>
      </c>
    </row>
    <row r="330" spans="1:3" x14ac:dyDescent="0.25">
      <c r="A330" s="38">
        <v>445</v>
      </c>
      <c r="B330" s="38" t="s">
        <v>1521</v>
      </c>
      <c r="C330" s="38" t="s">
        <v>1270</v>
      </c>
    </row>
    <row r="331" spans="1:3" x14ac:dyDescent="0.25">
      <c r="A331" s="38">
        <v>446</v>
      </c>
      <c r="B331" s="38" t="s">
        <v>1940</v>
      </c>
      <c r="C331" s="38" t="s">
        <v>1270</v>
      </c>
    </row>
    <row r="332" spans="1:3" x14ac:dyDescent="0.25">
      <c r="A332" s="38">
        <v>447</v>
      </c>
      <c r="B332" s="38" t="s">
        <v>1522</v>
      </c>
      <c r="C332" s="38" t="s">
        <v>1271</v>
      </c>
    </row>
    <row r="333" spans="1:3" x14ac:dyDescent="0.25">
      <c r="A333" s="38">
        <v>448</v>
      </c>
      <c r="B333" s="38" t="s">
        <v>1523</v>
      </c>
      <c r="C333" s="38" t="s">
        <v>1270</v>
      </c>
    </row>
    <row r="334" spans="1:3" x14ac:dyDescent="0.25">
      <c r="A334" s="38">
        <v>449</v>
      </c>
      <c r="B334" s="38" t="s">
        <v>1945</v>
      </c>
      <c r="C334" s="38" t="s">
        <v>1270</v>
      </c>
    </row>
    <row r="335" spans="1:3" x14ac:dyDescent="0.25">
      <c r="A335" s="38">
        <v>453</v>
      </c>
      <c r="B335" s="38" t="s">
        <v>1524</v>
      </c>
      <c r="C335" s="38" t="s">
        <v>1270</v>
      </c>
    </row>
    <row r="336" spans="1:3" x14ac:dyDescent="0.25">
      <c r="A336" s="38">
        <v>454</v>
      </c>
      <c r="B336" s="38" t="s">
        <v>2326</v>
      </c>
      <c r="C336" s="38" t="s">
        <v>1273</v>
      </c>
    </row>
    <row r="337" spans="1:3" x14ac:dyDescent="0.25">
      <c r="A337" s="38">
        <v>455</v>
      </c>
      <c r="B337" s="38" t="s">
        <v>1525</v>
      </c>
      <c r="C337" s="38" t="s">
        <v>1272</v>
      </c>
    </row>
    <row r="338" spans="1:3" x14ac:dyDescent="0.25">
      <c r="A338" s="38">
        <v>456</v>
      </c>
      <c r="B338" s="38" t="s">
        <v>2581</v>
      </c>
      <c r="C338" s="38" t="s">
        <v>1270</v>
      </c>
    </row>
    <row r="339" spans="1:3" x14ac:dyDescent="0.25">
      <c r="A339" s="38">
        <v>457</v>
      </c>
      <c r="B339" s="38" t="s">
        <v>2328</v>
      </c>
      <c r="C339" s="38" t="s">
        <v>1270</v>
      </c>
    </row>
    <row r="340" spans="1:3" x14ac:dyDescent="0.25">
      <c r="A340" s="38">
        <v>458</v>
      </c>
      <c r="B340" s="38" t="s">
        <v>2301</v>
      </c>
      <c r="C340" s="38" t="s">
        <v>1270</v>
      </c>
    </row>
    <row r="341" spans="1:3" x14ac:dyDescent="0.25">
      <c r="A341" s="38">
        <v>459</v>
      </c>
      <c r="B341" s="38" t="s">
        <v>2221</v>
      </c>
      <c r="C341" s="38" t="s">
        <v>1270</v>
      </c>
    </row>
    <row r="342" spans="1:3" x14ac:dyDescent="0.25">
      <c r="A342" s="38">
        <v>461</v>
      </c>
      <c r="B342" s="38" t="s">
        <v>1526</v>
      </c>
      <c r="C342" s="38" t="s">
        <v>1270</v>
      </c>
    </row>
    <row r="343" spans="1:3" x14ac:dyDescent="0.25">
      <c r="A343" s="38">
        <v>462</v>
      </c>
      <c r="B343" s="38" t="s">
        <v>1903</v>
      </c>
      <c r="C343" s="38" t="s">
        <v>1271</v>
      </c>
    </row>
    <row r="344" spans="1:3" s="68" customFormat="1" x14ac:dyDescent="0.25">
      <c r="A344" s="108">
        <v>463</v>
      </c>
      <c r="B344" s="108" t="s">
        <v>1527</v>
      </c>
      <c r="C344" s="108" t="s">
        <v>1273</v>
      </c>
    </row>
    <row r="345" spans="1:3" x14ac:dyDescent="0.25">
      <c r="A345" s="38">
        <v>465</v>
      </c>
      <c r="B345" s="38" t="s">
        <v>2322</v>
      </c>
      <c r="C345" s="38" t="s">
        <v>1270</v>
      </c>
    </row>
    <row r="346" spans="1:3" x14ac:dyDescent="0.25">
      <c r="A346" s="38">
        <v>466</v>
      </c>
      <c r="B346" s="38" t="s">
        <v>1910</v>
      </c>
      <c r="C346" s="38" t="s">
        <v>1270</v>
      </c>
    </row>
    <row r="347" spans="1:3" x14ac:dyDescent="0.25">
      <c r="A347" s="38">
        <v>467</v>
      </c>
      <c r="B347" s="38" t="s">
        <v>1911</v>
      </c>
      <c r="C347" s="38" t="s">
        <v>1273</v>
      </c>
    </row>
    <row r="348" spans="1:3" x14ac:dyDescent="0.25">
      <c r="A348" s="38">
        <v>468</v>
      </c>
      <c r="B348" s="38" t="s">
        <v>2171</v>
      </c>
      <c r="C348" s="38" t="s">
        <v>1270</v>
      </c>
    </row>
    <row r="349" spans="1:3" x14ac:dyDescent="0.25">
      <c r="A349" s="38">
        <v>469</v>
      </c>
      <c r="B349" s="38" t="s">
        <v>2244</v>
      </c>
      <c r="C349" s="38" t="s">
        <v>1270</v>
      </c>
    </row>
    <row r="350" spans="1:3" x14ac:dyDescent="0.25">
      <c r="A350" s="38">
        <v>470</v>
      </c>
      <c r="B350" s="38" t="s">
        <v>1528</v>
      </c>
      <c r="C350" s="38" t="s">
        <v>1272</v>
      </c>
    </row>
    <row r="351" spans="1:3" x14ac:dyDescent="0.25">
      <c r="A351" s="38">
        <v>471</v>
      </c>
      <c r="B351" s="38" t="s">
        <v>1925</v>
      </c>
      <c r="C351" s="38" t="s">
        <v>1270</v>
      </c>
    </row>
    <row r="352" spans="1:3" x14ac:dyDescent="0.25">
      <c r="A352" s="38">
        <v>472</v>
      </c>
      <c r="B352" s="38" t="s">
        <v>2559</v>
      </c>
      <c r="C352" s="38" t="s">
        <v>1271</v>
      </c>
    </row>
    <row r="353" spans="1:3" x14ac:dyDescent="0.25">
      <c r="A353" s="38">
        <v>473</v>
      </c>
      <c r="B353" s="38" t="s">
        <v>1529</v>
      </c>
      <c r="C353" s="38" t="s">
        <v>1270</v>
      </c>
    </row>
    <row r="354" spans="1:3" s="59" customFormat="1" x14ac:dyDescent="0.25">
      <c r="A354" s="65">
        <v>474</v>
      </c>
      <c r="B354" s="65" t="s">
        <v>2582</v>
      </c>
      <c r="C354" s="38" t="s">
        <v>1270</v>
      </c>
    </row>
    <row r="355" spans="1:3" x14ac:dyDescent="0.25">
      <c r="A355" s="38">
        <v>476</v>
      </c>
      <c r="B355" s="38" t="s">
        <v>1530</v>
      </c>
      <c r="C355" s="38" t="s">
        <v>1270</v>
      </c>
    </row>
    <row r="356" spans="1:3" x14ac:dyDescent="0.25">
      <c r="A356" s="38">
        <v>479</v>
      </c>
      <c r="B356" s="38" t="s">
        <v>2567</v>
      </c>
      <c r="C356" s="38" t="s">
        <v>1273</v>
      </c>
    </row>
    <row r="357" spans="1:3" x14ac:dyDescent="0.25">
      <c r="A357" s="38">
        <v>480</v>
      </c>
      <c r="B357" s="38" t="s">
        <v>2181</v>
      </c>
      <c r="C357" s="38" t="s">
        <v>1271</v>
      </c>
    </row>
    <row r="358" spans="1:3" x14ac:dyDescent="0.25">
      <c r="A358" s="38">
        <v>482</v>
      </c>
      <c r="B358" s="38" t="s">
        <v>2361</v>
      </c>
      <c r="C358" s="38" t="s">
        <v>1273</v>
      </c>
    </row>
    <row r="359" spans="1:3" x14ac:dyDescent="0.25">
      <c r="A359" s="38">
        <v>483</v>
      </c>
      <c r="B359" s="38" t="s">
        <v>2345</v>
      </c>
      <c r="C359" s="38" t="s">
        <v>1273</v>
      </c>
    </row>
    <row r="360" spans="1:3" x14ac:dyDescent="0.25">
      <c r="A360" s="38">
        <v>485</v>
      </c>
      <c r="B360" s="38" t="s">
        <v>1531</v>
      </c>
      <c r="C360" s="38" t="s">
        <v>1270</v>
      </c>
    </row>
    <row r="361" spans="1:3" x14ac:dyDescent="0.25">
      <c r="A361" s="38">
        <v>486</v>
      </c>
      <c r="B361" s="38" t="s">
        <v>1532</v>
      </c>
      <c r="C361" s="38" t="s">
        <v>1270</v>
      </c>
    </row>
    <row r="362" spans="1:3" x14ac:dyDescent="0.25">
      <c r="A362" s="38">
        <v>487</v>
      </c>
      <c r="B362" s="38" t="s">
        <v>1533</v>
      </c>
      <c r="C362" s="38" t="s">
        <v>1270</v>
      </c>
    </row>
    <row r="363" spans="1:3" x14ac:dyDescent="0.25">
      <c r="A363" s="38">
        <v>488</v>
      </c>
      <c r="B363" s="38" t="s">
        <v>1534</v>
      </c>
      <c r="C363" s="38" t="s">
        <v>1270</v>
      </c>
    </row>
    <row r="364" spans="1:3" x14ac:dyDescent="0.25">
      <c r="A364" s="38">
        <v>489</v>
      </c>
      <c r="B364" s="38" t="s">
        <v>1535</v>
      </c>
      <c r="C364" s="38" t="s">
        <v>1273</v>
      </c>
    </row>
    <row r="365" spans="1:3" x14ac:dyDescent="0.25">
      <c r="A365" s="38">
        <v>490</v>
      </c>
      <c r="B365" s="38" t="s">
        <v>1536</v>
      </c>
      <c r="C365" s="38" t="s">
        <v>1270</v>
      </c>
    </row>
    <row r="366" spans="1:3" x14ac:dyDescent="0.25">
      <c r="A366" s="38">
        <v>491</v>
      </c>
      <c r="B366" s="38" t="s">
        <v>2302</v>
      </c>
      <c r="C366" s="38" t="s">
        <v>1271</v>
      </c>
    </row>
    <row r="367" spans="1:3" x14ac:dyDescent="0.25">
      <c r="A367" s="38">
        <v>492</v>
      </c>
      <c r="B367" s="38" t="s">
        <v>2439</v>
      </c>
      <c r="C367" s="38" t="s">
        <v>1273</v>
      </c>
    </row>
    <row r="368" spans="1:3" x14ac:dyDescent="0.25">
      <c r="A368" s="38">
        <v>493</v>
      </c>
      <c r="B368" s="38" t="s">
        <v>1537</v>
      </c>
      <c r="C368" s="38" t="s">
        <v>1270</v>
      </c>
    </row>
    <row r="369" spans="1:3" x14ac:dyDescent="0.25">
      <c r="A369" s="38">
        <v>494</v>
      </c>
      <c r="B369" s="38" t="s">
        <v>1538</v>
      </c>
      <c r="C369" s="38" t="s">
        <v>1270</v>
      </c>
    </row>
    <row r="370" spans="1:3" x14ac:dyDescent="0.25">
      <c r="A370" s="38">
        <v>495</v>
      </c>
      <c r="B370" s="38" t="s">
        <v>2441</v>
      </c>
      <c r="C370" s="38" t="s">
        <v>1271</v>
      </c>
    </row>
    <row r="371" spans="1:3" x14ac:dyDescent="0.25">
      <c r="A371" s="38">
        <v>496</v>
      </c>
      <c r="B371" s="38" t="s">
        <v>1539</v>
      </c>
      <c r="C371" s="38" t="s">
        <v>1273</v>
      </c>
    </row>
    <row r="372" spans="1:3" x14ac:dyDescent="0.25">
      <c r="A372" s="38">
        <v>497</v>
      </c>
      <c r="B372" s="38" t="s">
        <v>2434</v>
      </c>
      <c r="C372" s="38" t="s">
        <v>1273</v>
      </c>
    </row>
    <row r="373" spans="1:3" x14ac:dyDescent="0.25">
      <c r="A373" s="38">
        <v>498</v>
      </c>
      <c r="B373" s="38" t="s">
        <v>2323</v>
      </c>
      <c r="C373" s="38" t="s">
        <v>1270</v>
      </c>
    </row>
    <row r="374" spans="1:3" x14ac:dyDescent="0.25">
      <c r="A374" s="38">
        <v>499</v>
      </c>
      <c r="B374" s="38" t="s">
        <v>1540</v>
      </c>
      <c r="C374" s="38" t="s">
        <v>1270</v>
      </c>
    </row>
    <row r="375" spans="1:3" x14ac:dyDescent="0.25">
      <c r="A375" s="38">
        <v>500</v>
      </c>
      <c r="B375" s="38" t="s">
        <v>1541</v>
      </c>
      <c r="C375" s="38" t="s">
        <v>1273</v>
      </c>
    </row>
    <row r="376" spans="1:3" x14ac:dyDescent="0.25">
      <c r="A376" s="38">
        <v>501</v>
      </c>
      <c r="B376" s="38" t="s">
        <v>1542</v>
      </c>
      <c r="C376" s="38" t="s">
        <v>1273</v>
      </c>
    </row>
    <row r="377" spans="1:3" x14ac:dyDescent="0.25">
      <c r="A377" s="38">
        <v>502</v>
      </c>
      <c r="B377" s="38" t="s">
        <v>2369</v>
      </c>
      <c r="C377" s="38" t="s">
        <v>1273</v>
      </c>
    </row>
    <row r="378" spans="1:3" x14ac:dyDescent="0.25">
      <c r="A378" s="38">
        <v>504</v>
      </c>
      <c r="B378" s="38" t="s">
        <v>2596</v>
      </c>
      <c r="C378" s="38" t="s">
        <v>1270</v>
      </c>
    </row>
    <row r="379" spans="1:3" x14ac:dyDescent="0.25">
      <c r="A379" s="38">
        <v>507</v>
      </c>
      <c r="B379" s="38" t="s">
        <v>1966</v>
      </c>
      <c r="C379" s="38" t="s">
        <v>1270</v>
      </c>
    </row>
    <row r="380" spans="1:3" x14ac:dyDescent="0.25">
      <c r="A380" s="38">
        <v>510</v>
      </c>
      <c r="B380" s="38" t="s">
        <v>1543</v>
      </c>
      <c r="C380" s="38" t="s">
        <v>1273</v>
      </c>
    </row>
    <row r="381" spans="1:3" x14ac:dyDescent="0.25">
      <c r="A381" s="38">
        <v>511</v>
      </c>
      <c r="B381" s="38" t="s">
        <v>1544</v>
      </c>
      <c r="C381" s="38" t="s">
        <v>1273</v>
      </c>
    </row>
    <row r="382" spans="1:3" x14ac:dyDescent="0.25">
      <c r="A382" s="38">
        <v>512</v>
      </c>
      <c r="B382" s="38" t="s">
        <v>2253</v>
      </c>
      <c r="C382" s="38" t="s">
        <v>1272</v>
      </c>
    </row>
    <row r="383" spans="1:3" x14ac:dyDescent="0.25">
      <c r="A383" s="38">
        <v>513</v>
      </c>
      <c r="B383" s="38" t="s">
        <v>1545</v>
      </c>
      <c r="C383" s="38" t="s">
        <v>1271</v>
      </c>
    </row>
    <row r="384" spans="1:3" x14ac:dyDescent="0.25">
      <c r="A384" s="38">
        <v>514</v>
      </c>
      <c r="B384" s="38" t="s">
        <v>2309</v>
      </c>
      <c r="C384" s="38" t="s">
        <v>1270</v>
      </c>
    </row>
    <row r="385" spans="1:3" x14ac:dyDescent="0.25">
      <c r="A385" s="38">
        <v>515</v>
      </c>
      <c r="B385" s="38" t="s">
        <v>1546</v>
      </c>
      <c r="C385" s="38" t="s">
        <v>1270</v>
      </c>
    </row>
    <row r="386" spans="1:3" x14ac:dyDescent="0.25">
      <c r="A386" s="38">
        <v>516</v>
      </c>
      <c r="B386" s="38" t="s">
        <v>1547</v>
      </c>
      <c r="C386" s="38" t="s">
        <v>1270</v>
      </c>
    </row>
    <row r="387" spans="1:3" x14ac:dyDescent="0.25">
      <c r="A387" s="38">
        <v>517</v>
      </c>
      <c r="B387" s="38" t="s">
        <v>1548</v>
      </c>
      <c r="C387" s="38" t="s">
        <v>1270</v>
      </c>
    </row>
    <row r="388" spans="1:3" x14ac:dyDescent="0.25">
      <c r="A388" s="38">
        <v>518</v>
      </c>
      <c r="B388" s="38" t="s">
        <v>1549</v>
      </c>
      <c r="C388" s="38" t="s">
        <v>1273</v>
      </c>
    </row>
    <row r="389" spans="1:3" x14ac:dyDescent="0.25">
      <c r="A389" s="38">
        <v>519</v>
      </c>
      <c r="B389" s="38" t="s">
        <v>1550</v>
      </c>
      <c r="C389" s="38" t="s">
        <v>1271</v>
      </c>
    </row>
    <row r="390" spans="1:3" x14ac:dyDescent="0.25">
      <c r="A390" s="38">
        <v>520</v>
      </c>
      <c r="B390" s="38" t="s">
        <v>1551</v>
      </c>
      <c r="C390" s="38" t="s">
        <v>1273</v>
      </c>
    </row>
    <row r="391" spans="1:3" x14ac:dyDescent="0.25">
      <c r="A391" s="38">
        <v>521</v>
      </c>
      <c r="B391" s="38" t="s">
        <v>1552</v>
      </c>
      <c r="C391" s="38" t="s">
        <v>1271</v>
      </c>
    </row>
    <row r="392" spans="1:3" x14ac:dyDescent="0.25">
      <c r="A392" s="38">
        <v>522</v>
      </c>
      <c r="B392" s="38" t="s">
        <v>1553</v>
      </c>
      <c r="C392" s="38" t="s">
        <v>1270</v>
      </c>
    </row>
    <row r="393" spans="1:3" x14ac:dyDescent="0.25">
      <c r="A393" s="38">
        <v>524</v>
      </c>
      <c r="B393" s="38" t="s">
        <v>1554</v>
      </c>
      <c r="C393" s="38" t="s">
        <v>1270</v>
      </c>
    </row>
    <row r="394" spans="1:3" x14ac:dyDescent="0.25">
      <c r="A394" s="38">
        <v>525</v>
      </c>
      <c r="B394" s="38" t="s">
        <v>2338</v>
      </c>
      <c r="C394" s="38" t="s">
        <v>1270</v>
      </c>
    </row>
    <row r="395" spans="1:3" x14ac:dyDescent="0.25">
      <c r="A395" s="38">
        <v>527</v>
      </c>
      <c r="B395" s="38" t="s">
        <v>1949</v>
      </c>
      <c r="C395" s="38" t="s">
        <v>1270</v>
      </c>
    </row>
    <row r="396" spans="1:3" x14ac:dyDescent="0.25">
      <c r="A396" s="38">
        <v>528</v>
      </c>
      <c r="B396" s="38" t="s">
        <v>1555</v>
      </c>
      <c r="C396" s="38" t="s">
        <v>1273</v>
      </c>
    </row>
    <row r="397" spans="1:3" x14ac:dyDescent="0.25">
      <c r="A397" s="38">
        <v>529</v>
      </c>
      <c r="B397" s="38" t="s">
        <v>1556</v>
      </c>
      <c r="C397" s="38" t="s">
        <v>1270</v>
      </c>
    </row>
    <row r="398" spans="1:3" x14ac:dyDescent="0.25">
      <c r="A398" s="38">
        <v>530</v>
      </c>
      <c r="B398" s="38" t="s">
        <v>1557</v>
      </c>
      <c r="C398" s="38" t="s">
        <v>1270</v>
      </c>
    </row>
    <row r="399" spans="1:3" x14ac:dyDescent="0.25">
      <c r="A399" s="38">
        <v>531</v>
      </c>
      <c r="B399" s="38" t="s">
        <v>1558</v>
      </c>
      <c r="C399" s="38" t="s">
        <v>1270</v>
      </c>
    </row>
    <row r="400" spans="1:3" x14ac:dyDescent="0.25">
      <c r="A400" s="38">
        <v>532</v>
      </c>
      <c r="B400" s="38" t="s">
        <v>1559</v>
      </c>
      <c r="C400" s="38" t="s">
        <v>1273</v>
      </c>
    </row>
    <row r="401" spans="1:3" x14ac:dyDescent="0.25">
      <c r="A401" s="38">
        <v>533</v>
      </c>
      <c r="B401" s="38" t="s">
        <v>1941</v>
      </c>
      <c r="C401" s="38" t="s">
        <v>1270</v>
      </c>
    </row>
    <row r="402" spans="1:3" x14ac:dyDescent="0.25">
      <c r="A402" s="38">
        <v>534</v>
      </c>
      <c r="B402" s="38" t="s">
        <v>1560</v>
      </c>
      <c r="C402" s="38" t="s">
        <v>1270</v>
      </c>
    </row>
    <row r="403" spans="1:3" x14ac:dyDescent="0.25">
      <c r="A403" s="38">
        <v>535</v>
      </c>
      <c r="B403" s="38" t="s">
        <v>2315</v>
      </c>
      <c r="C403" s="38" t="s">
        <v>1270</v>
      </c>
    </row>
    <row r="404" spans="1:3" x14ac:dyDescent="0.25">
      <c r="A404" s="38">
        <v>536</v>
      </c>
      <c r="B404" s="38" t="s">
        <v>1561</v>
      </c>
      <c r="C404" s="38" t="s">
        <v>1270</v>
      </c>
    </row>
    <row r="405" spans="1:3" x14ac:dyDescent="0.25">
      <c r="A405" s="38">
        <v>537</v>
      </c>
      <c r="B405" s="38" t="s">
        <v>1562</v>
      </c>
      <c r="C405" s="38" t="s">
        <v>1272</v>
      </c>
    </row>
    <row r="406" spans="1:3" x14ac:dyDescent="0.25">
      <c r="A406" s="38">
        <v>538</v>
      </c>
      <c r="B406" s="38" t="s">
        <v>2387</v>
      </c>
      <c r="C406" s="38" t="s">
        <v>1273</v>
      </c>
    </row>
    <row r="407" spans="1:3" x14ac:dyDescent="0.25">
      <c r="A407" s="38">
        <v>539</v>
      </c>
      <c r="B407" s="38" t="s">
        <v>2329</v>
      </c>
      <c r="C407" s="38" t="s">
        <v>1270</v>
      </c>
    </row>
    <row r="408" spans="1:3" x14ac:dyDescent="0.25">
      <c r="A408" s="38">
        <v>540</v>
      </c>
      <c r="B408" s="38" t="s">
        <v>2393</v>
      </c>
      <c r="C408" s="38" t="s">
        <v>1270</v>
      </c>
    </row>
    <row r="409" spans="1:3" x14ac:dyDescent="0.25">
      <c r="A409" s="38">
        <v>541</v>
      </c>
      <c r="B409" s="38" t="s">
        <v>1563</v>
      </c>
      <c r="C409" s="38" t="s">
        <v>1270</v>
      </c>
    </row>
    <row r="410" spans="1:3" x14ac:dyDescent="0.25">
      <c r="A410" s="38">
        <v>542</v>
      </c>
      <c r="B410" s="38" t="s">
        <v>2346</v>
      </c>
      <c r="C410" s="38" t="s">
        <v>1270</v>
      </c>
    </row>
    <row r="411" spans="1:3" x14ac:dyDescent="0.25">
      <c r="A411" s="38">
        <v>544</v>
      </c>
      <c r="B411" s="38" t="s">
        <v>1564</v>
      </c>
      <c r="C411" s="38" t="s">
        <v>1270</v>
      </c>
    </row>
    <row r="412" spans="1:3" x14ac:dyDescent="0.25">
      <c r="A412" s="38">
        <v>545</v>
      </c>
      <c r="B412" s="38" t="s">
        <v>1565</v>
      </c>
      <c r="C412" s="38" t="s">
        <v>1270</v>
      </c>
    </row>
    <row r="413" spans="1:3" x14ac:dyDescent="0.25">
      <c r="A413" s="38">
        <v>546</v>
      </c>
      <c r="B413" s="38" t="s">
        <v>1566</v>
      </c>
      <c r="C413" s="38" t="s">
        <v>1270</v>
      </c>
    </row>
    <row r="414" spans="1:3" x14ac:dyDescent="0.25">
      <c r="A414" s="38">
        <v>547</v>
      </c>
      <c r="B414" s="38" t="s">
        <v>1567</v>
      </c>
      <c r="C414" s="38" t="s">
        <v>1270</v>
      </c>
    </row>
    <row r="415" spans="1:3" x14ac:dyDescent="0.25">
      <c r="A415" s="38">
        <v>548</v>
      </c>
      <c r="B415" s="38" t="s">
        <v>1568</v>
      </c>
      <c r="C415" s="38" t="s">
        <v>1270</v>
      </c>
    </row>
    <row r="416" spans="1:3" x14ac:dyDescent="0.25">
      <c r="A416" s="38">
        <v>549</v>
      </c>
      <c r="B416" s="38" t="s">
        <v>1569</v>
      </c>
      <c r="C416" s="38" t="s">
        <v>1270</v>
      </c>
    </row>
    <row r="417" spans="1:3" x14ac:dyDescent="0.25">
      <c r="A417" s="38">
        <v>551</v>
      </c>
      <c r="B417" s="38" t="s">
        <v>1570</v>
      </c>
      <c r="C417" s="38" t="s">
        <v>1270</v>
      </c>
    </row>
    <row r="418" spans="1:3" x14ac:dyDescent="0.25">
      <c r="A418" s="38">
        <v>552</v>
      </c>
      <c r="B418" s="38" t="s">
        <v>1571</v>
      </c>
      <c r="C418" s="38" t="s">
        <v>1270</v>
      </c>
    </row>
    <row r="419" spans="1:3" x14ac:dyDescent="0.25">
      <c r="A419" s="38">
        <v>553</v>
      </c>
      <c r="B419" s="38" t="s">
        <v>2525</v>
      </c>
      <c r="C419" s="38" t="s">
        <v>1270</v>
      </c>
    </row>
    <row r="420" spans="1:3" x14ac:dyDescent="0.25">
      <c r="A420" s="38">
        <v>554</v>
      </c>
      <c r="B420" s="38" t="s">
        <v>1572</v>
      </c>
      <c r="C420" s="38" t="s">
        <v>1270</v>
      </c>
    </row>
    <row r="421" spans="1:3" x14ac:dyDescent="0.25">
      <c r="A421" s="38">
        <v>555</v>
      </c>
      <c r="B421" s="38" t="s">
        <v>1573</v>
      </c>
      <c r="C421" s="38" t="s">
        <v>1270</v>
      </c>
    </row>
    <row r="422" spans="1:3" x14ac:dyDescent="0.25">
      <c r="A422" s="38">
        <v>556</v>
      </c>
      <c r="B422" s="38" t="s">
        <v>1574</v>
      </c>
      <c r="C422" s="38" t="s">
        <v>1270</v>
      </c>
    </row>
    <row r="423" spans="1:3" x14ac:dyDescent="0.25">
      <c r="A423" s="38">
        <v>557</v>
      </c>
      <c r="B423" s="38" t="s">
        <v>1575</v>
      </c>
      <c r="C423" s="38" t="s">
        <v>1270</v>
      </c>
    </row>
    <row r="424" spans="1:3" x14ac:dyDescent="0.25">
      <c r="A424" s="38">
        <v>558</v>
      </c>
      <c r="B424" s="38" t="s">
        <v>2318</v>
      </c>
      <c r="C424" s="38" t="s">
        <v>1270</v>
      </c>
    </row>
    <row r="425" spans="1:3" x14ac:dyDescent="0.25">
      <c r="A425" s="38">
        <v>559</v>
      </c>
      <c r="B425" s="38" t="s">
        <v>1576</v>
      </c>
      <c r="C425" s="38" t="s">
        <v>1270</v>
      </c>
    </row>
    <row r="426" spans="1:3" x14ac:dyDescent="0.25">
      <c r="A426" s="38">
        <v>560</v>
      </c>
      <c r="B426" s="38" t="s">
        <v>1577</v>
      </c>
      <c r="C426" s="38" t="s">
        <v>1270</v>
      </c>
    </row>
    <row r="427" spans="1:3" x14ac:dyDescent="0.25">
      <c r="A427" s="38">
        <v>561</v>
      </c>
      <c r="B427" s="38" t="s">
        <v>1578</v>
      </c>
      <c r="C427" s="38" t="s">
        <v>1270</v>
      </c>
    </row>
    <row r="428" spans="1:3" x14ac:dyDescent="0.25">
      <c r="A428" s="38">
        <v>562</v>
      </c>
      <c r="B428" s="38" t="s">
        <v>1579</v>
      </c>
      <c r="C428" s="38" t="s">
        <v>1270</v>
      </c>
    </row>
    <row r="429" spans="1:3" x14ac:dyDescent="0.25">
      <c r="A429" s="38">
        <v>563</v>
      </c>
      <c r="B429" s="38" t="s">
        <v>1580</v>
      </c>
      <c r="C429" s="38" t="s">
        <v>1270</v>
      </c>
    </row>
    <row r="430" spans="1:3" x14ac:dyDescent="0.25">
      <c r="A430" s="38">
        <v>564</v>
      </c>
      <c r="B430" s="38" t="s">
        <v>1581</v>
      </c>
      <c r="C430" s="38" t="s">
        <v>1270</v>
      </c>
    </row>
    <row r="431" spans="1:3" x14ac:dyDescent="0.25">
      <c r="A431" s="38">
        <v>565</v>
      </c>
      <c r="B431" s="38" t="s">
        <v>1582</v>
      </c>
      <c r="C431" s="38" t="s">
        <v>1270</v>
      </c>
    </row>
    <row r="432" spans="1:3" x14ac:dyDescent="0.25">
      <c r="A432" s="38">
        <v>566</v>
      </c>
      <c r="B432" s="38" t="s">
        <v>1583</v>
      </c>
      <c r="C432" s="38" t="s">
        <v>1270</v>
      </c>
    </row>
    <row r="433" spans="1:3" x14ac:dyDescent="0.25">
      <c r="A433" s="38">
        <v>567</v>
      </c>
      <c r="B433" s="38" t="s">
        <v>1584</v>
      </c>
      <c r="C433" s="38" t="s">
        <v>1270</v>
      </c>
    </row>
    <row r="434" spans="1:3" x14ac:dyDescent="0.25">
      <c r="A434" s="38">
        <v>568</v>
      </c>
      <c r="B434" s="38" t="s">
        <v>1585</v>
      </c>
      <c r="C434" s="38" t="s">
        <v>1270</v>
      </c>
    </row>
    <row r="435" spans="1:3" s="68" customFormat="1" x14ac:dyDescent="0.25">
      <c r="A435" s="70">
        <v>569</v>
      </c>
      <c r="B435" s="70" t="s">
        <v>1586</v>
      </c>
      <c r="C435" s="70" t="s">
        <v>1270</v>
      </c>
    </row>
    <row r="436" spans="1:3" x14ac:dyDescent="0.25">
      <c r="A436" s="38">
        <v>570</v>
      </c>
      <c r="B436" s="38" t="s">
        <v>1587</v>
      </c>
      <c r="C436" s="38" t="s">
        <v>1270</v>
      </c>
    </row>
    <row r="437" spans="1:3" x14ac:dyDescent="0.25">
      <c r="A437" s="38">
        <v>571</v>
      </c>
      <c r="B437" s="38" t="s">
        <v>1588</v>
      </c>
      <c r="C437" s="38" t="s">
        <v>1270</v>
      </c>
    </row>
    <row r="438" spans="1:3" x14ac:dyDescent="0.25">
      <c r="A438" s="38">
        <v>572</v>
      </c>
      <c r="B438" s="38" t="s">
        <v>1589</v>
      </c>
      <c r="C438" s="38" t="s">
        <v>1270</v>
      </c>
    </row>
    <row r="439" spans="1:3" x14ac:dyDescent="0.25">
      <c r="A439" s="38">
        <v>573</v>
      </c>
      <c r="B439" s="38" t="s">
        <v>1590</v>
      </c>
      <c r="C439" s="38" t="s">
        <v>1270</v>
      </c>
    </row>
    <row r="440" spans="1:3" x14ac:dyDescent="0.25">
      <c r="A440" s="38">
        <v>574</v>
      </c>
      <c r="B440" s="38" t="s">
        <v>1591</v>
      </c>
      <c r="C440" s="38" t="s">
        <v>1270</v>
      </c>
    </row>
    <row r="441" spans="1:3" x14ac:dyDescent="0.25">
      <c r="A441" s="38">
        <v>575</v>
      </c>
      <c r="B441" s="38" t="s">
        <v>1592</v>
      </c>
      <c r="C441" s="38" t="s">
        <v>1270</v>
      </c>
    </row>
    <row r="442" spans="1:3" x14ac:dyDescent="0.25">
      <c r="A442" s="38">
        <v>576</v>
      </c>
      <c r="B442" s="38" t="s">
        <v>2447</v>
      </c>
      <c r="C442" s="38" t="s">
        <v>1272</v>
      </c>
    </row>
    <row r="443" spans="1:3" x14ac:dyDescent="0.25">
      <c r="A443" s="38">
        <v>577</v>
      </c>
      <c r="B443" s="38" t="s">
        <v>1593</v>
      </c>
      <c r="C443" s="38" t="s">
        <v>1270</v>
      </c>
    </row>
    <row r="444" spans="1:3" x14ac:dyDescent="0.25">
      <c r="A444" s="38">
        <v>578</v>
      </c>
      <c r="B444" s="38" t="s">
        <v>1594</v>
      </c>
      <c r="C444" s="38" t="s">
        <v>1270</v>
      </c>
    </row>
    <row r="445" spans="1:3" x14ac:dyDescent="0.25">
      <c r="A445" s="38">
        <v>579</v>
      </c>
      <c r="B445" s="38" t="s">
        <v>1595</v>
      </c>
      <c r="C445" s="38" t="s">
        <v>1271</v>
      </c>
    </row>
    <row r="446" spans="1:3" x14ac:dyDescent="0.25">
      <c r="A446" s="38">
        <v>580</v>
      </c>
      <c r="B446" s="38" t="s">
        <v>1596</v>
      </c>
      <c r="C446" s="38" t="s">
        <v>1270</v>
      </c>
    </row>
    <row r="447" spans="1:3" x14ac:dyDescent="0.25">
      <c r="A447" s="38">
        <v>581</v>
      </c>
      <c r="B447" s="38" t="s">
        <v>1597</v>
      </c>
      <c r="C447" s="38" t="s">
        <v>1270</v>
      </c>
    </row>
    <row r="448" spans="1:3" x14ac:dyDescent="0.25">
      <c r="A448" s="38">
        <v>582</v>
      </c>
      <c r="B448" s="38" t="s">
        <v>2446</v>
      </c>
      <c r="C448" s="38" t="s">
        <v>1272</v>
      </c>
    </row>
    <row r="449" spans="1:3" x14ac:dyDescent="0.25">
      <c r="A449" s="38">
        <v>583</v>
      </c>
      <c r="B449" s="38" t="s">
        <v>1598</v>
      </c>
      <c r="C449" s="38" t="s">
        <v>1270</v>
      </c>
    </row>
    <row r="450" spans="1:3" x14ac:dyDescent="0.25">
      <c r="A450" s="38">
        <v>584</v>
      </c>
      <c r="B450" s="38" t="s">
        <v>1599</v>
      </c>
      <c r="C450" s="38" t="s">
        <v>1272</v>
      </c>
    </row>
    <row r="451" spans="1:3" x14ac:dyDescent="0.25">
      <c r="A451" s="38">
        <v>585</v>
      </c>
      <c r="B451" s="38" t="s">
        <v>1600</v>
      </c>
      <c r="C451" s="38" t="s">
        <v>1270</v>
      </c>
    </row>
    <row r="452" spans="1:3" x14ac:dyDescent="0.25">
      <c r="A452" s="38">
        <v>586</v>
      </c>
      <c r="B452" s="38" t="s">
        <v>1601</v>
      </c>
      <c r="C452" s="38" t="s">
        <v>1270</v>
      </c>
    </row>
    <row r="453" spans="1:3" x14ac:dyDescent="0.25">
      <c r="A453" s="38">
        <v>587</v>
      </c>
      <c r="B453" s="38" t="s">
        <v>1602</v>
      </c>
      <c r="C453" s="38" t="s">
        <v>1270</v>
      </c>
    </row>
    <row r="454" spans="1:3" s="68" customFormat="1" x14ac:dyDescent="0.25">
      <c r="A454" s="75">
        <v>588</v>
      </c>
      <c r="B454" s="75" t="s">
        <v>1603</v>
      </c>
      <c r="C454" s="75" t="s">
        <v>1270</v>
      </c>
    </row>
    <row r="455" spans="1:3" x14ac:dyDescent="0.25">
      <c r="A455" s="38">
        <v>589</v>
      </c>
      <c r="B455" s="38" t="s">
        <v>1604</v>
      </c>
      <c r="C455" s="38" t="s">
        <v>1270</v>
      </c>
    </row>
    <row r="456" spans="1:3" x14ac:dyDescent="0.25">
      <c r="A456" s="38">
        <v>590</v>
      </c>
      <c r="B456" s="38" t="s">
        <v>1605</v>
      </c>
      <c r="C456" s="38" t="s">
        <v>1270</v>
      </c>
    </row>
    <row r="457" spans="1:3" x14ac:dyDescent="0.25">
      <c r="A457" s="38">
        <v>591</v>
      </c>
      <c r="B457" s="38" t="s">
        <v>2524</v>
      </c>
      <c r="C457" s="38" t="s">
        <v>1270</v>
      </c>
    </row>
    <row r="458" spans="1:3" x14ac:dyDescent="0.25">
      <c r="A458" s="38">
        <v>592</v>
      </c>
      <c r="B458" s="38" t="s">
        <v>1606</v>
      </c>
      <c r="C458" s="38" t="s">
        <v>1272</v>
      </c>
    </row>
    <row r="459" spans="1:3" x14ac:dyDescent="0.25">
      <c r="A459" s="38">
        <v>593</v>
      </c>
      <c r="B459" s="38" t="s">
        <v>1607</v>
      </c>
      <c r="C459" s="38" t="s">
        <v>1270</v>
      </c>
    </row>
    <row r="460" spans="1:3" x14ac:dyDescent="0.25">
      <c r="A460" s="38">
        <v>594</v>
      </c>
      <c r="B460" s="38" t="s">
        <v>1608</v>
      </c>
      <c r="C460" s="38" t="s">
        <v>1273</v>
      </c>
    </row>
    <row r="461" spans="1:3" x14ac:dyDescent="0.25">
      <c r="A461" s="38">
        <v>595</v>
      </c>
      <c r="B461" s="38" t="s">
        <v>2276</v>
      </c>
      <c r="C461" s="38" t="s">
        <v>1273</v>
      </c>
    </row>
    <row r="462" spans="1:3" x14ac:dyDescent="0.25">
      <c r="A462" s="38">
        <v>596</v>
      </c>
      <c r="B462" s="38" t="s">
        <v>2277</v>
      </c>
      <c r="C462" s="38" t="s">
        <v>1270</v>
      </c>
    </row>
    <row r="463" spans="1:3" x14ac:dyDescent="0.25">
      <c r="A463" s="38">
        <v>597</v>
      </c>
      <c r="B463" s="38" t="s">
        <v>2363</v>
      </c>
      <c r="C463" s="38" t="s">
        <v>1273</v>
      </c>
    </row>
    <row r="464" spans="1:3" x14ac:dyDescent="0.25">
      <c r="A464" s="38">
        <v>598</v>
      </c>
      <c r="B464" s="38" t="s">
        <v>2367</v>
      </c>
      <c r="C464" s="38" t="s">
        <v>1273</v>
      </c>
    </row>
    <row r="465" spans="1:3" x14ac:dyDescent="0.25">
      <c r="A465" s="38">
        <v>599</v>
      </c>
      <c r="B465" s="38" t="s">
        <v>1609</v>
      </c>
      <c r="C465" s="38" t="s">
        <v>1273</v>
      </c>
    </row>
    <row r="466" spans="1:3" x14ac:dyDescent="0.25">
      <c r="A466" s="38">
        <v>600</v>
      </c>
      <c r="B466" s="38" t="s">
        <v>2451</v>
      </c>
      <c r="C466" s="38" t="s">
        <v>1270</v>
      </c>
    </row>
    <row r="467" spans="1:3" x14ac:dyDescent="0.25">
      <c r="A467" s="38">
        <v>601</v>
      </c>
      <c r="B467" s="38" t="s">
        <v>2371</v>
      </c>
      <c r="C467" s="38" t="s">
        <v>1273</v>
      </c>
    </row>
    <row r="468" spans="1:3" s="68" customFormat="1" x14ac:dyDescent="0.25">
      <c r="A468" s="75">
        <v>602</v>
      </c>
      <c r="B468" s="75" t="s">
        <v>2383</v>
      </c>
      <c r="C468" s="75" t="s">
        <v>1273</v>
      </c>
    </row>
    <row r="469" spans="1:3" x14ac:dyDescent="0.25">
      <c r="A469" s="38">
        <v>603</v>
      </c>
      <c r="B469" s="38" t="s">
        <v>2384</v>
      </c>
      <c r="C469" s="38" t="s">
        <v>1273</v>
      </c>
    </row>
    <row r="470" spans="1:3" x14ac:dyDescent="0.25">
      <c r="A470" s="38">
        <v>604</v>
      </c>
      <c r="B470" s="38" t="s">
        <v>1610</v>
      </c>
      <c r="C470" s="38" t="s">
        <v>1273</v>
      </c>
    </row>
    <row r="471" spans="1:3" x14ac:dyDescent="0.25">
      <c r="A471" s="38">
        <v>605</v>
      </c>
      <c r="B471" s="38" t="s">
        <v>1611</v>
      </c>
      <c r="C471" s="38" t="s">
        <v>1273</v>
      </c>
    </row>
    <row r="472" spans="1:3" x14ac:dyDescent="0.25">
      <c r="A472" s="38">
        <v>606</v>
      </c>
      <c r="B472" s="38" t="s">
        <v>1612</v>
      </c>
      <c r="C472" s="38" t="s">
        <v>1273</v>
      </c>
    </row>
    <row r="473" spans="1:3" x14ac:dyDescent="0.25">
      <c r="A473" s="38">
        <v>607</v>
      </c>
      <c r="B473" s="38" t="s">
        <v>1613</v>
      </c>
      <c r="C473" s="38" t="s">
        <v>1270</v>
      </c>
    </row>
    <row r="474" spans="1:3" x14ac:dyDescent="0.25">
      <c r="A474" s="38">
        <v>608</v>
      </c>
      <c r="B474" s="38" t="s">
        <v>1614</v>
      </c>
      <c r="C474" s="38" t="s">
        <v>1271</v>
      </c>
    </row>
    <row r="475" spans="1:3" x14ac:dyDescent="0.25">
      <c r="A475" s="38">
        <v>609</v>
      </c>
      <c r="B475" s="38" t="s">
        <v>1615</v>
      </c>
      <c r="C475" s="38" t="s">
        <v>1271</v>
      </c>
    </row>
    <row r="476" spans="1:3" x14ac:dyDescent="0.25">
      <c r="A476" s="38">
        <v>610</v>
      </c>
      <c r="B476" s="38" t="s">
        <v>1616</v>
      </c>
      <c r="C476" s="38" t="s">
        <v>1270</v>
      </c>
    </row>
    <row r="477" spans="1:3" x14ac:dyDescent="0.25">
      <c r="A477" s="38">
        <v>611</v>
      </c>
      <c r="B477" s="38" t="s">
        <v>1617</v>
      </c>
      <c r="C477" s="38" t="s">
        <v>1270</v>
      </c>
    </row>
    <row r="478" spans="1:3" x14ac:dyDescent="0.25">
      <c r="A478" s="38">
        <v>612</v>
      </c>
      <c r="B478" s="38" t="s">
        <v>1618</v>
      </c>
      <c r="C478" s="38" t="s">
        <v>1271</v>
      </c>
    </row>
    <row r="479" spans="1:3" x14ac:dyDescent="0.25">
      <c r="A479" s="38">
        <v>613</v>
      </c>
      <c r="B479" s="38" t="s">
        <v>1619</v>
      </c>
      <c r="C479" s="38" t="s">
        <v>1271</v>
      </c>
    </row>
    <row r="480" spans="1:3" x14ac:dyDescent="0.25">
      <c r="A480" s="38">
        <v>614</v>
      </c>
      <c r="B480" s="38" t="s">
        <v>2454</v>
      </c>
      <c r="C480" s="38" t="s">
        <v>1270</v>
      </c>
    </row>
    <row r="481" spans="1:3" x14ac:dyDescent="0.25">
      <c r="A481" s="38">
        <v>615</v>
      </c>
      <c r="B481" s="38" t="s">
        <v>1620</v>
      </c>
      <c r="C481" s="38" t="s">
        <v>1272</v>
      </c>
    </row>
    <row r="482" spans="1:3" x14ac:dyDescent="0.25">
      <c r="A482" s="38">
        <v>616</v>
      </c>
      <c r="B482" s="38" t="s">
        <v>1621</v>
      </c>
      <c r="C482" s="38" t="s">
        <v>1272</v>
      </c>
    </row>
    <row r="483" spans="1:3" x14ac:dyDescent="0.25">
      <c r="A483" s="38">
        <v>617</v>
      </c>
      <c r="B483" s="38" t="s">
        <v>1622</v>
      </c>
      <c r="C483" s="38" t="s">
        <v>1270</v>
      </c>
    </row>
    <row r="484" spans="1:3" x14ac:dyDescent="0.25">
      <c r="A484" s="38">
        <v>618</v>
      </c>
      <c r="B484" s="38" t="s">
        <v>1623</v>
      </c>
      <c r="C484" s="38" t="s">
        <v>1270</v>
      </c>
    </row>
    <row r="485" spans="1:3" x14ac:dyDescent="0.25">
      <c r="A485" s="38">
        <v>619</v>
      </c>
      <c r="B485" s="38" t="s">
        <v>1624</v>
      </c>
      <c r="C485" s="38" t="s">
        <v>1272</v>
      </c>
    </row>
    <row r="486" spans="1:3" x14ac:dyDescent="0.25">
      <c r="A486" s="38">
        <v>620</v>
      </c>
      <c r="B486" s="38" t="s">
        <v>1625</v>
      </c>
      <c r="C486" s="38" t="s">
        <v>1270</v>
      </c>
    </row>
    <row r="487" spans="1:3" x14ac:dyDescent="0.25">
      <c r="A487" s="38">
        <v>621</v>
      </c>
      <c r="B487" s="38" t="s">
        <v>2250</v>
      </c>
      <c r="C487" s="38" t="s">
        <v>1270</v>
      </c>
    </row>
    <row r="488" spans="1:3" x14ac:dyDescent="0.25">
      <c r="A488" s="38">
        <v>622</v>
      </c>
      <c r="B488" s="38" t="s">
        <v>1626</v>
      </c>
      <c r="C488" s="38" t="s">
        <v>1270</v>
      </c>
    </row>
    <row r="489" spans="1:3" x14ac:dyDescent="0.25">
      <c r="A489" s="38">
        <v>623</v>
      </c>
      <c r="B489" s="38" t="s">
        <v>1627</v>
      </c>
      <c r="C489" s="38" t="s">
        <v>1270</v>
      </c>
    </row>
    <row r="490" spans="1:3" x14ac:dyDescent="0.25">
      <c r="A490" s="38">
        <v>624</v>
      </c>
      <c r="B490" s="38" t="s">
        <v>2273</v>
      </c>
      <c r="C490" s="38" t="s">
        <v>1270</v>
      </c>
    </row>
    <row r="491" spans="1:3" x14ac:dyDescent="0.25">
      <c r="A491" s="38">
        <v>625</v>
      </c>
      <c r="B491" s="38" t="s">
        <v>2274</v>
      </c>
      <c r="C491" s="38" t="s">
        <v>1270</v>
      </c>
    </row>
    <row r="492" spans="1:3" x14ac:dyDescent="0.25">
      <c r="A492" s="38">
        <v>626</v>
      </c>
      <c r="B492" s="38" t="s">
        <v>1628</v>
      </c>
      <c r="C492" s="38" t="s">
        <v>1270</v>
      </c>
    </row>
    <row r="493" spans="1:3" x14ac:dyDescent="0.25">
      <c r="A493" s="38">
        <v>627</v>
      </c>
      <c r="B493" s="38" t="s">
        <v>1629</v>
      </c>
      <c r="C493" s="38" t="s">
        <v>1270</v>
      </c>
    </row>
    <row r="494" spans="1:3" x14ac:dyDescent="0.25">
      <c r="A494" s="38">
        <v>628</v>
      </c>
      <c r="B494" s="38" t="s">
        <v>1630</v>
      </c>
      <c r="C494" s="38" t="s">
        <v>1270</v>
      </c>
    </row>
    <row r="495" spans="1:3" x14ac:dyDescent="0.25">
      <c r="A495" s="38">
        <v>629</v>
      </c>
      <c r="B495" s="38" t="s">
        <v>1631</v>
      </c>
      <c r="C495" s="38" t="s">
        <v>1270</v>
      </c>
    </row>
    <row r="496" spans="1:3" x14ac:dyDescent="0.25">
      <c r="A496" s="38">
        <v>630</v>
      </c>
      <c r="B496" s="38" t="s">
        <v>1632</v>
      </c>
      <c r="C496" s="38" t="s">
        <v>1271</v>
      </c>
    </row>
    <row r="497" spans="1:3" x14ac:dyDescent="0.25">
      <c r="A497" s="38">
        <v>631</v>
      </c>
      <c r="B497" s="38" t="s">
        <v>1633</v>
      </c>
      <c r="C497" s="38" t="s">
        <v>1271</v>
      </c>
    </row>
    <row r="498" spans="1:3" x14ac:dyDescent="0.25">
      <c r="A498" s="38">
        <v>632</v>
      </c>
      <c r="B498" s="38" t="s">
        <v>1634</v>
      </c>
      <c r="C498" s="38" t="s">
        <v>1273</v>
      </c>
    </row>
    <row r="499" spans="1:3" x14ac:dyDescent="0.25">
      <c r="A499" s="38">
        <v>633</v>
      </c>
      <c r="B499" s="38" t="s">
        <v>1635</v>
      </c>
      <c r="C499" s="38" t="s">
        <v>1273</v>
      </c>
    </row>
    <row r="500" spans="1:3" x14ac:dyDescent="0.25">
      <c r="A500" s="38">
        <v>634</v>
      </c>
      <c r="B500" s="38" t="s">
        <v>1636</v>
      </c>
      <c r="C500" s="38" t="s">
        <v>1271</v>
      </c>
    </row>
    <row r="501" spans="1:3" x14ac:dyDescent="0.25">
      <c r="A501" s="38">
        <v>635</v>
      </c>
      <c r="B501" s="38" t="s">
        <v>1637</v>
      </c>
      <c r="C501" s="38" t="s">
        <v>1273</v>
      </c>
    </row>
    <row r="502" spans="1:3" x14ac:dyDescent="0.25">
      <c r="A502" s="38">
        <v>636</v>
      </c>
      <c r="B502" s="38" t="s">
        <v>2272</v>
      </c>
      <c r="C502" s="38" t="s">
        <v>1273</v>
      </c>
    </row>
    <row r="503" spans="1:3" x14ac:dyDescent="0.25">
      <c r="A503" s="38">
        <v>637</v>
      </c>
      <c r="B503" s="38" t="s">
        <v>1638</v>
      </c>
      <c r="C503" s="38" t="s">
        <v>1273</v>
      </c>
    </row>
    <row r="504" spans="1:3" x14ac:dyDescent="0.25">
      <c r="A504" s="38">
        <v>638</v>
      </c>
      <c r="B504" s="38" t="s">
        <v>2357</v>
      </c>
      <c r="C504" s="38" t="s">
        <v>1273</v>
      </c>
    </row>
    <row r="505" spans="1:3" x14ac:dyDescent="0.25">
      <c r="A505" s="38">
        <v>639</v>
      </c>
      <c r="B505" s="38" t="s">
        <v>1639</v>
      </c>
      <c r="C505" s="38" t="s">
        <v>1270</v>
      </c>
    </row>
    <row r="506" spans="1:3" x14ac:dyDescent="0.25">
      <c r="A506" s="38">
        <v>640</v>
      </c>
      <c r="B506" s="38" t="s">
        <v>1640</v>
      </c>
      <c r="C506" s="38" t="s">
        <v>1270</v>
      </c>
    </row>
    <row r="507" spans="1:3" x14ac:dyDescent="0.25">
      <c r="A507" s="38">
        <v>641</v>
      </c>
      <c r="B507" s="38" t="s">
        <v>1641</v>
      </c>
      <c r="C507" s="38" t="s">
        <v>1270</v>
      </c>
    </row>
    <row r="508" spans="1:3" x14ac:dyDescent="0.25">
      <c r="A508" s="38">
        <v>642</v>
      </c>
      <c r="B508" s="38" t="s">
        <v>1642</v>
      </c>
      <c r="C508" s="38" t="s">
        <v>1270</v>
      </c>
    </row>
    <row r="509" spans="1:3" x14ac:dyDescent="0.25">
      <c r="A509" s="38">
        <v>643</v>
      </c>
      <c r="B509" s="38" t="s">
        <v>1643</v>
      </c>
      <c r="C509" s="38" t="s">
        <v>1273</v>
      </c>
    </row>
    <row r="510" spans="1:3" x14ac:dyDescent="0.25">
      <c r="A510" s="38">
        <v>644</v>
      </c>
      <c r="B510" s="38" t="s">
        <v>2382</v>
      </c>
      <c r="C510" s="38" t="s">
        <v>1273</v>
      </c>
    </row>
    <row r="511" spans="1:3" x14ac:dyDescent="0.25">
      <c r="A511" s="38">
        <v>645</v>
      </c>
      <c r="B511" s="38" t="s">
        <v>1644</v>
      </c>
      <c r="C511" s="38" t="s">
        <v>1273</v>
      </c>
    </row>
    <row r="512" spans="1:3" x14ac:dyDescent="0.25">
      <c r="A512" s="38">
        <v>646</v>
      </c>
      <c r="B512" s="38" t="s">
        <v>1645</v>
      </c>
      <c r="C512" s="38" t="s">
        <v>1273</v>
      </c>
    </row>
    <row r="513" spans="1:3" x14ac:dyDescent="0.25">
      <c r="A513" s="38">
        <v>647</v>
      </c>
      <c r="B513" s="38" t="s">
        <v>1646</v>
      </c>
      <c r="C513" s="38" t="s">
        <v>1273</v>
      </c>
    </row>
    <row r="514" spans="1:3" s="68" customFormat="1" x14ac:dyDescent="0.25">
      <c r="A514" s="85">
        <v>648</v>
      </c>
      <c r="B514" s="85" t="s">
        <v>1647</v>
      </c>
      <c r="C514" s="85" t="s">
        <v>1270</v>
      </c>
    </row>
    <row r="515" spans="1:3" x14ac:dyDescent="0.25">
      <c r="A515" s="38">
        <v>649</v>
      </c>
      <c r="B515" s="38" t="s">
        <v>1648</v>
      </c>
      <c r="C515" s="38" t="s">
        <v>1273</v>
      </c>
    </row>
    <row r="516" spans="1:3" x14ac:dyDescent="0.25">
      <c r="A516" s="38">
        <v>650</v>
      </c>
      <c r="B516" s="38" t="s">
        <v>2365</v>
      </c>
      <c r="C516" s="38" t="s">
        <v>1273</v>
      </c>
    </row>
    <row r="517" spans="1:3" x14ac:dyDescent="0.25">
      <c r="A517" s="38">
        <v>651</v>
      </c>
      <c r="B517" s="38" t="s">
        <v>2266</v>
      </c>
      <c r="C517" s="38" t="s">
        <v>1271</v>
      </c>
    </row>
    <row r="518" spans="1:3" x14ac:dyDescent="0.25">
      <c r="A518" s="38">
        <v>653</v>
      </c>
      <c r="B518" s="38" t="s">
        <v>2271</v>
      </c>
      <c r="C518" s="38" t="s">
        <v>1273</v>
      </c>
    </row>
    <row r="519" spans="1:3" x14ac:dyDescent="0.25">
      <c r="A519" s="38">
        <v>654</v>
      </c>
      <c r="B519" s="38" t="s">
        <v>2388</v>
      </c>
      <c r="C519" s="38" t="s">
        <v>1273</v>
      </c>
    </row>
    <row r="520" spans="1:3" x14ac:dyDescent="0.25">
      <c r="A520" s="38">
        <v>655</v>
      </c>
      <c r="B520" s="38" t="s">
        <v>1979</v>
      </c>
      <c r="C520" s="38" t="s">
        <v>1270</v>
      </c>
    </row>
    <row r="521" spans="1:3" x14ac:dyDescent="0.25">
      <c r="A521" s="38">
        <v>658</v>
      </c>
      <c r="B521" s="38" t="s">
        <v>2270</v>
      </c>
      <c r="C521" s="38" t="s">
        <v>1270</v>
      </c>
    </row>
    <row r="522" spans="1:3" x14ac:dyDescent="0.25">
      <c r="A522" s="38">
        <v>659</v>
      </c>
      <c r="B522" s="38" t="s">
        <v>1971</v>
      </c>
      <c r="C522" s="38" t="s">
        <v>1270</v>
      </c>
    </row>
    <row r="523" spans="1:3" x14ac:dyDescent="0.25">
      <c r="A523" s="38">
        <v>660</v>
      </c>
      <c r="B523" s="38" t="s">
        <v>2182</v>
      </c>
      <c r="C523" s="38" t="s">
        <v>1271</v>
      </c>
    </row>
    <row r="524" spans="1:3" x14ac:dyDescent="0.25">
      <c r="A524" s="38">
        <v>661</v>
      </c>
      <c r="B524" s="38" t="s">
        <v>1365</v>
      </c>
      <c r="C524" s="38" t="s">
        <v>1271</v>
      </c>
    </row>
    <row r="525" spans="1:3" x14ac:dyDescent="0.25">
      <c r="A525" s="38">
        <v>662</v>
      </c>
      <c r="B525" s="38" t="s">
        <v>2380</v>
      </c>
      <c r="C525" s="38" t="s">
        <v>1273</v>
      </c>
    </row>
    <row r="526" spans="1:3" x14ac:dyDescent="0.25">
      <c r="A526" s="38">
        <v>663</v>
      </c>
      <c r="B526" s="38" t="s">
        <v>2526</v>
      </c>
      <c r="C526" s="38" t="s">
        <v>1270</v>
      </c>
    </row>
    <row r="527" spans="1:3" x14ac:dyDescent="0.25">
      <c r="A527" s="38">
        <v>664</v>
      </c>
      <c r="B527" s="38" t="s">
        <v>2334</v>
      </c>
      <c r="C527" s="38" t="s">
        <v>1273</v>
      </c>
    </row>
    <row r="528" spans="1:3" x14ac:dyDescent="0.25">
      <c r="A528" s="38">
        <v>665</v>
      </c>
      <c r="B528" s="38" t="s">
        <v>2368</v>
      </c>
      <c r="C528" s="38" t="s">
        <v>1273</v>
      </c>
    </row>
    <row r="529" spans="1:3" x14ac:dyDescent="0.25">
      <c r="A529" s="38">
        <v>666</v>
      </c>
      <c r="B529" s="38" t="s">
        <v>2342</v>
      </c>
      <c r="C529" s="38" t="s">
        <v>1273</v>
      </c>
    </row>
    <row r="530" spans="1:3" x14ac:dyDescent="0.25">
      <c r="A530" s="38">
        <v>667</v>
      </c>
      <c r="B530" s="38" t="s">
        <v>2381</v>
      </c>
      <c r="C530" s="38" t="s">
        <v>1273</v>
      </c>
    </row>
    <row r="531" spans="1:3" x14ac:dyDescent="0.25">
      <c r="A531" s="38">
        <v>668</v>
      </c>
      <c r="B531" s="38" t="s">
        <v>2285</v>
      </c>
      <c r="C531" s="38" t="s">
        <v>1273</v>
      </c>
    </row>
    <row r="532" spans="1:3" x14ac:dyDescent="0.25">
      <c r="A532" s="38">
        <v>669</v>
      </c>
      <c r="B532" s="38" t="s">
        <v>2249</v>
      </c>
      <c r="C532" s="38" t="s">
        <v>1270</v>
      </c>
    </row>
    <row r="533" spans="1:3" x14ac:dyDescent="0.25">
      <c r="A533" s="38">
        <v>670</v>
      </c>
      <c r="B533" s="38" t="s">
        <v>2269</v>
      </c>
      <c r="C533" s="38" t="s">
        <v>1270</v>
      </c>
    </row>
    <row r="534" spans="1:3" x14ac:dyDescent="0.25">
      <c r="A534" s="38">
        <v>671</v>
      </c>
      <c r="B534" s="38" t="s">
        <v>2249</v>
      </c>
      <c r="C534" s="38" t="s">
        <v>1270</v>
      </c>
    </row>
    <row r="535" spans="1:3" x14ac:dyDescent="0.25">
      <c r="A535" s="38">
        <v>672</v>
      </c>
      <c r="B535" s="38" t="s">
        <v>2320</v>
      </c>
      <c r="C535" s="38" t="s">
        <v>1270</v>
      </c>
    </row>
    <row r="536" spans="1:3" x14ac:dyDescent="0.25">
      <c r="A536" s="38">
        <v>673</v>
      </c>
      <c r="B536" s="38" t="s">
        <v>2267</v>
      </c>
      <c r="C536" s="38" t="s">
        <v>1271</v>
      </c>
    </row>
    <row r="537" spans="1:3" x14ac:dyDescent="0.25">
      <c r="A537" s="38">
        <v>676</v>
      </c>
      <c r="B537" s="38" t="s">
        <v>2337</v>
      </c>
      <c r="C537" s="38" t="s">
        <v>1270</v>
      </c>
    </row>
    <row r="538" spans="1:3" x14ac:dyDescent="0.25">
      <c r="A538" s="38">
        <v>677</v>
      </c>
      <c r="B538" s="38" t="s">
        <v>1970</v>
      </c>
      <c r="C538" s="38" t="s">
        <v>1272</v>
      </c>
    </row>
    <row r="539" spans="1:3" x14ac:dyDescent="0.25">
      <c r="A539" s="38">
        <v>678</v>
      </c>
      <c r="B539" s="38" t="s">
        <v>2395</v>
      </c>
      <c r="C539" s="38" t="s">
        <v>1270</v>
      </c>
    </row>
    <row r="540" spans="1:3" x14ac:dyDescent="0.25">
      <c r="A540" s="38">
        <v>679</v>
      </c>
      <c r="B540" s="38" t="s">
        <v>1977</v>
      </c>
      <c r="C540" s="38" t="s">
        <v>1273</v>
      </c>
    </row>
    <row r="541" spans="1:3" x14ac:dyDescent="0.25">
      <c r="A541" s="38">
        <v>680</v>
      </c>
      <c r="B541" s="38" t="s">
        <v>1985</v>
      </c>
      <c r="C541" s="38" t="s">
        <v>1271</v>
      </c>
    </row>
    <row r="542" spans="1:3" x14ac:dyDescent="0.25">
      <c r="A542" s="38">
        <v>681</v>
      </c>
      <c r="B542" s="38" t="s">
        <v>2000</v>
      </c>
      <c r="C542" s="38" t="s">
        <v>1271</v>
      </c>
    </row>
    <row r="543" spans="1:3" x14ac:dyDescent="0.25">
      <c r="A543" s="38">
        <v>682</v>
      </c>
      <c r="B543" s="38" t="s">
        <v>1987</v>
      </c>
      <c r="C543" s="38" t="s">
        <v>1271</v>
      </c>
    </row>
    <row r="544" spans="1:3" x14ac:dyDescent="0.25">
      <c r="A544" s="38">
        <v>683</v>
      </c>
      <c r="B544" s="38" t="s">
        <v>2268</v>
      </c>
      <c r="C544" s="38" t="s">
        <v>1273</v>
      </c>
    </row>
    <row r="545" spans="1:3" x14ac:dyDescent="0.25">
      <c r="A545" s="38">
        <v>684</v>
      </c>
      <c r="B545" s="38" t="s">
        <v>1986</v>
      </c>
      <c r="C545" s="38" t="s">
        <v>1270</v>
      </c>
    </row>
    <row r="546" spans="1:3" x14ac:dyDescent="0.25">
      <c r="A546" s="38">
        <v>685</v>
      </c>
      <c r="B546" s="38" t="s">
        <v>2248</v>
      </c>
      <c r="C546" s="38" t="s">
        <v>1270</v>
      </c>
    </row>
    <row r="547" spans="1:3" x14ac:dyDescent="0.25">
      <c r="A547" s="38">
        <v>686</v>
      </c>
      <c r="B547" s="38" t="s">
        <v>2306</v>
      </c>
      <c r="C547" s="38" t="s">
        <v>1270</v>
      </c>
    </row>
    <row r="548" spans="1:3" x14ac:dyDescent="0.25">
      <c r="A548" s="38">
        <v>687</v>
      </c>
      <c r="B548" s="38" t="s">
        <v>1989</v>
      </c>
      <c r="C548" s="38" t="s">
        <v>1273</v>
      </c>
    </row>
    <row r="549" spans="1:3" x14ac:dyDescent="0.25">
      <c r="A549" s="38">
        <v>688</v>
      </c>
      <c r="B549" s="38" t="s">
        <v>1999</v>
      </c>
      <c r="C549" s="38" t="s">
        <v>1270</v>
      </c>
    </row>
    <row r="550" spans="1:3" x14ac:dyDescent="0.25">
      <c r="A550" s="38">
        <v>689</v>
      </c>
      <c r="B550" s="38" t="s">
        <v>1984</v>
      </c>
      <c r="C550" s="38" t="s">
        <v>1273</v>
      </c>
    </row>
    <row r="551" spans="1:3" x14ac:dyDescent="0.25">
      <c r="A551" s="38">
        <v>690</v>
      </c>
      <c r="B551" s="38" t="s">
        <v>1983</v>
      </c>
      <c r="C551" s="38" t="s">
        <v>1270</v>
      </c>
    </row>
    <row r="552" spans="1:3" x14ac:dyDescent="0.25">
      <c r="A552" s="38">
        <v>691</v>
      </c>
      <c r="B552" s="38" t="s">
        <v>1988</v>
      </c>
      <c r="C552" s="38" t="s">
        <v>1273</v>
      </c>
    </row>
    <row r="553" spans="1:3" x14ac:dyDescent="0.25">
      <c r="A553" s="38">
        <v>693</v>
      </c>
      <c r="B553" s="38" t="s">
        <v>2002</v>
      </c>
      <c r="C553" s="38" t="s">
        <v>1271</v>
      </c>
    </row>
    <row r="554" spans="1:3" x14ac:dyDescent="0.25">
      <c r="A554" s="38">
        <v>694</v>
      </c>
      <c r="B554" s="38" t="s">
        <v>1990</v>
      </c>
      <c r="C554" s="38" t="s">
        <v>1270</v>
      </c>
    </row>
    <row r="555" spans="1:3" x14ac:dyDescent="0.25">
      <c r="A555" s="38">
        <v>695</v>
      </c>
      <c r="B555" s="38" t="s">
        <v>1995</v>
      </c>
      <c r="C555" s="38" t="s">
        <v>1270</v>
      </c>
    </row>
    <row r="556" spans="1:3" x14ac:dyDescent="0.25">
      <c r="A556" s="38">
        <v>696</v>
      </c>
      <c r="B556" s="38" t="s">
        <v>2001</v>
      </c>
      <c r="C556" s="38" t="s">
        <v>1270</v>
      </c>
    </row>
    <row r="557" spans="1:3" x14ac:dyDescent="0.25">
      <c r="A557" s="38">
        <v>697</v>
      </c>
      <c r="B557" s="38" t="s">
        <v>1994</v>
      </c>
      <c r="C557" s="38" t="s">
        <v>1270</v>
      </c>
    </row>
    <row r="558" spans="1:3" x14ac:dyDescent="0.25">
      <c r="A558" s="38">
        <v>698</v>
      </c>
      <c r="B558" s="38" t="s">
        <v>1992</v>
      </c>
      <c r="C558" s="38" t="s">
        <v>1270</v>
      </c>
    </row>
    <row r="559" spans="1:3" x14ac:dyDescent="0.25">
      <c r="A559" s="38">
        <v>699</v>
      </c>
      <c r="B559" s="38" t="s">
        <v>2336</v>
      </c>
      <c r="C559" s="38" t="s">
        <v>1272</v>
      </c>
    </row>
    <row r="560" spans="1:3" x14ac:dyDescent="0.25">
      <c r="A560" s="38">
        <v>701</v>
      </c>
      <c r="B560" s="38" t="s">
        <v>1993</v>
      </c>
      <c r="C560" s="38" t="s">
        <v>1270</v>
      </c>
    </row>
    <row r="561" spans="1:3" x14ac:dyDescent="0.25">
      <c r="A561" s="38">
        <v>703</v>
      </c>
      <c r="B561" s="38" t="s">
        <v>1649</v>
      </c>
      <c r="C561" s="38" t="s">
        <v>1273</v>
      </c>
    </row>
    <row r="562" spans="1:3" x14ac:dyDescent="0.25">
      <c r="A562" s="38">
        <v>705</v>
      </c>
      <c r="B562" s="38" t="s">
        <v>1650</v>
      </c>
      <c r="C562" s="38" t="s">
        <v>1273</v>
      </c>
    </row>
    <row r="563" spans="1:3" x14ac:dyDescent="0.25">
      <c r="A563" s="38">
        <v>706</v>
      </c>
      <c r="B563" s="38" t="s">
        <v>2354</v>
      </c>
      <c r="C563" s="38" t="s">
        <v>1270</v>
      </c>
    </row>
    <row r="564" spans="1:3" x14ac:dyDescent="0.25">
      <c r="A564" s="38">
        <v>707</v>
      </c>
      <c r="B564" s="38" t="s">
        <v>1651</v>
      </c>
      <c r="C564" s="38" t="s">
        <v>1270</v>
      </c>
    </row>
    <row r="565" spans="1:3" x14ac:dyDescent="0.25">
      <c r="A565" s="38">
        <v>708</v>
      </c>
      <c r="B565" s="38" t="s">
        <v>1652</v>
      </c>
      <c r="C565" s="38" t="s">
        <v>1270</v>
      </c>
    </row>
    <row r="566" spans="1:3" x14ac:dyDescent="0.25">
      <c r="A566" s="38">
        <v>709</v>
      </c>
      <c r="B566" s="38" t="s">
        <v>1653</v>
      </c>
      <c r="C566" s="38" t="s">
        <v>1270</v>
      </c>
    </row>
    <row r="567" spans="1:3" x14ac:dyDescent="0.25">
      <c r="A567" s="38">
        <v>710</v>
      </c>
      <c r="B567" s="38" t="s">
        <v>1654</v>
      </c>
      <c r="C567" s="38" t="s">
        <v>1270</v>
      </c>
    </row>
    <row r="568" spans="1:3" x14ac:dyDescent="0.25">
      <c r="A568" s="38">
        <v>712</v>
      </c>
      <c r="B568" s="38" t="s">
        <v>1655</v>
      </c>
      <c r="C568" s="38" t="s">
        <v>1273</v>
      </c>
    </row>
    <row r="569" spans="1:3" x14ac:dyDescent="0.25">
      <c r="A569" s="38">
        <v>713</v>
      </c>
      <c r="B569" s="38" t="s">
        <v>1656</v>
      </c>
      <c r="C569" s="38" t="s">
        <v>1270</v>
      </c>
    </row>
    <row r="570" spans="1:3" x14ac:dyDescent="0.25">
      <c r="A570" s="38">
        <v>714</v>
      </c>
      <c r="B570" s="38" t="s">
        <v>1657</v>
      </c>
      <c r="C570" s="38" t="s">
        <v>1270</v>
      </c>
    </row>
    <row r="571" spans="1:3" x14ac:dyDescent="0.25">
      <c r="A571" s="38">
        <v>715</v>
      </c>
      <c r="B571" s="38" t="s">
        <v>1658</v>
      </c>
      <c r="C571" s="38" t="s">
        <v>1270</v>
      </c>
    </row>
    <row r="572" spans="1:3" x14ac:dyDescent="0.25">
      <c r="A572" s="38">
        <v>716</v>
      </c>
      <c r="B572" s="38" t="s">
        <v>1659</v>
      </c>
      <c r="C572" s="38" t="s">
        <v>1273</v>
      </c>
    </row>
    <row r="573" spans="1:3" x14ac:dyDescent="0.25">
      <c r="A573" s="38">
        <v>717</v>
      </c>
      <c r="B573" s="38" t="s">
        <v>1660</v>
      </c>
      <c r="C573" s="38" t="s">
        <v>1270</v>
      </c>
    </row>
    <row r="574" spans="1:3" x14ac:dyDescent="0.25">
      <c r="A574" s="38">
        <v>718</v>
      </c>
      <c r="B574" s="38" t="s">
        <v>1661</v>
      </c>
      <c r="C574" s="38" t="s">
        <v>1270</v>
      </c>
    </row>
    <row r="575" spans="1:3" x14ac:dyDescent="0.25">
      <c r="A575" s="38">
        <v>719</v>
      </c>
      <c r="B575" s="38" t="s">
        <v>1662</v>
      </c>
      <c r="C575" s="38" t="s">
        <v>1270</v>
      </c>
    </row>
    <row r="576" spans="1:3" x14ac:dyDescent="0.25">
      <c r="A576" s="38">
        <v>720</v>
      </c>
      <c r="B576" s="38" t="s">
        <v>1663</v>
      </c>
      <c r="C576" s="38" t="s">
        <v>1273</v>
      </c>
    </row>
    <row r="577" spans="1:3" x14ac:dyDescent="0.25">
      <c r="A577" s="38">
        <v>721</v>
      </c>
      <c r="B577" s="38" t="s">
        <v>1664</v>
      </c>
      <c r="C577" s="38" t="s">
        <v>1270</v>
      </c>
    </row>
    <row r="578" spans="1:3" x14ac:dyDescent="0.25">
      <c r="A578" s="38">
        <v>722</v>
      </c>
      <c r="B578" s="38" t="s">
        <v>1665</v>
      </c>
      <c r="C578" s="38" t="s">
        <v>1270</v>
      </c>
    </row>
    <row r="579" spans="1:3" x14ac:dyDescent="0.25">
      <c r="A579" s="38">
        <v>723</v>
      </c>
      <c r="B579" s="38" t="s">
        <v>1666</v>
      </c>
      <c r="C579" s="38" t="s">
        <v>1270</v>
      </c>
    </row>
    <row r="580" spans="1:3" x14ac:dyDescent="0.25">
      <c r="A580" s="38">
        <v>724</v>
      </c>
      <c r="B580" s="38" t="s">
        <v>1667</v>
      </c>
      <c r="C580" s="38" t="s">
        <v>1270</v>
      </c>
    </row>
    <row r="581" spans="1:3" x14ac:dyDescent="0.25">
      <c r="A581" s="38">
        <v>725</v>
      </c>
      <c r="B581" s="38" t="s">
        <v>1668</v>
      </c>
      <c r="C581" s="38" t="s">
        <v>1270</v>
      </c>
    </row>
    <row r="582" spans="1:3" x14ac:dyDescent="0.25">
      <c r="A582" s="38">
        <v>726</v>
      </c>
      <c r="B582" s="38" t="s">
        <v>1669</v>
      </c>
      <c r="C582" s="38" t="s">
        <v>1270</v>
      </c>
    </row>
    <row r="583" spans="1:3" x14ac:dyDescent="0.25">
      <c r="A583" s="38">
        <v>727</v>
      </c>
      <c r="B583" s="38" t="s">
        <v>1670</v>
      </c>
      <c r="C583" s="38" t="s">
        <v>1273</v>
      </c>
    </row>
    <row r="584" spans="1:3" x14ac:dyDescent="0.25">
      <c r="A584" s="38">
        <v>728</v>
      </c>
      <c r="B584" s="38" t="s">
        <v>1671</v>
      </c>
      <c r="C584" s="38" t="s">
        <v>1273</v>
      </c>
    </row>
    <row r="585" spans="1:3" x14ac:dyDescent="0.25">
      <c r="A585" s="38">
        <v>729</v>
      </c>
      <c r="B585" s="38" t="s">
        <v>1672</v>
      </c>
      <c r="C585" s="38" t="s">
        <v>1273</v>
      </c>
    </row>
    <row r="586" spans="1:3" x14ac:dyDescent="0.25">
      <c r="A586" s="38">
        <v>730</v>
      </c>
      <c r="B586" s="38" t="s">
        <v>1673</v>
      </c>
      <c r="C586" s="38" t="s">
        <v>1272</v>
      </c>
    </row>
    <row r="587" spans="1:3" x14ac:dyDescent="0.25">
      <c r="A587" s="38">
        <v>731</v>
      </c>
      <c r="B587" s="38" t="s">
        <v>1674</v>
      </c>
      <c r="C587" s="38" t="s">
        <v>1273</v>
      </c>
    </row>
    <row r="588" spans="1:3" x14ac:dyDescent="0.25">
      <c r="A588" s="38">
        <v>732</v>
      </c>
      <c r="B588" s="38" t="s">
        <v>1675</v>
      </c>
      <c r="C588" s="38" t="s">
        <v>1273</v>
      </c>
    </row>
    <row r="589" spans="1:3" x14ac:dyDescent="0.25">
      <c r="A589" s="38">
        <v>733</v>
      </c>
      <c r="B589" s="38" t="s">
        <v>1676</v>
      </c>
      <c r="C589" s="38" t="s">
        <v>1272</v>
      </c>
    </row>
    <row r="590" spans="1:3" x14ac:dyDescent="0.25">
      <c r="A590" s="38">
        <v>734</v>
      </c>
      <c r="B590" s="38" t="s">
        <v>1677</v>
      </c>
      <c r="C590" s="38" t="s">
        <v>1270</v>
      </c>
    </row>
    <row r="591" spans="1:3" x14ac:dyDescent="0.25">
      <c r="A591" s="38">
        <v>735</v>
      </c>
      <c r="B591" s="38" t="s">
        <v>1678</v>
      </c>
      <c r="C591" s="38" t="s">
        <v>1270</v>
      </c>
    </row>
    <row r="592" spans="1:3" x14ac:dyDescent="0.25">
      <c r="A592" s="38">
        <v>736</v>
      </c>
      <c r="B592" s="38" t="s">
        <v>1679</v>
      </c>
      <c r="C592" s="38" t="s">
        <v>1273</v>
      </c>
    </row>
    <row r="593" spans="1:3" x14ac:dyDescent="0.25">
      <c r="A593" s="38">
        <v>737</v>
      </c>
      <c r="B593" s="38" t="s">
        <v>1680</v>
      </c>
      <c r="C593" s="38" t="s">
        <v>1273</v>
      </c>
    </row>
    <row r="594" spans="1:3" x14ac:dyDescent="0.25">
      <c r="A594" s="38">
        <v>738</v>
      </c>
      <c r="B594" s="38" t="s">
        <v>1681</v>
      </c>
      <c r="C594" s="38" t="s">
        <v>1270</v>
      </c>
    </row>
    <row r="595" spans="1:3" x14ac:dyDescent="0.25">
      <c r="A595" s="38">
        <v>739</v>
      </c>
      <c r="B595" s="38" t="s">
        <v>1682</v>
      </c>
      <c r="C595" s="38" t="s">
        <v>1270</v>
      </c>
    </row>
    <row r="596" spans="1:3" x14ac:dyDescent="0.25">
      <c r="A596" s="38">
        <v>740</v>
      </c>
      <c r="B596" s="38" t="s">
        <v>1683</v>
      </c>
      <c r="C596" s="38" t="s">
        <v>1273</v>
      </c>
    </row>
    <row r="597" spans="1:3" x14ac:dyDescent="0.25">
      <c r="A597" s="38">
        <v>741</v>
      </c>
      <c r="B597" s="38" t="s">
        <v>2247</v>
      </c>
      <c r="C597" s="38" t="s">
        <v>1273</v>
      </c>
    </row>
    <row r="598" spans="1:3" x14ac:dyDescent="0.25">
      <c r="A598" s="38">
        <v>742</v>
      </c>
      <c r="B598" s="38" t="s">
        <v>1684</v>
      </c>
      <c r="C598" s="38" t="s">
        <v>1271</v>
      </c>
    </row>
    <row r="599" spans="1:3" x14ac:dyDescent="0.25">
      <c r="A599" s="38">
        <v>743</v>
      </c>
      <c r="B599" s="38" t="s">
        <v>1685</v>
      </c>
      <c r="C599" s="38" t="s">
        <v>1270</v>
      </c>
    </row>
    <row r="600" spans="1:3" x14ac:dyDescent="0.25">
      <c r="A600" s="38">
        <v>744</v>
      </c>
      <c r="B600" s="38" t="s">
        <v>1686</v>
      </c>
      <c r="C600" s="38" t="s">
        <v>1270</v>
      </c>
    </row>
    <row r="601" spans="1:3" x14ac:dyDescent="0.25">
      <c r="A601" s="38">
        <v>745</v>
      </c>
      <c r="B601" s="38" t="s">
        <v>1687</v>
      </c>
      <c r="C601" s="38" t="s">
        <v>1270</v>
      </c>
    </row>
    <row r="602" spans="1:3" x14ac:dyDescent="0.25">
      <c r="A602" s="38">
        <v>746</v>
      </c>
      <c r="B602" s="38" t="s">
        <v>1688</v>
      </c>
      <c r="C602" s="38" t="s">
        <v>1273</v>
      </c>
    </row>
    <row r="603" spans="1:3" x14ac:dyDescent="0.25">
      <c r="A603" s="38">
        <v>747</v>
      </c>
      <c r="B603" s="38" t="s">
        <v>1689</v>
      </c>
      <c r="C603" s="38" t="s">
        <v>1273</v>
      </c>
    </row>
    <row r="604" spans="1:3" x14ac:dyDescent="0.25">
      <c r="A604" s="38">
        <v>748</v>
      </c>
      <c r="B604" s="38" t="s">
        <v>2362</v>
      </c>
      <c r="C604" s="38" t="s">
        <v>1273</v>
      </c>
    </row>
    <row r="605" spans="1:3" x14ac:dyDescent="0.25">
      <c r="A605" s="38">
        <v>749</v>
      </c>
      <c r="B605" s="38" t="s">
        <v>1690</v>
      </c>
      <c r="C605" s="38" t="s">
        <v>1273</v>
      </c>
    </row>
    <row r="606" spans="1:3" x14ac:dyDescent="0.25">
      <c r="A606" s="38">
        <v>750</v>
      </c>
      <c r="B606" s="38" t="s">
        <v>1691</v>
      </c>
      <c r="C606" s="38" t="s">
        <v>1272</v>
      </c>
    </row>
    <row r="607" spans="1:3" x14ac:dyDescent="0.25">
      <c r="A607" s="38">
        <v>751</v>
      </c>
      <c r="B607" s="38" t="s">
        <v>2246</v>
      </c>
      <c r="C607" s="38" t="s">
        <v>1272</v>
      </c>
    </row>
    <row r="608" spans="1:3" x14ac:dyDescent="0.25">
      <c r="A608" s="38">
        <v>752</v>
      </c>
      <c r="B608" s="38" t="s">
        <v>1692</v>
      </c>
      <c r="C608" s="38" t="s">
        <v>1273</v>
      </c>
    </row>
    <row r="609" spans="1:3" x14ac:dyDescent="0.25">
      <c r="A609" s="38">
        <v>753</v>
      </c>
      <c r="B609" s="38" t="s">
        <v>1693</v>
      </c>
      <c r="C609" s="38" t="s">
        <v>1270</v>
      </c>
    </row>
    <row r="610" spans="1:3" x14ac:dyDescent="0.25">
      <c r="A610" s="38">
        <v>754</v>
      </c>
      <c r="B610" s="38" t="s">
        <v>1694</v>
      </c>
      <c r="C610" s="38" t="s">
        <v>1273</v>
      </c>
    </row>
    <row r="611" spans="1:3" x14ac:dyDescent="0.25">
      <c r="A611" s="38">
        <v>755</v>
      </c>
      <c r="B611" s="38" t="s">
        <v>1695</v>
      </c>
      <c r="C611" s="38" t="s">
        <v>1270</v>
      </c>
    </row>
    <row r="612" spans="1:3" x14ac:dyDescent="0.25">
      <c r="A612" s="38">
        <v>756</v>
      </c>
      <c r="B612" s="38" t="s">
        <v>1696</v>
      </c>
      <c r="C612" s="38" t="s">
        <v>1273</v>
      </c>
    </row>
    <row r="613" spans="1:3" x14ac:dyDescent="0.25">
      <c r="A613" s="38">
        <v>757</v>
      </c>
      <c r="B613" s="38" t="s">
        <v>1697</v>
      </c>
      <c r="C613" s="38" t="s">
        <v>1273</v>
      </c>
    </row>
    <row r="614" spans="1:3" x14ac:dyDescent="0.25">
      <c r="A614" s="38">
        <v>758</v>
      </c>
      <c r="B614" s="38" t="s">
        <v>2397</v>
      </c>
      <c r="C614" s="38" t="s">
        <v>1273</v>
      </c>
    </row>
    <row r="615" spans="1:3" x14ac:dyDescent="0.25">
      <c r="A615" s="38">
        <v>759</v>
      </c>
      <c r="B615" s="38" t="s">
        <v>1698</v>
      </c>
      <c r="C615" s="38" t="s">
        <v>1270</v>
      </c>
    </row>
    <row r="616" spans="1:3" x14ac:dyDescent="0.25">
      <c r="A616" s="38">
        <v>760</v>
      </c>
      <c r="B616" s="38" t="s">
        <v>1699</v>
      </c>
      <c r="C616" s="38" t="s">
        <v>1273</v>
      </c>
    </row>
    <row r="617" spans="1:3" x14ac:dyDescent="0.25">
      <c r="A617" s="38">
        <v>761</v>
      </c>
      <c r="B617" s="38" t="s">
        <v>1700</v>
      </c>
      <c r="C617" s="38" t="s">
        <v>1270</v>
      </c>
    </row>
    <row r="618" spans="1:3" x14ac:dyDescent="0.25">
      <c r="A618" s="38">
        <v>763</v>
      </c>
      <c r="B618" s="38" t="s">
        <v>1701</v>
      </c>
      <c r="C618" s="38" t="s">
        <v>1273</v>
      </c>
    </row>
    <row r="619" spans="1:3" x14ac:dyDescent="0.25">
      <c r="A619" s="38">
        <v>764</v>
      </c>
      <c r="B619" s="38" t="s">
        <v>1702</v>
      </c>
      <c r="C619" s="38" t="s">
        <v>1272</v>
      </c>
    </row>
    <row r="620" spans="1:3" x14ac:dyDescent="0.25">
      <c r="A620" s="38">
        <v>765</v>
      </c>
      <c r="B620" s="38" t="s">
        <v>1703</v>
      </c>
      <c r="C620" s="38" t="s">
        <v>1272</v>
      </c>
    </row>
    <row r="621" spans="1:3" x14ac:dyDescent="0.25">
      <c r="A621" s="38">
        <v>766</v>
      </c>
      <c r="B621" s="38" t="s">
        <v>1704</v>
      </c>
      <c r="C621" s="38" t="s">
        <v>1272</v>
      </c>
    </row>
    <row r="622" spans="1:3" x14ac:dyDescent="0.25">
      <c r="A622" s="38">
        <v>767</v>
      </c>
      <c r="B622" s="38" t="s">
        <v>2340</v>
      </c>
      <c r="C622" s="38" t="s">
        <v>1272</v>
      </c>
    </row>
    <row r="623" spans="1:3" x14ac:dyDescent="0.25">
      <c r="A623" s="38">
        <v>768</v>
      </c>
      <c r="B623" s="38" t="s">
        <v>2314</v>
      </c>
      <c r="C623" s="38" t="s">
        <v>1270</v>
      </c>
    </row>
    <row r="624" spans="1:3" x14ac:dyDescent="0.25">
      <c r="A624" s="38">
        <v>769</v>
      </c>
      <c r="B624" s="38" t="s">
        <v>2184</v>
      </c>
      <c r="C624" s="38" t="s">
        <v>1270</v>
      </c>
    </row>
    <row r="625" spans="1:3" x14ac:dyDescent="0.25">
      <c r="A625" s="38">
        <v>770</v>
      </c>
      <c r="B625" s="38" t="s">
        <v>1705</v>
      </c>
      <c r="C625" s="38" t="s">
        <v>1273</v>
      </c>
    </row>
    <row r="626" spans="1:3" x14ac:dyDescent="0.25">
      <c r="A626" s="38">
        <v>771</v>
      </c>
      <c r="B626" s="38" t="s">
        <v>1706</v>
      </c>
      <c r="C626" s="38" t="s">
        <v>1273</v>
      </c>
    </row>
    <row r="627" spans="1:3" x14ac:dyDescent="0.25">
      <c r="A627" s="38">
        <v>772</v>
      </c>
      <c r="B627" s="38" t="s">
        <v>1707</v>
      </c>
      <c r="C627" s="38" t="s">
        <v>1271</v>
      </c>
    </row>
    <row r="628" spans="1:3" x14ac:dyDescent="0.25">
      <c r="A628" s="38">
        <v>773</v>
      </c>
      <c r="B628" s="38" t="s">
        <v>1708</v>
      </c>
      <c r="C628" s="38" t="s">
        <v>1271</v>
      </c>
    </row>
    <row r="629" spans="1:3" x14ac:dyDescent="0.25">
      <c r="A629" s="38">
        <v>774</v>
      </c>
      <c r="B629" s="38" t="s">
        <v>1709</v>
      </c>
      <c r="C629" s="38" t="s">
        <v>1273</v>
      </c>
    </row>
    <row r="630" spans="1:3" x14ac:dyDescent="0.25">
      <c r="A630" s="38">
        <v>775</v>
      </c>
      <c r="B630" s="38" t="s">
        <v>2348</v>
      </c>
      <c r="C630" s="38" t="s">
        <v>1273</v>
      </c>
    </row>
    <row r="631" spans="1:3" x14ac:dyDescent="0.25">
      <c r="A631" s="38">
        <v>776</v>
      </c>
      <c r="B631" s="38" t="s">
        <v>1710</v>
      </c>
      <c r="C631" s="38" t="s">
        <v>1271</v>
      </c>
    </row>
    <row r="632" spans="1:3" x14ac:dyDescent="0.25">
      <c r="A632" s="38">
        <v>777</v>
      </c>
      <c r="B632" s="38" t="s">
        <v>1711</v>
      </c>
      <c r="C632" s="38" t="s">
        <v>1271</v>
      </c>
    </row>
    <row r="633" spans="1:3" x14ac:dyDescent="0.25">
      <c r="A633" s="38">
        <v>778</v>
      </c>
      <c r="B633" s="38" t="s">
        <v>1712</v>
      </c>
      <c r="C633" s="38" t="s">
        <v>1273</v>
      </c>
    </row>
    <row r="634" spans="1:3" x14ac:dyDescent="0.25">
      <c r="A634" s="38">
        <v>779</v>
      </c>
      <c r="B634" s="38" t="s">
        <v>1713</v>
      </c>
      <c r="C634" s="38" t="s">
        <v>1273</v>
      </c>
    </row>
    <row r="635" spans="1:3" x14ac:dyDescent="0.25">
      <c r="A635" s="38">
        <v>780</v>
      </c>
      <c r="B635" s="38" t="s">
        <v>1714</v>
      </c>
      <c r="C635" s="38" t="s">
        <v>1272</v>
      </c>
    </row>
    <row r="636" spans="1:3" x14ac:dyDescent="0.25">
      <c r="A636" s="38">
        <v>781</v>
      </c>
      <c r="B636" s="38" t="s">
        <v>1715</v>
      </c>
      <c r="C636" s="38" t="s">
        <v>1272</v>
      </c>
    </row>
    <row r="637" spans="1:3" x14ac:dyDescent="0.25">
      <c r="A637" s="38">
        <v>782</v>
      </c>
      <c r="B637" s="38" t="s">
        <v>2317</v>
      </c>
      <c r="C637" s="38" t="s">
        <v>1273</v>
      </c>
    </row>
    <row r="638" spans="1:3" x14ac:dyDescent="0.25">
      <c r="A638" s="38">
        <v>783</v>
      </c>
      <c r="B638" s="38" t="s">
        <v>1716</v>
      </c>
      <c r="C638" s="38" t="s">
        <v>1272</v>
      </c>
    </row>
    <row r="639" spans="1:3" x14ac:dyDescent="0.25">
      <c r="A639" s="38">
        <v>784</v>
      </c>
      <c r="B639" s="38" t="s">
        <v>1717</v>
      </c>
      <c r="C639" s="38" t="s">
        <v>1270</v>
      </c>
    </row>
    <row r="640" spans="1:3" s="68" customFormat="1" x14ac:dyDescent="0.25">
      <c r="A640" s="75">
        <v>785</v>
      </c>
      <c r="B640" s="75" t="s">
        <v>2358</v>
      </c>
      <c r="C640" s="75" t="s">
        <v>1270</v>
      </c>
    </row>
    <row r="641" spans="1:3" x14ac:dyDescent="0.25">
      <c r="A641" s="38">
        <v>786</v>
      </c>
      <c r="B641" s="38" t="s">
        <v>1718</v>
      </c>
      <c r="C641" s="38" t="s">
        <v>1270</v>
      </c>
    </row>
    <row r="642" spans="1:3" x14ac:dyDescent="0.25">
      <c r="A642" s="38">
        <v>787</v>
      </c>
      <c r="B642" s="38" t="s">
        <v>1719</v>
      </c>
      <c r="C642" s="38" t="s">
        <v>1270</v>
      </c>
    </row>
    <row r="643" spans="1:3" x14ac:dyDescent="0.25">
      <c r="A643" s="38">
        <v>788</v>
      </c>
      <c r="B643" s="38" t="s">
        <v>1720</v>
      </c>
      <c r="C643" s="38" t="s">
        <v>1270</v>
      </c>
    </row>
    <row r="644" spans="1:3" x14ac:dyDescent="0.25">
      <c r="A644" s="38">
        <v>789</v>
      </c>
      <c r="B644" s="38" t="s">
        <v>2185</v>
      </c>
      <c r="C644" s="38" t="s">
        <v>1271</v>
      </c>
    </row>
    <row r="645" spans="1:3" x14ac:dyDescent="0.25">
      <c r="A645" s="38">
        <v>790</v>
      </c>
      <c r="B645" s="38" t="s">
        <v>1721</v>
      </c>
      <c r="C645" s="38" t="s">
        <v>1270</v>
      </c>
    </row>
    <row r="646" spans="1:3" x14ac:dyDescent="0.25">
      <c r="A646" s="38">
        <v>791</v>
      </c>
      <c r="B646" s="38" t="s">
        <v>1722</v>
      </c>
      <c r="C646" s="38" t="s">
        <v>1270</v>
      </c>
    </row>
    <row r="647" spans="1:3" x14ac:dyDescent="0.25">
      <c r="A647" s="38">
        <v>792</v>
      </c>
      <c r="B647" s="38" t="s">
        <v>2186</v>
      </c>
      <c r="C647" s="38" t="s">
        <v>1270</v>
      </c>
    </row>
    <row r="648" spans="1:3" x14ac:dyDescent="0.25">
      <c r="A648" s="38">
        <v>793</v>
      </c>
      <c r="B648" s="38" t="s">
        <v>2167</v>
      </c>
      <c r="C648" s="38" t="s">
        <v>1270</v>
      </c>
    </row>
    <row r="649" spans="1:3" x14ac:dyDescent="0.25">
      <c r="A649" s="38">
        <v>794</v>
      </c>
      <c r="B649" s="38" t="s">
        <v>1723</v>
      </c>
      <c r="C649" s="38" t="s">
        <v>1270</v>
      </c>
    </row>
    <row r="650" spans="1:3" x14ac:dyDescent="0.25">
      <c r="A650" s="38">
        <v>795</v>
      </c>
      <c r="B650" s="38" t="s">
        <v>1724</v>
      </c>
      <c r="C650" s="38" t="s">
        <v>1271</v>
      </c>
    </row>
    <row r="651" spans="1:3" x14ac:dyDescent="0.25">
      <c r="A651" s="38">
        <v>796</v>
      </c>
      <c r="B651" s="38" t="s">
        <v>1725</v>
      </c>
      <c r="C651" s="38" t="s">
        <v>1273</v>
      </c>
    </row>
    <row r="652" spans="1:3" x14ac:dyDescent="0.25">
      <c r="A652" s="38">
        <v>797</v>
      </c>
      <c r="B652" s="38" t="s">
        <v>2452</v>
      </c>
      <c r="C652" s="38" t="s">
        <v>1270</v>
      </c>
    </row>
    <row r="653" spans="1:3" x14ac:dyDescent="0.25">
      <c r="A653" s="38">
        <v>798</v>
      </c>
      <c r="B653" s="38" t="s">
        <v>2263</v>
      </c>
      <c r="C653" s="38" t="s">
        <v>1271</v>
      </c>
    </row>
    <row r="654" spans="1:3" x14ac:dyDescent="0.25">
      <c r="A654" s="38">
        <v>799</v>
      </c>
      <c r="B654" s="38" t="s">
        <v>1726</v>
      </c>
      <c r="C654" s="38" t="s">
        <v>1273</v>
      </c>
    </row>
    <row r="655" spans="1:3" x14ac:dyDescent="0.25">
      <c r="A655" s="38">
        <v>800</v>
      </c>
      <c r="B655" s="38" t="s">
        <v>1727</v>
      </c>
      <c r="C655" s="38" t="s">
        <v>1270</v>
      </c>
    </row>
    <row r="656" spans="1:3" x14ac:dyDescent="0.25">
      <c r="A656" s="38">
        <v>801</v>
      </c>
      <c r="B656" s="38" t="s">
        <v>1728</v>
      </c>
      <c r="C656" s="38" t="s">
        <v>1270</v>
      </c>
    </row>
    <row r="657" spans="1:3" x14ac:dyDescent="0.25">
      <c r="A657" s="38">
        <v>802</v>
      </c>
      <c r="B657" s="38" t="s">
        <v>2385</v>
      </c>
      <c r="C657" s="38" t="s">
        <v>1271</v>
      </c>
    </row>
    <row r="658" spans="1:3" x14ac:dyDescent="0.25">
      <c r="A658" s="38">
        <v>803</v>
      </c>
      <c r="B658" s="38" t="s">
        <v>1729</v>
      </c>
      <c r="C658" s="38" t="s">
        <v>1271</v>
      </c>
    </row>
    <row r="659" spans="1:3" x14ac:dyDescent="0.25">
      <c r="A659" s="38">
        <v>804</v>
      </c>
      <c r="B659" s="38" t="s">
        <v>2324</v>
      </c>
      <c r="C659" s="38" t="s">
        <v>1271</v>
      </c>
    </row>
    <row r="660" spans="1:3" x14ac:dyDescent="0.25">
      <c r="A660" s="38">
        <v>805</v>
      </c>
      <c r="B660" s="38" t="s">
        <v>1730</v>
      </c>
      <c r="C660" s="38" t="s">
        <v>1273</v>
      </c>
    </row>
    <row r="661" spans="1:3" x14ac:dyDescent="0.25">
      <c r="A661" s="38">
        <v>806</v>
      </c>
      <c r="B661" s="38" t="s">
        <v>2378</v>
      </c>
      <c r="C661" s="38" t="s">
        <v>1273</v>
      </c>
    </row>
    <row r="662" spans="1:3" x14ac:dyDescent="0.25">
      <c r="A662" s="38">
        <v>807</v>
      </c>
      <c r="B662" s="38" t="s">
        <v>2350</v>
      </c>
      <c r="C662" s="38" t="s">
        <v>1273</v>
      </c>
    </row>
    <row r="663" spans="1:3" x14ac:dyDescent="0.25">
      <c r="A663" s="38">
        <v>808</v>
      </c>
      <c r="B663" s="38" t="s">
        <v>1731</v>
      </c>
      <c r="C663" s="38" t="s">
        <v>1273</v>
      </c>
    </row>
    <row r="664" spans="1:3" x14ac:dyDescent="0.25">
      <c r="A664" s="38">
        <v>809</v>
      </c>
      <c r="B664" s="38" t="s">
        <v>2243</v>
      </c>
      <c r="C664" s="38" t="s">
        <v>1273</v>
      </c>
    </row>
    <row r="665" spans="1:3" x14ac:dyDescent="0.25">
      <c r="A665" s="38">
        <v>810</v>
      </c>
      <c r="B665" s="38" t="s">
        <v>1732</v>
      </c>
      <c r="C665" s="38" t="s">
        <v>1270</v>
      </c>
    </row>
    <row r="666" spans="1:3" x14ac:dyDescent="0.25">
      <c r="A666" s="38">
        <v>811</v>
      </c>
      <c r="B666" s="38" t="s">
        <v>1733</v>
      </c>
      <c r="C666" s="38" t="s">
        <v>1270</v>
      </c>
    </row>
    <row r="667" spans="1:3" x14ac:dyDescent="0.25">
      <c r="A667" s="38">
        <v>812</v>
      </c>
      <c r="B667" s="38" t="s">
        <v>1734</v>
      </c>
      <c r="C667" s="38" t="s">
        <v>1270</v>
      </c>
    </row>
    <row r="668" spans="1:3" x14ac:dyDescent="0.25">
      <c r="A668" s="38">
        <v>813</v>
      </c>
      <c r="B668" s="38" t="s">
        <v>2157</v>
      </c>
      <c r="C668" s="38" t="s">
        <v>1270</v>
      </c>
    </row>
    <row r="669" spans="1:3" x14ac:dyDescent="0.25">
      <c r="A669" s="38">
        <v>815</v>
      </c>
      <c r="B669" s="38" t="s">
        <v>1735</v>
      </c>
      <c r="C669" s="38" t="s">
        <v>1270</v>
      </c>
    </row>
    <row r="670" spans="1:3" x14ac:dyDescent="0.25">
      <c r="A670" s="38">
        <v>816</v>
      </c>
      <c r="B670" s="38" t="s">
        <v>1736</v>
      </c>
      <c r="C670" s="38" t="s">
        <v>1270</v>
      </c>
    </row>
    <row r="671" spans="1:3" x14ac:dyDescent="0.25">
      <c r="A671" s="38">
        <v>817</v>
      </c>
      <c r="B671" s="38" t="s">
        <v>1737</v>
      </c>
      <c r="C671" s="38" t="s">
        <v>1272</v>
      </c>
    </row>
    <row r="672" spans="1:3" x14ac:dyDescent="0.25">
      <c r="A672" s="38">
        <v>818</v>
      </c>
      <c r="B672" s="38" t="s">
        <v>1738</v>
      </c>
      <c r="C672" s="38" t="s">
        <v>1270</v>
      </c>
    </row>
    <row r="673" spans="1:3" x14ac:dyDescent="0.25">
      <c r="A673" s="38">
        <v>819</v>
      </c>
      <c r="B673" s="38" t="s">
        <v>1739</v>
      </c>
      <c r="C673" s="38" t="s">
        <v>1273</v>
      </c>
    </row>
    <row r="674" spans="1:3" x14ac:dyDescent="0.25">
      <c r="A674" s="38">
        <v>821</v>
      </c>
      <c r="B674" s="38" t="s">
        <v>1740</v>
      </c>
      <c r="C674" s="38" t="s">
        <v>1270</v>
      </c>
    </row>
    <row r="675" spans="1:3" x14ac:dyDescent="0.25">
      <c r="A675" s="38">
        <v>822</v>
      </c>
      <c r="B675" s="38" t="s">
        <v>1741</v>
      </c>
      <c r="C675" s="38" t="s">
        <v>1271</v>
      </c>
    </row>
    <row r="676" spans="1:3" x14ac:dyDescent="0.25">
      <c r="A676" s="38">
        <v>823</v>
      </c>
      <c r="B676" s="38" t="s">
        <v>1742</v>
      </c>
      <c r="C676" s="38" t="s">
        <v>1270</v>
      </c>
    </row>
    <row r="677" spans="1:3" x14ac:dyDescent="0.25">
      <c r="A677" s="38">
        <v>824</v>
      </c>
      <c r="B677" s="38" t="s">
        <v>1743</v>
      </c>
      <c r="C677" s="38" t="s">
        <v>1271</v>
      </c>
    </row>
    <row r="678" spans="1:3" x14ac:dyDescent="0.25">
      <c r="A678" s="38">
        <v>825</v>
      </c>
      <c r="B678" s="38" t="s">
        <v>1744</v>
      </c>
      <c r="C678" s="38" t="s">
        <v>1272</v>
      </c>
    </row>
    <row r="679" spans="1:3" x14ac:dyDescent="0.25">
      <c r="A679" s="38">
        <v>826</v>
      </c>
      <c r="B679" s="38" t="s">
        <v>1745</v>
      </c>
      <c r="C679" s="38" t="s">
        <v>1270</v>
      </c>
    </row>
    <row r="680" spans="1:3" x14ac:dyDescent="0.25">
      <c r="A680" s="38">
        <v>827</v>
      </c>
      <c r="B680" s="38" t="s">
        <v>1746</v>
      </c>
      <c r="C680" s="38" t="s">
        <v>1270</v>
      </c>
    </row>
    <row r="681" spans="1:3" x14ac:dyDescent="0.25">
      <c r="A681" s="38">
        <v>828</v>
      </c>
      <c r="B681" s="38" t="s">
        <v>1747</v>
      </c>
      <c r="C681" s="38" t="s">
        <v>1270</v>
      </c>
    </row>
    <row r="682" spans="1:3" x14ac:dyDescent="0.25">
      <c r="A682" s="38">
        <v>829</v>
      </c>
      <c r="B682" s="38" t="s">
        <v>1748</v>
      </c>
      <c r="C682" s="38" t="s">
        <v>1272</v>
      </c>
    </row>
    <row r="683" spans="1:3" x14ac:dyDescent="0.25">
      <c r="A683" s="38">
        <v>830</v>
      </c>
      <c r="B683" s="38" t="s">
        <v>1749</v>
      </c>
      <c r="C683" s="38" t="s">
        <v>1271</v>
      </c>
    </row>
    <row r="684" spans="1:3" x14ac:dyDescent="0.25">
      <c r="A684" s="38">
        <v>831</v>
      </c>
      <c r="B684" s="38" t="s">
        <v>1750</v>
      </c>
      <c r="C684" s="38" t="s">
        <v>1272</v>
      </c>
    </row>
    <row r="685" spans="1:3" x14ac:dyDescent="0.25">
      <c r="A685" s="38">
        <v>832</v>
      </c>
      <c r="B685" s="38" t="s">
        <v>1751</v>
      </c>
      <c r="C685" s="38" t="s">
        <v>1273</v>
      </c>
    </row>
    <row r="686" spans="1:3" x14ac:dyDescent="0.25">
      <c r="A686" s="38">
        <v>833</v>
      </c>
      <c r="B686" s="38" t="s">
        <v>1752</v>
      </c>
      <c r="C686" s="38" t="s">
        <v>1270</v>
      </c>
    </row>
    <row r="687" spans="1:3" x14ac:dyDescent="0.25">
      <c r="A687" s="38">
        <v>834</v>
      </c>
      <c r="B687" s="38" t="s">
        <v>1753</v>
      </c>
      <c r="C687" s="38" t="s">
        <v>1270</v>
      </c>
    </row>
    <row r="688" spans="1:3" x14ac:dyDescent="0.25">
      <c r="A688" s="38">
        <v>835</v>
      </c>
      <c r="B688" s="38" t="s">
        <v>1754</v>
      </c>
      <c r="C688" s="38" t="s">
        <v>1270</v>
      </c>
    </row>
    <row r="689" spans="1:3" x14ac:dyDescent="0.25">
      <c r="A689" s="38">
        <v>836</v>
      </c>
      <c r="B689" s="38" t="s">
        <v>1755</v>
      </c>
      <c r="C689" s="38" t="s">
        <v>1270</v>
      </c>
    </row>
    <row r="690" spans="1:3" x14ac:dyDescent="0.25">
      <c r="A690" s="38">
        <v>837</v>
      </c>
      <c r="B690" s="38" t="s">
        <v>2242</v>
      </c>
      <c r="C690" s="38" t="s">
        <v>1273</v>
      </c>
    </row>
    <row r="691" spans="1:3" x14ac:dyDescent="0.25">
      <c r="A691" s="38">
        <v>838</v>
      </c>
      <c r="B691" s="38" t="s">
        <v>1756</v>
      </c>
      <c r="C691" s="38" t="s">
        <v>1271</v>
      </c>
    </row>
    <row r="692" spans="1:3" x14ac:dyDescent="0.25">
      <c r="A692" s="38">
        <v>839</v>
      </c>
      <c r="B692" s="38" t="s">
        <v>1757</v>
      </c>
      <c r="C692" s="38" t="s">
        <v>1270</v>
      </c>
    </row>
    <row r="693" spans="1:3" x14ac:dyDescent="0.25">
      <c r="A693" s="38">
        <v>840</v>
      </c>
      <c r="B693" s="38" t="s">
        <v>2372</v>
      </c>
      <c r="C693" s="38" t="s">
        <v>1273</v>
      </c>
    </row>
    <row r="694" spans="1:3" x14ac:dyDescent="0.25">
      <c r="A694" s="38">
        <v>841</v>
      </c>
      <c r="B694" s="38" t="s">
        <v>1758</v>
      </c>
      <c r="C694" s="38" t="s">
        <v>1270</v>
      </c>
    </row>
    <row r="695" spans="1:3" x14ac:dyDescent="0.25">
      <c r="A695" s="38">
        <v>842</v>
      </c>
      <c r="B695" s="38" t="s">
        <v>1759</v>
      </c>
      <c r="C695" s="38" t="s">
        <v>1271</v>
      </c>
    </row>
    <row r="696" spans="1:3" x14ac:dyDescent="0.25">
      <c r="A696" s="38">
        <v>843</v>
      </c>
      <c r="B696" s="38" t="s">
        <v>1760</v>
      </c>
      <c r="C696" s="38" t="s">
        <v>1271</v>
      </c>
    </row>
    <row r="697" spans="1:3" x14ac:dyDescent="0.25">
      <c r="A697" s="38">
        <v>844</v>
      </c>
      <c r="B697" s="38" t="s">
        <v>1761</v>
      </c>
      <c r="C697" s="38" t="s">
        <v>1271</v>
      </c>
    </row>
    <row r="698" spans="1:3" x14ac:dyDescent="0.25">
      <c r="A698" s="38">
        <v>845</v>
      </c>
      <c r="B698" s="38" t="s">
        <v>1762</v>
      </c>
      <c r="C698" s="38" t="s">
        <v>1270</v>
      </c>
    </row>
    <row r="699" spans="1:3" x14ac:dyDescent="0.25">
      <c r="A699" s="38">
        <v>849</v>
      </c>
      <c r="B699" s="38" t="s">
        <v>1763</v>
      </c>
      <c r="C699" s="38" t="s">
        <v>1270</v>
      </c>
    </row>
    <row r="700" spans="1:3" x14ac:dyDescent="0.25">
      <c r="A700" s="38">
        <v>850</v>
      </c>
      <c r="B700" s="38" t="s">
        <v>1764</v>
      </c>
      <c r="C700" s="38" t="s">
        <v>1270</v>
      </c>
    </row>
    <row r="701" spans="1:3" x14ac:dyDescent="0.25">
      <c r="A701" s="38">
        <v>851</v>
      </c>
      <c r="B701" s="38" t="s">
        <v>1765</v>
      </c>
      <c r="C701" s="38" t="s">
        <v>1273</v>
      </c>
    </row>
    <row r="702" spans="1:3" x14ac:dyDescent="0.25">
      <c r="A702" s="38">
        <v>852</v>
      </c>
      <c r="B702" s="38" t="s">
        <v>1766</v>
      </c>
      <c r="C702" s="38" t="s">
        <v>1273</v>
      </c>
    </row>
    <row r="703" spans="1:3" x14ac:dyDescent="0.25">
      <c r="A703" s="38">
        <v>853</v>
      </c>
      <c r="B703" s="38" t="s">
        <v>2325</v>
      </c>
      <c r="C703" s="38" t="s">
        <v>1273</v>
      </c>
    </row>
    <row r="704" spans="1:3" x14ac:dyDescent="0.25">
      <c r="A704" s="38">
        <v>854</v>
      </c>
      <c r="B704" s="38" t="s">
        <v>1767</v>
      </c>
      <c r="C704" s="38" t="s">
        <v>1273</v>
      </c>
    </row>
    <row r="705" spans="1:3" x14ac:dyDescent="0.25">
      <c r="A705" s="38">
        <v>855</v>
      </c>
      <c r="B705" s="38" t="s">
        <v>1768</v>
      </c>
      <c r="C705" s="38" t="s">
        <v>1273</v>
      </c>
    </row>
    <row r="706" spans="1:3" x14ac:dyDescent="0.25">
      <c r="A706" s="38">
        <v>856</v>
      </c>
      <c r="B706" s="38" t="s">
        <v>1769</v>
      </c>
      <c r="C706" s="38" t="s">
        <v>1273</v>
      </c>
    </row>
    <row r="707" spans="1:3" x14ac:dyDescent="0.25">
      <c r="A707" s="38">
        <v>857</v>
      </c>
      <c r="B707" s="38" t="s">
        <v>1770</v>
      </c>
      <c r="C707" s="38" t="s">
        <v>1273</v>
      </c>
    </row>
    <row r="708" spans="1:3" x14ac:dyDescent="0.25">
      <c r="A708" s="38">
        <v>858</v>
      </c>
      <c r="B708" s="38" t="s">
        <v>1771</v>
      </c>
      <c r="C708" s="38" t="s">
        <v>1270</v>
      </c>
    </row>
    <row r="709" spans="1:3" x14ac:dyDescent="0.25">
      <c r="A709" s="38">
        <v>859</v>
      </c>
      <c r="B709" s="38" t="s">
        <v>1772</v>
      </c>
      <c r="C709" s="38" t="s">
        <v>1271</v>
      </c>
    </row>
    <row r="710" spans="1:3" x14ac:dyDescent="0.25">
      <c r="A710" s="38">
        <v>860</v>
      </c>
      <c r="B710" s="38" t="s">
        <v>1773</v>
      </c>
      <c r="C710" s="38" t="s">
        <v>1270</v>
      </c>
    </row>
    <row r="711" spans="1:3" x14ac:dyDescent="0.25">
      <c r="A711" s="38">
        <v>861</v>
      </c>
      <c r="B711" s="38" t="s">
        <v>1774</v>
      </c>
      <c r="C711" s="38" t="s">
        <v>1270</v>
      </c>
    </row>
    <row r="712" spans="1:3" x14ac:dyDescent="0.25">
      <c r="A712" s="38">
        <v>862</v>
      </c>
      <c r="B712" s="38" t="s">
        <v>2341</v>
      </c>
      <c r="C712" s="38" t="s">
        <v>1273</v>
      </c>
    </row>
    <row r="713" spans="1:3" x14ac:dyDescent="0.25">
      <c r="A713" s="38">
        <v>863</v>
      </c>
      <c r="B713" s="38" t="s">
        <v>1775</v>
      </c>
      <c r="C713" s="38" t="s">
        <v>1270</v>
      </c>
    </row>
    <row r="714" spans="1:3" x14ac:dyDescent="0.25">
      <c r="A714" s="38">
        <v>864</v>
      </c>
      <c r="B714" s="38" t="s">
        <v>1776</v>
      </c>
      <c r="C714" s="38" t="s">
        <v>1273</v>
      </c>
    </row>
    <row r="715" spans="1:3" x14ac:dyDescent="0.25">
      <c r="A715" s="38">
        <v>865</v>
      </c>
      <c r="B715" s="38" t="s">
        <v>1777</v>
      </c>
      <c r="C715" s="38" t="s">
        <v>1270</v>
      </c>
    </row>
    <row r="716" spans="1:3" x14ac:dyDescent="0.25">
      <c r="A716" s="38">
        <v>866</v>
      </c>
      <c r="B716" s="38" t="s">
        <v>1778</v>
      </c>
      <c r="C716" s="38" t="s">
        <v>1270</v>
      </c>
    </row>
    <row r="717" spans="1:3" x14ac:dyDescent="0.25">
      <c r="A717" s="38">
        <v>867</v>
      </c>
      <c r="B717" s="38" t="s">
        <v>1779</v>
      </c>
      <c r="C717" s="38" t="s">
        <v>1271</v>
      </c>
    </row>
    <row r="718" spans="1:3" x14ac:dyDescent="0.25">
      <c r="A718" s="38">
        <v>868</v>
      </c>
      <c r="B718" s="38" t="s">
        <v>1780</v>
      </c>
      <c r="C718" s="38" t="s">
        <v>1270</v>
      </c>
    </row>
    <row r="719" spans="1:3" x14ac:dyDescent="0.25">
      <c r="A719" s="38">
        <v>869</v>
      </c>
      <c r="B719" s="38" t="s">
        <v>1781</v>
      </c>
      <c r="C719" s="38" t="s">
        <v>1273</v>
      </c>
    </row>
    <row r="720" spans="1:3" x14ac:dyDescent="0.25">
      <c r="A720" s="38">
        <v>870</v>
      </c>
      <c r="B720" s="38" t="s">
        <v>1782</v>
      </c>
      <c r="C720" s="38" t="s">
        <v>1272</v>
      </c>
    </row>
    <row r="721" spans="1:3" x14ac:dyDescent="0.25">
      <c r="A721" s="38">
        <v>871</v>
      </c>
      <c r="B721" s="38" t="s">
        <v>2187</v>
      </c>
      <c r="C721" s="38" t="s">
        <v>1272</v>
      </c>
    </row>
    <row r="722" spans="1:3" x14ac:dyDescent="0.25">
      <c r="A722" s="38">
        <v>872</v>
      </c>
      <c r="B722" s="38" t="s">
        <v>1783</v>
      </c>
      <c r="C722" s="38" t="s">
        <v>1273</v>
      </c>
    </row>
    <row r="723" spans="1:3" x14ac:dyDescent="0.25">
      <c r="A723" s="38">
        <v>873</v>
      </c>
      <c r="B723" s="38" t="s">
        <v>1784</v>
      </c>
      <c r="C723" s="38" t="s">
        <v>1272</v>
      </c>
    </row>
    <row r="724" spans="1:3" x14ac:dyDescent="0.25">
      <c r="A724" s="38">
        <v>874</v>
      </c>
      <c r="B724" s="38" t="s">
        <v>1785</v>
      </c>
      <c r="C724" s="38" t="s">
        <v>1273</v>
      </c>
    </row>
    <row r="725" spans="1:3" x14ac:dyDescent="0.25">
      <c r="A725" s="38">
        <v>875</v>
      </c>
      <c r="B725" s="38" t="s">
        <v>2262</v>
      </c>
      <c r="C725" s="38" t="s">
        <v>1270</v>
      </c>
    </row>
    <row r="726" spans="1:3" x14ac:dyDescent="0.25">
      <c r="A726" s="38">
        <v>876</v>
      </c>
      <c r="B726" s="38" t="s">
        <v>1786</v>
      </c>
      <c r="C726" s="38" t="s">
        <v>1270</v>
      </c>
    </row>
    <row r="727" spans="1:3" x14ac:dyDescent="0.25">
      <c r="A727" s="38">
        <v>877</v>
      </c>
      <c r="B727" s="38" t="s">
        <v>1787</v>
      </c>
      <c r="C727" s="38" t="s">
        <v>1273</v>
      </c>
    </row>
    <row r="728" spans="1:3" x14ac:dyDescent="0.25">
      <c r="A728" s="38">
        <v>878</v>
      </c>
      <c r="B728" s="38" t="s">
        <v>2152</v>
      </c>
      <c r="C728" s="38" t="s">
        <v>1273</v>
      </c>
    </row>
    <row r="729" spans="1:3" x14ac:dyDescent="0.25">
      <c r="A729" s="38">
        <v>879</v>
      </c>
      <c r="B729" s="38" t="s">
        <v>1788</v>
      </c>
      <c r="C729" s="38" t="s">
        <v>1270</v>
      </c>
    </row>
    <row r="730" spans="1:3" x14ac:dyDescent="0.25">
      <c r="A730" s="38">
        <v>880</v>
      </c>
      <c r="B730" s="38" t="s">
        <v>2390</v>
      </c>
      <c r="C730" s="38" t="s">
        <v>1272</v>
      </c>
    </row>
    <row r="731" spans="1:3" x14ac:dyDescent="0.25">
      <c r="A731" s="38">
        <v>881</v>
      </c>
      <c r="B731" s="38" t="s">
        <v>1789</v>
      </c>
      <c r="C731" s="38" t="s">
        <v>1272</v>
      </c>
    </row>
    <row r="732" spans="1:3" x14ac:dyDescent="0.25">
      <c r="A732" s="38">
        <v>882</v>
      </c>
      <c r="B732" s="38" t="s">
        <v>1790</v>
      </c>
      <c r="C732" s="38" t="s">
        <v>1273</v>
      </c>
    </row>
    <row r="733" spans="1:3" x14ac:dyDescent="0.25">
      <c r="A733" s="38">
        <v>883</v>
      </c>
      <c r="B733" s="38" t="s">
        <v>1791</v>
      </c>
      <c r="C733" s="38" t="s">
        <v>1270</v>
      </c>
    </row>
    <row r="734" spans="1:3" x14ac:dyDescent="0.25">
      <c r="A734" s="38">
        <v>884</v>
      </c>
      <c r="B734" s="38" t="s">
        <v>1792</v>
      </c>
      <c r="C734" s="38" t="s">
        <v>1270</v>
      </c>
    </row>
    <row r="735" spans="1:3" x14ac:dyDescent="0.25">
      <c r="A735" s="38">
        <v>885</v>
      </c>
      <c r="B735" s="38" t="s">
        <v>1793</v>
      </c>
      <c r="C735" s="38" t="s">
        <v>1272</v>
      </c>
    </row>
    <row r="736" spans="1:3" x14ac:dyDescent="0.25">
      <c r="A736" s="38">
        <v>886</v>
      </c>
      <c r="B736" s="38" t="s">
        <v>1794</v>
      </c>
      <c r="C736" s="38" t="s">
        <v>1273</v>
      </c>
    </row>
    <row r="737" spans="1:3" x14ac:dyDescent="0.25">
      <c r="A737" s="38">
        <v>887</v>
      </c>
      <c r="B737" s="38" t="s">
        <v>2360</v>
      </c>
      <c r="C737" s="38" t="s">
        <v>1270</v>
      </c>
    </row>
    <row r="738" spans="1:3" x14ac:dyDescent="0.25">
      <c r="A738" s="38">
        <v>888</v>
      </c>
      <c r="B738" s="38" t="s">
        <v>2259</v>
      </c>
      <c r="C738" s="38" t="s">
        <v>1273</v>
      </c>
    </row>
    <row r="739" spans="1:3" x14ac:dyDescent="0.25">
      <c r="A739" s="38">
        <v>889</v>
      </c>
      <c r="B739" s="38" t="s">
        <v>2241</v>
      </c>
      <c r="C739" s="38" t="s">
        <v>1270</v>
      </c>
    </row>
    <row r="740" spans="1:3" x14ac:dyDescent="0.25">
      <c r="A740" s="38">
        <v>890</v>
      </c>
      <c r="B740" s="38" t="s">
        <v>1795</v>
      </c>
      <c r="C740" s="38" t="s">
        <v>1272</v>
      </c>
    </row>
    <row r="741" spans="1:3" x14ac:dyDescent="0.25">
      <c r="A741" s="38">
        <v>891</v>
      </c>
      <c r="B741" s="38" t="s">
        <v>1796</v>
      </c>
      <c r="C741" s="38" t="s">
        <v>1272</v>
      </c>
    </row>
    <row r="742" spans="1:3" x14ac:dyDescent="0.25">
      <c r="A742" s="38">
        <v>892</v>
      </c>
      <c r="B742" s="38" t="s">
        <v>1797</v>
      </c>
      <c r="C742" s="38" t="s">
        <v>1270</v>
      </c>
    </row>
    <row r="743" spans="1:3" x14ac:dyDescent="0.25">
      <c r="A743" s="38">
        <v>893</v>
      </c>
      <c r="B743" s="38" t="s">
        <v>1798</v>
      </c>
      <c r="C743" s="38" t="s">
        <v>1271</v>
      </c>
    </row>
    <row r="744" spans="1:3" x14ac:dyDescent="0.25">
      <c r="A744" s="38">
        <v>894</v>
      </c>
      <c r="B744" s="38" t="s">
        <v>2141</v>
      </c>
      <c r="C744" s="38" t="s">
        <v>1273</v>
      </c>
    </row>
    <row r="745" spans="1:3" x14ac:dyDescent="0.25">
      <c r="A745" s="38">
        <v>895</v>
      </c>
      <c r="B745" s="38" t="s">
        <v>2373</v>
      </c>
      <c r="C745" s="38" t="s">
        <v>1273</v>
      </c>
    </row>
    <row r="746" spans="1:3" x14ac:dyDescent="0.25">
      <c r="A746" s="38">
        <v>896</v>
      </c>
      <c r="B746" s="38" t="s">
        <v>1799</v>
      </c>
      <c r="C746" s="38" t="s">
        <v>1270</v>
      </c>
    </row>
    <row r="747" spans="1:3" x14ac:dyDescent="0.25">
      <c r="A747" s="38">
        <v>897</v>
      </c>
      <c r="B747" s="38" t="s">
        <v>1800</v>
      </c>
      <c r="C747" s="38" t="s">
        <v>1270</v>
      </c>
    </row>
    <row r="748" spans="1:3" x14ac:dyDescent="0.25">
      <c r="A748" s="38">
        <v>899</v>
      </c>
      <c r="B748" s="38" t="s">
        <v>1801</v>
      </c>
      <c r="C748" s="38" t="s">
        <v>1271</v>
      </c>
    </row>
    <row r="749" spans="1:3" x14ac:dyDescent="0.25">
      <c r="A749" s="38">
        <v>900</v>
      </c>
      <c r="B749" s="38" t="s">
        <v>1802</v>
      </c>
      <c r="C749" s="38" t="s">
        <v>1270</v>
      </c>
    </row>
    <row r="750" spans="1:3" x14ac:dyDescent="0.25">
      <c r="A750" s="38">
        <v>901</v>
      </c>
      <c r="B750" s="38" t="s">
        <v>1803</v>
      </c>
      <c r="C750" s="38" t="s">
        <v>1270</v>
      </c>
    </row>
    <row r="751" spans="1:3" x14ac:dyDescent="0.25">
      <c r="A751" s="38">
        <v>902</v>
      </c>
      <c r="B751" s="38" t="s">
        <v>1804</v>
      </c>
      <c r="C751" s="38" t="s">
        <v>1270</v>
      </c>
    </row>
    <row r="752" spans="1:3" x14ac:dyDescent="0.25">
      <c r="A752" s="38">
        <v>903</v>
      </c>
      <c r="B752" s="38" t="s">
        <v>1805</v>
      </c>
      <c r="C752" s="38" t="s">
        <v>1273</v>
      </c>
    </row>
    <row r="753" spans="1:3" x14ac:dyDescent="0.25">
      <c r="A753" s="38">
        <v>904</v>
      </c>
      <c r="B753" s="38" t="s">
        <v>1806</v>
      </c>
      <c r="C753" s="38" t="s">
        <v>1270</v>
      </c>
    </row>
    <row r="754" spans="1:3" x14ac:dyDescent="0.25">
      <c r="A754" s="38">
        <v>905</v>
      </c>
      <c r="B754" s="38" t="s">
        <v>1807</v>
      </c>
      <c r="C754" s="38" t="s">
        <v>1273</v>
      </c>
    </row>
    <row r="755" spans="1:3" x14ac:dyDescent="0.25">
      <c r="A755" s="38">
        <v>906</v>
      </c>
      <c r="B755" s="38" t="s">
        <v>1808</v>
      </c>
      <c r="C755" s="38" t="s">
        <v>1270</v>
      </c>
    </row>
    <row r="756" spans="1:3" x14ac:dyDescent="0.25">
      <c r="A756" s="38">
        <v>907</v>
      </c>
      <c r="B756" s="38" t="s">
        <v>1809</v>
      </c>
      <c r="C756" s="38" t="s">
        <v>1270</v>
      </c>
    </row>
    <row r="757" spans="1:3" x14ac:dyDescent="0.25">
      <c r="A757" s="38">
        <v>908</v>
      </c>
      <c r="B757" s="38" t="s">
        <v>1810</v>
      </c>
      <c r="C757" s="38" t="s">
        <v>1270</v>
      </c>
    </row>
    <row r="758" spans="1:3" x14ac:dyDescent="0.25">
      <c r="A758" s="38">
        <v>909</v>
      </c>
      <c r="B758" s="38" t="s">
        <v>1811</v>
      </c>
      <c r="C758" s="38" t="s">
        <v>1270</v>
      </c>
    </row>
    <row r="759" spans="1:3" x14ac:dyDescent="0.25">
      <c r="A759" s="38">
        <v>910</v>
      </c>
      <c r="B759" s="38" t="s">
        <v>1812</v>
      </c>
      <c r="C759" s="38" t="s">
        <v>1273</v>
      </c>
    </row>
    <row r="760" spans="1:3" x14ac:dyDescent="0.25">
      <c r="A760" s="38">
        <v>911</v>
      </c>
      <c r="B760" s="38" t="s">
        <v>1813</v>
      </c>
      <c r="C760" s="38" t="s">
        <v>1270</v>
      </c>
    </row>
    <row r="761" spans="1:3" x14ac:dyDescent="0.25">
      <c r="A761" s="38">
        <v>912</v>
      </c>
      <c r="B761" s="38" t="s">
        <v>1814</v>
      </c>
      <c r="C761" s="38" t="s">
        <v>1271</v>
      </c>
    </row>
    <row r="762" spans="1:3" x14ac:dyDescent="0.25">
      <c r="A762" s="38">
        <v>913</v>
      </c>
      <c r="B762" s="38" t="s">
        <v>1815</v>
      </c>
      <c r="C762" s="38" t="s">
        <v>1270</v>
      </c>
    </row>
    <row r="763" spans="1:3" x14ac:dyDescent="0.25">
      <c r="A763" s="38">
        <v>914</v>
      </c>
      <c r="B763" s="38" t="s">
        <v>1816</v>
      </c>
      <c r="C763" s="38" t="s">
        <v>1270</v>
      </c>
    </row>
    <row r="764" spans="1:3" x14ac:dyDescent="0.25">
      <c r="A764" s="38">
        <v>915</v>
      </c>
      <c r="B764" s="38" t="s">
        <v>1817</v>
      </c>
      <c r="C764" s="38" t="s">
        <v>1270</v>
      </c>
    </row>
    <row r="765" spans="1:3" x14ac:dyDescent="0.25">
      <c r="A765" s="38">
        <v>916</v>
      </c>
      <c r="B765" s="38" t="s">
        <v>1818</v>
      </c>
      <c r="C765" s="38" t="s">
        <v>1270</v>
      </c>
    </row>
    <row r="766" spans="1:3" x14ac:dyDescent="0.25">
      <c r="A766" s="38">
        <v>917</v>
      </c>
      <c r="B766" s="38" t="s">
        <v>1819</v>
      </c>
      <c r="C766" s="38" t="s">
        <v>1270</v>
      </c>
    </row>
    <row r="767" spans="1:3" x14ac:dyDescent="0.25">
      <c r="A767" s="38">
        <v>918</v>
      </c>
      <c r="B767" s="38" t="s">
        <v>1820</v>
      </c>
      <c r="C767" s="38" t="s">
        <v>1270</v>
      </c>
    </row>
    <row r="768" spans="1:3" x14ac:dyDescent="0.25">
      <c r="A768" s="38">
        <v>919</v>
      </c>
      <c r="B768" s="38" t="s">
        <v>2347</v>
      </c>
      <c r="C768" s="38" t="s">
        <v>1270</v>
      </c>
    </row>
    <row r="769" spans="1:3" x14ac:dyDescent="0.25">
      <c r="A769" s="38">
        <v>921</v>
      </c>
      <c r="B769" s="38" t="s">
        <v>1821</v>
      </c>
      <c r="C769" s="38" t="s">
        <v>1273</v>
      </c>
    </row>
    <row r="770" spans="1:3" x14ac:dyDescent="0.25">
      <c r="A770" s="38">
        <v>923</v>
      </c>
      <c r="B770" s="38" t="s">
        <v>1822</v>
      </c>
      <c r="C770" s="38" t="s">
        <v>1271</v>
      </c>
    </row>
    <row r="771" spans="1:3" x14ac:dyDescent="0.25">
      <c r="A771" s="38">
        <v>924</v>
      </c>
      <c r="B771" s="38" t="s">
        <v>2349</v>
      </c>
      <c r="C771" s="38" t="s">
        <v>1273</v>
      </c>
    </row>
    <row r="772" spans="1:3" x14ac:dyDescent="0.25">
      <c r="A772" s="38">
        <v>925</v>
      </c>
      <c r="B772" s="38" t="s">
        <v>1823</v>
      </c>
      <c r="C772" s="38" t="s">
        <v>1270</v>
      </c>
    </row>
    <row r="773" spans="1:3" x14ac:dyDescent="0.25">
      <c r="A773" s="38">
        <v>926</v>
      </c>
      <c r="B773" s="38" t="s">
        <v>2343</v>
      </c>
      <c r="C773" s="38" t="s">
        <v>1273</v>
      </c>
    </row>
    <row r="774" spans="1:3" x14ac:dyDescent="0.25">
      <c r="A774" s="38">
        <v>927</v>
      </c>
      <c r="B774" s="38" t="s">
        <v>2261</v>
      </c>
      <c r="C774" s="38" t="s">
        <v>1270</v>
      </c>
    </row>
    <row r="775" spans="1:3" x14ac:dyDescent="0.25">
      <c r="A775" s="38">
        <v>928</v>
      </c>
      <c r="B775" s="38" t="s">
        <v>1912</v>
      </c>
      <c r="C775" s="38" t="s">
        <v>1273</v>
      </c>
    </row>
    <row r="776" spans="1:3" x14ac:dyDescent="0.25">
      <c r="A776" s="38">
        <v>929</v>
      </c>
      <c r="B776" s="38" t="s">
        <v>1923</v>
      </c>
      <c r="C776" s="38" t="s">
        <v>1270</v>
      </c>
    </row>
    <row r="777" spans="1:3" x14ac:dyDescent="0.25">
      <c r="A777" s="38">
        <v>930</v>
      </c>
      <c r="B777" s="38" t="s">
        <v>1918</v>
      </c>
      <c r="C777" s="38" t="s">
        <v>1270</v>
      </c>
    </row>
    <row r="778" spans="1:3" x14ac:dyDescent="0.25">
      <c r="A778" s="38">
        <v>931</v>
      </c>
      <c r="B778" s="38" t="s">
        <v>1824</v>
      </c>
      <c r="C778" s="38" t="s">
        <v>1270</v>
      </c>
    </row>
    <row r="779" spans="1:3" x14ac:dyDescent="0.25">
      <c r="A779" s="38">
        <v>932</v>
      </c>
      <c r="B779" s="38" t="s">
        <v>1825</v>
      </c>
      <c r="C779" s="38" t="s">
        <v>1270</v>
      </c>
    </row>
    <row r="780" spans="1:3" x14ac:dyDescent="0.25">
      <c r="A780" s="38">
        <v>933</v>
      </c>
      <c r="B780" s="38" t="s">
        <v>1942</v>
      </c>
      <c r="C780" s="38" t="s">
        <v>1271</v>
      </c>
    </row>
    <row r="781" spans="1:3" x14ac:dyDescent="0.25">
      <c r="A781" s="38">
        <v>934</v>
      </c>
      <c r="B781" s="38" t="s">
        <v>1902</v>
      </c>
      <c r="C781" s="38" t="s">
        <v>1271</v>
      </c>
    </row>
    <row r="782" spans="1:3" x14ac:dyDescent="0.25">
      <c r="A782" s="38">
        <v>935</v>
      </c>
      <c r="B782" s="38" t="s">
        <v>1826</v>
      </c>
      <c r="C782" s="38" t="s">
        <v>1270</v>
      </c>
    </row>
    <row r="783" spans="1:3" x14ac:dyDescent="0.25">
      <c r="A783" s="38">
        <v>936</v>
      </c>
      <c r="B783" s="38" t="s">
        <v>1827</v>
      </c>
      <c r="C783" s="38" t="s">
        <v>1273</v>
      </c>
    </row>
    <row r="784" spans="1:3" x14ac:dyDescent="0.25">
      <c r="A784" s="38">
        <v>937</v>
      </c>
      <c r="B784" s="38" t="s">
        <v>1828</v>
      </c>
      <c r="C784" s="38" t="s">
        <v>1273</v>
      </c>
    </row>
    <row r="785" spans="1:3" x14ac:dyDescent="0.25">
      <c r="A785" s="38">
        <v>938</v>
      </c>
      <c r="B785" s="38" t="s">
        <v>2604</v>
      </c>
      <c r="C785" s="38" t="s">
        <v>1270</v>
      </c>
    </row>
    <row r="786" spans="1:3" x14ac:dyDescent="0.25">
      <c r="A786" s="38">
        <v>939</v>
      </c>
      <c r="B786" s="38" t="s">
        <v>1829</v>
      </c>
      <c r="C786" s="38" t="s">
        <v>1270</v>
      </c>
    </row>
    <row r="787" spans="1:3" x14ac:dyDescent="0.25">
      <c r="A787" s="38">
        <v>940</v>
      </c>
      <c r="B787" s="38" t="s">
        <v>2370</v>
      </c>
      <c r="C787" s="38" t="s">
        <v>1273</v>
      </c>
    </row>
    <row r="788" spans="1:3" x14ac:dyDescent="0.25">
      <c r="A788" s="38">
        <v>941</v>
      </c>
      <c r="B788" s="38" t="s">
        <v>1830</v>
      </c>
      <c r="C788" s="38" t="s">
        <v>1273</v>
      </c>
    </row>
    <row r="789" spans="1:3" x14ac:dyDescent="0.25">
      <c r="A789" s="38">
        <v>942</v>
      </c>
      <c r="B789" s="38" t="s">
        <v>1831</v>
      </c>
      <c r="C789" s="38" t="s">
        <v>1273</v>
      </c>
    </row>
    <row r="790" spans="1:3" x14ac:dyDescent="0.25">
      <c r="A790" s="38">
        <v>943</v>
      </c>
      <c r="B790" s="38" t="s">
        <v>1832</v>
      </c>
      <c r="C790" s="38" t="s">
        <v>1270</v>
      </c>
    </row>
    <row r="791" spans="1:3" x14ac:dyDescent="0.25">
      <c r="A791" s="38">
        <v>944</v>
      </c>
      <c r="B791" s="38" t="s">
        <v>1833</v>
      </c>
      <c r="C791" s="38" t="s">
        <v>1273</v>
      </c>
    </row>
    <row r="792" spans="1:3" x14ac:dyDescent="0.25">
      <c r="A792" s="38">
        <v>945</v>
      </c>
      <c r="B792" s="38" t="s">
        <v>1834</v>
      </c>
      <c r="C792" s="38" t="s">
        <v>1271</v>
      </c>
    </row>
    <row r="793" spans="1:3" x14ac:dyDescent="0.25">
      <c r="A793" s="38">
        <v>946</v>
      </c>
      <c r="B793" s="38" t="s">
        <v>1835</v>
      </c>
      <c r="C793" s="38" t="s">
        <v>1270</v>
      </c>
    </row>
    <row r="794" spans="1:3" x14ac:dyDescent="0.25">
      <c r="A794" s="38">
        <v>947</v>
      </c>
      <c r="B794" s="38" t="s">
        <v>1836</v>
      </c>
      <c r="C794" s="38" t="s">
        <v>1270</v>
      </c>
    </row>
    <row r="795" spans="1:3" x14ac:dyDescent="0.25">
      <c r="A795" s="38">
        <v>948</v>
      </c>
      <c r="B795" s="38" t="s">
        <v>1837</v>
      </c>
      <c r="C795" s="38" t="s">
        <v>1273</v>
      </c>
    </row>
    <row r="796" spans="1:3" x14ac:dyDescent="0.25">
      <c r="A796" s="38">
        <v>949</v>
      </c>
      <c r="B796" s="38" t="s">
        <v>1838</v>
      </c>
      <c r="C796" s="38" t="s">
        <v>1270</v>
      </c>
    </row>
    <row r="797" spans="1:3" x14ac:dyDescent="0.25">
      <c r="A797" s="38">
        <v>950</v>
      </c>
      <c r="B797" s="38" t="s">
        <v>1839</v>
      </c>
      <c r="C797" s="38" t="s">
        <v>1273</v>
      </c>
    </row>
    <row r="798" spans="1:3" x14ac:dyDescent="0.25">
      <c r="A798" s="38">
        <v>951</v>
      </c>
      <c r="B798" s="38" t="s">
        <v>1840</v>
      </c>
      <c r="C798" s="38" t="s">
        <v>1270</v>
      </c>
    </row>
    <row r="799" spans="1:3" x14ac:dyDescent="0.25">
      <c r="A799" s="38">
        <v>952</v>
      </c>
      <c r="B799" s="38" t="s">
        <v>1841</v>
      </c>
      <c r="C799" s="38" t="s">
        <v>1270</v>
      </c>
    </row>
    <row r="800" spans="1:3" x14ac:dyDescent="0.25">
      <c r="A800" s="38">
        <v>953</v>
      </c>
      <c r="B800" s="38" t="s">
        <v>1842</v>
      </c>
      <c r="C800" s="38" t="s">
        <v>1270</v>
      </c>
    </row>
    <row r="801" spans="1:3" x14ac:dyDescent="0.25">
      <c r="A801" s="38">
        <v>954</v>
      </c>
      <c r="B801" s="38" t="s">
        <v>1843</v>
      </c>
      <c r="C801" s="38" t="s">
        <v>1273</v>
      </c>
    </row>
    <row r="802" spans="1:3" x14ac:dyDescent="0.25">
      <c r="A802" s="38">
        <v>955</v>
      </c>
      <c r="B802" s="38" t="s">
        <v>1844</v>
      </c>
      <c r="C802" s="38" t="s">
        <v>1270</v>
      </c>
    </row>
    <row r="803" spans="1:3" x14ac:dyDescent="0.25">
      <c r="A803" s="38">
        <v>956</v>
      </c>
      <c r="B803" s="38" t="s">
        <v>2391</v>
      </c>
      <c r="C803" s="38" t="s">
        <v>1273</v>
      </c>
    </row>
    <row r="804" spans="1:3" x14ac:dyDescent="0.25">
      <c r="A804" s="38">
        <v>957</v>
      </c>
      <c r="B804" s="38" t="s">
        <v>1845</v>
      </c>
      <c r="C804" s="38" t="s">
        <v>1270</v>
      </c>
    </row>
    <row r="805" spans="1:3" x14ac:dyDescent="0.25">
      <c r="A805" s="38">
        <v>958</v>
      </c>
      <c r="B805" s="38" t="s">
        <v>1846</v>
      </c>
      <c r="C805" s="38" t="s">
        <v>1270</v>
      </c>
    </row>
    <row r="806" spans="1:3" x14ac:dyDescent="0.25">
      <c r="A806" s="38">
        <v>959</v>
      </c>
      <c r="B806" s="38" t="s">
        <v>2260</v>
      </c>
      <c r="C806" s="38" t="s">
        <v>1271</v>
      </c>
    </row>
    <row r="807" spans="1:3" x14ac:dyDescent="0.25">
      <c r="A807" s="38">
        <v>960</v>
      </c>
      <c r="B807" s="38" t="s">
        <v>1847</v>
      </c>
      <c r="C807" s="38" t="s">
        <v>1272</v>
      </c>
    </row>
    <row r="808" spans="1:3" x14ac:dyDescent="0.25">
      <c r="A808" s="38">
        <v>961</v>
      </c>
      <c r="B808" s="38" t="s">
        <v>1848</v>
      </c>
      <c r="C808" s="38" t="s">
        <v>1270</v>
      </c>
    </row>
    <row r="809" spans="1:3" x14ac:dyDescent="0.25">
      <c r="A809" s="38">
        <v>962</v>
      </c>
      <c r="B809" s="38" t="s">
        <v>1849</v>
      </c>
      <c r="C809" s="38" t="s">
        <v>1272</v>
      </c>
    </row>
    <row r="810" spans="1:3" x14ac:dyDescent="0.25">
      <c r="A810" s="38">
        <v>963</v>
      </c>
      <c r="B810" s="38" t="s">
        <v>1850</v>
      </c>
      <c r="C810" s="38" t="s">
        <v>1271</v>
      </c>
    </row>
    <row r="811" spans="1:3" x14ac:dyDescent="0.25">
      <c r="A811" s="38">
        <v>964</v>
      </c>
      <c r="B811" s="38" t="s">
        <v>1851</v>
      </c>
      <c r="C811" s="38" t="s">
        <v>1273</v>
      </c>
    </row>
    <row r="812" spans="1:3" x14ac:dyDescent="0.25">
      <c r="A812" s="38">
        <v>965</v>
      </c>
      <c r="B812" s="38" t="s">
        <v>2275</v>
      </c>
      <c r="C812" s="38" t="s">
        <v>1273</v>
      </c>
    </row>
    <row r="813" spans="1:3" x14ac:dyDescent="0.25">
      <c r="A813" s="38">
        <v>966</v>
      </c>
      <c r="B813" s="38" t="s">
        <v>2138</v>
      </c>
      <c r="C813" s="38" t="s">
        <v>1270</v>
      </c>
    </row>
    <row r="814" spans="1:3" x14ac:dyDescent="0.25">
      <c r="A814" s="38">
        <v>967</v>
      </c>
      <c r="B814" s="38" t="s">
        <v>1852</v>
      </c>
      <c r="C814" s="38" t="s">
        <v>1270</v>
      </c>
    </row>
    <row r="815" spans="1:3" x14ac:dyDescent="0.25">
      <c r="A815" s="38">
        <v>968</v>
      </c>
      <c r="B815" s="38" t="s">
        <v>1853</v>
      </c>
      <c r="C815" s="38" t="s">
        <v>1272</v>
      </c>
    </row>
    <row r="816" spans="1:3" x14ac:dyDescent="0.25">
      <c r="A816" s="38">
        <v>969</v>
      </c>
      <c r="B816" s="38" t="s">
        <v>1854</v>
      </c>
      <c r="C816" s="38" t="s">
        <v>1273</v>
      </c>
    </row>
    <row r="817" spans="1:3" x14ac:dyDescent="0.25">
      <c r="A817" s="38">
        <v>970</v>
      </c>
      <c r="B817" s="38" t="s">
        <v>2359</v>
      </c>
      <c r="C817" s="38" t="s">
        <v>1270</v>
      </c>
    </row>
    <row r="818" spans="1:3" x14ac:dyDescent="0.25">
      <c r="A818" s="38">
        <v>971</v>
      </c>
      <c r="B818" s="38" t="s">
        <v>1855</v>
      </c>
      <c r="C818" s="38" t="s">
        <v>1270</v>
      </c>
    </row>
    <row r="819" spans="1:3" x14ac:dyDescent="0.25">
      <c r="A819" s="38">
        <v>972</v>
      </c>
      <c r="B819" s="38" t="s">
        <v>1856</v>
      </c>
      <c r="C819" s="38" t="s">
        <v>1270</v>
      </c>
    </row>
    <row r="820" spans="1:3" x14ac:dyDescent="0.25">
      <c r="A820" s="38">
        <v>973</v>
      </c>
      <c r="B820" s="38" t="s">
        <v>1857</v>
      </c>
      <c r="C820" s="38" t="s">
        <v>1270</v>
      </c>
    </row>
    <row r="821" spans="1:3" x14ac:dyDescent="0.25">
      <c r="A821" s="38">
        <v>974</v>
      </c>
      <c r="B821" s="38" t="s">
        <v>1858</v>
      </c>
      <c r="C821" s="38" t="s">
        <v>1270</v>
      </c>
    </row>
    <row r="822" spans="1:3" x14ac:dyDescent="0.25">
      <c r="A822" s="38">
        <v>976</v>
      </c>
      <c r="B822" s="38" t="s">
        <v>1859</v>
      </c>
      <c r="C822" s="38" t="s">
        <v>1270</v>
      </c>
    </row>
    <row r="823" spans="1:3" x14ac:dyDescent="0.25">
      <c r="A823" s="38">
        <v>977</v>
      </c>
      <c r="B823" s="38" t="s">
        <v>1893</v>
      </c>
      <c r="C823" s="38" t="s">
        <v>1270</v>
      </c>
    </row>
    <row r="824" spans="1:3" x14ac:dyDescent="0.25">
      <c r="A824" s="38">
        <v>978</v>
      </c>
      <c r="B824" s="38" t="s">
        <v>1860</v>
      </c>
      <c r="C824" s="38" t="s">
        <v>1270</v>
      </c>
    </row>
    <row r="825" spans="1:3" s="59" customFormat="1" x14ac:dyDescent="0.25">
      <c r="A825" s="38">
        <v>979</v>
      </c>
      <c r="B825" s="38" t="s">
        <v>1861</v>
      </c>
      <c r="C825" s="38" t="s">
        <v>1270</v>
      </c>
    </row>
    <row r="826" spans="1:3" s="59" customFormat="1" x14ac:dyDescent="0.25">
      <c r="A826" s="38">
        <v>980</v>
      </c>
      <c r="B826" s="38" t="s">
        <v>1862</v>
      </c>
      <c r="C826" s="38" t="s">
        <v>1270</v>
      </c>
    </row>
    <row r="827" spans="1:3" s="59" customFormat="1" x14ac:dyDescent="0.25">
      <c r="A827" s="38">
        <v>981</v>
      </c>
      <c r="B827" s="38" t="s">
        <v>1863</v>
      </c>
      <c r="C827" s="38" t="s">
        <v>1270</v>
      </c>
    </row>
    <row r="828" spans="1:3" s="68" customFormat="1" x14ac:dyDescent="0.25">
      <c r="A828" s="38">
        <v>982</v>
      </c>
      <c r="B828" s="38" t="s">
        <v>1864</v>
      </c>
      <c r="C828" s="38" t="s">
        <v>1270</v>
      </c>
    </row>
    <row r="829" spans="1:3" s="68" customFormat="1" x14ac:dyDescent="0.25">
      <c r="A829" s="38">
        <v>983</v>
      </c>
      <c r="B829" s="38" t="s">
        <v>1865</v>
      </c>
      <c r="C829" s="38" t="s">
        <v>1270</v>
      </c>
    </row>
    <row r="830" spans="1:3" s="68" customFormat="1" x14ac:dyDescent="0.25">
      <c r="A830" s="38">
        <v>984</v>
      </c>
      <c r="B830" s="38" t="s">
        <v>1866</v>
      </c>
      <c r="C830" s="38" t="s">
        <v>1272</v>
      </c>
    </row>
    <row r="831" spans="1:3" s="68" customFormat="1" x14ac:dyDescent="0.25">
      <c r="A831" s="38">
        <v>985</v>
      </c>
      <c r="B831" s="38" t="s">
        <v>1867</v>
      </c>
      <c r="C831" s="38" t="s">
        <v>1273</v>
      </c>
    </row>
    <row r="832" spans="1:3" s="68" customFormat="1" x14ac:dyDescent="0.25">
      <c r="A832" s="38">
        <v>986</v>
      </c>
      <c r="B832" s="38" t="s">
        <v>1868</v>
      </c>
      <c r="C832" s="38" t="s">
        <v>1273</v>
      </c>
    </row>
    <row r="833" spans="1:3" x14ac:dyDescent="0.25">
      <c r="A833" s="38">
        <v>987</v>
      </c>
      <c r="B833" s="38" t="s">
        <v>1869</v>
      </c>
      <c r="C833" s="38" t="s">
        <v>1273</v>
      </c>
    </row>
    <row r="834" spans="1:3" s="68" customFormat="1" x14ac:dyDescent="0.25">
      <c r="A834" s="38">
        <v>988</v>
      </c>
      <c r="B834" s="38" t="s">
        <v>1870</v>
      </c>
      <c r="C834" s="38" t="s">
        <v>1270</v>
      </c>
    </row>
    <row r="835" spans="1:3" s="68" customFormat="1" x14ac:dyDescent="0.25">
      <c r="A835" s="38">
        <v>989</v>
      </c>
      <c r="B835" s="38" t="s">
        <v>1871</v>
      </c>
      <c r="C835" s="38" t="s">
        <v>1270</v>
      </c>
    </row>
    <row r="836" spans="1:3" s="68" customFormat="1" x14ac:dyDescent="0.25">
      <c r="A836" s="38">
        <v>990</v>
      </c>
      <c r="B836" s="38" t="s">
        <v>2392</v>
      </c>
      <c r="C836" s="38" t="s">
        <v>1273</v>
      </c>
    </row>
    <row r="837" spans="1:3" s="68" customFormat="1" x14ac:dyDescent="0.25">
      <c r="A837" s="38">
        <v>991</v>
      </c>
      <c r="B837" s="38" t="s">
        <v>1872</v>
      </c>
      <c r="C837" s="38" t="s">
        <v>1273</v>
      </c>
    </row>
    <row r="838" spans="1:3" s="68" customFormat="1" x14ac:dyDescent="0.25">
      <c r="A838" s="38">
        <v>993</v>
      </c>
      <c r="B838" s="38" t="s">
        <v>1873</v>
      </c>
      <c r="C838" s="38" t="s">
        <v>1270</v>
      </c>
    </row>
    <row r="839" spans="1:3" s="68" customFormat="1" x14ac:dyDescent="0.25">
      <c r="A839" s="38">
        <v>994</v>
      </c>
      <c r="B839" s="38" t="s">
        <v>2245</v>
      </c>
      <c r="C839" s="38" t="s">
        <v>1270</v>
      </c>
    </row>
    <row r="840" spans="1:3" s="68" customFormat="1" x14ac:dyDescent="0.25">
      <c r="A840" s="38">
        <v>995</v>
      </c>
      <c r="B840" s="38" t="s">
        <v>1874</v>
      </c>
      <c r="C840" s="38" t="s">
        <v>1272</v>
      </c>
    </row>
    <row r="841" spans="1:3" s="68" customFormat="1" x14ac:dyDescent="0.25">
      <c r="A841" s="38">
        <v>996</v>
      </c>
      <c r="B841" s="38" t="s">
        <v>1875</v>
      </c>
      <c r="C841" s="38" t="s">
        <v>1270</v>
      </c>
    </row>
    <row r="842" spans="1:3" x14ac:dyDescent="0.25">
      <c r="A842" s="38">
        <v>464</v>
      </c>
      <c r="B842" s="38" t="s">
        <v>2590</v>
      </c>
      <c r="C842" s="38" t="s">
        <v>1273</v>
      </c>
    </row>
    <row r="843" spans="1:3" x14ac:dyDescent="0.25">
      <c r="A843" s="38">
        <v>379</v>
      </c>
      <c r="B843" s="38" t="s">
        <v>2601</v>
      </c>
      <c r="C843" s="38" t="s">
        <v>1270</v>
      </c>
    </row>
    <row r="844" spans="1:3" s="68" customFormat="1" x14ac:dyDescent="0.25">
      <c r="A844" s="38">
        <v>100</v>
      </c>
      <c r="B844" s="38" t="s">
        <v>2618</v>
      </c>
      <c r="C844" s="38" t="s">
        <v>1271</v>
      </c>
    </row>
  </sheetData>
  <autoFilter ref="A1:C829" xr:uid="{00000000-0009-0000-0000-00000A000000}">
    <sortState xmlns:xlrd2="http://schemas.microsoft.com/office/spreadsheetml/2017/richdata2" ref="A2:C843">
      <sortCondition sortBy="cellColor" ref="A1:A830" dxfId="135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</customSheetViews>
  <conditionalFormatting sqref="A845:A1048576 A1:A829">
    <cfRule type="duplicateValues" dxfId="134" priority="24"/>
  </conditionalFormatting>
  <conditionalFormatting sqref="A830">
    <cfRule type="duplicateValues" dxfId="133" priority="23"/>
  </conditionalFormatting>
  <conditionalFormatting sqref="A831">
    <cfRule type="duplicateValues" dxfId="132" priority="22"/>
  </conditionalFormatting>
  <conditionalFormatting sqref="A832">
    <cfRule type="duplicateValues" dxfId="131" priority="21"/>
  </conditionalFormatting>
  <conditionalFormatting sqref="A833">
    <cfRule type="duplicateValues" dxfId="130" priority="20"/>
  </conditionalFormatting>
  <conditionalFormatting sqref="A845:A1048576 A1:A833">
    <cfRule type="duplicateValues" dxfId="129" priority="19"/>
  </conditionalFormatting>
  <conditionalFormatting sqref="A834:A840">
    <cfRule type="duplicateValues" dxfId="128" priority="18"/>
  </conditionalFormatting>
  <conditionalFormatting sqref="A834:A840">
    <cfRule type="duplicateValues" dxfId="127" priority="17"/>
  </conditionalFormatting>
  <conditionalFormatting sqref="A845:A1048576 A1:A840">
    <cfRule type="duplicateValues" dxfId="126" priority="16"/>
  </conditionalFormatting>
  <conditionalFormatting sqref="A841">
    <cfRule type="duplicateValues" dxfId="125" priority="15"/>
  </conditionalFormatting>
  <conditionalFormatting sqref="A841">
    <cfRule type="duplicateValues" dxfId="124" priority="14"/>
  </conditionalFormatting>
  <conditionalFormatting sqref="A841">
    <cfRule type="duplicateValues" dxfId="123" priority="13"/>
  </conditionalFormatting>
  <conditionalFormatting sqref="A842">
    <cfRule type="duplicateValues" dxfId="122" priority="12"/>
  </conditionalFormatting>
  <conditionalFormatting sqref="A842">
    <cfRule type="duplicateValues" dxfId="121" priority="11"/>
  </conditionalFormatting>
  <conditionalFormatting sqref="A842">
    <cfRule type="duplicateValues" dxfId="120" priority="10"/>
  </conditionalFormatting>
  <conditionalFormatting sqref="A1:A842 A845:A1048576">
    <cfRule type="duplicateValues" dxfId="119" priority="9"/>
  </conditionalFormatting>
  <conditionalFormatting sqref="A843">
    <cfRule type="duplicateValues" dxfId="118" priority="8"/>
  </conditionalFormatting>
  <conditionalFormatting sqref="A843">
    <cfRule type="duplicateValues" dxfId="117" priority="7"/>
  </conditionalFormatting>
  <conditionalFormatting sqref="A843">
    <cfRule type="duplicateValues" dxfId="116" priority="6"/>
  </conditionalFormatting>
  <conditionalFormatting sqref="A843">
    <cfRule type="duplicateValues" dxfId="115" priority="5"/>
  </conditionalFormatting>
  <conditionalFormatting sqref="A844">
    <cfRule type="duplicateValues" dxfId="114" priority="4"/>
  </conditionalFormatting>
  <conditionalFormatting sqref="A844">
    <cfRule type="duplicateValues" dxfId="113" priority="3"/>
  </conditionalFormatting>
  <conditionalFormatting sqref="A844">
    <cfRule type="duplicateValues" dxfId="112" priority="2"/>
  </conditionalFormatting>
  <conditionalFormatting sqref="A844">
    <cfRule type="duplicateValues" dxfId="111" priority="1"/>
  </conditionalFormatting>
  <pageMargins left="0.7" right="0.7" top="0.75" bottom="0.75" header="0.3" footer="0.3"/>
  <pageSetup orientation="portrait" r:id="rId7"/>
  <legacy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6"/>
  <sheetViews>
    <sheetView workbookViewId="0">
      <selection activeCell="A18" sqref="A18:A25"/>
    </sheetView>
  </sheetViews>
  <sheetFormatPr defaultColWidth="34.5703125" defaultRowHeight="15" x14ac:dyDescent="0.25"/>
  <cols>
    <col min="2" max="2" width="72.140625" customWidth="1"/>
  </cols>
  <sheetData>
    <row r="1" spans="1:4" ht="29.25" x14ac:dyDescent="0.25">
      <c r="A1" s="206" t="s">
        <v>2412</v>
      </c>
      <c r="B1" s="207"/>
      <c r="C1" s="207"/>
      <c r="D1" s="207"/>
    </row>
    <row r="2" spans="1:4" x14ac:dyDescent="0.25">
      <c r="A2" s="47" t="s">
        <v>2413</v>
      </c>
      <c r="B2" s="47" t="s">
        <v>18</v>
      </c>
      <c r="C2" s="47" t="s">
        <v>2414</v>
      </c>
      <c r="D2" s="47" t="s">
        <v>2415</v>
      </c>
    </row>
    <row r="3" spans="1:4" ht="15.75" x14ac:dyDescent="0.25">
      <c r="A3" s="48">
        <v>3336023003</v>
      </c>
      <c r="B3" s="48" t="s">
        <v>2610</v>
      </c>
      <c r="C3" s="48" t="s">
        <v>2544</v>
      </c>
      <c r="D3" s="60" t="s">
        <v>2530</v>
      </c>
    </row>
    <row r="4" spans="1:4" ht="15.75" x14ac:dyDescent="0.25">
      <c r="A4" s="48">
        <v>3336023002</v>
      </c>
      <c r="B4" s="48" t="s">
        <v>2611</v>
      </c>
      <c r="C4" s="48" t="s">
        <v>2544</v>
      </c>
      <c r="D4" s="60" t="s">
        <v>2530</v>
      </c>
    </row>
    <row r="5" spans="1:4" ht="15.75" x14ac:dyDescent="0.25">
      <c r="A5" s="48"/>
      <c r="B5" s="48"/>
      <c r="C5" s="48"/>
      <c r="D5" s="60"/>
    </row>
    <row r="6" spans="1:4" ht="15.75" x14ac:dyDescent="0.25">
      <c r="A6" s="48"/>
      <c r="B6" s="48"/>
      <c r="C6" s="48"/>
      <c r="D6" s="60"/>
    </row>
    <row r="7" spans="1:4" ht="15.75" x14ac:dyDescent="0.25">
      <c r="A7" s="48"/>
      <c r="B7" s="48"/>
      <c r="C7" s="48"/>
      <c r="D7" s="48"/>
    </row>
    <row r="8" spans="1:4" ht="15.75" x14ac:dyDescent="0.25">
      <c r="A8" s="48"/>
      <c r="B8" s="48"/>
      <c r="C8" s="48"/>
      <c r="D8" s="48"/>
    </row>
    <row r="9" spans="1:4" ht="15.75" x14ac:dyDescent="0.25">
      <c r="A9" s="48"/>
      <c r="B9" s="48"/>
      <c r="C9" s="48"/>
      <c r="D9" s="48"/>
    </row>
    <row r="10" spans="1:4" ht="15.75" x14ac:dyDescent="0.25">
      <c r="A10" s="46"/>
      <c r="B10" s="46"/>
      <c r="C10" s="49" t="s">
        <v>2416</v>
      </c>
      <c r="D10" s="48">
        <f>COUNTA(A3:A9)</f>
        <v>2</v>
      </c>
    </row>
    <row r="11" spans="1:4" ht="16.5" thickBot="1" x14ac:dyDescent="0.3">
      <c r="A11" s="46"/>
      <c r="B11" s="46"/>
      <c r="C11" s="50" t="s">
        <v>2417</v>
      </c>
      <c r="D11" s="48">
        <f>COUNTIFS($D$3:$D$10,"Disponible")</f>
        <v>0</v>
      </c>
    </row>
    <row r="12" spans="1:4" ht="16.5" thickBot="1" x14ac:dyDescent="0.3">
      <c r="A12" s="46"/>
      <c r="B12" s="46" t="s">
        <v>2404</v>
      </c>
      <c r="C12" s="51" t="s">
        <v>2418</v>
      </c>
      <c r="D12" s="48">
        <f>COUNTIFS($D$3:$D$10,"No Disponible")</f>
        <v>0</v>
      </c>
    </row>
    <row r="13" spans="1:4" ht="15.75" thickBot="1" x14ac:dyDescent="0.3">
      <c r="A13" s="46"/>
      <c r="B13" s="46"/>
      <c r="C13" s="51" t="s">
        <v>2419</v>
      </c>
      <c r="D13" s="52">
        <f>D11/D10</f>
        <v>0</v>
      </c>
    </row>
    <row r="14" spans="1:4" ht="15.75" thickBot="1" x14ac:dyDescent="0.3">
      <c r="A14" s="46"/>
      <c r="B14" s="46" t="s">
        <v>2404</v>
      </c>
      <c r="C14" s="53" t="s">
        <v>2420</v>
      </c>
      <c r="D14" s="54">
        <f>D12/D10</f>
        <v>0</v>
      </c>
    </row>
    <row r="15" spans="1:4" x14ac:dyDescent="0.25">
      <c r="A15" s="46"/>
      <c r="B15" s="46"/>
      <c r="C15" s="46"/>
      <c r="D15" s="46"/>
    </row>
    <row r="16" spans="1:4" ht="29.25" x14ac:dyDescent="0.25">
      <c r="A16" s="206" t="s">
        <v>2421</v>
      </c>
      <c r="B16" s="207"/>
      <c r="C16" s="207"/>
      <c r="D16" s="207"/>
    </row>
    <row r="17" spans="1:4" x14ac:dyDescent="0.25">
      <c r="A17" s="47" t="s">
        <v>2413</v>
      </c>
      <c r="B17" s="47" t="s">
        <v>18</v>
      </c>
      <c r="C17" s="47" t="s">
        <v>2422</v>
      </c>
      <c r="D17" s="47" t="s">
        <v>2423</v>
      </c>
    </row>
    <row r="18" spans="1:4" ht="15.75" x14ac:dyDescent="0.25">
      <c r="A18" s="48">
        <v>3335925984</v>
      </c>
      <c r="B18" s="48" t="s">
        <v>2546</v>
      </c>
      <c r="C18" s="48" t="s">
        <v>2533</v>
      </c>
      <c r="D18" s="60" t="s">
        <v>2530</v>
      </c>
    </row>
    <row r="19" spans="1:4" ht="15.75" x14ac:dyDescent="0.25">
      <c r="A19" s="48">
        <v>3335925986</v>
      </c>
      <c r="B19" s="48" t="s">
        <v>2545</v>
      </c>
      <c r="C19" s="48" t="s">
        <v>2533</v>
      </c>
      <c r="D19" s="60" t="s">
        <v>2530</v>
      </c>
    </row>
    <row r="20" spans="1:4" ht="15.75" x14ac:dyDescent="0.25">
      <c r="A20" s="48">
        <v>3335925987</v>
      </c>
      <c r="B20" s="48" t="s">
        <v>2548</v>
      </c>
      <c r="C20" s="48" t="s">
        <v>2533</v>
      </c>
      <c r="D20" s="60" t="s">
        <v>2530</v>
      </c>
    </row>
    <row r="21" spans="1:4" ht="15.75" x14ac:dyDescent="0.25">
      <c r="A21" s="48">
        <v>3335925988</v>
      </c>
      <c r="B21" s="48" t="s">
        <v>2549</v>
      </c>
      <c r="C21" s="48" t="s">
        <v>2533</v>
      </c>
      <c r="D21" s="60" t="s">
        <v>2530</v>
      </c>
    </row>
    <row r="22" spans="1:4" s="76" customFormat="1" ht="15.75" x14ac:dyDescent="0.25">
      <c r="A22" s="48">
        <v>3335925991</v>
      </c>
      <c r="B22" s="48" t="s">
        <v>2550</v>
      </c>
      <c r="C22" s="48" t="s">
        <v>2533</v>
      </c>
      <c r="D22" s="60" t="s">
        <v>2530</v>
      </c>
    </row>
    <row r="23" spans="1:4" s="76" customFormat="1" ht="15.75" x14ac:dyDescent="0.25">
      <c r="A23" s="48">
        <v>3335925992</v>
      </c>
      <c r="B23" s="48" t="s">
        <v>2551</v>
      </c>
      <c r="C23" s="48" t="s">
        <v>2533</v>
      </c>
      <c r="D23" s="60" t="s">
        <v>2530</v>
      </c>
    </row>
    <row r="24" spans="1:4" s="76" customFormat="1" ht="15.75" x14ac:dyDescent="0.25">
      <c r="A24" s="48">
        <v>3335925993</v>
      </c>
      <c r="B24" s="48" t="s">
        <v>2552</v>
      </c>
      <c r="C24" s="48" t="s">
        <v>2533</v>
      </c>
      <c r="D24" s="60" t="s">
        <v>2530</v>
      </c>
    </row>
    <row r="25" spans="1:4" s="76" customFormat="1" ht="15.75" x14ac:dyDescent="0.25">
      <c r="A25" s="48">
        <v>3335925994</v>
      </c>
      <c r="B25" s="48" t="s">
        <v>2547</v>
      </c>
      <c r="C25" s="48" t="s">
        <v>2533</v>
      </c>
      <c r="D25" s="60" t="s">
        <v>2530</v>
      </c>
    </row>
    <row r="26" spans="1:4" ht="15.75" x14ac:dyDescent="0.25">
      <c r="A26" s="48"/>
      <c r="B26" s="48"/>
      <c r="C26" s="60"/>
      <c r="D26" s="60"/>
    </row>
    <row r="27" spans="1:4" s="61" customFormat="1" ht="15.75" x14ac:dyDescent="0.25">
      <c r="A27" s="48"/>
      <c r="B27" s="48"/>
      <c r="C27" s="60"/>
      <c r="D27" s="60"/>
    </row>
    <row r="28" spans="1:4" s="61" customFormat="1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76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48"/>
      <c r="D31" s="60"/>
    </row>
    <row r="32" spans="1:4" ht="16.5" thickBot="1" x14ac:dyDescent="0.3">
      <c r="A32" s="55"/>
      <c r="B32" s="55"/>
      <c r="C32" s="56" t="s">
        <v>2424</v>
      </c>
      <c r="D32" s="48">
        <f>COUNTA(A18:A30)</f>
        <v>8</v>
      </c>
    </row>
    <row r="33" spans="1:4" ht="16.5" thickBot="1" x14ac:dyDescent="0.3">
      <c r="A33" s="57"/>
      <c r="B33" s="57"/>
      <c r="C33" s="58" t="s">
        <v>2425</v>
      </c>
      <c r="D33" s="48">
        <f>COUNTIFS($D$18:$D$31,"Disponible")</f>
        <v>0</v>
      </c>
    </row>
    <row r="34" spans="1:4" ht="16.5" thickBot="1" x14ac:dyDescent="0.3">
      <c r="A34" s="46"/>
      <c r="B34" s="46"/>
      <c r="C34" s="58" t="s">
        <v>2418</v>
      </c>
      <c r="D34" s="48">
        <f>COUNTIFS($D$18:$D$26,"No Disponible")</f>
        <v>0</v>
      </c>
    </row>
    <row r="35" spans="1:4" ht="15.75" thickBot="1" x14ac:dyDescent="0.3">
      <c r="A35" s="46"/>
      <c r="B35" s="46"/>
      <c r="C35" s="58" t="s">
        <v>2426</v>
      </c>
      <c r="D35" s="52">
        <f>D33/D32</f>
        <v>0</v>
      </c>
    </row>
    <row r="36" spans="1:4" ht="15.75" thickBot="1" x14ac:dyDescent="0.3">
      <c r="A36" s="46"/>
      <c r="B36" s="46"/>
      <c r="C36" s="58" t="s">
        <v>2427</v>
      </c>
      <c r="D36" s="54">
        <f>D34/D32</f>
        <v>0</v>
      </c>
    </row>
  </sheetData>
  <mergeCells count="2">
    <mergeCell ref="A1:D1"/>
    <mergeCell ref="A16:D16"/>
  </mergeCells>
  <conditionalFormatting sqref="B5:B6">
    <cfRule type="duplicateValues" dxfId="110" priority="26"/>
  </conditionalFormatting>
  <conditionalFormatting sqref="B5:B6">
    <cfRule type="duplicateValues" dxfId="109" priority="25"/>
  </conditionalFormatting>
  <conditionalFormatting sqref="A5:A6">
    <cfRule type="duplicateValues" dxfId="108" priority="23"/>
    <cfRule type="duplicateValues" dxfId="107" priority="2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topLeftCell="A19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"/>
  <sheetViews>
    <sheetView zoomScale="70" zoomScaleNormal="70" workbookViewId="0">
      <selection activeCell="F20" sqref="F20"/>
    </sheetView>
  </sheetViews>
  <sheetFormatPr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102.42578125" style="28" bestFit="1" customWidth="1"/>
    <col min="12" max="16384" width="11.42578125" style="28"/>
  </cols>
  <sheetData>
    <row r="1" spans="1:11" ht="26.25" customHeight="1" x14ac:dyDescent="0.25">
      <c r="A1" s="208" t="s">
        <v>58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1174</v>
      </c>
      <c r="H2" s="33" t="s">
        <v>1175</v>
      </c>
      <c r="I2" s="33" t="s">
        <v>1176</v>
      </c>
      <c r="J2" s="33" t="s">
        <v>1208</v>
      </c>
      <c r="K2" s="34" t="s">
        <v>56</v>
      </c>
    </row>
    <row r="3" spans="1:11" ht="18" x14ac:dyDescent="0.25">
      <c r="A3" s="105" t="str">
        <f ca="1">CONCATENATE(TODAY()-C3," días")</f>
        <v>140.832442129627 días</v>
      </c>
      <c r="B3" s="92" t="s">
        <v>2529</v>
      </c>
      <c r="C3" s="94">
        <v>44325.167557870373</v>
      </c>
      <c r="D3" s="94" t="s">
        <v>2174</v>
      </c>
      <c r="E3" s="91">
        <v>812</v>
      </c>
      <c r="F3" s="95" t="str">
        <f>VLOOKUP(E3,'LISTADO ATM'!$A$2:$B$821,2,0)</f>
        <v xml:space="preserve">ATM Canasta del Pueblo </v>
      </c>
      <c r="G3" s="95" t="str">
        <f>VLOOKUP(E3,VIP!$A$2:$O4516,6,0)</f>
        <v>NO</v>
      </c>
      <c r="H3" s="95" t="str">
        <f>VLOOKUP(E3,VIP!$A$2:$O4548,7,FALSE)</f>
        <v>Si</v>
      </c>
      <c r="I3" s="95" t="str">
        <f>VLOOKUP(E3,VIP!$A$2:$O4425,8,FALSE)</f>
        <v>Si</v>
      </c>
      <c r="J3" s="95" t="str">
        <f>VLOOKUP(E3,VIP!$A$2:$O4354,8,FALSE)</f>
        <v>Si</v>
      </c>
      <c r="K3" s="121" t="s">
        <v>2599</v>
      </c>
    </row>
    <row r="4" spans="1:11" ht="18" x14ac:dyDescent="0.25">
      <c r="A4" s="105" t="str">
        <f t="shared" ref="A4:A11" ca="1" si="0">CONCATENATE(TODAY()-C4," días")</f>
        <v>103.49858796296 días</v>
      </c>
      <c r="B4" s="101">
        <v>3335920777</v>
      </c>
      <c r="C4" s="94">
        <v>44362.50141203704</v>
      </c>
      <c r="D4" s="94" t="s">
        <v>2174</v>
      </c>
      <c r="E4" s="100">
        <v>909</v>
      </c>
      <c r="F4" s="95" t="str">
        <f>VLOOKUP(E4,'LISTADO ATM'!$A$2:$B$821,2,0)</f>
        <v xml:space="preserve">ATM UNP UASD </v>
      </c>
      <c r="G4" s="95" t="str">
        <f>VLOOKUP(E4,VIP!$A$2:$O4518,6,0)</f>
        <v>SI</v>
      </c>
      <c r="H4" s="95" t="str">
        <f>VLOOKUP(E4,VIP!$A$2:$O4550,7,FALSE)</f>
        <v>Si</v>
      </c>
      <c r="I4" s="95" t="str">
        <f>VLOOKUP(E4,VIP!$A$2:$O4427,8,FALSE)</f>
        <v>Si</v>
      </c>
      <c r="J4" s="95" t="str">
        <f>VLOOKUP(E4,VIP!$A$2:$O4356,8,FALSE)</f>
        <v>Si</v>
      </c>
      <c r="K4" s="121" t="s">
        <v>2600</v>
      </c>
    </row>
    <row r="5" spans="1:11" ht="18" x14ac:dyDescent="0.25">
      <c r="A5" s="105" t="str">
        <f ca="1">CONCATENATE(TODAY()-C5," días")</f>
        <v>93.4985879629603 días</v>
      </c>
      <c r="B5" s="103">
        <v>3335933212</v>
      </c>
      <c r="C5" s="94">
        <v>44372.50141203704</v>
      </c>
      <c r="D5" s="94" t="s">
        <v>2174</v>
      </c>
      <c r="E5" s="102">
        <v>919</v>
      </c>
      <c r="F5" s="95" t="str">
        <f>VLOOKUP(E5,'LISTADO ATM'!$A$2:$B$821,2,0)</f>
        <v xml:space="preserve">ATM S/M La Cadena Sarasota </v>
      </c>
      <c r="G5" s="95" t="str">
        <f>VLOOKUP(E5,VIP!$A$2:$O4519,6,0)</f>
        <v>SI</v>
      </c>
      <c r="H5" s="95" t="str">
        <f>VLOOKUP(E5,VIP!$A$2:$O4551,7,FALSE)</f>
        <v>Si</v>
      </c>
      <c r="I5" s="95" t="str">
        <f>VLOOKUP(E5,VIP!$A$2:$O4428,8,FALSE)</f>
        <v>Si</v>
      </c>
      <c r="J5" s="95" t="str">
        <f>VLOOKUP(E5,VIP!$A$2:$O4357,8,FALSE)</f>
        <v>Si</v>
      </c>
      <c r="K5" s="121" t="s">
        <v>2599</v>
      </c>
    </row>
    <row r="6" spans="1:11" ht="18" x14ac:dyDescent="0.25">
      <c r="A6" s="105" t="str">
        <f t="shared" ca="1" si="0"/>
        <v>93.5651273148178 días</v>
      </c>
      <c r="B6" s="103">
        <v>3335932386</v>
      </c>
      <c r="C6" s="94">
        <v>44372.434872685182</v>
      </c>
      <c r="D6" s="94" t="s">
        <v>2174</v>
      </c>
      <c r="E6" s="102">
        <v>387</v>
      </c>
      <c r="F6" s="95" t="str">
        <f>VLOOKUP(E6,'LISTADO ATM'!$A$2:$B$821,2,0)</f>
        <v xml:space="preserve">ATM S/M La Cadena San Vicente de Paul </v>
      </c>
      <c r="G6" s="95" t="str">
        <f>VLOOKUP(E6,VIP!$A$2:$O4520,6,0)</f>
        <v>NO</v>
      </c>
      <c r="H6" s="95" t="str">
        <f>VLOOKUP(E6,VIP!$A$2:$O4552,7,FALSE)</f>
        <v>Si</v>
      </c>
      <c r="I6" s="95" t="str">
        <f>VLOOKUP(E6,VIP!$A$2:$O4429,8,FALSE)</f>
        <v>Si</v>
      </c>
      <c r="J6" s="95" t="str">
        <f>VLOOKUP(E6,VIP!$A$2:$O4358,8,FALSE)</f>
        <v>Si</v>
      </c>
      <c r="K6" s="104" t="s">
        <v>2599</v>
      </c>
    </row>
    <row r="7" spans="1:11" ht="18" x14ac:dyDescent="0.25">
      <c r="A7" s="105" t="str">
        <f t="shared" ca="1" si="0"/>
        <v>64.0556018518546 días</v>
      </c>
      <c r="B7" s="107">
        <v>3335965969</v>
      </c>
      <c r="C7" s="94">
        <v>44401.944398148145</v>
      </c>
      <c r="D7" s="94" t="s">
        <v>2174</v>
      </c>
      <c r="E7" s="112">
        <v>487</v>
      </c>
      <c r="F7" s="95" t="str">
        <f>VLOOKUP(E7,'LISTADO ATM'!$A$2:$B$821,2,0)</f>
        <v xml:space="preserve">ATM Olé Hainamosa </v>
      </c>
      <c r="G7" s="95" t="str">
        <f>VLOOKUP(E7,VIP!$A$2:$O4527,6,0)</f>
        <v>SI</v>
      </c>
      <c r="H7" s="95" t="str">
        <f>VLOOKUP(E7,VIP!$A$2:$O4559,7,FALSE)</f>
        <v>Si</v>
      </c>
      <c r="I7" s="95" t="str">
        <f>VLOOKUP(E7,VIP!$A$2:$O4436,8,FALSE)</f>
        <v>Si</v>
      </c>
      <c r="J7" s="95" t="str">
        <f>VLOOKUP(E7,VIP!$A$2:$O4365,8,FALSE)</f>
        <v>Si</v>
      </c>
      <c r="K7" s="113" t="s">
        <v>2572</v>
      </c>
    </row>
    <row r="8" spans="1:11" ht="18" x14ac:dyDescent="0.25">
      <c r="A8" s="105" t="str">
        <f t="shared" ca="1" si="0"/>
        <v>58.4964583333349 días</v>
      </c>
      <c r="B8" s="107">
        <v>3335972458</v>
      </c>
      <c r="C8" s="94">
        <v>44407.503541666665</v>
      </c>
      <c r="D8" s="94" t="s">
        <v>2174</v>
      </c>
      <c r="E8" s="112">
        <v>883</v>
      </c>
      <c r="F8" s="95" t="str">
        <f>VLOOKUP(E8,'LISTADO ATM'!$A$2:$B$821,2,0)</f>
        <v xml:space="preserve">ATM Oficina Filadelfia Plaza </v>
      </c>
      <c r="G8" s="95" t="str">
        <f>VLOOKUP(E8,VIP!$A$2:$O4528,6,0)</f>
        <v>NO</v>
      </c>
      <c r="H8" s="95" t="str">
        <f>VLOOKUP(E8,VIP!$A$2:$O4560,7,FALSE)</f>
        <v>Si</v>
      </c>
      <c r="I8" s="95" t="str">
        <f>VLOOKUP(E8,VIP!$A$2:$O4437,8,FALSE)</f>
        <v>Si</v>
      </c>
      <c r="J8" s="95" t="str">
        <f>VLOOKUP(E8,VIP!$A$2:$O4366,8,FALSE)</f>
        <v>Si</v>
      </c>
      <c r="K8" s="121" t="s">
        <v>2593</v>
      </c>
    </row>
    <row r="9" spans="1:11" ht="18" x14ac:dyDescent="0.25">
      <c r="A9" s="105" t="str">
        <f t="shared" ca="1" si="0"/>
        <v>45.0611689814832 días</v>
      </c>
      <c r="B9" s="122" t="s">
        <v>2598</v>
      </c>
      <c r="C9" s="94">
        <v>44420.938831018517</v>
      </c>
      <c r="D9" s="94" t="s">
        <v>2174</v>
      </c>
      <c r="E9" s="120">
        <v>487</v>
      </c>
      <c r="F9" s="95" t="str">
        <f>VLOOKUP(E9,'LISTADO ATM'!$A$2:$B$821,2,0)</f>
        <v xml:space="preserve">ATM Olé Hainamosa </v>
      </c>
      <c r="G9" s="95" t="str">
        <f>VLOOKUP(E9,VIP!$A$2:$O4529,6,0)</f>
        <v>SI</v>
      </c>
      <c r="H9" s="95" t="str">
        <f>VLOOKUP(E9,VIP!$A$2:$O4561,7,FALSE)</f>
        <v>Si</v>
      </c>
      <c r="I9" s="95" t="str">
        <f>VLOOKUP(E9,VIP!$A$2:$O4438,8,FALSE)</f>
        <v>Si</v>
      </c>
      <c r="J9" s="95" t="str">
        <f>VLOOKUP(E9,VIP!$A$2:$O4367,8,FALSE)</f>
        <v>Si</v>
      </c>
      <c r="K9" s="121" t="s">
        <v>2572</v>
      </c>
    </row>
    <row r="10" spans="1:11" ht="18" x14ac:dyDescent="0.25">
      <c r="A10" s="105" t="str">
        <f t="shared" ca="1" si="0"/>
        <v>47.1852893518517 días</v>
      </c>
      <c r="B10" s="122" t="s">
        <v>2597</v>
      </c>
      <c r="C10" s="94">
        <v>44418.814710648148</v>
      </c>
      <c r="D10" s="94" t="s">
        <v>2174</v>
      </c>
      <c r="E10" s="122">
        <v>318</v>
      </c>
      <c r="F10" s="95" t="str">
        <f>VLOOKUP(E10,'LISTADO ATM'!$A$2:$B$821,2,0)</f>
        <v>ATM Autoservicio Lope de Vega</v>
      </c>
      <c r="G10" s="95" t="str">
        <f>VLOOKUP(E10,VIP!$A$2:$O4530,6,0)</f>
        <v>NO</v>
      </c>
      <c r="H10" s="95" t="str">
        <f>VLOOKUP(E10,VIP!$A$2:$O4562,7,FALSE)</f>
        <v>Si</v>
      </c>
      <c r="I10" s="95" t="str">
        <f>VLOOKUP(E10,VIP!$A$2:$O4439,8,FALSE)</f>
        <v>Si</v>
      </c>
      <c r="J10" s="95" t="str">
        <f>VLOOKUP(E10,VIP!$A$2:$O4368,8,FALSE)</f>
        <v>Si</v>
      </c>
      <c r="K10" s="121" t="s">
        <v>2212</v>
      </c>
    </row>
    <row r="11" spans="1:11" ht="18" x14ac:dyDescent="0.25">
      <c r="A11" s="105" t="str">
        <f t="shared" ca="1" si="0"/>
        <v>17.1091898148152 días</v>
      </c>
      <c r="B11" s="107">
        <v>3336021318</v>
      </c>
      <c r="C11" s="94">
        <v>44448.890810185185</v>
      </c>
      <c r="D11" s="94" t="s">
        <v>2174</v>
      </c>
      <c r="E11" s="133">
        <v>13</v>
      </c>
      <c r="F11" s="95" t="str">
        <f>VLOOKUP(E11,'LISTADO ATM'!$A$2:$B$821,2,0)</f>
        <v xml:space="preserve">ATM CDEEE </v>
      </c>
      <c r="G11" s="95" t="str">
        <f>VLOOKUP(E11,VIP!$A$2:$O4531,6,0)</f>
        <v>NO</v>
      </c>
      <c r="H11" s="95" t="str">
        <f>VLOOKUP(E11,VIP!$A$2:$O4563,7,FALSE)</f>
        <v>Si</v>
      </c>
      <c r="I11" s="95" t="str">
        <f>VLOOKUP(E11,VIP!$A$2:$O4440,8,FALSE)</f>
        <v>Si</v>
      </c>
      <c r="J11" s="95" t="str">
        <f>VLOOKUP(E11,VIP!$A$2:$O4369,8,FALSE)</f>
        <v>Si</v>
      </c>
      <c r="K11" s="132" t="s">
        <v>2238</v>
      </c>
    </row>
    <row r="12" spans="1:11" ht="18" x14ac:dyDescent="0.25">
      <c r="A12" s="105" t="str">
        <f ca="1">CONCATENATE(TODAY()-C12," días")</f>
        <v>16.7719328703679 días</v>
      </c>
      <c r="B12" s="107">
        <v>3336021362</v>
      </c>
      <c r="C12" s="94">
        <v>44449.228067129632</v>
      </c>
      <c r="D12" s="94" t="s">
        <v>2174</v>
      </c>
      <c r="E12" s="133">
        <v>113</v>
      </c>
      <c r="F12" s="95" t="str">
        <f>VLOOKUP(E12,'LISTADO ATM'!$A$2:$B$821,2,0)</f>
        <v xml:space="preserve">ATM Autoservicio Atalaya del Mar </v>
      </c>
      <c r="G12" s="95" t="str">
        <f>VLOOKUP(E12,VIP!$A$2:$O4532,6,0)</f>
        <v>NO</v>
      </c>
      <c r="H12" s="95" t="str">
        <f>VLOOKUP(E12,VIP!$A$2:$O4564,7,FALSE)</f>
        <v>Si</v>
      </c>
      <c r="I12" s="95" t="str">
        <f>VLOOKUP(E12,VIP!$A$2:$O4441,8,FALSE)</f>
        <v>No</v>
      </c>
      <c r="J12" s="95" t="str">
        <f>VLOOKUP(E12,VIP!$A$2:$O4370,8,FALSE)</f>
        <v>No</v>
      </c>
      <c r="K12" s="132" t="s">
        <v>2238</v>
      </c>
    </row>
    <row r="13" spans="1:11" s="119" customFormat="1" ht="18" x14ac:dyDescent="0.25">
      <c r="A13" s="105" t="str">
        <f ca="1">CONCATENATE(TODAY()-C13," días")</f>
        <v>5.72986111111095 días</v>
      </c>
      <c r="B13" s="107" t="s">
        <v>2623</v>
      </c>
      <c r="C13" s="94">
        <v>44460.270138888889</v>
      </c>
      <c r="D13" s="94" t="s">
        <v>2174</v>
      </c>
      <c r="E13" s="139">
        <v>231</v>
      </c>
      <c r="F13" s="95" t="str">
        <f>VLOOKUP(E13,'LISTADO ATM'!$A$2:$B$821,2,0)</f>
        <v xml:space="preserve">ATM Oficina Zona Oriental </v>
      </c>
      <c r="G13" s="95" t="str">
        <f>VLOOKUP(E13,VIP!$A$2:$O4533,6,0)</f>
        <v>SI</v>
      </c>
      <c r="H13" s="95" t="str">
        <f>VLOOKUP(E13,VIP!$A$2:$O4565,7,FALSE)</f>
        <v>Si</v>
      </c>
      <c r="I13" s="95" t="str">
        <f>VLOOKUP(E13,VIP!$A$2:$O4442,8,FALSE)</f>
        <v>Si</v>
      </c>
      <c r="J13" s="95" t="str">
        <f>VLOOKUP(E13,VIP!$A$2:$O4371,8,FALSE)</f>
        <v>Si</v>
      </c>
      <c r="K13" s="138" t="s">
        <v>2624</v>
      </c>
    </row>
  </sheetData>
  <autoFilter ref="A2:K2" xr:uid="{00000000-0009-0000-0000-00000E000000}">
    <sortState xmlns:xlrd2="http://schemas.microsoft.com/office/spreadsheetml/2017/richdata2"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</customSheetViews>
  <mergeCells count="1">
    <mergeCell ref="A1:K1"/>
  </mergeCells>
  <conditionalFormatting sqref="E14:E1048576 E1:E2">
    <cfRule type="duplicateValues" dxfId="106" priority="99428"/>
  </conditionalFormatting>
  <conditionalFormatting sqref="E3">
    <cfRule type="duplicateValues" dxfId="105" priority="121791"/>
  </conditionalFormatting>
  <conditionalFormatting sqref="E3">
    <cfRule type="duplicateValues" dxfId="104" priority="121792"/>
    <cfRule type="duplicateValues" dxfId="103" priority="121793"/>
  </conditionalFormatting>
  <conditionalFormatting sqref="E3">
    <cfRule type="duplicateValues" dxfId="102" priority="121794"/>
    <cfRule type="duplicateValues" dxfId="101" priority="121795"/>
    <cfRule type="duplicateValues" dxfId="100" priority="121796"/>
    <cfRule type="duplicateValues" dxfId="99" priority="121797"/>
  </conditionalFormatting>
  <conditionalFormatting sqref="B3">
    <cfRule type="duplicateValues" dxfId="98" priority="121798"/>
  </conditionalFormatting>
  <conditionalFormatting sqref="E4">
    <cfRule type="duplicateValues" dxfId="97" priority="143"/>
  </conditionalFormatting>
  <conditionalFormatting sqref="E4">
    <cfRule type="duplicateValues" dxfId="96" priority="140"/>
    <cfRule type="duplicateValues" dxfId="95" priority="141"/>
    <cfRule type="duplicateValues" dxfId="94" priority="142"/>
  </conditionalFormatting>
  <conditionalFormatting sqref="E4">
    <cfRule type="duplicateValues" dxfId="93" priority="139"/>
  </conditionalFormatting>
  <conditionalFormatting sqref="E4">
    <cfRule type="duplicateValues" dxfId="92" priority="136"/>
    <cfRule type="duplicateValues" dxfId="91" priority="137"/>
    <cfRule type="duplicateValues" dxfId="90" priority="138"/>
  </conditionalFormatting>
  <conditionalFormatting sqref="B4">
    <cfRule type="duplicateValues" dxfId="89" priority="135"/>
  </conditionalFormatting>
  <conditionalFormatting sqref="E4">
    <cfRule type="duplicateValues" dxfId="88" priority="134"/>
  </conditionalFormatting>
  <conditionalFormatting sqref="B5">
    <cfRule type="duplicateValues" dxfId="87" priority="118"/>
  </conditionalFormatting>
  <conditionalFormatting sqref="E5">
    <cfRule type="duplicateValues" dxfId="86" priority="117"/>
  </conditionalFormatting>
  <conditionalFormatting sqref="E5">
    <cfRule type="duplicateValues" dxfId="85" priority="114"/>
    <cfRule type="duplicateValues" dxfId="84" priority="115"/>
    <cfRule type="duplicateValues" dxfId="83" priority="116"/>
  </conditionalFormatting>
  <conditionalFormatting sqref="E5">
    <cfRule type="duplicateValues" dxfId="82" priority="113"/>
  </conditionalFormatting>
  <conditionalFormatting sqref="E5">
    <cfRule type="duplicateValues" dxfId="81" priority="110"/>
    <cfRule type="duplicateValues" dxfId="80" priority="111"/>
    <cfRule type="duplicateValues" dxfId="79" priority="112"/>
  </conditionalFormatting>
  <conditionalFormatting sqref="E5">
    <cfRule type="duplicateValues" dxfId="78" priority="109"/>
  </conditionalFormatting>
  <conditionalFormatting sqref="E7">
    <cfRule type="duplicateValues" dxfId="77" priority="62"/>
  </conditionalFormatting>
  <conditionalFormatting sqref="E7">
    <cfRule type="duplicateValues" dxfId="76" priority="60"/>
    <cfRule type="duplicateValues" dxfId="75" priority="61"/>
  </conditionalFormatting>
  <conditionalFormatting sqref="E7">
    <cfRule type="duplicateValues" dxfId="74" priority="57"/>
    <cfRule type="duplicateValues" dxfId="73" priority="58"/>
    <cfRule type="duplicateValues" dxfId="72" priority="59"/>
  </conditionalFormatting>
  <conditionalFormatting sqref="E7">
    <cfRule type="duplicateValues" dxfId="71" priority="53"/>
    <cfRule type="duplicateValues" dxfId="70" priority="54"/>
    <cfRule type="duplicateValues" dxfId="69" priority="55"/>
    <cfRule type="duplicateValues" dxfId="68" priority="56"/>
  </conditionalFormatting>
  <conditionalFormatting sqref="B7">
    <cfRule type="duplicateValues" dxfId="67" priority="52"/>
  </conditionalFormatting>
  <conditionalFormatting sqref="B7">
    <cfRule type="duplicateValues" dxfId="66" priority="50"/>
    <cfRule type="duplicateValues" dxfId="65" priority="51"/>
  </conditionalFormatting>
  <conditionalFormatting sqref="E8">
    <cfRule type="duplicateValues" dxfId="64" priority="49"/>
  </conditionalFormatting>
  <conditionalFormatting sqref="E8">
    <cfRule type="duplicateValues" dxfId="63" priority="48"/>
  </conditionalFormatting>
  <conditionalFormatting sqref="B8">
    <cfRule type="duplicateValues" dxfId="62" priority="47"/>
  </conditionalFormatting>
  <conditionalFormatting sqref="E8">
    <cfRule type="duplicateValues" dxfId="61" priority="46"/>
  </conditionalFormatting>
  <conditionalFormatting sqref="B8">
    <cfRule type="duplicateValues" dxfId="60" priority="45"/>
  </conditionalFormatting>
  <conditionalFormatting sqref="E8">
    <cfRule type="duplicateValues" dxfId="59" priority="44"/>
  </conditionalFormatting>
  <conditionalFormatting sqref="E9">
    <cfRule type="duplicateValues" dxfId="58" priority="33"/>
    <cfRule type="duplicateValues" dxfId="57" priority="34"/>
    <cfRule type="duplicateValues" dxfId="56" priority="35"/>
    <cfRule type="duplicateValues" dxfId="55" priority="36"/>
  </conditionalFormatting>
  <conditionalFormatting sqref="B9">
    <cfRule type="duplicateValues" dxfId="54" priority="130254"/>
  </conditionalFormatting>
  <conditionalFormatting sqref="E6">
    <cfRule type="duplicateValues" dxfId="53" priority="130256"/>
  </conditionalFormatting>
  <conditionalFormatting sqref="B6">
    <cfRule type="duplicateValues" dxfId="52" priority="130257"/>
  </conditionalFormatting>
  <conditionalFormatting sqref="B6">
    <cfRule type="duplicateValues" dxfId="51" priority="130258"/>
    <cfRule type="duplicateValues" dxfId="50" priority="130259"/>
    <cfRule type="duplicateValues" dxfId="49" priority="130260"/>
  </conditionalFormatting>
  <conditionalFormatting sqref="E6">
    <cfRule type="duplicateValues" dxfId="48" priority="130261"/>
    <cfRule type="duplicateValues" dxfId="47" priority="130262"/>
  </conditionalFormatting>
  <conditionalFormatting sqref="E6">
    <cfRule type="duplicateValues" dxfId="46" priority="130263"/>
    <cfRule type="duplicateValues" dxfId="45" priority="130264"/>
    <cfRule type="duplicateValues" dxfId="44" priority="130265"/>
  </conditionalFormatting>
  <conditionalFormatting sqref="E6">
    <cfRule type="duplicateValues" dxfId="43" priority="130266"/>
    <cfRule type="duplicateValues" dxfId="42" priority="130267"/>
    <cfRule type="duplicateValues" dxfId="41" priority="130268"/>
    <cfRule type="duplicateValues" dxfId="40" priority="130269"/>
  </conditionalFormatting>
  <conditionalFormatting sqref="B10">
    <cfRule type="duplicateValues" dxfId="39" priority="148812"/>
  </conditionalFormatting>
  <conditionalFormatting sqref="E10">
    <cfRule type="duplicateValues" dxfId="38" priority="148813"/>
  </conditionalFormatting>
  <conditionalFormatting sqref="E11:E12">
    <cfRule type="duplicateValues" dxfId="37" priority="26"/>
  </conditionalFormatting>
  <conditionalFormatting sqref="E11:E12">
    <cfRule type="duplicateValues" dxfId="36" priority="25"/>
  </conditionalFormatting>
  <conditionalFormatting sqref="E11:E12">
    <cfRule type="duplicateValues" dxfId="35" priority="23"/>
    <cfRule type="duplicateValues" dxfId="34" priority="24"/>
  </conditionalFormatting>
  <conditionalFormatting sqref="E11:E12">
    <cfRule type="duplicateValues" dxfId="33" priority="20"/>
    <cfRule type="duplicateValues" dxfId="32" priority="21"/>
    <cfRule type="duplicateValues" dxfId="31" priority="22"/>
  </conditionalFormatting>
  <conditionalFormatting sqref="B11:B12">
    <cfRule type="duplicateValues" dxfId="30" priority="18"/>
    <cfRule type="duplicateValues" dxfId="29" priority="19"/>
  </conditionalFormatting>
  <conditionalFormatting sqref="B11:B12">
    <cfRule type="duplicateValues" dxfId="28" priority="17"/>
  </conditionalFormatting>
  <conditionalFormatting sqref="B11:B12">
    <cfRule type="duplicateValues" dxfId="27" priority="14"/>
    <cfRule type="duplicateValues" dxfId="26" priority="15"/>
    <cfRule type="duplicateValues" dxfId="25" priority="16"/>
  </conditionalFormatting>
  <conditionalFormatting sqref="E13">
    <cfRule type="duplicateValues" dxfId="24" priority="13"/>
  </conditionalFormatting>
  <conditionalFormatting sqref="E13">
    <cfRule type="duplicateValues" dxfId="23" priority="12"/>
  </conditionalFormatting>
  <conditionalFormatting sqref="E13">
    <cfRule type="duplicateValues" dxfId="22" priority="10"/>
    <cfRule type="duplicateValues" dxfId="21" priority="11"/>
  </conditionalFormatting>
  <conditionalFormatting sqref="E13">
    <cfRule type="duplicateValues" dxfId="20" priority="7"/>
    <cfRule type="duplicateValues" dxfId="19" priority="8"/>
    <cfRule type="duplicateValues" dxfId="18" priority="9"/>
  </conditionalFormatting>
  <conditionalFormatting sqref="B13">
    <cfRule type="duplicateValues" dxfId="17" priority="5"/>
    <cfRule type="duplicateValues" dxfId="16" priority="6"/>
  </conditionalFormatting>
  <conditionalFormatting sqref="B13">
    <cfRule type="duplicateValues" dxfId="15" priority="4"/>
  </conditionalFormatting>
  <conditionalFormatting sqref="B13">
    <cfRule type="duplicateValues" dxfId="14" priority="1"/>
    <cfRule type="duplicateValues" dxfId="13" priority="2"/>
    <cfRule type="duplicateValues" dxfId="12" priority="3"/>
  </conditionalFormatting>
  <pageMargins left="0.7" right="0.7" top="0.75" bottom="0.75" header="0.3" footer="0.3"/>
  <pageSetup orientation="portrait" horizontalDpi="300" verticalDpi="300" r:id="rId7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O825"/>
  <sheetViews>
    <sheetView zoomScaleNormal="100" workbookViewId="0">
      <pane ySplit="1" topLeftCell="A764" activePane="bottomLeft" state="frozen"/>
      <selection activeCell="D1" sqref="D1"/>
      <selection pane="bottomLeft" activeCell="G829" sqref="A823:G829"/>
    </sheetView>
  </sheetViews>
  <sheetFormatPr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31.42578125" style="28" bestFit="1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1173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2120</v>
      </c>
    </row>
    <row r="2" spans="1:15" ht="15.75" hidden="1" x14ac:dyDescent="0.25">
      <c r="A2" s="31">
        <v>1</v>
      </c>
      <c r="B2" s="32" t="s">
        <v>2012</v>
      </c>
      <c r="C2" s="32" t="s">
        <v>2013</v>
      </c>
      <c r="D2" s="32" t="s">
        <v>72</v>
      </c>
      <c r="E2" s="32" t="s">
        <v>82</v>
      </c>
      <c r="F2" s="32" t="s">
        <v>2025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2014</v>
      </c>
      <c r="O2" s="32" t="s">
        <v>2014</v>
      </c>
    </row>
    <row r="3" spans="1:15" ht="15.75" hidden="1" x14ac:dyDescent="0.25">
      <c r="A3" s="31">
        <v>2</v>
      </c>
      <c r="B3" s="32" t="s">
        <v>2015</v>
      </c>
      <c r="C3" s="32" t="s">
        <v>2016</v>
      </c>
      <c r="D3" s="32" t="s">
        <v>72</v>
      </c>
      <c r="E3" s="32" t="s">
        <v>73</v>
      </c>
      <c r="F3" s="32" t="s">
        <v>2025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2014</v>
      </c>
      <c r="O3" s="32" t="s">
        <v>2014</v>
      </c>
    </row>
    <row r="4" spans="1:15" ht="31.5" x14ac:dyDescent="0.25">
      <c r="A4" s="31">
        <v>397</v>
      </c>
      <c r="B4" s="32" t="s">
        <v>653</v>
      </c>
      <c r="C4" s="32" t="s">
        <v>654</v>
      </c>
      <c r="D4" s="32" t="s">
        <v>87</v>
      </c>
      <c r="E4" s="32" t="s">
        <v>105</v>
      </c>
      <c r="F4" s="32" t="s">
        <v>2025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1207</v>
      </c>
    </row>
    <row r="5" spans="1:15" ht="15.75" x14ac:dyDescent="0.25">
      <c r="A5" s="29">
        <v>379</v>
      </c>
      <c r="B5" s="32" t="s">
        <v>2603</v>
      </c>
      <c r="C5" s="29" t="s">
        <v>2602</v>
      </c>
      <c r="D5" s="29" t="s">
        <v>72</v>
      </c>
      <c r="E5" s="29" t="s">
        <v>73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15.75" hidden="1" x14ac:dyDescent="0.25">
      <c r="A6" s="31">
        <v>5</v>
      </c>
      <c r="B6" s="32" t="s">
        <v>2019</v>
      </c>
      <c r="C6" s="32" t="s">
        <v>2020</v>
      </c>
      <c r="D6" s="32" t="s">
        <v>72</v>
      </c>
      <c r="E6" s="32" t="s">
        <v>90</v>
      </c>
      <c r="F6" s="32" t="s">
        <v>2025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2014</v>
      </c>
    </row>
    <row r="7" spans="1:15" ht="15.75" hidden="1" x14ac:dyDescent="0.25">
      <c r="A7" s="31">
        <v>6</v>
      </c>
      <c r="B7" s="32" t="s">
        <v>2021</v>
      </c>
      <c r="C7" s="32" t="s">
        <v>2022</v>
      </c>
      <c r="D7" s="32" t="s">
        <v>72</v>
      </c>
      <c r="E7" s="32" t="s">
        <v>90</v>
      </c>
      <c r="F7" s="32" t="s">
        <v>2014</v>
      </c>
      <c r="G7" s="32" t="s">
        <v>1298</v>
      </c>
      <c r="H7" s="32" t="s">
        <v>1298</v>
      </c>
      <c r="I7" s="32" t="s">
        <v>1298</v>
      </c>
      <c r="J7" s="32" t="s">
        <v>1298</v>
      </c>
      <c r="K7" s="32" t="s">
        <v>1298</v>
      </c>
      <c r="L7" s="32" t="s">
        <v>1298</v>
      </c>
      <c r="M7" s="32" t="s">
        <v>1298</v>
      </c>
      <c r="N7" s="32" t="s">
        <v>1298</v>
      </c>
      <c r="O7" s="32" t="s">
        <v>2014</v>
      </c>
    </row>
    <row r="8" spans="1:15" ht="15.75" hidden="1" x14ac:dyDescent="0.25">
      <c r="A8" s="86">
        <v>7</v>
      </c>
      <c r="B8" s="87" t="s">
        <v>2023</v>
      </c>
      <c r="C8" s="87" t="s">
        <v>2520</v>
      </c>
      <c r="D8" s="32" t="s">
        <v>72</v>
      </c>
      <c r="E8" s="32" t="s">
        <v>90</v>
      </c>
      <c r="F8" s="32" t="s">
        <v>2014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1177</v>
      </c>
    </row>
    <row r="9" spans="1:15" ht="15.75" x14ac:dyDescent="0.25">
      <c r="A9" s="31">
        <v>3</v>
      </c>
      <c r="B9" s="32" t="s">
        <v>2017</v>
      </c>
      <c r="C9" s="32" t="s">
        <v>2018</v>
      </c>
      <c r="D9" s="32" t="s">
        <v>2014</v>
      </c>
      <c r="E9" s="32" t="s">
        <v>105</v>
      </c>
      <c r="F9" s="32" t="s">
        <v>2025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2014</v>
      </c>
      <c r="O9" s="32" t="s">
        <v>2014</v>
      </c>
    </row>
    <row r="10" spans="1:15" ht="15.75" x14ac:dyDescent="0.25">
      <c r="A10" s="31">
        <v>4</v>
      </c>
      <c r="B10" s="32" t="s">
        <v>2161</v>
      </c>
      <c r="C10" s="29" t="s">
        <v>2162</v>
      </c>
      <c r="D10" s="29" t="s">
        <v>72</v>
      </c>
      <c r="E10" s="29" t="s">
        <v>105</v>
      </c>
      <c r="F10" s="32" t="s">
        <v>2025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75" hidden="1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2025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1180</v>
      </c>
    </row>
    <row r="12" spans="1:15" ht="15.75" x14ac:dyDescent="0.25">
      <c r="A12" s="31">
        <v>8</v>
      </c>
      <c r="B12" s="32" t="s">
        <v>2024</v>
      </c>
      <c r="C12" s="32" t="s">
        <v>2003</v>
      </c>
      <c r="D12" s="32" t="s">
        <v>2014</v>
      </c>
      <c r="E12" s="32" t="s">
        <v>105</v>
      </c>
      <c r="F12" s="32" t="s">
        <v>2025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2014</v>
      </c>
    </row>
    <row r="13" spans="1:15" ht="15.75" hidden="1" x14ac:dyDescent="0.25">
      <c r="A13" s="31">
        <v>12</v>
      </c>
      <c r="B13" s="32" t="s">
        <v>1219</v>
      </c>
      <c r="C13" s="32" t="s">
        <v>1220</v>
      </c>
      <c r="D13" s="32" t="s">
        <v>72</v>
      </c>
      <c r="E13" s="32" t="s">
        <v>73</v>
      </c>
      <c r="F13" s="32" t="s">
        <v>2025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1186</v>
      </c>
    </row>
    <row r="14" spans="1:15" ht="31.5" hidden="1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2025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1183</v>
      </c>
    </row>
    <row r="15" spans="1:15" ht="15.75" hidden="1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2025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1186</v>
      </c>
    </row>
    <row r="16" spans="1:15" ht="15.75" hidden="1" x14ac:dyDescent="0.25">
      <c r="A16" s="31">
        <v>15</v>
      </c>
      <c r="B16" s="32" t="s">
        <v>2515</v>
      </c>
      <c r="C16" s="29" t="s">
        <v>2471</v>
      </c>
      <c r="D16" s="29"/>
      <c r="E16" s="29" t="s">
        <v>73</v>
      </c>
      <c r="F16" s="32" t="s">
        <v>1298</v>
      </c>
      <c r="G16" s="32" t="s">
        <v>1298</v>
      </c>
      <c r="H16" s="32" t="s">
        <v>1298</v>
      </c>
      <c r="I16" s="32" t="s">
        <v>1298</v>
      </c>
      <c r="J16" s="32" t="s">
        <v>1298</v>
      </c>
      <c r="K16" s="32" t="s">
        <v>1298</v>
      </c>
      <c r="L16" s="32" t="s">
        <v>1298</v>
      </c>
      <c r="M16" s="32" t="s">
        <v>1298</v>
      </c>
      <c r="N16" s="32"/>
      <c r="O16" s="32"/>
    </row>
    <row r="17" spans="1:15" ht="15.75" hidden="1" x14ac:dyDescent="0.25">
      <c r="A17" s="31">
        <v>16</v>
      </c>
      <c r="B17" s="32" t="s">
        <v>2516</v>
      </c>
      <c r="C17" s="29" t="s">
        <v>2132</v>
      </c>
      <c r="D17" s="29"/>
      <c r="E17" s="29"/>
      <c r="F17" s="32" t="s">
        <v>2025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2134</v>
      </c>
    </row>
    <row r="18" spans="1:15" ht="31.5" hidden="1" x14ac:dyDescent="0.25">
      <c r="A18" s="31">
        <v>17</v>
      </c>
      <c r="B18" s="32" t="s">
        <v>1239</v>
      </c>
      <c r="C18" s="32" t="s">
        <v>1240</v>
      </c>
      <c r="D18" s="32" t="s">
        <v>72</v>
      </c>
      <c r="E18" s="32" t="s">
        <v>82</v>
      </c>
      <c r="F18" s="32" t="s">
        <v>2025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1189</v>
      </c>
    </row>
    <row r="19" spans="1:15" ht="15.75" hidden="1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2027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1178</v>
      </c>
    </row>
    <row r="20" spans="1:15" ht="15.75" hidden="1" x14ac:dyDescent="0.25">
      <c r="A20" s="31">
        <v>20</v>
      </c>
      <c r="B20" s="32" t="s">
        <v>2148</v>
      </c>
      <c r="C20" s="32" t="s">
        <v>2146</v>
      </c>
      <c r="D20" s="32" t="s">
        <v>72</v>
      </c>
      <c r="E20" s="32" t="s">
        <v>73</v>
      </c>
      <c r="F20" s="32" t="s">
        <v>2025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hidden="1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2025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1185</v>
      </c>
    </row>
    <row r="22" spans="1:15" ht="15.75" x14ac:dyDescent="0.25">
      <c r="A22" s="31">
        <v>9</v>
      </c>
      <c r="B22" s="32" t="s">
        <v>2006</v>
      </c>
      <c r="C22" s="32" t="s">
        <v>2026</v>
      </c>
      <c r="D22" s="32" t="s">
        <v>2014</v>
      </c>
      <c r="E22" s="32" t="s">
        <v>105</v>
      </c>
      <c r="F22" s="32" t="s">
        <v>2025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2014</v>
      </c>
    </row>
    <row r="23" spans="1:15" ht="15.75" hidden="1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2025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1185</v>
      </c>
    </row>
    <row r="24" spans="1:15" ht="31.5" hidden="1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2025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1185</v>
      </c>
    </row>
    <row r="25" spans="1:15" ht="15.75" hidden="1" x14ac:dyDescent="0.25">
      <c r="A25" s="31">
        <v>26</v>
      </c>
      <c r="B25" s="32" t="s">
        <v>2402</v>
      </c>
      <c r="C25" s="29" t="s">
        <v>2135</v>
      </c>
      <c r="D25" s="29" t="s">
        <v>72</v>
      </c>
      <c r="E25" s="29" t="s">
        <v>82</v>
      </c>
      <c r="F25" s="32" t="s">
        <v>2025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hidden="1" x14ac:dyDescent="0.25">
      <c r="A26" s="31">
        <v>27</v>
      </c>
      <c r="B26" s="32" t="s">
        <v>2517</v>
      </c>
      <c r="C26" s="29" t="s">
        <v>2140</v>
      </c>
      <c r="D26" s="29" t="s">
        <v>72</v>
      </c>
      <c r="E26" s="29" t="s">
        <v>82</v>
      </c>
      <c r="F26" s="32" t="s">
        <v>2025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hidden="1" x14ac:dyDescent="0.25">
      <c r="A27" s="31">
        <v>28</v>
      </c>
      <c r="B27" s="32" t="s">
        <v>2200</v>
      </c>
      <c r="C27" s="29" t="s">
        <v>2201</v>
      </c>
      <c r="D27" s="29" t="s">
        <v>87</v>
      </c>
      <c r="E27" s="29" t="s">
        <v>82</v>
      </c>
      <c r="F27" s="32" t="s">
        <v>1298</v>
      </c>
      <c r="G27" s="32" t="s">
        <v>1298</v>
      </c>
      <c r="H27" s="32" t="s">
        <v>1298</v>
      </c>
      <c r="I27" s="32" t="s">
        <v>1298</v>
      </c>
      <c r="J27" s="32" t="s">
        <v>1298</v>
      </c>
      <c r="K27" s="32" t="s">
        <v>1298</v>
      </c>
      <c r="L27" s="32" t="s">
        <v>1298</v>
      </c>
      <c r="M27" s="32" t="s">
        <v>1298</v>
      </c>
      <c r="N27" s="32"/>
      <c r="O27" s="32"/>
    </row>
    <row r="28" spans="1:15" ht="31.5" hidden="1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2025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1181</v>
      </c>
    </row>
    <row r="29" spans="1:15" ht="15.75" x14ac:dyDescent="0.25">
      <c r="A29" s="31">
        <v>11</v>
      </c>
      <c r="B29" s="32" t="s">
        <v>2514</v>
      </c>
      <c r="C29" s="29" t="s">
        <v>2470</v>
      </c>
      <c r="D29" s="29"/>
      <c r="E29" s="29" t="s">
        <v>105</v>
      </c>
      <c r="F29" s="32" t="s">
        <v>2025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/>
    </row>
    <row r="30" spans="1:15" ht="31.5" hidden="1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2025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1180</v>
      </c>
    </row>
    <row r="31" spans="1:15" ht="31.5" hidden="1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2025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1180</v>
      </c>
    </row>
    <row r="32" spans="1:15" ht="15.75" hidden="1" x14ac:dyDescent="0.25">
      <c r="A32" s="31">
        <v>33</v>
      </c>
      <c r="B32" s="32" t="s">
        <v>1251</v>
      </c>
      <c r="C32" s="32" t="s">
        <v>1252</v>
      </c>
      <c r="D32" s="32" t="s">
        <v>87</v>
      </c>
      <c r="E32" s="32" t="s">
        <v>90</v>
      </c>
      <c r="F32" s="32" t="s">
        <v>2025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1177</v>
      </c>
    </row>
    <row r="33" spans="1:15" ht="15.75" hidden="1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2025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1180</v>
      </c>
    </row>
    <row r="34" spans="1:15" ht="15.75" hidden="1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2025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1181</v>
      </c>
    </row>
    <row r="35" spans="1:15" ht="15.75" hidden="1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2027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1182</v>
      </c>
    </row>
    <row r="36" spans="1:15" ht="15.75" hidden="1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2027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1180</v>
      </c>
    </row>
    <row r="37" spans="1:15" ht="15.75" hidden="1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2025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1180</v>
      </c>
    </row>
    <row r="38" spans="1:15" ht="15.75" x14ac:dyDescent="0.25">
      <c r="A38" s="31">
        <v>22</v>
      </c>
      <c r="B38" s="32" t="s">
        <v>2153</v>
      </c>
      <c r="C38" s="29" t="s">
        <v>2137</v>
      </c>
      <c r="D38" s="29" t="s">
        <v>72</v>
      </c>
      <c r="E38" s="29" t="s">
        <v>105</v>
      </c>
      <c r="F38" s="32" t="s">
        <v>2025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74</v>
      </c>
      <c r="L38" s="32" t="s">
        <v>74</v>
      </c>
      <c r="M38" s="32" t="s">
        <v>74</v>
      </c>
      <c r="N38" s="32" t="s">
        <v>77</v>
      </c>
      <c r="O38" s="32"/>
    </row>
    <row r="39" spans="1:15" ht="31.5" x14ac:dyDescent="0.25">
      <c r="A39" s="31">
        <v>30</v>
      </c>
      <c r="B39" s="32" t="s">
        <v>1287</v>
      </c>
      <c r="C39" s="32" t="s">
        <v>1288</v>
      </c>
      <c r="D39" s="32" t="s">
        <v>72</v>
      </c>
      <c r="E39" s="32" t="s">
        <v>105</v>
      </c>
      <c r="F39" s="32" t="s">
        <v>2025</v>
      </c>
      <c r="G39" s="32" t="s">
        <v>77</v>
      </c>
      <c r="H39" s="32" t="s">
        <v>77</v>
      </c>
      <c r="I39" s="32" t="s">
        <v>77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1207</v>
      </c>
    </row>
    <row r="40" spans="1:15" ht="15.75" hidden="1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2025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1186</v>
      </c>
    </row>
    <row r="41" spans="1:15" ht="15.75" hidden="1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2027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1179</v>
      </c>
    </row>
    <row r="42" spans="1:15" ht="15.75" hidden="1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2027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1179</v>
      </c>
    </row>
    <row r="43" spans="1:15" ht="15.75" hidden="1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2025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1177</v>
      </c>
    </row>
    <row r="44" spans="1:15" ht="15.75" hidden="1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2027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1179</v>
      </c>
    </row>
    <row r="45" spans="1:15" ht="15.75" hidden="1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2025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1177</v>
      </c>
    </row>
    <row r="46" spans="1:15" ht="15.75" x14ac:dyDescent="0.25">
      <c r="A46" s="31">
        <v>40</v>
      </c>
      <c r="B46" s="32" t="s">
        <v>1243</v>
      </c>
      <c r="C46" s="32" t="s">
        <v>1244</v>
      </c>
      <c r="D46" s="32" t="s">
        <v>72</v>
      </c>
      <c r="E46" s="32" t="s">
        <v>105</v>
      </c>
      <c r="F46" s="32" t="s">
        <v>2025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1202</v>
      </c>
    </row>
    <row r="47" spans="1:15" ht="15.75" x14ac:dyDescent="0.25">
      <c r="A47" s="31">
        <v>42</v>
      </c>
      <c r="B47" s="32" t="s">
        <v>1245</v>
      </c>
      <c r="C47" s="32" t="s">
        <v>1246</v>
      </c>
      <c r="D47" s="32" t="s">
        <v>72</v>
      </c>
      <c r="E47" s="32" t="s">
        <v>105</v>
      </c>
      <c r="F47" s="32" t="s">
        <v>2025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1203</v>
      </c>
    </row>
    <row r="48" spans="1:15" ht="15.75" hidden="1" x14ac:dyDescent="0.25">
      <c r="A48" s="31">
        <v>54</v>
      </c>
      <c r="B48" s="32" t="s">
        <v>1215</v>
      </c>
      <c r="C48" s="32" t="s">
        <v>1216</v>
      </c>
      <c r="D48" s="32" t="s">
        <v>72</v>
      </c>
      <c r="E48" s="32" t="s">
        <v>73</v>
      </c>
      <c r="F48" s="32" t="s">
        <v>2025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1181</v>
      </c>
    </row>
    <row r="49" spans="1:15" ht="15.75" hidden="1" x14ac:dyDescent="0.25">
      <c r="A49" s="31">
        <v>56</v>
      </c>
      <c r="B49" s="32" t="s">
        <v>1213</v>
      </c>
      <c r="C49" s="32" t="s">
        <v>1214</v>
      </c>
      <c r="D49" s="32" t="s">
        <v>72</v>
      </c>
      <c r="E49" s="32" t="s">
        <v>73</v>
      </c>
      <c r="F49" s="32" t="s">
        <v>2025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1180</v>
      </c>
    </row>
    <row r="50" spans="1:15" hidden="1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2025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1182</v>
      </c>
    </row>
    <row r="51" spans="1:15" ht="15.75" hidden="1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2025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1182</v>
      </c>
    </row>
    <row r="52" spans="1:15" ht="15.75" x14ac:dyDescent="0.25">
      <c r="A52" s="31">
        <v>52</v>
      </c>
      <c r="B52" s="32" t="s">
        <v>106</v>
      </c>
      <c r="C52" s="32" t="s">
        <v>107</v>
      </c>
      <c r="D52" s="32" t="s">
        <v>72</v>
      </c>
      <c r="E52" s="32" t="s">
        <v>105</v>
      </c>
      <c r="F52" s="32" t="s">
        <v>2025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77</v>
      </c>
      <c r="L52" s="32" t="s">
        <v>77</v>
      </c>
      <c r="M52" s="32" t="s">
        <v>77</v>
      </c>
      <c r="N52" s="32" t="s">
        <v>77</v>
      </c>
      <c r="O52" s="32" t="s">
        <v>1177</v>
      </c>
    </row>
    <row r="53" spans="1:15" ht="15.75" x14ac:dyDescent="0.25">
      <c r="A53" s="31">
        <v>53</v>
      </c>
      <c r="B53" s="32" t="s">
        <v>108</v>
      </c>
      <c r="C53" s="32" t="s">
        <v>109</v>
      </c>
      <c r="D53" s="32" t="s">
        <v>72</v>
      </c>
      <c r="E53" s="32" t="s">
        <v>105</v>
      </c>
      <c r="F53" s="32" t="s">
        <v>2025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1177</v>
      </c>
    </row>
    <row r="54" spans="1:15" ht="15.75" x14ac:dyDescent="0.25">
      <c r="A54" s="31">
        <v>62</v>
      </c>
      <c r="B54" s="32" t="s">
        <v>120</v>
      </c>
      <c r="C54" s="32" t="s">
        <v>121</v>
      </c>
      <c r="D54" s="32" t="s">
        <v>87</v>
      </c>
      <c r="E54" s="32" t="s">
        <v>105</v>
      </c>
      <c r="F54" s="32" t="s">
        <v>2027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1177</v>
      </c>
    </row>
    <row r="55" spans="1:15" ht="15.75" hidden="1" x14ac:dyDescent="0.25">
      <c r="A55" s="31">
        <v>67</v>
      </c>
      <c r="B55" s="32" t="s">
        <v>1235</v>
      </c>
      <c r="C55" s="32" t="s">
        <v>1236</v>
      </c>
      <c r="D55" s="32" t="s">
        <v>72</v>
      </c>
      <c r="E55" s="32" t="s">
        <v>82</v>
      </c>
      <c r="F55" s="32" t="s">
        <v>2025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1188</v>
      </c>
    </row>
    <row r="56" spans="1:15" ht="15.75" hidden="1" x14ac:dyDescent="0.25">
      <c r="A56" s="29">
        <v>68</v>
      </c>
      <c r="B56" s="29" t="s">
        <v>1233</v>
      </c>
      <c r="C56" s="29" t="s">
        <v>1234</v>
      </c>
      <c r="D56" s="32" t="s">
        <v>72</v>
      </c>
      <c r="E56" s="32" t="s">
        <v>82</v>
      </c>
      <c r="F56" s="29" t="s">
        <v>2025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1188</v>
      </c>
    </row>
    <row r="57" spans="1:15" ht="15.75" hidden="1" x14ac:dyDescent="0.25">
      <c r="A57" s="31">
        <v>70</v>
      </c>
      <c r="B57" s="32" t="s">
        <v>1209</v>
      </c>
      <c r="C57" s="32" t="s">
        <v>1210</v>
      </c>
      <c r="D57" s="32" t="s">
        <v>72</v>
      </c>
      <c r="E57" s="32" t="s">
        <v>73</v>
      </c>
      <c r="F57" s="32" t="s">
        <v>2025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1187</v>
      </c>
    </row>
    <row r="58" spans="1:15" ht="15.75" x14ac:dyDescent="0.25">
      <c r="A58" s="31">
        <v>63</v>
      </c>
      <c r="B58" s="32" t="s">
        <v>122</v>
      </c>
      <c r="C58" s="32" t="s">
        <v>123</v>
      </c>
      <c r="D58" s="32" t="s">
        <v>72</v>
      </c>
      <c r="E58" s="32" t="s">
        <v>105</v>
      </c>
      <c r="F58" s="32" t="s">
        <v>2025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1177</v>
      </c>
    </row>
    <row r="59" spans="1:15" ht="31.5" x14ac:dyDescent="0.25">
      <c r="A59" s="31">
        <v>64</v>
      </c>
      <c r="B59" s="32" t="s">
        <v>1241</v>
      </c>
      <c r="C59" s="32" t="s">
        <v>1242</v>
      </c>
      <c r="D59" s="32" t="s">
        <v>72</v>
      </c>
      <c r="E59" s="32" t="s">
        <v>105</v>
      </c>
      <c r="F59" s="32" t="s">
        <v>2025</v>
      </c>
      <c r="G59" s="32" t="s">
        <v>77</v>
      </c>
      <c r="H59" s="32" t="s">
        <v>77</v>
      </c>
      <c r="I59" s="32" t="s">
        <v>74</v>
      </c>
      <c r="J59" s="32" t="s">
        <v>74</v>
      </c>
      <c r="K59" s="32" t="s">
        <v>74</v>
      </c>
      <c r="L59" s="32" t="s">
        <v>77</v>
      </c>
      <c r="M59" s="32" t="s">
        <v>77</v>
      </c>
      <c r="N59" s="32" t="s">
        <v>77</v>
      </c>
      <c r="O59" s="32" t="s">
        <v>1207</v>
      </c>
    </row>
    <row r="60" spans="1:15" ht="15.75" x14ac:dyDescent="0.25">
      <c r="A60" s="29">
        <v>72</v>
      </c>
      <c r="B60" s="29" t="s">
        <v>128</v>
      </c>
      <c r="C60" s="29" t="s">
        <v>129</v>
      </c>
      <c r="D60" s="29" t="s">
        <v>130</v>
      </c>
      <c r="E60" s="29" t="s">
        <v>105</v>
      </c>
      <c r="F60" s="32" t="s">
        <v>2025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29" t="s">
        <v>1203</v>
      </c>
    </row>
    <row r="61" spans="1:15" ht="15.75" x14ac:dyDescent="0.25">
      <c r="A61" s="31">
        <v>73</v>
      </c>
      <c r="B61" s="32" t="s">
        <v>131</v>
      </c>
      <c r="C61" s="32" t="s">
        <v>132</v>
      </c>
      <c r="D61" s="32" t="s">
        <v>87</v>
      </c>
      <c r="E61" s="32" t="s">
        <v>105</v>
      </c>
      <c r="F61" s="32" t="s">
        <v>2025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1203</v>
      </c>
    </row>
    <row r="62" spans="1:15" ht="15.75" x14ac:dyDescent="0.25">
      <c r="A62" s="31">
        <v>74</v>
      </c>
      <c r="B62" s="32" t="s">
        <v>133</v>
      </c>
      <c r="C62" s="32" t="s">
        <v>134</v>
      </c>
      <c r="D62" s="32" t="s">
        <v>87</v>
      </c>
      <c r="E62" s="32" t="s">
        <v>105</v>
      </c>
      <c r="F62" s="32" t="s">
        <v>2025</v>
      </c>
      <c r="G62" s="32" t="s">
        <v>77</v>
      </c>
      <c r="H62" s="32" t="s">
        <v>77</v>
      </c>
      <c r="I62" s="32" t="s">
        <v>77</v>
      </c>
      <c r="J62" s="32" t="s">
        <v>77</v>
      </c>
      <c r="K62" s="32" t="s">
        <v>74</v>
      </c>
      <c r="L62" s="32" t="s">
        <v>77</v>
      </c>
      <c r="M62" s="32" t="s">
        <v>74</v>
      </c>
      <c r="N62" s="32" t="s">
        <v>77</v>
      </c>
      <c r="O62" s="32" t="s">
        <v>1203</v>
      </c>
    </row>
    <row r="63" spans="1:15" ht="15.75" x14ac:dyDescent="0.25">
      <c r="A63" s="31">
        <v>75</v>
      </c>
      <c r="B63" s="32" t="s">
        <v>135</v>
      </c>
      <c r="C63" s="32" t="s">
        <v>136</v>
      </c>
      <c r="D63" s="32" t="s">
        <v>87</v>
      </c>
      <c r="E63" s="32" t="s">
        <v>105</v>
      </c>
      <c r="F63" s="32" t="s">
        <v>2025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1177</v>
      </c>
    </row>
    <row r="64" spans="1:15" ht="15.75" hidden="1" x14ac:dyDescent="0.25">
      <c r="A64" s="31">
        <v>78</v>
      </c>
      <c r="B64" s="32" t="s">
        <v>1276</v>
      </c>
      <c r="C64" s="32" t="s">
        <v>1275</v>
      </c>
      <c r="D64" s="32" t="s">
        <v>72</v>
      </c>
      <c r="E64" s="32" t="s">
        <v>82</v>
      </c>
      <c r="F64" s="32" t="s">
        <v>2014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1274</v>
      </c>
      <c r="O64" s="32" t="s">
        <v>1188</v>
      </c>
    </row>
    <row r="65" spans="1:15" ht="15.75" x14ac:dyDescent="0.25">
      <c r="A65" s="31">
        <v>76</v>
      </c>
      <c r="B65" s="32" t="s">
        <v>137</v>
      </c>
      <c r="C65" s="32" t="s">
        <v>138</v>
      </c>
      <c r="D65" s="32" t="s">
        <v>87</v>
      </c>
      <c r="E65" s="32" t="s">
        <v>105</v>
      </c>
      <c r="F65" s="32" t="s">
        <v>2025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74</v>
      </c>
      <c r="O65" s="32" t="s">
        <v>1203</v>
      </c>
    </row>
    <row r="66" spans="1:15" ht="15.75" hidden="1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2027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1178</v>
      </c>
    </row>
    <row r="67" spans="1:15" ht="15.75" hidden="1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2025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1186</v>
      </c>
    </row>
    <row r="68" spans="1:15" ht="15.75" hidden="1" x14ac:dyDescent="0.25">
      <c r="A68" s="31">
        <v>87</v>
      </c>
      <c r="B68" s="32" t="s">
        <v>1292</v>
      </c>
      <c r="C68" s="32" t="s">
        <v>1291</v>
      </c>
      <c r="D68" s="32" t="s">
        <v>72</v>
      </c>
      <c r="E68" s="32" t="s">
        <v>73</v>
      </c>
      <c r="F68" s="32" t="s">
        <v>2025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1183</v>
      </c>
    </row>
    <row r="69" spans="1:15" ht="15.75" x14ac:dyDescent="0.25">
      <c r="A69" s="31">
        <v>77</v>
      </c>
      <c r="B69" s="32" t="s">
        <v>139</v>
      </c>
      <c r="C69" s="32" t="s">
        <v>140</v>
      </c>
      <c r="D69" s="32" t="s">
        <v>72</v>
      </c>
      <c r="E69" s="32" t="s">
        <v>105</v>
      </c>
      <c r="F69" s="32" t="s">
        <v>2027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1177</v>
      </c>
    </row>
    <row r="70" spans="1:15" ht="15.75" hidden="1" x14ac:dyDescent="0.25">
      <c r="A70" s="29">
        <v>89</v>
      </c>
      <c r="B70" s="29" t="s">
        <v>1289</v>
      </c>
      <c r="C70" s="29" t="s">
        <v>1290</v>
      </c>
      <c r="D70" s="32" t="s">
        <v>72</v>
      </c>
      <c r="E70" s="32" t="s">
        <v>90</v>
      </c>
      <c r="F70" s="32" t="s">
        <v>2025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1177</v>
      </c>
    </row>
    <row r="71" spans="1:15" ht="15.75" hidden="1" x14ac:dyDescent="0.25">
      <c r="A71" s="31">
        <v>90</v>
      </c>
      <c r="B71" s="32" t="s">
        <v>1297</v>
      </c>
      <c r="C71" s="32" t="s">
        <v>1286</v>
      </c>
      <c r="D71" s="32" t="s">
        <v>72</v>
      </c>
      <c r="E71" s="32" t="s">
        <v>82</v>
      </c>
      <c r="F71" s="32" t="s">
        <v>2025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1285</v>
      </c>
    </row>
    <row r="72" spans="1:15" ht="15.75" x14ac:dyDescent="0.25">
      <c r="A72" s="31">
        <v>79</v>
      </c>
      <c r="B72" s="32" t="s">
        <v>141</v>
      </c>
      <c r="C72" s="32" t="s">
        <v>142</v>
      </c>
      <c r="D72" s="32" t="s">
        <v>87</v>
      </c>
      <c r="E72" s="32" t="s">
        <v>105</v>
      </c>
      <c r="F72" s="32" t="s">
        <v>2025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1177</v>
      </c>
    </row>
    <row r="73" spans="1:15" ht="15.75" x14ac:dyDescent="0.25">
      <c r="A73" s="31">
        <v>88</v>
      </c>
      <c r="B73" s="32" t="s">
        <v>1281</v>
      </c>
      <c r="C73" s="32" t="s">
        <v>1279</v>
      </c>
      <c r="D73" s="32" t="s">
        <v>72</v>
      </c>
      <c r="E73" s="32" t="s">
        <v>105</v>
      </c>
      <c r="F73" s="32" t="s">
        <v>2025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1282</v>
      </c>
    </row>
    <row r="74" spans="1:15" ht="15.75" x14ac:dyDescent="0.25">
      <c r="A74" s="31">
        <v>91</v>
      </c>
      <c r="B74" s="32" t="s">
        <v>1283</v>
      </c>
      <c r="C74" s="32" t="s">
        <v>1280</v>
      </c>
      <c r="D74" s="32" t="s">
        <v>72</v>
      </c>
      <c r="E74" s="32" t="s">
        <v>105</v>
      </c>
      <c r="F74" s="32" t="s">
        <v>2025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74</v>
      </c>
      <c r="L74" s="32" t="s">
        <v>74</v>
      </c>
      <c r="M74" s="32" t="s">
        <v>74</v>
      </c>
      <c r="N74" s="32" t="s">
        <v>77</v>
      </c>
      <c r="O74" s="32" t="s">
        <v>1177</v>
      </c>
    </row>
    <row r="75" spans="1:15" ht="15.75" x14ac:dyDescent="0.25">
      <c r="A75" s="29">
        <v>92</v>
      </c>
      <c r="B75" s="29" t="s">
        <v>157</v>
      </c>
      <c r="C75" s="29" t="s">
        <v>158</v>
      </c>
      <c r="D75" s="32" t="s">
        <v>87</v>
      </c>
      <c r="E75" s="32" t="s">
        <v>105</v>
      </c>
      <c r="F75" s="32" t="s">
        <v>2027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74</v>
      </c>
      <c r="L75" s="32" t="s">
        <v>77</v>
      </c>
      <c r="M75" s="32" t="s">
        <v>74</v>
      </c>
      <c r="N75" s="32" t="s">
        <v>77</v>
      </c>
      <c r="O75" s="32" t="s">
        <v>1177</v>
      </c>
    </row>
    <row r="76" spans="1:15" ht="15.75" x14ac:dyDescent="0.25">
      <c r="A76" s="29">
        <v>93</v>
      </c>
      <c r="B76" s="29" t="s">
        <v>159</v>
      </c>
      <c r="C76" s="29" t="s">
        <v>1268</v>
      </c>
      <c r="D76" s="32" t="s">
        <v>87</v>
      </c>
      <c r="E76" s="32" t="s">
        <v>105</v>
      </c>
      <c r="F76" s="32" t="s">
        <v>2027</v>
      </c>
      <c r="G76" s="32" t="s">
        <v>77</v>
      </c>
      <c r="H76" s="32" t="s">
        <v>77</v>
      </c>
      <c r="I76" s="32" t="s">
        <v>77</v>
      </c>
      <c r="J76" s="32" t="s">
        <v>77</v>
      </c>
      <c r="K76" s="29" t="s">
        <v>74</v>
      </c>
      <c r="L76" s="29" t="s">
        <v>77</v>
      </c>
      <c r="M76" s="29" t="s">
        <v>74</v>
      </c>
      <c r="N76" s="29" t="s">
        <v>77</v>
      </c>
      <c r="O76" s="29" t="s">
        <v>1177</v>
      </c>
    </row>
    <row r="77" spans="1:15" ht="15.75" hidden="1" x14ac:dyDescent="0.25">
      <c r="A77" s="31">
        <v>96</v>
      </c>
      <c r="B77" s="32" t="s">
        <v>1894</v>
      </c>
      <c r="C77" s="32" t="s">
        <v>1885</v>
      </c>
      <c r="D77" s="32" t="s">
        <v>72</v>
      </c>
      <c r="E77" s="32" t="s">
        <v>73</v>
      </c>
      <c r="F77" s="32" t="s">
        <v>2025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1274</v>
      </c>
      <c r="N77" s="32" t="s">
        <v>1201</v>
      </c>
      <c r="O77" s="32" t="s">
        <v>2014</v>
      </c>
    </row>
    <row r="78" spans="1:15" ht="31.5" x14ac:dyDescent="0.25">
      <c r="A78" s="31">
        <v>94</v>
      </c>
      <c r="B78" s="32" t="s">
        <v>160</v>
      </c>
      <c r="C78" s="32" t="s">
        <v>161</v>
      </c>
      <c r="D78" s="32" t="s">
        <v>87</v>
      </c>
      <c r="E78" s="32" t="s">
        <v>105</v>
      </c>
      <c r="F78" s="32" t="s">
        <v>2025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1207</v>
      </c>
    </row>
    <row r="79" spans="1:15" ht="15.75" x14ac:dyDescent="0.25">
      <c r="A79" s="31">
        <v>95</v>
      </c>
      <c r="B79" s="32" t="s">
        <v>162</v>
      </c>
      <c r="C79" s="32" t="s">
        <v>163</v>
      </c>
      <c r="D79" s="32" t="s">
        <v>87</v>
      </c>
      <c r="E79" s="32" t="s">
        <v>105</v>
      </c>
      <c r="F79" s="32" t="s">
        <v>2027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1177</v>
      </c>
    </row>
    <row r="80" spans="1:15" ht="15.75" x14ac:dyDescent="0.25">
      <c r="A80" s="31">
        <v>97</v>
      </c>
      <c r="B80" s="32" t="s">
        <v>164</v>
      </c>
      <c r="C80" s="32" t="s">
        <v>165</v>
      </c>
      <c r="D80" s="32" t="s">
        <v>87</v>
      </c>
      <c r="E80" s="32" t="s">
        <v>105</v>
      </c>
      <c r="F80" s="32" t="s">
        <v>2025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1177</v>
      </c>
    </row>
    <row r="81" spans="1:15" ht="31.5" hidden="1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1177</v>
      </c>
    </row>
    <row r="82" spans="1:15" ht="15.75" hidden="1" x14ac:dyDescent="0.25">
      <c r="A82" s="31">
        <v>102</v>
      </c>
      <c r="B82" s="32" t="s">
        <v>1277</v>
      </c>
      <c r="C82" s="32" t="s">
        <v>1278</v>
      </c>
      <c r="D82" s="32" t="s">
        <v>72</v>
      </c>
      <c r="E82" s="32" t="s">
        <v>73</v>
      </c>
      <c r="F82" s="32" t="s">
        <v>2025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1183</v>
      </c>
    </row>
    <row r="83" spans="1:15" ht="15.75" hidden="1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2025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1177</v>
      </c>
    </row>
    <row r="84" spans="1:15" ht="15.75" hidden="1" x14ac:dyDescent="0.25">
      <c r="A84" s="31">
        <v>104</v>
      </c>
      <c r="B84" s="32" t="s">
        <v>1876</v>
      </c>
      <c r="C84" s="32" t="s">
        <v>1284</v>
      </c>
      <c r="D84" s="32" t="s">
        <v>72</v>
      </c>
      <c r="E84" s="32" t="s">
        <v>82</v>
      </c>
      <c r="F84" s="32" t="s">
        <v>2025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1285</v>
      </c>
    </row>
    <row r="85" spans="1:15" ht="31.5" x14ac:dyDescent="0.25">
      <c r="A85" s="31">
        <v>98</v>
      </c>
      <c r="B85" s="32" t="s">
        <v>166</v>
      </c>
      <c r="C85" s="32" t="s">
        <v>167</v>
      </c>
      <c r="D85" s="32" t="s">
        <v>72</v>
      </c>
      <c r="E85" s="32" t="s">
        <v>105</v>
      </c>
      <c r="F85" s="32" t="s">
        <v>2025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77</v>
      </c>
      <c r="M85" s="32" t="s">
        <v>74</v>
      </c>
      <c r="N85" s="32" t="s">
        <v>77</v>
      </c>
      <c r="O85" s="32" t="s">
        <v>1207</v>
      </c>
    </row>
    <row r="86" spans="1:15" ht="31.5" x14ac:dyDescent="0.25">
      <c r="A86" s="31">
        <v>99</v>
      </c>
      <c r="B86" s="32" t="s">
        <v>168</v>
      </c>
      <c r="C86" s="32" t="s">
        <v>169</v>
      </c>
      <c r="D86" s="32" t="s">
        <v>87</v>
      </c>
      <c r="E86" s="32" t="s">
        <v>105</v>
      </c>
      <c r="F86" s="32" t="s">
        <v>2025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77</v>
      </c>
      <c r="L86" s="32" t="s">
        <v>77</v>
      </c>
      <c r="M86" s="32" t="s">
        <v>77</v>
      </c>
      <c r="N86" s="32" t="s">
        <v>74</v>
      </c>
      <c r="O86" s="32" t="s">
        <v>1207</v>
      </c>
    </row>
    <row r="87" spans="1:15" ht="31.5" hidden="1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2027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1189</v>
      </c>
    </row>
    <row r="88" spans="1:15" ht="15.75" hidden="1" x14ac:dyDescent="0.25">
      <c r="A88" s="31">
        <v>113</v>
      </c>
      <c r="B88" s="32" t="s">
        <v>1891</v>
      </c>
      <c r="C88" s="32" t="s">
        <v>2028</v>
      </c>
      <c r="D88" s="32" t="s">
        <v>2014</v>
      </c>
      <c r="E88" s="32" t="s">
        <v>2014</v>
      </c>
      <c r="F88" s="32" t="s">
        <v>2025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2014</v>
      </c>
    </row>
    <row r="89" spans="1:15" ht="31.5" hidden="1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2025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1189</v>
      </c>
    </row>
    <row r="90" spans="1:15" ht="15.75" hidden="1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2027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1187</v>
      </c>
    </row>
    <row r="91" spans="1:15" hidden="1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2027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1177</v>
      </c>
    </row>
    <row r="92" spans="1:15" ht="15.75" hidden="1" x14ac:dyDescent="0.25">
      <c r="A92" s="31">
        <v>118</v>
      </c>
      <c r="B92" s="32" t="s">
        <v>2209</v>
      </c>
      <c r="C92" s="29" t="s">
        <v>2210</v>
      </c>
      <c r="D92" s="29" t="s">
        <v>72</v>
      </c>
      <c r="E92" s="29" t="s">
        <v>73</v>
      </c>
      <c r="F92" s="32" t="s">
        <v>1298</v>
      </c>
      <c r="G92" s="32" t="s">
        <v>1298</v>
      </c>
      <c r="H92" s="32" t="s">
        <v>1298</v>
      </c>
      <c r="I92" s="32" t="s">
        <v>1298</v>
      </c>
      <c r="J92" s="32" t="s">
        <v>1298</v>
      </c>
      <c r="K92" s="32" t="s">
        <v>1298</v>
      </c>
      <c r="L92" s="32" t="s">
        <v>1298</v>
      </c>
      <c r="M92" s="32" t="s">
        <v>1298</v>
      </c>
      <c r="N92" s="32"/>
      <c r="O92" s="32"/>
    </row>
    <row r="93" spans="1:15" ht="15.75" hidden="1" x14ac:dyDescent="0.25">
      <c r="A93" s="31">
        <v>119</v>
      </c>
      <c r="B93" s="32" t="s">
        <v>2217</v>
      </c>
      <c r="C93" s="29" t="s">
        <v>2216</v>
      </c>
      <c r="D93" s="29"/>
      <c r="E93" s="29"/>
      <c r="F93" s="32" t="s">
        <v>1298</v>
      </c>
      <c r="G93" s="32" t="s">
        <v>1298</v>
      </c>
      <c r="H93" s="32" t="s">
        <v>1298</v>
      </c>
      <c r="I93" s="32" t="s">
        <v>1298</v>
      </c>
      <c r="J93" s="32" t="s">
        <v>1298</v>
      </c>
      <c r="K93" s="32" t="s">
        <v>1298</v>
      </c>
      <c r="L93" s="32" t="s">
        <v>1298</v>
      </c>
      <c r="M93" s="32" t="s">
        <v>1298</v>
      </c>
      <c r="N93" s="32"/>
      <c r="O93" s="32"/>
    </row>
    <row r="94" spans="1:15" ht="15.75" hidden="1" x14ac:dyDescent="0.25">
      <c r="A94" s="29">
        <v>121</v>
      </c>
      <c r="B94" s="29" t="s">
        <v>2029</v>
      </c>
      <c r="C94" s="29" t="s">
        <v>2030</v>
      </c>
      <c r="D94" s="29" t="s">
        <v>72</v>
      </c>
      <c r="E94" s="32" t="s">
        <v>82</v>
      </c>
      <c r="F94" s="32" t="s">
        <v>2027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2014</v>
      </c>
    </row>
    <row r="95" spans="1:15" ht="15.75" hidden="1" x14ac:dyDescent="0.25">
      <c r="A95" s="31">
        <v>125</v>
      </c>
      <c r="B95" s="32" t="s">
        <v>2031</v>
      </c>
      <c r="C95" s="32" t="s">
        <v>2032</v>
      </c>
      <c r="D95" s="32" t="s">
        <v>2014</v>
      </c>
      <c r="E95" s="32" t="s">
        <v>2014</v>
      </c>
      <c r="F95" s="32" t="s">
        <v>2025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1181</v>
      </c>
    </row>
    <row r="96" spans="1:15" ht="15.75" x14ac:dyDescent="0.25">
      <c r="A96" s="31">
        <v>105</v>
      </c>
      <c r="B96" s="32" t="s">
        <v>174</v>
      </c>
      <c r="C96" s="32" t="s">
        <v>175</v>
      </c>
      <c r="D96" s="32" t="s">
        <v>87</v>
      </c>
      <c r="E96" s="32" t="s">
        <v>105</v>
      </c>
      <c r="F96" s="32" t="s">
        <v>2025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1206</v>
      </c>
    </row>
    <row r="97" spans="1:15" ht="15.75" hidden="1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2025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1177</v>
      </c>
    </row>
    <row r="98" spans="1:15" ht="15.75" hidden="1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2027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1177</v>
      </c>
    </row>
    <row r="99" spans="1:15" ht="15.75" hidden="1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2027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1177</v>
      </c>
    </row>
    <row r="100" spans="1:15" ht="15.75" hidden="1" x14ac:dyDescent="0.25">
      <c r="A100" s="31">
        <v>136</v>
      </c>
      <c r="B100" s="32" t="s">
        <v>2008</v>
      </c>
      <c r="C100" s="32" t="s">
        <v>2033</v>
      </c>
      <c r="D100" s="32" t="s">
        <v>2014</v>
      </c>
      <c r="E100" s="32" t="s">
        <v>2014</v>
      </c>
      <c r="F100" s="32" t="s">
        <v>2025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1182</v>
      </c>
    </row>
    <row r="101" spans="1:15" ht="15.75" hidden="1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2025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1177</v>
      </c>
    </row>
    <row r="102" spans="1:15" ht="15.75" x14ac:dyDescent="0.25">
      <c r="A102" s="29">
        <v>107</v>
      </c>
      <c r="B102" s="29" t="s">
        <v>178</v>
      </c>
      <c r="C102" s="32" t="s">
        <v>179</v>
      </c>
      <c r="D102" s="32" t="s">
        <v>72</v>
      </c>
      <c r="E102" s="29" t="s">
        <v>105</v>
      </c>
      <c r="F102" s="32" t="s">
        <v>2025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74</v>
      </c>
      <c r="M102" s="32" t="s">
        <v>74</v>
      </c>
      <c r="N102" s="32" t="s">
        <v>74</v>
      </c>
      <c r="O102" s="29" t="s">
        <v>1201</v>
      </c>
    </row>
    <row r="103" spans="1:15" ht="15.75" hidden="1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2025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1187</v>
      </c>
    </row>
    <row r="104" spans="1:15" ht="15.75" x14ac:dyDescent="0.25">
      <c r="A104" s="31">
        <v>129</v>
      </c>
      <c r="B104" s="32" t="s">
        <v>206</v>
      </c>
      <c r="C104" s="32" t="s">
        <v>207</v>
      </c>
      <c r="D104" s="32" t="s">
        <v>87</v>
      </c>
      <c r="E104" s="32" t="s">
        <v>105</v>
      </c>
      <c r="F104" s="32" t="s">
        <v>2027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74</v>
      </c>
      <c r="O104" s="32" t="s">
        <v>1201</v>
      </c>
    </row>
    <row r="105" spans="1:15" ht="15.75" x14ac:dyDescent="0.25">
      <c r="A105" s="31">
        <v>138</v>
      </c>
      <c r="B105" s="32" t="s">
        <v>235</v>
      </c>
      <c r="C105" s="32" t="s">
        <v>236</v>
      </c>
      <c r="D105" s="32" t="s">
        <v>87</v>
      </c>
      <c r="E105" s="32" t="s">
        <v>105</v>
      </c>
      <c r="F105" s="32" t="s">
        <v>2025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1177</v>
      </c>
    </row>
    <row r="106" spans="1:15" ht="15.75" hidden="1" x14ac:dyDescent="0.25">
      <c r="A106" s="31">
        <v>143</v>
      </c>
      <c r="B106" s="32" t="s">
        <v>2411</v>
      </c>
      <c r="C106" s="29"/>
      <c r="D106" s="29"/>
      <c r="E106" s="29"/>
      <c r="F106" s="32" t="s">
        <v>1298</v>
      </c>
      <c r="G106" s="32" t="s">
        <v>1298</v>
      </c>
      <c r="H106" s="32" t="s">
        <v>1298</v>
      </c>
      <c r="I106" s="32" t="s">
        <v>1298</v>
      </c>
      <c r="J106" s="32" t="s">
        <v>1298</v>
      </c>
      <c r="K106" s="32" t="s">
        <v>1298</v>
      </c>
      <c r="L106" s="32" t="s">
        <v>1298</v>
      </c>
      <c r="M106" s="32" t="s">
        <v>1298</v>
      </c>
      <c r="N106" s="32"/>
      <c r="O106" s="32"/>
    </row>
    <row r="107" spans="1:15" ht="15.75" x14ac:dyDescent="0.25">
      <c r="A107" s="31">
        <v>140</v>
      </c>
      <c r="B107" s="32" t="s">
        <v>2206</v>
      </c>
      <c r="C107" s="29" t="s">
        <v>2472</v>
      </c>
      <c r="D107" s="29"/>
      <c r="E107" s="29" t="s">
        <v>105</v>
      </c>
      <c r="F107" s="32" t="s">
        <v>1298</v>
      </c>
      <c r="G107" s="32" t="s">
        <v>1298</v>
      </c>
      <c r="H107" s="32" t="s">
        <v>1298</v>
      </c>
      <c r="I107" s="32" t="s">
        <v>1298</v>
      </c>
      <c r="J107" s="32" t="s">
        <v>1298</v>
      </c>
      <c r="K107" s="32" t="s">
        <v>1298</v>
      </c>
      <c r="L107" s="32" t="s">
        <v>1298</v>
      </c>
      <c r="M107" s="32" t="s">
        <v>1298</v>
      </c>
      <c r="N107" s="32"/>
      <c r="O107" s="32"/>
    </row>
    <row r="108" spans="1:15" ht="15.75" hidden="1" x14ac:dyDescent="0.25">
      <c r="A108" s="31">
        <v>146</v>
      </c>
      <c r="B108" s="32" t="s">
        <v>2034</v>
      </c>
      <c r="C108" s="32" t="s">
        <v>2035</v>
      </c>
      <c r="D108" s="32" t="s">
        <v>72</v>
      </c>
      <c r="E108" s="32" t="s">
        <v>73</v>
      </c>
      <c r="F108" s="32" t="s">
        <v>2025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2014</v>
      </c>
    </row>
    <row r="109" spans="1:15" hidden="1" x14ac:dyDescent="0.25">
      <c r="A109" s="29">
        <v>147</v>
      </c>
      <c r="B109" s="29" t="s">
        <v>1293</v>
      </c>
      <c r="C109" s="29" t="s">
        <v>1294</v>
      </c>
      <c r="D109" s="29" t="s">
        <v>87</v>
      </c>
      <c r="E109" s="29" t="s">
        <v>73</v>
      </c>
      <c r="F109" s="30" t="s">
        <v>2025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1178</v>
      </c>
    </row>
    <row r="110" spans="1:15" ht="15.75" hidden="1" x14ac:dyDescent="0.25">
      <c r="A110" s="31">
        <v>149</v>
      </c>
      <c r="B110" s="32" t="s">
        <v>2228</v>
      </c>
      <c r="C110" s="29" t="s">
        <v>2473</v>
      </c>
      <c r="D110" s="29"/>
      <c r="E110" s="29" t="s">
        <v>73</v>
      </c>
      <c r="F110" s="32" t="s">
        <v>1298</v>
      </c>
      <c r="G110" s="32" t="s">
        <v>1298</v>
      </c>
      <c r="H110" s="32" t="s">
        <v>1298</v>
      </c>
      <c r="I110" s="32" t="s">
        <v>1298</v>
      </c>
      <c r="J110" s="32" t="s">
        <v>1298</v>
      </c>
      <c r="K110" s="32" t="s">
        <v>1298</v>
      </c>
      <c r="L110" s="32" t="s">
        <v>1298</v>
      </c>
      <c r="M110" s="32" t="s">
        <v>1298</v>
      </c>
      <c r="N110" s="32"/>
      <c r="O110" s="32"/>
    </row>
    <row r="111" spans="1:15" ht="15.75" x14ac:dyDescent="0.25">
      <c r="A111" s="31">
        <v>142</v>
      </c>
      <c r="B111" s="32" t="s">
        <v>241</v>
      </c>
      <c r="C111" s="32" t="s">
        <v>242</v>
      </c>
      <c r="D111" s="32" t="s">
        <v>72</v>
      </c>
      <c r="E111" s="32" t="s">
        <v>105</v>
      </c>
      <c r="F111" s="32" t="s">
        <v>2027</v>
      </c>
      <c r="G111" s="32" t="s">
        <v>77</v>
      </c>
      <c r="H111" s="32" t="s">
        <v>77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77</v>
      </c>
      <c r="N111" s="32" t="s">
        <v>77</v>
      </c>
      <c r="O111" s="32" t="s">
        <v>1206</v>
      </c>
    </row>
    <row r="112" spans="1:15" ht="15.75" hidden="1" x14ac:dyDescent="0.25">
      <c r="A112" s="31">
        <v>152</v>
      </c>
      <c r="B112" s="32" t="s">
        <v>2036</v>
      </c>
      <c r="C112" s="32" t="s">
        <v>1877</v>
      </c>
      <c r="D112" s="32" t="s">
        <v>72</v>
      </c>
      <c r="E112" s="32" t="s">
        <v>73</v>
      </c>
      <c r="F112" s="32" t="s">
        <v>2025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1178</v>
      </c>
    </row>
    <row r="113" spans="1:15" ht="15.75" hidden="1" x14ac:dyDescent="0.25">
      <c r="A113" s="31">
        <v>153</v>
      </c>
      <c r="B113" s="32" t="s">
        <v>1295</v>
      </c>
      <c r="C113" s="32" t="s">
        <v>2037</v>
      </c>
      <c r="D113" s="32" t="s">
        <v>1296</v>
      </c>
      <c r="E113" s="32" t="s">
        <v>73</v>
      </c>
      <c r="F113" s="32" t="s">
        <v>2025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2014</v>
      </c>
      <c r="L113" s="32" t="s">
        <v>2014</v>
      </c>
      <c r="M113" s="32" t="s">
        <v>2014</v>
      </c>
      <c r="N113" s="32" t="s">
        <v>2014</v>
      </c>
      <c r="O113" s="32" t="s">
        <v>2014</v>
      </c>
    </row>
    <row r="114" spans="1:15" ht="15.75" x14ac:dyDescent="0.25">
      <c r="A114" s="31">
        <v>144</v>
      </c>
      <c r="B114" s="32" t="s">
        <v>243</v>
      </c>
      <c r="C114" s="32" t="s">
        <v>244</v>
      </c>
      <c r="D114" s="32" t="s">
        <v>72</v>
      </c>
      <c r="E114" s="32" t="s">
        <v>105</v>
      </c>
      <c r="F114" s="32" t="s">
        <v>2027</v>
      </c>
      <c r="G114" s="32" t="s">
        <v>77</v>
      </c>
      <c r="H114" s="32" t="s">
        <v>77</v>
      </c>
      <c r="I114" s="32" t="s">
        <v>77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1177</v>
      </c>
    </row>
    <row r="115" spans="1:15" ht="31.5" x14ac:dyDescent="0.25">
      <c r="A115" s="31">
        <v>151</v>
      </c>
      <c r="B115" s="32" t="s">
        <v>249</v>
      </c>
      <c r="C115" s="32" t="s">
        <v>250</v>
      </c>
      <c r="D115" s="32" t="s">
        <v>130</v>
      </c>
      <c r="E115" s="32" t="s">
        <v>105</v>
      </c>
      <c r="F115" s="32" t="s">
        <v>2027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74</v>
      </c>
      <c r="M115" s="32" t="s">
        <v>74</v>
      </c>
      <c r="N115" s="32" t="s">
        <v>77</v>
      </c>
      <c r="O115" s="32" t="s">
        <v>1205</v>
      </c>
    </row>
    <row r="116" spans="1:15" ht="15.75" hidden="1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2027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1188</v>
      </c>
    </row>
    <row r="117" spans="1:15" ht="15.75" hidden="1" x14ac:dyDescent="0.25">
      <c r="A117" s="31">
        <v>159</v>
      </c>
      <c r="B117" s="32" t="s">
        <v>1937</v>
      </c>
      <c r="C117" s="32" t="s">
        <v>2038</v>
      </c>
      <c r="D117" s="32" t="s">
        <v>2014</v>
      </c>
      <c r="E117" s="32" t="s">
        <v>2014</v>
      </c>
      <c r="F117" s="32" t="s">
        <v>2025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2014</v>
      </c>
    </row>
    <row r="118" spans="1:15" ht="31.5" hidden="1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2025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1184</v>
      </c>
    </row>
    <row r="119" spans="1:15" ht="15.75" hidden="1" x14ac:dyDescent="0.25">
      <c r="A119" s="31">
        <v>161</v>
      </c>
      <c r="B119" s="32" t="s">
        <v>1954</v>
      </c>
      <c r="C119" s="32" t="s">
        <v>2039</v>
      </c>
      <c r="D119" s="32" t="s">
        <v>72</v>
      </c>
      <c r="E119" s="32" t="s">
        <v>82</v>
      </c>
      <c r="F119" s="32" t="s">
        <v>2025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1285</v>
      </c>
    </row>
    <row r="120" spans="1:15" ht="15.75" hidden="1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2025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1181</v>
      </c>
    </row>
    <row r="121" spans="1:15" ht="15.75" hidden="1" x14ac:dyDescent="0.25">
      <c r="A121" s="31">
        <v>165</v>
      </c>
      <c r="B121" s="32" t="s">
        <v>1924</v>
      </c>
      <c r="C121" s="32" t="s">
        <v>2040</v>
      </c>
      <c r="D121" s="32" t="s">
        <v>2014</v>
      </c>
      <c r="E121" s="32" t="s">
        <v>2014</v>
      </c>
      <c r="F121" s="32" t="s">
        <v>2027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2014</v>
      </c>
    </row>
    <row r="122" spans="1:15" ht="31.5" x14ac:dyDescent="0.25">
      <c r="A122" s="31">
        <v>154</v>
      </c>
      <c r="B122" s="32" t="s">
        <v>251</v>
      </c>
      <c r="C122" s="32" t="s">
        <v>252</v>
      </c>
      <c r="D122" s="32" t="s">
        <v>130</v>
      </c>
      <c r="E122" s="32" t="s">
        <v>105</v>
      </c>
      <c r="F122" s="32" t="s">
        <v>2027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1205</v>
      </c>
    </row>
    <row r="123" spans="1:15" ht="15.75" hidden="1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2025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1178</v>
      </c>
    </row>
    <row r="124" spans="1:15" ht="15.75" x14ac:dyDescent="0.25">
      <c r="A124" s="31">
        <v>157</v>
      </c>
      <c r="B124" s="32" t="s">
        <v>257</v>
      </c>
      <c r="C124" s="32" t="s">
        <v>258</v>
      </c>
      <c r="D124" s="32" t="s">
        <v>87</v>
      </c>
      <c r="E124" s="32" t="s">
        <v>105</v>
      </c>
      <c r="F124" s="32" t="s">
        <v>2027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1205</v>
      </c>
    </row>
    <row r="125" spans="1:15" ht="15.75" x14ac:dyDescent="0.25">
      <c r="A125" s="31">
        <v>166</v>
      </c>
      <c r="B125" s="32" t="s">
        <v>2528</v>
      </c>
      <c r="C125" s="29"/>
      <c r="D125" s="29"/>
      <c r="E125" s="29" t="s">
        <v>1273</v>
      </c>
      <c r="F125" s="32" t="s">
        <v>1298</v>
      </c>
      <c r="G125" s="32" t="s">
        <v>1298</v>
      </c>
      <c r="H125" s="32" t="s">
        <v>1298</v>
      </c>
      <c r="I125" s="32" t="s">
        <v>1298</v>
      </c>
      <c r="J125" s="32" t="s">
        <v>1298</v>
      </c>
      <c r="K125" s="32" t="s">
        <v>1298</v>
      </c>
      <c r="L125" s="32" t="s">
        <v>1298</v>
      </c>
      <c r="M125" s="32" t="s">
        <v>1298</v>
      </c>
      <c r="N125" s="32"/>
      <c r="O125" s="32"/>
    </row>
    <row r="126" spans="1:15" ht="15.75" hidden="1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2025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1181</v>
      </c>
    </row>
    <row r="127" spans="1:15" ht="15.75" hidden="1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2027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1187</v>
      </c>
    </row>
    <row r="128" spans="1:15" ht="15.75" x14ac:dyDescent="0.25">
      <c r="A128" s="31">
        <v>171</v>
      </c>
      <c r="B128" s="32" t="s">
        <v>296</v>
      </c>
      <c r="C128" s="32" t="s">
        <v>297</v>
      </c>
      <c r="D128" s="32" t="s">
        <v>72</v>
      </c>
      <c r="E128" s="32" t="s">
        <v>105</v>
      </c>
      <c r="F128" s="32" t="s">
        <v>2025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75" hidden="1" x14ac:dyDescent="0.25">
      <c r="A129" s="31">
        <v>182</v>
      </c>
      <c r="B129" s="32" t="s">
        <v>1884</v>
      </c>
      <c r="C129" s="32" t="s">
        <v>2041</v>
      </c>
      <c r="D129" s="32" t="s">
        <v>72</v>
      </c>
      <c r="E129" s="32" t="s">
        <v>2130</v>
      </c>
      <c r="F129" s="32" t="s">
        <v>2025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1298</v>
      </c>
      <c r="O129" s="32" t="s">
        <v>2014</v>
      </c>
    </row>
    <row r="130" spans="1:15" ht="15.75" hidden="1" x14ac:dyDescent="0.25">
      <c r="A130" s="31">
        <v>183</v>
      </c>
      <c r="B130" s="32" t="s">
        <v>2208</v>
      </c>
      <c r="C130" s="29" t="s">
        <v>2474</v>
      </c>
      <c r="D130" s="29"/>
      <c r="E130" s="29" t="s">
        <v>73</v>
      </c>
      <c r="F130" s="32" t="s">
        <v>1298</v>
      </c>
      <c r="G130" s="32" t="s">
        <v>1298</v>
      </c>
      <c r="H130" s="32" t="s">
        <v>1298</v>
      </c>
      <c r="I130" s="32" t="s">
        <v>1298</v>
      </c>
      <c r="J130" s="32" t="s">
        <v>1298</v>
      </c>
      <c r="K130" s="32" t="s">
        <v>1298</v>
      </c>
      <c r="L130" s="32" t="s">
        <v>1298</v>
      </c>
      <c r="M130" s="32" t="s">
        <v>1298</v>
      </c>
      <c r="N130" s="32"/>
      <c r="O130" s="32"/>
    </row>
    <row r="131" spans="1:15" ht="15.75" hidden="1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2027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1180</v>
      </c>
    </row>
    <row r="132" spans="1:15" ht="15.75" hidden="1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2025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1184</v>
      </c>
    </row>
    <row r="133" spans="1:15" ht="15.75" hidden="1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2025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1177</v>
      </c>
    </row>
    <row r="134" spans="1:15" ht="15.75" x14ac:dyDescent="0.25">
      <c r="A134" s="31">
        <v>172</v>
      </c>
      <c r="B134" s="32" t="s">
        <v>298</v>
      </c>
      <c r="C134" s="32" t="s">
        <v>299</v>
      </c>
      <c r="D134" s="32" t="s">
        <v>87</v>
      </c>
      <c r="E134" s="32" t="s">
        <v>105</v>
      </c>
      <c r="F134" s="32" t="s">
        <v>2025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77</v>
      </c>
      <c r="O134" s="32" t="s">
        <v>1206</v>
      </c>
    </row>
    <row r="135" spans="1:15" ht="15.75" hidden="1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2025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1178</v>
      </c>
    </row>
    <row r="136" spans="1:15" ht="31.5" x14ac:dyDescent="0.25">
      <c r="A136" s="31">
        <v>181</v>
      </c>
      <c r="B136" s="32" t="s">
        <v>316</v>
      </c>
      <c r="C136" s="32" t="s">
        <v>317</v>
      </c>
      <c r="D136" s="32" t="s">
        <v>130</v>
      </c>
      <c r="E136" s="32" t="s">
        <v>105</v>
      </c>
      <c r="F136" s="32" t="s">
        <v>2027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1177</v>
      </c>
    </row>
    <row r="137" spans="1:15" ht="15.75" hidden="1" x14ac:dyDescent="0.25">
      <c r="A137" s="31">
        <v>194</v>
      </c>
      <c r="B137" s="32" t="s">
        <v>1231</v>
      </c>
      <c r="C137" s="32" t="s">
        <v>1232</v>
      </c>
      <c r="D137" s="32" t="s">
        <v>72</v>
      </c>
      <c r="E137" s="32" t="s">
        <v>73</v>
      </c>
      <c r="F137" s="32" t="s">
        <v>2025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1184</v>
      </c>
    </row>
    <row r="138" spans="1:15" ht="15.75" x14ac:dyDescent="0.25">
      <c r="A138" s="29">
        <v>189</v>
      </c>
      <c r="B138" s="29" t="s">
        <v>328</v>
      </c>
      <c r="C138" s="30" t="s">
        <v>329</v>
      </c>
      <c r="D138" s="32" t="s">
        <v>72</v>
      </c>
      <c r="E138" s="32" t="s">
        <v>105</v>
      </c>
      <c r="F138" s="29" t="s">
        <v>2025</v>
      </c>
      <c r="G138" s="29" t="s">
        <v>77</v>
      </c>
      <c r="H138" s="29" t="s">
        <v>77</v>
      </c>
      <c r="I138" s="29" t="s">
        <v>74</v>
      </c>
      <c r="J138" s="29" t="s">
        <v>77</v>
      </c>
      <c r="K138" s="29" t="s">
        <v>77</v>
      </c>
      <c r="L138" s="29" t="s">
        <v>77</v>
      </c>
      <c r="M138" s="29" t="s">
        <v>77</v>
      </c>
      <c r="N138" s="29" t="s">
        <v>77</v>
      </c>
      <c r="O138" s="29" t="s">
        <v>1202</v>
      </c>
    </row>
    <row r="139" spans="1:15" ht="15.75" x14ac:dyDescent="0.25">
      <c r="A139" s="31">
        <v>193</v>
      </c>
      <c r="B139" s="32" t="s">
        <v>1936</v>
      </c>
      <c r="C139" s="32" t="s">
        <v>2042</v>
      </c>
      <c r="D139" s="32" t="s">
        <v>72</v>
      </c>
      <c r="E139" s="32" t="s">
        <v>105</v>
      </c>
      <c r="F139" s="32" t="s">
        <v>2025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2014</v>
      </c>
    </row>
    <row r="140" spans="1:15" ht="15.75" hidden="1" x14ac:dyDescent="0.25">
      <c r="A140" s="31">
        <v>199</v>
      </c>
      <c r="B140" s="32" t="s">
        <v>1878</v>
      </c>
      <c r="C140" s="32" t="s">
        <v>1879</v>
      </c>
      <c r="D140" s="32" t="s">
        <v>72</v>
      </c>
      <c r="E140" s="32" t="s">
        <v>73</v>
      </c>
      <c r="F140" s="32" t="s">
        <v>2025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2014</v>
      </c>
      <c r="L140" s="32" t="s">
        <v>2014</v>
      </c>
      <c r="M140" s="32" t="s">
        <v>2014</v>
      </c>
      <c r="N140" s="32" t="s">
        <v>2014</v>
      </c>
      <c r="O140" s="32" t="s">
        <v>2014</v>
      </c>
    </row>
    <row r="141" spans="1:15" ht="15.75" x14ac:dyDescent="0.25">
      <c r="A141" s="31">
        <v>196</v>
      </c>
      <c r="B141" s="32" t="s">
        <v>338</v>
      </c>
      <c r="C141" s="32" t="s">
        <v>339</v>
      </c>
      <c r="D141" s="32" t="s">
        <v>72</v>
      </c>
      <c r="E141" s="32" t="s">
        <v>105</v>
      </c>
      <c r="F141" s="32" t="s">
        <v>2025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1203</v>
      </c>
    </row>
    <row r="142" spans="1:15" ht="15.75" hidden="1" x14ac:dyDescent="0.25">
      <c r="A142" s="31">
        <v>204</v>
      </c>
      <c r="B142" s="32" t="s">
        <v>1889</v>
      </c>
      <c r="C142" s="32" t="s">
        <v>2045</v>
      </c>
      <c r="D142" s="32" t="s">
        <v>2014</v>
      </c>
      <c r="E142" s="32" t="s">
        <v>82</v>
      </c>
      <c r="F142" s="32" t="s">
        <v>2025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1188</v>
      </c>
    </row>
    <row r="143" spans="1:15" ht="15.75" x14ac:dyDescent="0.25">
      <c r="A143" s="31">
        <v>198</v>
      </c>
      <c r="B143" s="32" t="s">
        <v>2043</v>
      </c>
      <c r="C143" s="32" t="s">
        <v>2044</v>
      </c>
      <c r="D143" s="32" t="s">
        <v>72</v>
      </c>
      <c r="E143" s="32" t="s">
        <v>105</v>
      </c>
      <c r="F143" s="32" t="s">
        <v>2025</v>
      </c>
      <c r="G143" s="32" t="s">
        <v>2025</v>
      </c>
      <c r="H143" s="32" t="s">
        <v>2025</v>
      </c>
      <c r="I143" s="32" t="s">
        <v>2014</v>
      </c>
      <c r="J143" s="32" t="s">
        <v>2025</v>
      </c>
      <c r="K143" s="32" t="s">
        <v>2014</v>
      </c>
      <c r="L143" s="32" t="s">
        <v>2014</v>
      </c>
      <c r="M143" s="32" t="s">
        <v>2014</v>
      </c>
      <c r="N143" s="32" t="s">
        <v>2014</v>
      </c>
      <c r="O143" s="32" t="s">
        <v>2014</v>
      </c>
    </row>
    <row r="144" spans="1:15" ht="15.75" hidden="1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2025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1188</v>
      </c>
    </row>
    <row r="145" spans="1:15" ht="15.75" hidden="1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2025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1188</v>
      </c>
    </row>
    <row r="146" spans="1:15" ht="15.75" hidden="1" x14ac:dyDescent="0.25">
      <c r="A146" s="31">
        <v>212</v>
      </c>
      <c r="B146" s="32" t="s">
        <v>1880</v>
      </c>
      <c r="C146" s="32" t="s">
        <v>1881</v>
      </c>
      <c r="D146" s="32" t="s">
        <v>72</v>
      </c>
      <c r="E146" s="32" t="s">
        <v>73</v>
      </c>
      <c r="F146" s="32" t="s">
        <v>2025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1274</v>
      </c>
      <c r="N146" s="32" t="s">
        <v>1201</v>
      </c>
      <c r="O146" s="32" t="s">
        <v>2014</v>
      </c>
    </row>
    <row r="147" spans="1:15" ht="15.75" hidden="1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2025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1188</v>
      </c>
    </row>
    <row r="148" spans="1:15" s="106" customFormat="1" ht="15.75" hidden="1" x14ac:dyDescent="0.25">
      <c r="A148" s="109">
        <v>214</v>
      </c>
      <c r="B148" s="110" t="s">
        <v>2563</v>
      </c>
      <c r="C148" s="110" t="s">
        <v>2564</v>
      </c>
      <c r="D148" s="110" t="s">
        <v>72</v>
      </c>
      <c r="E148" s="110" t="s">
        <v>82</v>
      </c>
      <c r="F148" s="110" t="s">
        <v>2025</v>
      </c>
      <c r="G148" s="110" t="s">
        <v>2027</v>
      </c>
      <c r="H148" s="110" t="s">
        <v>2027</v>
      </c>
      <c r="I148" s="110"/>
      <c r="J148" s="110" t="s">
        <v>2027</v>
      </c>
      <c r="K148" s="110"/>
      <c r="L148" s="110"/>
      <c r="M148" s="110"/>
      <c r="N148" s="110"/>
      <c r="O148" s="110"/>
    </row>
    <row r="149" spans="1:15" ht="15.75" hidden="1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2025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1188</v>
      </c>
    </row>
    <row r="150" spans="1:15" ht="15.75" hidden="1" x14ac:dyDescent="0.25">
      <c r="A150" s="31">
        <v>218</v>
      </c>
      <c r="B150" s="32" t="s">
        <v>1895</v>
      </c>
      <c r="C150" s="32" t="s">
        <v>2046</v>
      </c>
      <c r="D150" s="32" t="s">
        <v>72</v>
      </c>
      <c r="E150" s="32" t="s">
        <v>82</v>
      </c>
      <c r="F150" s="32" t="s">
        <v>2025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2014</v>
      </c>
    </row>
    <row r="151" spans="1:15" ht="15.75" hidden="1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2025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1188</v>
      </c>
    </row>
    <row r="152" spans="1:15" ht="15.75" hidden="1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2025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1188</v>
      </c>
    </row>
    <row r="153" spans="1:15" ht="15.75" hidden="1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2025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1182</v>
      </c>
    </row>
    <row r="154" spans="1:15" ht="15.75" hidden="1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2027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1184</v>
      </c>
    </row>
    <row r="155" spans="1:15" ht="15.75" hidden="1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2025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1180</v>
      </c>
    </row>
    <row r="156" spans="1:15" ht="15.75" hidden="1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2025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1178</v>
      </c>
    </row>
    <row r="157" spans="1:15" ht="15.75" x14ac:dyDescent="0.25">
      <c r="A157" s="31">
        <v>201</v>
      </c>
      <c r="B157" s="32" t="s">
        <v>344</v>
      </c>
      <c r="C157" s="32" t="s">
        <v>345</v>
      </c>
      <c r="D157" s="32" t="s">
        <v>87</v>
      </c>
      <c r="E157" s="32" t="s">
        <v>105</v>
      </c>
      <c r="F157" s="32" t="s">
        <v>2027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1177</v>
      </c>
    </row>
    <row r="158" spans="1:15" ht="15.75" hidden="1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2027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1187</v>
      </c>
    </row>
    <row r="159" spans="1:15" ht="15.75" hidden="1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2027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1187</v>
      </c>
    </row>
    <row r="160" spans="1:15" ht="31.5" hidden="1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2025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1177</v>
      </c>
    </row>
    <row r="161" spans="1:15" ht="15.75" hidden="1" x14ac:dyDescent="0.25">
      <c r="A161" s="31">
        <v>235</v>
      </c>
      <c r="B161" s="32" t="s">
        <v>394</v>
      </c>
      <c r="C161" s="32" t="s">
        <v>1269</v>
      </c>
      <c r="D161" s="32" t="s">
        <v>87</v>
      </c>
      <c r="E161" s="32" t="s">
        <v>73</v>
      </c>
      <c r="F161" s="32" t="s">
        <v>2027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1187</v>
      </c>
    </row>
    <row r="162" spans="1:15" ht="15.75" hidden="1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2027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1187</v>
      </c>
    </row>
    <row r="163" spans="1:15" ht="15.75" hidden="1" x14ac:dyDescent="0.25">
      <c r="A163" s="31">
        <v>238</v>
      </c>
      <c r="B163" s="32" t="s">
        <v>2121</v>
      </c>
      <c r="C163" s="32" t="s">
        <v>2122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1180</v>
      </c>
    </row>
    <row r="164" spans="1:15" ht="15.75" hidden="1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2027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1187</v>
      </c>
    </row>
    <row r="165" spans="1:15" ht="15.75" hidden="1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2027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1184</v>
      </c>
    </row>
    <row r="166" spans="1:15" ht="15.75" hidden="1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2025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1182</v>
      </c>
    </row>
    <row r="167" spans="1:15" ht="15.75" hidden="1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2027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75" hidden="1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2025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1182</v>
      </c>
    </row>
    <row r="169" spans="1:15" ht="15.75" hidden="1" x14ac:dyDescent="0.25">
      <c r="A169" s="31">
        <v>245</v>
      </c>
      <c r="B169" s="32" t="s">
        <v>2172</v>
      </c>
      <c r="C169" s="29" t="s">
        <v>2136</v>
      </c>
      <c r="D169" s="29" t="s">
        <v>72</v>
      </c>
      <c r="E169" s="29"/>
      <c r="F169" s="32" t="s">
        <v>2025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hidden="1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2027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1183</v>
      </c>
    </row>
    <row r="171" spans="1:15" ht="15.75" hidden="1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2025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1181</v>
      </c>
    </row>
    <row r="172" spans="1:15" ht="15.75" hidden="1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2025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1179</v>
      </c>
    </row>
    <row r="173" spans="1:15" ht="15.75" hidden="1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2025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1179</v>
      </c>
    </row>
    <row r="174" spans="1:15" ht="15.75" x14ac:dyDescent="0.25">
      <c r="A174" s="31">
        <v>208</v>
      </c>
      <c r="B174" s="32" t="s">
        <v>354</v>
      </c>
      <c r="C174" s="32" t="s">
        <v>355</v>
      </c>
      <c r="D174" s="32" t="s">
        <v>72</v>
      </c>
      <c r="E174" s="32" t="s">
        <v>105</v>
      </c>
      <c r="F174" s="32" t="s">
        <v>2025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1177</v>
      </c>
    </row>
    <row r="175" spans="1:15" ht="15.75" x14ac:dyDescent="0.25">
      <c r="A175" s="31">
        <v>228</v>
      </c>
      <c r="B175" s="32" t="s">
        <v>381</v>
      </c>
      <c r="C175" s="32" t="s">
        <v>382</v>
      </c>
      <c r="D175" s="32" t="s">
        <v>72</v>
      </c>
      <c r="E175" s="32" t="s">
        <v>105</v>
      </c>
      <c r="F175" s="32" t="s">
        <v>2025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77</v>
      </c>
      <c r="O175" s="32" t="s">
        <v>1177</v>
      </c>
    </row>
    <row r="176" spans="1:15" ht="15.75" x14ac:dyDescent="0.25">
      <c r="A176" s="31">
        <v>253</v>
      </c>
      <c r="B176" s="32" t="s">
        <v>512</v>
      </c>
      <c r="C176" s="32" t="s">
        <v>513</v>
      </c>
      <c r="D176" s="32" t="s">
        <v>87</v>
      </c>
      <c r="E176" s="32" t="s">
        <v>105</v>
      </c>
      <c r="F176" s="32" t="s">
        <v>2025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1202</v>
      </c>
    </row>
    <row r="177" spans="1:15" ht="15.75" hidden="1" x14ac:dyDescent="0.25">
      <c r="A177" s="31">
        <v>259</v>
      </c>
      <c r="B177" s="32" t="s">
        <v>2158</v>
      </c>
      <c r="C177" s="29" t="s">
        <v>2159</v>
      </c>
      <c r="D177" s="29" t="s">
        <v>72</v>
      </c>
      <c r="E177" s="29" t="s">
        <v>73</v>
      </c>
      <c r="F177" s="32" t="s">
        <v>2025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256</v>
      </c>
      <c r="B178" s="32" t="s">
        <v>518</v>
      </c>
      <c r="C178" s="32" t="s">
        <v>519</v>
      </c>
      <c r="D178" s="32" t="s">
        <v>87</v>
      </c>
      <c r="E178" s="32" t="s">
        <v>105</v>
      </c>
      <c r="F178" s="32" t="s">
        <v>2025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1202</v>
      </c>
    </row>
    <row r="179" spans="1:15" ht="15.75" x14ac:dyDescent="0.25">
      <c r="A179" s="31">
        <v>257</v>
      </c>
      <c r="B179" s="32" t="s">
        <v>520</v>
      </c>
      <c r="C179" s="32" t="s">
        <v>521</v>
      </c>
      <c r="D179" s="32" t="s">
        <v>87</v>
      </c>
      <c r="E179" s="32" t="s">
        <v>105</v>
      </c>
      <c r="F179" s="32" t="s">
        <v>2025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1202</v>
      </c>
    </row>
    <row r="180" spans="1:15" ht="15.75" hidden="1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2027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1178</v>
      </c>
    </row>
    <row r="181" spans="1:15" ht="15.75" hidden="1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2025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1185</v>
      </c>
    </row>
    <row r="182" spans="1:15" ht="15.75" hidden="1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2025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1185</v>
      </c>
    </row>
    <row r="183" spans="1:15" ht="15.75" hidden="1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2025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1188</v>
      </c>
    </row>
    <row r="184" spans="1:15" ht="15.75" hidden="1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2025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1183</v>
      </c>
    </row>
    <row r="185" spans="1:15" ht="15.75" x14ac:dyDescent="0.25">
      <c r="A185" s="31">
        <v>261</v>
      </c>
      <c r="B185" s="32" t="s">
        <v>526</v>
      </c>
      <c r="C185" s="32" t="s">
        <v>527</v>
      </c>
      <c r="D185" s="32" t="s">
        <v>87</v>
      </c>
      <c r="E185" s="32" t="s">
        <v>105</v>
      </c>
      <c r="F185" s="32" t="s">
        <v>2025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77</v>
      </c>
      <c r="M185" s="32" t="s">
        <v>74</v>
      </c>
      <c r="N185" s="32" t="s">
        <v>77</v>
      </c>
      <c r="O185" s="32" t="s">
        <v>1202</v>
      </c>
    </row>
    <row r="186" spans="1:15" ht="15.75" x14ac:dyDescent="0.25">
      <c r="A186" s="31">
        <v>262</v>
      </c>
      <c r="B186" s="32" t="s">
        <v>528</v>
      </c>
      <c r="C186" s="32" t="s">
        <v>529</v>
      </c>
      <c r="D186" s="32" t="s">
        <v>87</v>
      </c>
      <c r="E186" s="32" t="s">
        <v>105</v>
      </c>
      <c r="F186" s="32" t="s">
        <v>2027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74</v>
      </c>
      <c r="M186" s="32" t="s">
        <v>74</v>
      </c>
      <c r="N186" s="32" t="s">
        <v>74</v>
      </c>
      <c r="O186" s="32" t="s">
        <v>1202</v>
      </c>
    </row>
    <row r="187" spans="1:15" ht="15.75" x14ac:dyDescent="0.25">
      <c r="A187" s="31">
        <v>275</v>
      </c>
      <c r="B187" s="32" t="s">
        <v>551</v>
      </c>
      <c r="C187" s="32" t="s">
        <v>51</v>
      </c>
      <c r="D187" s="32" t="s">
        <v>87</v>
      </c>
      <c r="E187" s="32" t="s">
        <v>105</v>
      </c>
      <c r="F187" s="32" t="s">
        <v>2025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1202</v>
      </c>
    </row>
    <row r="188" spans="1:15" ht="15.75" hidden="1" x14ac:dyDescent="0.25">
      <c r="A188" s="31">
        <v>279</v>
      </c>
      <c r="B188" s="32" t="s">
        <v>1198</v>
      </c>
      <c r="C188" s="32" t="s">
        <v>1199</v>
      </c>
      <c r="D188" s="32" t="s">
        <v>72</v>
      </c>
      <c r="E188" s="32" t="s">
        <v>73</v>
      </c>
      <c r="F188" s="32" t="s">
        <v>2025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1183</v>
      </c>
    </row>
    <row r="189" spans="1:15" ht="15.75" hidden="1" x14ac:dyDescent="0.25">
      <c r="A189" s="31">
        <v>280</v>
      </c>
      <c r="B189" s="32" t="s">
        <v>1196</v>
      </c>
      <c r="C189" s="32" t="s">
        <v>1197</v>
      </c>
      <c r="D189" s="32" t="s">
        <v>87</v>
      </c>
      <c r="E189" s="32" t="s">
        <v>73</v>
      </c>
      <c r="F189" s="32" t="s">
        <v>2025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1185</v>
      </c>
    </row>
    <row r="190" spans="1:15" ht="15.75" hidden="1" x14ac:dyDescent="0.25">
      <c r="A190" s="31">
        <v>281</v>
      </c>
      <c r="B190" s="32" t="s">
        <v>1229</v>
      </c>
      <c r="C190" s="32" t="s">
        <v>1230</v>
      </c>
      <c r="D190" s="32" t="s">
        <v>72</v>
      </c>
      <c r="E190" s="32" t="s">
        <v>73</v>
      </c>
      <c r="F190" s="32" t="s">
        <v>2025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1178</v>
      </c>
    </row>
    <row r="191" spans="1:15" ht="31.5" x14ac:dyDescent="0.25">
      <c r="A191" s="31">
        <v>276</v>
      </c>
      <c r="B191" s="32" t="s">
        <v>552</v>
      </c>
      <c r="C191" s="32" t="s">
        <v>553</v>
      </c>
      <c r="D191" s="32" t="s">
        <v>72</v>
      </c>
      <c r="E191" s="32" t="s">
        <v>105</v>
      </c>
      <c r="F191" s="32" t="s">
        <v>2025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1207</v>
      </c>
    </row>
    <row r="192" spans="1:15" ht="15.75" x14ac:dyDescent="0.25">
      <c r="A192" s="31">
        <v>277</v>
      </c>
      <c r="B192" s="32" t="s">
        <v>554</v>
      </c>
      <c r="C192" s="32" t="s">
        <v>555</v>
      </c>
      <c r="D192" s="32" t="s">
        <v>87</v>
      </c>
      <c r="E192" s="32" t="s">
        <v>105</v>
      </c>
      <c r="F192" s="32" t="s">
        <v>2025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1202</v>
      </c>
    </row>
    <row r="193" spans="1:15" ht="15.75" x14ac:dyDescent="0.25">
      <c r="A193" s="31">
        <v>282</v>
      </c>
      <c r="B193" s="32" t="s">
        <v>562</v>
      </c>
      <c r="C193" s="32" t="s">
        <v>563</v>
      </c>
      <c r="D193" s="32" t="s">
        <v>72</v>
      </c>
      <c r="E193" s="32" t="s">
        <v>105</v>
      </c>
      <c r="F193" s="32" t="s">
        <v>2025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1201</v>
      </c>
    </row>
    <row r="194" spans="1:15" ht="31.5" x14ac:dyDescent="0.25">
      <c r="A194" s="31">
        <v>283</v>
      </c>
      <c r="B194" s="32" t="s">
        <v>564</v>
      </c>
      <c r="C194" s="32" t="s">
        <v>565</v>
      </c>
      <c r="D194" s="32" t="s">
        <v>130</v>
      </c>
      <c r="E194" s="32" t="s">
        <v>105</v>
      </c>
      <c r="F194" s="32" t="s">
        <v>2025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77</v>
      </c>
      <c r="O194" s="32" t="s">
        <v>1201</v>
      </c>
    </row>
    <row r="195" spans="1:15" ht="15.75" hidden="1" x14ac:dyDescent="0.25">
      <c r="A195" s="31">
        <v>289</v>
      </c>
      <c r="B195" s="32" t="s">
        <v>2223</v>
      </c>
      <c r="C195" s="29" t="s">
        <v>2224</v>
      </c>
      <c r="D195" s="29" t="s">
        <v>87</v>
      </c>
      <c r="E195" s="29" t="s">
        <v>82</v>
      </c>
      <c r="F195" s="32" t="s">
        <v>2025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2014</v>
      </c>
    </row>
    <row r="196" spans="1:15" ht="15.75" x14ac:dyDescent="0.25">
      <c r="A196" s="31">
        <v>285</v>
      </c>
      <c r="B196" s="32" t="s">
        <v>568</v>
      </c>
      <c r="C196" s="32" t="s">
        <v>569</v>
      </c>
      <c r="D196" s="32" t="s">
        <v>72</v>
      </c>
      <c r="E196" s="32" t="s">
        <v>105</v>
      </c>
      <c r="F196" s="32" t="s">
        <v>2025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1203</v>
      </c>
    </row>
    <row r="197" spans="1:15" ht="15.75" x14ac:dyDescent="0.25">
      <c r="A197" s="31">
        <v>288</v>
      </c>
      <c r="B197" s="32" t="s">
        <v>2291</v>
      </c>
      <c r="C197" s="29" t="str">
        <f>VLOOKUP(A197,'LISTADO ATM'!$A$2:$B$823,2,0)</f>
        <v xml:space="preserve">ATM Oficina Camino Real II (Puerto Plata) </v>
      </c>
      <c r="D197" s="29"/>
      <c r="E197" s="29" t="s">
        <v>1273</v>
      </c>
      <c r="F197" s="32" t="s">
        <v>1298</v>
      </c>
      <c r="G197" s="32" t="s">
        <v>1298</v>
      </c>
      <c r="H197" s="32" t="s">
        <v>1298</v>
      </c>
      <c r="I197" s="32" t="s">
        <v>1298</v>
      </c>
      <c r="J197" s="32" t="s">
        <v>1298</v>
      </c>
      <c r="K197" s="32" t="s">
        <v>1298</v>
      </c>
      <c r="L197" s="32" t="s">
        <v>1298</v>
      </c>
      <c r="M197" s="32" t="s">
        <v>1298</v>
      </c>
      <c r="N197" s="32"/>
      <c r="O197" s="32"/>
    </row>
    <row r="198" spans="1:15" ht="31.5" x14ac:dyDescent="0.25">
      <c r="A198" s="31">
        <v>290</v>
      </c>
      <c r="B198" s="32" t="s">
        <v>576</v>
      </c>
      <c r="C198" s="32" t="s">
        <v>577</v>
      </c>
      <c r="D198" s="32" t="s">
        <v>72</v>
      </c>
      <c r="E198" s="32" t="s">
        <v>105</v>
      </c>
      <c r="F198" s="32" t="s">
        <v>2025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77</v>
      </c>
      <c r="O198" s="32" t="s">
        <v>1207</v>
      </c>
    </row>
    <row r="199" spans="1:15" ht="31.5" hidden="1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2025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1189</v>
      </c>
    </row>
    <row r="200" spans="1:15" ht="31.5" hidden="1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2025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1189</v>
      </c>
    </row>
    <row r="201" spans="1:15" ht="31.5" hidden="1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2025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1189</v>
      </c>
    </row>
    <row r="202" spans="1:15" ht="15.75" hidden="1" x14ac:dyDescent="0.25">
      <c r="A202" s="31">
        <v>296</v>
      </c>
      <c r="B202" s="32" t="s">
        <v>588</v>
      </c>
      <c r="C202" s="32" t="s">
        <v>1204</v>
      </c>
      <c r="D202" s="32" t="s">
        <v>72</v>
      </c>
      <c r="E202" s="32" t="s">
        <v>90</v>
      </c>
      <c r="F202" s="32" t="s">
        <v>2025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1177</v>
      </c>
    </row>
    <row r="203" spans="1:15" ht="15.75" hidden="1" x14ac:dyDescent="0.25">
      <c r="A203" s="31">
        <v>297</v>
      </c>
      <c r="B203" s="32" t="s">
        <v>1253</v>
      </c>
      <c r="C203" s="32" t="s">
        <v>1254</v>
      </c>
      <c r="D203" s="32" t="s">
        <v>72</v>
      </c>
      <c r="E203" s="32" t="s">
        <v>90</v>
      </c>
      <c r="F203" s="32" t="s">
        <v>2025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1177</v>
      </c>
    </row>
    <row r="204" spans="1:15" ht="15.75" hidden="1" x14ac:dyDescent="0.25">
      <c r="A204" s="31">
        <v>298</v>
      </c>
      <c r="B204" s="32" t="s">
        <v>1225</v>
      </c>
      <c r="C204" s="32" t="s">
        <v>1226</v>
      </c>
      <c r="D204" s="32" t="s">
        <v>72</v>
      </c>
      <c r="E204" s="32" t="s">
        <v>73</v>
      </c>
      <c r="F204" s="32" t="s">
        <v>2025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1178</v>
      </c>
    </row>
    <row r="205" spans="1:15" ht="15.75" x14ac:dyDescent="0.25">
      <c r="A205" s="31">
        <v>291</v>
      </c>
      <c r="B205" s="32" t="s">
        <v>578</v>
      </c>
      <c r="C205" s="32" t="s">
        <v>579</v>
      </c>
      <c r="D205" s="32" t="s">
        <v>72</v>
      </c>
      <c r="E205" s="32" t="s">
        <v>105</v>
      </c>
      <c r="F205" s="32" t="s">
        <v>2025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1201</v>
      </c>
    </row>
    <row r="206" spans="1:15" ht="15.75" hidden="1" x14ac:dyDescent="0.25">
      <c r="A206" s="31">
        <v>300</v>
      </c>
      <c r="B206" s="32" t="s">
        <v>1221</v>
      </c>
      <c r="C206" s="32" t="s">
        <v>1222</v>
      </c>
      <c r="D206" s="32" t="s">
        <v>72</v>
      </c>
      <c r="E206" s="32" t="s">
        <v>73</v>
      </c>
      <c r="F206" s="32" t="s">
        <v>2025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1180</v>
      </c>
    </row>
    <row r="207" spans="1:15" ht="15.75" hidden="1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2025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1179</v>
      </c>
    </row>
    <row r="208" spans="1:15" ht="15.75" hidden="1" x14ac:dyDescent="0.25">
      <c r="A208" s="31">
        <v>302</v>
      </c>
      <c r="B208" s="32" t="s">
        <v>1223</v>
      </c>
      <c r="C208" s="32" t="s">
        <v>1224</v>
      </c>
      <c r="D208" s="32" t="s">
        <v>72</v>
      </c>
      <c r="E208" s="32" t="s">
        <v>73</v>
      </c>
      <c r="F208" s="32" t="s">
        <v>2025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1185</v>
      </c>
    </row>
    <row r="209" spans="1:15" ht="15.75" x14ac:dyDescent="0.25">
      <c r="A209" s="31">
        <v>292</v>
      </c>
      <c r="B209" s="32" t="s">
        <v>580</v>
      </c>
      <c r="C209" s="32" t="s">
        <v>581</v>
      </c>
      <c r="D209" s="32" t="s">
        <v>72</v>
      </c>
      <c r="E209" s="32" t="s">
        <v>105</v>
      </c>
      <c r="F209" s="32" t="s">
        <v>2025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1177</v>
      </c>
    </row>
    <row r="210" spans="1:15" ht="15.75" x14ac:dyDescent="0.25">
      <c r="A210" s="31">
        <v>299</v>
      </c>
      <c r="B210" s="32" t="s">
        <v>1247</v>
      </c>
      <c r="C210" s="32" t="s">
        <v>1248</v>
      </c>
      <c r="D210" s="32" t="s">
        <v>72</v>
      </c>
      <c r="E210" s="32" t="s">
        <v>105</v>
      </c>
      <c r="F210" s="32" t="s">
        <v>2025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74</v>
      </c>
      <c r="O210" s="32" t="s">
        <v>1177</v>
      </c>
    </row>
    <row r="211" spans="1:15" ht="15.75" x14ac:dyDescent="0.25">
      <c r="A211" s="31">
        <v>304</v>
      </c>
      <c r="B211" s="32" t="s">
        <v>1249</v>
      </c>
      <c r="C211" s="32" t="s">
        <v>1250</v>
      </c>
      <c r="D211" s="32" t="s">
        <v>72</v>
      </c>
      <c r="E211" s="32" t="s">
        <v>105</v>
      </c>
      <c r="F211" s="32" t="s">
        <v>2025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77</v>
      </c>
      <c r="L211" s="32" t="s">
        <v>77</v>
      </c>
      <c r="M211" s="32" t="s">
        <v>77</v>
      </c>
      <c r="N211" s="32" t="s">
        <v>74</v>
      </c>
      <c r="O211" s="32" t="s">
        <v>1201</v>
      </c>
    </row>
    <row r="212" spans="1:15" ht="15.75" hidden="1" x14ac:dyDescent="0.25">
      <c r="A212" s="31">
        <v>308</v>
      </c>
      <c r="B212" s="32" t="s">
        <v>2583</v>
      </c>
      <c r="C212" s="29" t="s">
        <v>2576</v>
      </c>
      <c r="D212" s="29" t="s">
        <v>72</v>
      </c>
      <c r="E212" s="29" t="s">
        <v>73</v>
      </c>
      <c r="F212" s="32" t="s">
        <v>2027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75" hidden="1" x14ac:dyDescent="0.25">
      <c r="A213" s="31">
        <v>309</v>
      </c>
      <c r="B213" s="32" t="s">
        <v>1930</v>
      </c>
      <c r="C213" s="32" t="s">
        <v>2047</v>
      </c>
      <c r="D213" s="32" t="s">
        <v>72</v>
      </c>
      <c r="E213" s="32" t="s">
        <v>82</v>
      </c>
      <c r="F213" s="32" t="s">
        <v>2025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2014</v>
      </c>
    </row>
    <row r="214" spans="1:15" ht="15.75" x14ac:dyDescent="0.25">
      <c r="A214" s="31">
        <v>306</v>
      </c>
      <c r="B214" s="32" t="s">
        <v>1929</v>
      </c>
      <c r="C214" s="32" t="s">
        <v>1886</v>
      </c>
      <c r="D214" s="32" t="s">
        <v>72</v>
      </c>
      <c r="E214" s="32" t="s">
        <v>105</v>
      </c>
      <c r="F214" s="32" t="s">
        <v>2025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77</v>
      </c>
      <c r="O214" s="32" t="s">
        <v>2014</v>
      </c>
    </row>
    <row r="215" spans="1:15" ht="15.75" hidden="1" x14ac:dyDescent="0.25">
      <c r="A215" s="31">
        <v>311</v>
      </c>
      <c r="B215" s="32" t="s">
        <v>2518</v>
      </c>
      <c r="C215" s="29" t="s">
        <v>2179</v>
      </c>
      <c r="D215" s="29" t="s">
        <v>72</v>
      </c>
      <c r="E215" s="29" t="s">
        <v>90</v>
      </c>
      <c r="F215" s="32" t="s">
        <v>2025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75" hidden="1" x14ac:dyDescent="0.25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2025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1181</v>
      </c>
    </row>
    <row r="217" spans="1:15" ht="15.75" hidden="1" x14ac:dyDescent="0.25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2025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1177</v>
      </c>
    </row>
    <row r="218" spans="1:15" ht="15.75" x14ac:dyDescent="0.25">
      <c r="A218" s="31">
        <v>307</v>
      </c>
      <c r="B218" s="32" t="s">
        <v>2188</v>
      </c>
      <c r="C218" s="29" t="s">
        <v>2475</v>
      </c>
      <c r="D218" s="29"/>
      <c r="E218" s="29" t="s">
        <v>105</v>
      </c>
      <c r="F218" s="32" t="s">
        <v>2027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74</v>
      </c>
      <c r="M218" s="32" t="s">
        <v>74</v>
      </c>
      <c r="N218" s="32" t="s">
        <v>77</v>
      </c>
      <c r="O218" s="32" t="s">
        <v>1205</v>
      </c>
    </row>
    <row r="219" spans="1:15" ht="15.75" hidden="1" x14ac:dyDescent="0.25">
      <c r="A219" s="31">
        <v>317</v>
      </c>
      <c r="B219" s="32" t="s">
        <v>1932</v>
      </c>
      <c r="C219" s="32" t="s">
        <v>1935</v>
      </c>
      <c r="D219" s="32" t="s">
        <v>72</v>
      </c>
      <c r="E219" s="32" t="s">
        <v>73</v>
      </c>
      <c r="F219" s="32" t="s">
        <v>2025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2014</v>
      </c>
    </row>
    <row r="220" spans="1:15" ht="15.75" hidden="1" x14ac:dyDescent="0.25">
      <c r="A220" s="31">
        <v>318</v>
      </c>
      <c r="B220" s="32" t="s">
        <v>1947</v>
      </c>
      <c r="C220" s="32" t="s">
        <v>2048</v>
      </c>
      <c r="D220" s="32" t="s">
        <v>72</v>
      </c>
      <c r="E220" s="32" t="s">
        <v>2014</v>
      </c>
      <c r="F220" s="32" t="s">
        <v>2025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1181</v>
      </c>
    </row>
    <row r="221" spans="1:15" ht="15.75" hidden="1" x14ac:dyDescent="0.25">
      <c r="A221" s="31">
        <v>319</v>
      </c>
      <c r="B221" s="32" t="s">
        <v>1960</v>
      </c>
      <c r="C221" s="32" t="s">
        <v>2049</v>
      </c>
      <c r="D221" s="32" t="s">
        <v>2014</v>
      </c>
      <c r="E221" s="32" t="s">
        <v>73</v>
      </c>
      <c r="F221" s="32" t="s">
        <v>2025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2014</v>
      </c>
    </row>
    <row r="222" spans="1:15" ht="15.75" hidden="1" x14ac:dyDescent="0.25">
      <c r="A222" s="31">
        <v>320</v>
      </c>
      <c r="B222" s="32" t="s">
        <v>2050</v>
      </c>
      <c r="C222" s="32" t="s">
        <v>2051</v>
      </c>
      <c r="D222" s="32" t="s">
        <v>2014</v>
      </c>
      <c r="E222" s="32" t="s">
        <v>2014</v>
      </c>
      <c r="F222" s="32" t="s">
        <v>2025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2014</v>
      </c>
    </row>
    <row r="223" spans="1:15" ht="31.5" hidden="1" x14ac:dyDescent="0.25">
      <c r="A223" s="31">
        <v>321</v>
      </c>
      <c r="B223" s="32" t="s">
        <v>607</v>
      </c>
      <c r="C223" s="32" t="s">
        <v>1266</v>
      </c>
      <c r="D223" s="32" t="s">
        <v>130</v>
      </c>
      <c r="E223" s="32" t="s">
        <v>73</v>
      </c>
      <c r="F223" s="32" t="s">
        <v>2025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1183</v>
      </c>
    </row>
    <row r="224" spans="1:15" ht="15.75" hidden="1" x14ac:dyDescent="0.25">
      <c r="A224" s="31">
        <v>325</v>
      </c>
      <c r="B224" s="32" t="s">
        <v>1916</v>
      </c>
      <c r="C224" s="32" t="s">
        <v>1921</v>
      </c>
      <c r="D224" s="32" t="s">
        <v>72</v>
      </c>
      <c r="E224" s="32" t="s">
        <v>73</v>
      </c>
      <c r="F224" s="32" t="s">
        <v>2025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2014</v>
      </c>
    </row>
    <row r="225" spans="1:15" ht="15.75" hidden="1" x14ac:dyDescent="0.25">
      <c r="A225" s="31">
        <v>326</v>
      </c>
      <c r="B225" s="32" t="s">
        <v>612</v>
      </c>
      <c r="C225" s="32" t="s">
        <v>1265</v>
      </c>
      <c r="D225" s="32" t="s">
        <v>72</v>
      </c>
      <c r="E225" s="32" t="s">
        <v>73</v>
      </c>
      <c r="F225" s="32" t="s">
        <v>2025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1183</v>
      </c>
    </row>
    <row r="226" spans="1:15" ht="15.75" hidden="1" x14ac:dyDescent="0.25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2025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1182</v>
      </c>
    </row>
    <row r="227" spans="1:15" ht="15.75" hidden="1" x14ac:dyDescent="0.25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2027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1188</v>
      </c>
    </row>
    <row r="228" spans="1:15" ht="15.75" hidden="1" x14ac:dyDescent="0.25">
      <c r="A228" s="31">
        <v>331</v>
      </c>
      <c r="B228" s="32" t="s">
        <v>1887</v>
      </c>
      <c r="C228" s="32" t="s">
        <v>2052</v>
      </c>
      <c r="D228" s="32" t="s">
        <v>2014</v>
      </c>
      <c r="E228" s="32" t="s">
        <v>2014</v>
      </c>
      <c r="F228" s="32" t="s">
        <v>2025</v>
      </c>
      <c r="G228" s="32" t="s">
        <v>1298</v>
      </c>
      <c r="H228" s="32" t="s">
        <v>1298</v>
      </c>
      <c r="I228" s="32" t="s">
        <v>1298</v>
      </c>
      <c r="J228" s="32" t="s">
        <v>1298</v>
      </c>
      <c r="K228" s="32" t="s">
        <v>1298</v>
      </c>
      <c r="L228" s="32" t="s">
        <v>1298</v>
      </c>
      <c r="M228" s="32" t="s">
        <v>1298</v>
      </c>
      <c r="N228" s="32" t="s">
        <v>1298</v>
      </c>
      <c r="O228" s="32" t="s">
        <v>2014</v>
      </c>
    </row>
    <row r="229" spans="1:15" ht="15.75" hidden="1" x14ac:dyDescent="0.25">
      <c r="A229" s="31">
        <v>332</v>
      </c>
      <c r="B229" s="32" t="s">
        <v>1890</v>
      </c>
      <c r="C229" s="32" t="s">
        <v>2053</v>
      </c>
      <c r="D229" s="32" t="s">
        <v>2014</v>
      </c>
      <c r="E229" s="32" t="s">
        <v>2014</v>
      </c>
      <c r="F229" s="32" t="s">
        <v>2025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2014</v>
      </c>
    </row>
    <row r="230" spans="1:15" ht="15.75" hidden="1" x14ac:dyDescent="0.25">
      <c r="A230" s="31">
        <v>333</v>
      </c>
      <c r="B230" s="32" t="s">
        <v>2054</v>
      </c>
      <c r="C230" s="32" t="s">
        <v>2055</v>
      </c>
      <c r="D230" s="32" t="s">
        <v>2014</v>
      </c>
      <c r="E230" s="32" t="s">
        <v>2014</v>
      </c>
      <c r="F230" s="32" t="s">
        <v>2025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2014</v>
      </c>
    </row>
    <row r="231" spans="1:15" ht="15.75" x14ac:dyDescent="0.25">
      <c r="A231" s="31">
        <v>310</v>
      </c>
      <c r="B231" s="32" t="s">
        <v>595</v>
      </c>
      <c r="C231" s="32" t="s">
        <v>596</v>
      </c>
      <c r="D231" s="32" t="s">
        <v>87</v>
      </c>
      <c r="E231" s="32" t="s">
        <v>105</v>
      </c>
      <c r="F231" s="32" t="s">
        <v>2025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77</v>
      </c>
      <c r="O231" s="32" t="s">
        <v>1177</v>
      </c>
    </row>
    <row r="232" spans="1:15" ht="15.75" hidden="1" x14ac:dyDescent="0.25">
      <c r="A232" s="31">
        <v>335</v>
      </c>
      <c r="B232" s="32" t="s">
        <v>1908</v>
      </c>
      <c r="C232" s="32" t="s">
        <v>1909</v>
      </c>
      <c r="D232" s="32" t="s">
        <v>72</v>
      </c>
      <c r="E232" s="32" t="s">
        <v>73</v>
      </c>
      <c r="F232" s="32" t="s">
        <v>2025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2014</v>
      </c>
    </row>
    <row r="233" spans="1:15" ht="15.75" hidden="1" x14ac:dyDescent="0.25">
      <c r="A233" s="31">
        <v>336</v>
      </c>
      <c r="B233" s="32" t="s">
        <v>2194</v>
      </c>
      <c r="C233" s="29" t="s">
        <v>2139</v>
      </c>
      <c r="D233" s="29" t="s">
        <v>72</v>
      </c>
      <c r="E233" s="29" t="s">
        <v>73</v>
      </c>
      <c r="F233" s="32" t="s">
        <v>2025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75" x14ac:dyDescent="0.25">
      <c r="A234" s="31">
        <v>315</v>
      </c>
      <c r="B234" s="32" t="s">
        <v>603</v>
      </c>
      <c r="C234" s="32" t="s">
        <v>604</v>
      </c>
      <c r="D234" s="32" t="s">
        <v>72</v>
      </c>
      <c r="E234" s="32" t="s">
        <v>105</v>
      </c>
      <c r="F234" s="32" t="s">
        <v>2025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1202</v>
      </c>
    </row>
    <row r="235" spans="1:15" ht="15.75" hidden="1" x14ac:dyDescent="0.25">
      <c r="A235" s="31">
        <v>338</v>
      </c>
      <c r="B235" s="32" t="s">
        <v>1896</v>
      </c>
      <c r="C235" s="32" t="s">
        <v>1897</v>
      </c>
      <c r="D235" s="32" t="s">
        <v>72</v>
      </c>
      <c r="E235" s="32" t="s">
        <v>73</v>
      </c>
      <c r="F235" s="32" t="s">
        <v>2025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2014</v>
      </c>
      <c r="O235" s="32" t="s">
        <v>2014</v>
      </c>
    </row>
    <row r="236" spans="1:15" ht="15.75" hidden="1" x14ac:dyDescent="0.25">
      <c r="A236" s="31">
        <v>339</v>
      </c>
      <c r="B236" s="32" t="s">
        <v>1953</v>
      </c>
      <c r="C236" s="32" t="s">
        <v>2057</v>
      </c>
      <c r="D236" s="32" t="s">
        <v>72</v>
      </c>
      <c r="E236" s="32" t="s">
        <v>73</v>
      </c>
      <c r="F236" s="32" t="s">
        <v>2027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1178</v>
      </c>
    </row>
    <row r="237" spans="1:15" ht="15.75" hidden="1" x14ac:dyDescent="0.25">
      <c r="A237" s="31">
        <v>342</v>
      </c>
      <c r="B237" s="32" t="s">
        <v>2191</v>
      </c>
      <c r="C237" s="29" t="s">
        <v>2180</v>
      </c>
      <c r="D237" s="29" t="s">
        <v>72</v>
      </c>
      <c r="E237" s="29" t="s">
        <v>90</v>
      </c>
      <c r="F237" s="32" t="s">
        <v>2027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75" hidden="1" x14ac:dyDescent="0.25">
      <c r="A238" s="31">
        <v>345</v>
      </c>
      <c r="B238" s="32" t="s">
        <v>2502</v>
      </c>
      <c r="C238" s="29" t="s">
        <v>2489</v>
      </c>
      <c r="D238" s="29"/>
      <c r="E238" s="29" t="s">
        <v>82</v>
      </c>
      <c r="F238" s="32" t="s">
        <v>1298</v>
      </c>
      <c r="G238" s="32" t="s">
        <v>1298</v>
      </c>
      <c r="H238" s="32" t="s">
        <v>1298</v>
      </c>
      <c r="I238" s="32" t="s">
        <v>1298</v>
      </c>
      <c r="J238" s="32" t="s">
        <v>1298</v>
      </c>
      <c r="K238" s="32" t="s">
        <v>1298</v>
      </c>
      <c r="L238" s="32" t="s">
        <v>1298</v>
      </c>
      <c r="M238" s="32" t="s">
        <v>1298</v>
      </c>
      <c r="N238" s="32" t="s">
        <v>1298</v>
      </c>
      <c r="O238" s="32"/>
    </row>
    <row r="239" spans="1:15" ht="15.75" hidden="1" x14ac:dyDescent="0.25">
      <c r="A239" s="31">
        <v>346</v>
      </c>
      <c r="B239" s="32" t="s">
        <v>2292</v>
      </c>
      <c r="C239" s="29" t="s">
        <v>2213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1183</v>
      </c>
    </row>
    <row r="240" spans="1:15" ht="15.75" hidden="1" x14ac:dyDescent="0.25">
      <c r="A240" s="31">
        <v>347</v>
      </c>
      <c r="B240" s="32" t="s">
        <v>2205</v>
      </c>
      <c r="C240" s="29" t="s">
        <v>2476</v>
      </c>
      <c r="D240" s="29"/>
      <c r="E240" s="29" t="s">
        <v>73</v>
      </c>
      <c r="F240" s="32" t="s">
        <v>1298</v>
      </c>
      <c r="G240" s="32" t="s">
        <v>1298</v>
      </c>
      <c r="H240" s="32" t="s">
        <v>1298</v>
      </c>
      <c r="I240" s="32" t="s">
        <v>1298</v>
      </c>
      <c r="J240" s="32" t="s">
        <v>1298</v>
      </c>
      <c r="K240" s="32" t="s">
        <v>1298</v>
      </c>
      <c r="L240" s="32" t="s">
        <v>1298</v>
      </c>
      <c r="M240" s="32" t="s">
        <v>1298</v>
      </c>
      <c r="N240" s="32"/>
      <c r="O240" s="32"/>
    </row>
    <row r="241" spans="1:15" ht="15.75" x14ac:dyDescent="0.25">
      <c r="A241" s="31">
        <v>334</v>
      </c>
      <c r="B241" s="32" t="s">
        <v>1963</v>
      </c>
      <c r="C241" s="32" t="s">
        <v>2056</v>
      </c>
      <c r="D241" s="32" t="s">
        <v>2014</v>
      </c>
      <c r="E241" s="32" t="s">
        <v>105</v>
      </c>
      <c r="F241" s="32" t="s">
        <v>2027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1177</v>
      </c>
    </row>
    <row r="242" spans="1:15" ht="15.75" hidden="1" x14ac:dyDescent="0.25">
      <c r="A242" s="31">
        <v>349</v>
      </c>
      <c r="B242" s="32" t="s">
        <v>2503</v>
      </c>
      <c r="C242" s="29" t="s">
        <v>2490</v>
      </c>
      <c r="D242" s="29" t="s">
        <v>72</v>
      </c>
      <c r="E242" s="29" t="s">
        <v>73</v>
      </c>
      <c r="F242" s="32" t="s">
        <v>2025</v>
      </c>
      <c r="G242" s="32" t="s">
        <v>77</v>
      </c>
      <c r="H242" s="32" t="s">
        <v>77</v>
      </c>
      <c r="I242" s="32" t="s">
        <v>1298</v>
      </c>
      <c r="J242" s="32" t="s">
        <v>77</v>
      </c>
      <c r="K242" s="32" t="s">
        <v>1298</v>
      </c>
      <c r="L242" s="32" t="s">
        <v>1298</v>
      </c>
      <c r="M242" s="32" t="s">
        <v>1298</v>
      </c>
      <c r="N242" s="32" t="s">
        <v>1298</v>
      </c>
      <c r="O242" s="32"/>
    </row>
    <row r="243" spans="1:15" ht="15.75" x14ac:dyDescent="0.25">
      <c r="A243" s="31">
        <v>337</v>
      </c>
      <c r="B243" s="32" t="s">
        <v>1928</v>
      </c>
      <c r="C243" s="32" t="s">
        <v>1927</v>
      </c>
      <c r="D243" s="32" t="s">
        <v>72</v>
      </c>
      <c r="E243" s="32" t="s">
        <v>105</v>
      </c>
      <c r="F243" s="32" t="s">
        <v>2025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2014</v>
      </c>
    </row>
    <row r="244" spans="1:15" ht="15.75" x14ac:dyDescent="0.25">
      <c r="A244" s="31">
        <v>348</v>
      </c>
      <c r="B244" s="32" t="s">
        <v>2543</v>
      </c>
      <c r="C244" s="29" t="s">
        <v>2562</v>
      </c>
      <c r="D244" s="29" t="s">
        <v>72</v>
      </c>
      <c r="E244" s="29" t="s">
        <v>105</v>
      </c>
      <c r="F244" s="32" t="s">
        <v>1298</v>
      </c>
      <c r="G244" s="32" t="s">
        <v>1298</v>
      </c>
      <c r="H244" s="32" t="s">
        <v>1298</v>
      </c>
      <c r="I244" s="32" t="s">
        <v>1298</v>
      </c>
      <c r="J244" s="32" t="s">
        <v>1298</v>
      </c>
      <c r="K244" s="32" t="s">
        <v>1298</v>
      </c>
      <c r="L244" s="32" t="s">
        <v>1298</v>
      </c>
      <c r="M244" s="32" t="s">
        <v>1298</v>
      </c>
      <c r="N244" s="29"/>
      <c r="O244" s="29"/>
    </row>
    <row r="245" spans="1:15" ht="15.75" x14ac:dyDescent="0.25">
      <c r="A245" s="31">
        <v>350</v>
      </c>
      <c r="B245" s="32" t="s">
        <v>621</v>
      </c>
      <c r="C245" s="32" t="s">
        <v>622</v>
      </c>
      <c r="D245" s="32" t="s">
        <v>72</v>
      </c>
      <c r="E245" s="32" t="s">
        <v>105</v>
      </c>
      <c r="F245" s="32" t="s">
        <v>2025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 t="s">
        <v>1177</v>
      </c>
    </row>
    <row r="246" spans="1:15" ht="15.75" hidden="1" x14ac:dyDescent="0.25">
      <c r="A246" s="31">
        <v>353</v>
      </c>
      <c r="B246" s="32" t="s">
        <v>1237</v>
      </c>
      <c r="C246" s="32" t="s">
        <v>1238</v>
      </c>
      <c r="D246" s="32" t="s">
        <v>72</v>
      </c>
      <c r="E246" s="32" t="s">
        <v>82</v>
      </c>
      <c r="F246" s="32" t="s">
        <v>2025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1186</v>
      </c>
    </row>
    <row r="247" spans="1:15" ht="15.75" hidden="1" x14ac:dyDescent="0.25">
      <c r="A247" s="31">
        <v>354</v>
      </c>
      <c r="B247" s="32" t="s">
        <v>1194</v>
      </c>
      <c r="C247" s="32" t="s">
        <v>1195</v>
      </c>
      <c r="D247" s="32" t="s">
        <v>72</v>
      </c>
      <c r="E247" s="32" t="s">
        <v>73</v>
      </c>
      <c r="F247" s="32" t="s">
        <v>2025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1184</v>
      </c>
    </row>
    <row r="248" spans="1:15" ht="15.75" hidden="1" x14ac:dyDescent="0.25">
      <c r="A248" s="31">
        <v>355</v>
      </c>
      <c r="B248" s="32" t="s">
        <v>1258</v>
      </c>
      <c r="C248" s="32" t="s">
        <v>1259</v>
      </c>
      <c r="D248" s="32" t="s">
        <v>72</v>
      </c>
      <c r="E248" s="32" t="s">
        <v>73</v>
      </c>
      <c r="F248" s="32" t="s">
        <v>2027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1181</v>
      </c>
    </row>
    <row r="249" spans="1:15" ht="15.75" hidden="1" x14ac:dyDescent="0.25">
      <c r="A249" s="31">
        <v>356</v>
      </c>
      <c r="B249" s="32" t="s">
        <v>1262</v>
      </c>
      <c r="C249" s="32" t="s">
        <v>1263</v>
      </c>
      <c r="D249" s="32" t="s">
        <v>72</v>
      </c>
      <c r="E249" s="32" t="s">
        <v>90</v>
      </c>
      <c r="F249" s="32" t="s">
        <v>2025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1178</v>
      </c>
    </row>
    <row r="250" spans="1:15" ht="15.75" x14ac:dyDescent="0.25">
      <c r="A250" s="31">
        <v>351</v>
      </c>
      <c r="B250" s="32" t="s">
        <v>623</v>
      </c>
      <c r="C250" s="32" t="s">
        <v>624</v>
      </c>
      <c r="D250" s="32" t="s">
        <v>72</v>
      </c>
      <c r="E250" s="32" t="s">
        <v>105</v>
      </c>
      <c r="F250" s="32" t="s">
        <v>2025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1203</v>
      </c>
    </row>
    <row r="251" spans="1:15" ht="15.75" x14ac:dyDescent="0.25">
      <c r="A251" s="31">
        <v>352</v>
      </c>
      <c r="B251" s="32" t="s">
        <v>625</v>
      </c>
      <c r="C251" s="32" t="s">
        <v>1200</v>
      </c>
      <c r="D251" s="32" t="s">
        <v>72</v>
      </c>
      <c r="E251" s="32" t="s">
        <v>105</v>
      </c>
      <c r="F251" s="32" t="s">
        <v>2025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1201</v>
      </c>
    </row>
    <row r="252" spans="1:15" ht="15.75" hidden="1" x14ac:dyDescent="0.25">
      <c r="A252" s="31">
        <v>359</v>
      </c>
      <c r="B252" s="32" t="s">
        <v>2232</v>
      </c>
      <c r="C252" s="29" t="s">
        <v>2339</v>
      </c>
      <c r="D252" s="29" t="s">
        <v>72</v>
      </c>
      <c r="E252" s="29" t="s">
        <v>73</v>
      </c>
      <c r="F252" s="32" t="s">
        <v>1298</v>
      </c>
      <c r="G252" s="32" t="s">
        <v>1298</v>
      </c>
      <c r="H252" s="32" t="s">
        <v>1298</v>
      </c>
      <c r="I252" s="32" t="s">
        <v>1298</v>
      </c>
      <c r="J252" s="32" t="s">
        <v>1298</v>
      </c>
      <c r="K252" s="32" t="s">
        <v>1298</v>
      </c>
      <c r="L252" s="32" t="s">
        <v>1298</v>
      </c>
      <c r="M252" s="32" t="s">
        <v>1298</v>
      </c>
      <c r="N252" s="32"/>
      <c r="O252" s="32"/>
    </row>
    <row r="253" spans="1:15" ht="15.75" hidden="1" x14ac:dyDescent="0.25">
      <c r="A253" s="31">
        <v>360</v>
      </c>
      <c r="B253" s="32" t="s">
        <v>2233</v>
      </c>
      <c r="C253" s="29" t="s">
        <v>2468</v>
      </c>
      <c r="D253" s="29" t="s">
        <v>87</v>
      </c>
      <c r="E253" s="29" t="s">
        <v>90</v>
      </c>
      <c r="F253" s="32" t="s">
        <v>2025</v>
      </c>
      <c r="G253" s="32" t="s">
        <v>2469</v>
      </c>
      <c r="H253" s="32" t="s">
        <v>2469</v>
      </c>
      <c r="I253" s="32" t="s">
        <v>1274</v>
      </c>
      <c r="J253" s="32" t="s">
        <v>2027</v>
      </c>
      <c r="K253" s="32" t="s">
        <v>2469</v>
      </c>
      <c r="L253" s="32" t="s">
        <v>2469</v>
      </c>
      <c r="M253" s="32" t="s">
        <v>2469</v>
      </c>
      <c r="N253" s="32" t="s">
        <v>2469</v>
      </c>
      <c r="O253" s="32" t="s">
        <v>1179</v>
      </c>
    </row>
    <row r="254" spans="1:15" ht="15.75" x14ac:dyDescent="0.25">
      <c r="A254" s="31">
        <v>357</v>
      </c>
      <c r="B254" s="32" t="s">
        <v>626</v>
      </c>
      <c r="C254" s="32" t="s">
        <v>627</v>
      </c>
      <c r="D254" s="32" t="s">
        <v>72</v>
      </c>
      <c r="E254" s="32" t="s">
        <v>105</v>
      </c>
      <c r="F254" s="32" t="s">
        <v>2025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1202</v>
      </c>
    </row>
    <row r="255" spans="1:15" ht="15.75" hidden="1" x14ac:dyDescent="0.25">
      <c r="A255" s="31">
        <v>363</v>
      </c>
      <c r="B255" s="32" t="s">
        <v>2504</v>
      </c>
      <c r="C255" s="29" t="s">
        <v>2491</v>
      </c>
      <c r="D255" s="29"/>
      <c r="E255" s="29" t="s">
        <v>73</v>
      </c>
      <c r="F255" s="32" t="s">
        <v>1298</v>
      </c>
      <c r="G255" s="32" t="s">
        <v>1298</v>
      </c>
      <c r="H255" s="32" t="s">
        <v>1298</v>
      </c>
      <c r="I255" s="32" t="s">
        <v>1298</v>
      </c>
      <c r="J255" s="32" t="s">
        <v>1298</v>
      </c>
      <c r="K255" s="32" t="s">
        <v>1298</v>
      </c>
      <c r="L255" s="32" t="s">
        <v>1298</v>
      </c>
      <c r="M255" s="32" t="s">
        <v>1298</v>
      </c>
      <c r="N255" s="32" t="s">
        <v>1298</v>
      </c>
      <c r="O255" s="32"/>
    </row>
    <row r="256" spans="1:15" ht="15.75" hidden="1" x14ac:dyDescent="0.25">
      <c r="A256" s="31">
        <v>364</v>
      </c>
      <c r="B256" s="32" t="s">
        <v>2400</v>
      </c>
      <c r="C256" s="29" t="s">
        <v>2403</v>
      </c>
      <c r="D256" s="29" t="s">
        <v>72</v>
      </c>
      <c r="E256" s="29"/>
      <c r="F256" s="32" t="s">
        <v>2025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2119</v>
      </c>
    </row>
    <row r="257" spans="1:15" ht="15.75" hidden="1" x14ac:dyDescent="0.25">
      <c r="A257" s="31">
        <v>365</v>
      </c>
      <c r="B257" s="32" t="s">
        <v>2505</v>
      </c>
      <c r="C257" s="29" t="s">
        <v>2492</v>
      </c>
      <c r="D257" s="29"/>
      <c r="E257" s="29" t="s">
        <v>73</v>
      </c>
      <c r="F257" s="32" t="s">
        <v>1298</v>
      </c>
      <c r="G257" s="32" t="s">
        <v>1298</v>
      </c>
      <c r="H257" s="32" t="s">
        <v>1298</v>
      </c>
      <c r="I257" s="32" t="s">
        <v>1298</v>
      </c>
      <c r="J257" s="32" t="s">
        <v>1298</v>
      </c>
      <c r="K257" s="32" t="s">
        <v>1298</v>
      </c>
      <c r="L257" s="32" t="s">
        <v>1298</v>
      </c>
      <c r="M257" s="32" t="s">
        <v>1298</v>
      </c>
      <c r="N257" s="32" t="s">
        <v>1298</v>
      </c>
      <c r="O257" s="32"/>
    </row>
    <row r="258" spans="1:15" ht="15.75" hidden="1" x14ac:dyDescent="0.25">
      <c r="A258" s="31">
        <v>366</v>
      </c>
      <c r="B258" s="32" t="s">
        <v>2227</v>
      </c>
      <c r="C258" s="29" t="s">
        <v>2226</v>
      </c>
      <c r="D258" s="29"/>
      <c r="E258" s="29"/>
      <c r="F258" s="32" t="s">
        <v>1298</v>
      </c>
      <c r="G258" s="32" t="s">
        <v>1298</v>
      </c>
      <c r="H258" s="32" t="s">
        <v>1298</v>
      </c>
      <c r="I258" s="32" t="s">
        <v>1298</v>
      </c>
      <c r="J258" s="32" t="s">
        <v>1298</v>
      </c>
      <c r="K258" s="32" t="s">
        <v>1298</v>
      </c>
      <c r="L258" s="32" t="s">
        <v>1298</v>
      </c>
      <c r="M258" s="32" t="s">
        <v>1298</v>
      </c>
      <c r="N258" s="32"/>
      <c r="O258" s="32"/>
    </row>
    <row r="259" spans="1:15" ht="15.75" hidden="1" x14ac:dyDescent="0.25">
      <c r="A259" s="31">
        <v>367</v>
      </c>
      <c r="B259" s="32" t="s">
        <v>2506</v>
      </c>
      <c r="C259" s="29" t="s">
        <v>2493</v>
      </c>
      <c r="D259" s="29"/>
      <c r="E259" s="29" t="s">
        <v>82</v>
      </c>
      <c r="F259" s="32" t="s">
        <v>1298</v>
      </c>
      <c r="G259" s="32" t="s">
        <v>1298</v>
      </c>
      <c r="H259" s="32" t="s">
        <v>1298</v>
      </c>
      <c r="I259" s="32" t="s">
        <v>1298</v>
      </c>
      <c r="J259" s="32" t="s">
        <v>1298</v>
      </c>
      <c r="K259" s="32" t="s">
        <v>1298</v>
      </c>
      <c r="L259" s="32" t="s">
        <v>1298</v>
      </c>
      <c r="M259" s="32" t="s">
        <v>1298</v>
      </c>
      <c r="N259" s="32" t="s">
        <v>1298</v>
      </c>
      <c r="O259" s="32"/>
    </row>
    <row r="260" spans="1:15" ht="15.75" hidden="1" x14ac:dyDescent="0.25">
      <c r="A260" s="31">
        <v>368</v>
      </c>
      <c r="B260" s="32" t="s">
        <v>2507</v>
      </c>
      <c r="C260" s="29" t="s">
        <v>2494</v>
      </c>
      <c r="D260" s="29"/>
      <c r="E260" s="29" t="s">
        <v>82</v>
      </c>
      <c r="F260" s="32" t="s">
        <v>1298</v>
      </c>
      <c r="G260" s="32" t="s">
        <v>1298</v>
      </c>
      <c r="H260" s="32" t="s">
        <v>1298</v>
      </c>
      <c r="I260" s="32" t="s">
        <v>1298</v>
      </c>
      <c r="J260" s="32" t="s">
        <v>1298</v>
      </c>
      <c r="K260" s="32" t="s">
        <v>1298</v>
      </c>
      <c r="L260" s="32" t="s">
        <v>1298</v>
      </c>
      <c r="M260" s="32" t="s">
        <v>1298</v>
      </c>
      <c r="N260" s="32" t="s">
        <v>1298</v>
      </c>
      <c r="O260" s="32"/>
    </row>
    <row r="261" spans="1:15" ht="15.75" hidden="1" x14ac:dyDescent="0.25">
      <c r="A261" s="31">
        <v>369</v>
      </c>
      <c r="B261" s="32" t="s">
        <v>2501</v>
      </c>
      <c r="C261" s="29" t="s">
        <v>2488</v>
      </c>
      <c r="D261" s="29"/>
      <c r="E261" s="29" t="s">
        <v>73</v>
      </c>
      <c r="F261" s="32" t="s">
        <v>1298</v>
      </c>
      <c r="G261" s="32" t="s">
        <v>1298</v>
      </c>
      <c r="H261" s="32" t="s">
        <v>1298</v>
      </c>
      <c r="I261" s="32" t="s">
        <v>1298</v>
      </c>
      <c r="J261" s="32" t="s">
        <v>1298</v>
      </c>
      <c r="K261" s="32" t="s">
        <v>1298</v>
      </c>
      <c r="L261" s="32" t="s">
        <v>1298</v>
      </c>
      <c r="M261" s="32" t="s">
        <v>1298</v>
      </c>
      <c r="N261" s="32" t="s">
        <v>1298</v>
      </c>
      <c r="O261" s="32"/>
    </row>
    <row r="262" spans="1:15" ht="15.75" x14ac:dyDescent="0.25">
      <c r="A262" s="31">
        <v>358</v>
      </c>
      <c r="B262" s="32" t="s">
        <v>2287</v>
      </c>
      <c r="C262" s="32" t="s">
        <v>2215</v>
      </c>
      <c r="D262" s="32"/>
      <c r="E262" s="32" t="s">
        <v>105</v>
      </c>
      <c r="F262" s="32" t="s">
        <v>2025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/>
    </row>
    <row r="263" spans="1:15" s="118" customFormat="1" ht="15.75" x14ac:dyDescent="0.25">
      <c r="A263" s="109">
        <v>361</v>
      </c>
      <c r="B263" s="110" t="s">
        <v>2538</v>
      </c>
      <c r="C263" s="117"/>
      <c r="D263" s="117"/>
      <c r="E263" s="117" t="s">
        <v>1273</v>
      </c>
      <c r="F263" s="110" t="s">
        <v>1298</v>
      </c>
      <c r="G263" s="110" t="s">
        <v>1298</v>
      </c>
      <c r="H263" s="110" t="s">
        <v>1298</v>
      </c>
      <c r="I263" s="110" t="s">
        <v>1298</v>
      </c>
      <c r="J263" s="110" t="s">
        <v>1298</v>
      </c>
      <c r="K263" s="110" t="s">
        <v>1298</v>
      </c>
      <c r="L263" s="110" t="s">
        <v>1298</v>
      </c>
      <c r="M263" s="110" t="s">
        <v>1298</v>
      </c>
      <c r="N263" s="117"/>
      <c r="O263" s="117"/>
    </row>
    <row r="264" spans="1:15" ht="15.75" x14ac:dyDescent="0.25">
      <c r="A264" s="31">
        <v>370</v>
      </c>
      <c r="B264" s="32" t="s">
        <v>2237</v>
      </c>
      <c r="C264" s="29" t="s">
        <v>2225</v>
      </c>
      <c r="D264" s="29" t="s">
        <v>87</v>
      </c>
      <c r="E264" s="29" t="s">
        <v>105</v>
      </c>
      <c r="F264" s="32" t="s">
        <v>1298</v>
      </c>
      <c r="G264" s="32" t="s">
        <v>1298</v>
      </c>
      <c r="H264" s="32" t="s">
        <v>1298</v>
      </c>
      <c r="I264" s="32" t="s">
        <v>1298</v>
      </c>
      <c r="J264" s="32" t="s">
        <v>1298</v>
      </c>
      <c r="K264" s="32" t="s">
        <v>1298</v>
      </c>
      <c r="L264" s="32" t="s">
        <v>1298</v>
      </c>
      <c r="M264" s="32" t="s">
        <v>1298</v>
      </c>
      <c r="N264" s="32"/>
      <c r="O264" s="32" t="s">
        <v>1203</v>
      </c>
    </row>
    <row r="265" spans="1:15" ht="15.75" x14ac:dyDescent="0.25">
      <c r="A265" s="31">
        <v>371</v>
      </c>
      <c r="B265" s="32" t="s">
        <v>2594</v>
      </c>
      <c r="C265" s="29" t="s">
        <v>2556</v>
      </c>
      <c r="D265" s="29" t="s">
        <v>72</v>
      </c>
      <c r="E265" s="29" t="s">
        <v>1273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1:15" ht="15.75" hidden="1" x14ac:dyDescent="0.25">
      <c r="A266" s="31">
        <v>374</v>
      </c>
      <c r="B266" s="32" t="s">
        <v>2584</v>
      </c>
      <c r="C266" s="29" t="s">
        <v>2577</v>
      </c>
      <c r="D266" s="29" t="s">
        <v>72</v>
      </c>
      <c r="E266" s="29" t="s">
        <v>73</v>
      </c>
      <c r="F266" s="32" t="s">
        <v>2027</v>
      </c>
      <c r="G266" s="32" t="s">
        <v>77</v>
      </c>
      <c r="H266" s="32" t="s">
        <v>77</v>
      </c>
      <c r="I266" s="32"/>
      <c r="J266" s="32" t="s">
        <v>77</v>
      </c>
      <c r="K266" s="32"/>
      <c r="L266" s="32"/>
      <c r="M266" s="32"/>
      <c r="N266" s="32"/>
      <c r="O266" s="32"/>
    </row>
    <row r="267" spans="1:15" ht="15.75" hidden="1" x14ac:dyDescent="0.25">
      <c r="A267" s="31">
        <v>375</v>
      </c>
      <c r="B267" s="32" t="s">
        <v>2511</v>
      </c>
      <c r="C267" s="29" t="s">
        <v>2498</v>
      </c>
      <c r="D267" s="29"/>
      <c r="E267" s="29" t="s">
        <v>90</v>
      </c>
      <c r="F267" s="32" t="s">
        <v>1298</v>
      </c>
      <c r="G267" s="32" t="s">
        <v>1298</v>
      </c>
      <c r="H267" s="32" t="s">
        <v>1298</v>
      </c>
      <c r="I267" s="32" t="s">
        <v>1298</v>
      </c>
      <c r="J267" s="32" t="s">
        <v>1298</v>
      </c>
      <c r="K267" s="32" t="s">
        <v>1298</v>
      </c>
      <c r="L267" s="32" t="s">
        <v>1298</v>
      </c>
      <c r="M267" s="32" t="s">
        <v>1298</v>
      </c>
      <c r="N267" s="32" t="s">
        <v>1298</v>
      </c>
      <c r="O267" s="32"/>
    </row>
    <row r="268" spans="1:15" ht="15.75" hidden="1" x14ac:dyDescent="0.25">
      <c r="A268" s="31">
        <v>376</v>
      </c>
      <c r="B268" s="32" t="s">
        <v>2585</v>
      </c>
      <c r="C268" s="29" t="s">
        <v>2578</v>
      </c>
      <c r="D268" s="29" t="s">
        <v>72</v>
      </c>
      <c r="E268" s="29" t="s">
        <v>73</v>
      </c>
      <c r="F268" s="32" t="s">
        <v>2027</v>
      </c>
      <c r="G268" s="32" t="s">
        <v>77</v>
      </c>
      <c r="H268" s="32" t="s">
        <v>77</v>
      </c>
      <c r="I268" s="32"/>
      <c r="J268" s="32" t="s">
        <v>77</v>
      </c>
      <c r="K268" s="32"/>
      <c r="L268" s="32"/>
      <c r="M268" s="32"/>
      <c r="N268" s="32"/>
      <c r="O268" s="32"/>
    </row>
    <row r="269" spans="1:15" ht="15.75" hidden="1" x14ac:dyDescent="0.25">
      <c r="A269" s="31">
        <v>377</v>
      </c>
      <c r="B269" s="32" t="s">
        <v>2222</v>
      </c>
      <c r="C269" s="29" t="s">
        <v>2218</v>
      </c>
      <c r="D269" s="29" t="s">
        <v>72</v>
      </c>
      <c r="E269" s="29" t="s">
        <v>73</v>
      </c>
      <c r="F269" s="32" t="s">
        <v>2025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74</v>
      </c>
      <c r="O269" s="32" t="s">
        <v>2014</v>
      </c>
    </row>
    <row r="270" spans="1:15" ht="15.75" hidden="1" x14ac:dyDescent="0.25">
      <c r="A270" s="31">
        <v>378</v>
      </c>
      <c r="B270" s="32" t="s">
        <v>2229</v>
      </c>
      <c r="C270" s="29" t="s">
        <v>2478</v>
      </c>
      <c r="D270" s="29"/>
      <c r="E270" s="29" t="s">
        <v>90</v>
      </c>
      <c r="F270" s="32" t="s">
        <v>1298</v>
      </c>
      <c r="G270" s="32" t="s">
        <v>1298</v>
      </c>
      <c r="H270" s="32" t="s">
        <v>1298</v>
      </c>
      <c r="I270" s="32" t="s">
        <v>1298</v>
      </c>
      <c r="J270" s="32" t="s">
        <v>1298</v>
      </c>
      <c r="K270" s="32" t="s">
        <v>1298</v>
      </c>
      <c r="L270" s="32" t="s">
        <v>1298</v>
      </c>
      <c r="M270" s="32" t="s">
        <v>1298</v>
      </c>
      <c r="N270" s="32"/>
      <c r="O270" s="32"/>
    </row>
    <row r="271" spans="1:15" ht="15.75" x14ac:dyDescent="0.25">
      <c r="A271" s="31">
        <v>372</v>
      </c>
      <c r="B271" s="32" t="s">
        <v>2230</v>
      </c>
      <c r="C271" s="29" t="s">
        <v>2477</v>
      </c>
      <c r="D271" s="29"/>
      <c r="E271" s="29" t="s">
        <v>105</v>
      </c>
      <c r="F271" s="32" t="s">
        <v>1298</v>
      </c>
      <c r="G271" s="32" t="s">
        <v>1298</v>
      </c>
      <c r="H271" s="32" t="s">
        <v>1298</v>
      </c>
      <c r="I271" s="32" t="s">
        <v>1298</v>
      </c>
      <c r="J271" s="32" t="s">
        <v>1298</v>
      </c>
      <c r="K271" s="32" t="s">
        <v>1298</v>
      </c>
      <c r="L271" s="32" t="s">
        <v>1298</v>
      </c>
      <c r="M271" s="32" t="s">
        <v>1298</v>
      </c>
      <c r="N271" s="32"/>
      <c r="O271" s="32"/>
    </row>
    <row r="272" spans="1:15" ht="15.75" hidden="1" x14ac:dyDescent="0.25">
      <c r="A272" s="31">
        <v>382</v>
      </c>
      <c r="B272" s="32" t="s">
        <v>2431</v>
      </c>
      <c r="C272" s="29" t="s">
        <v>2479</v>
      </c>
      <c r="D272" s="29"/>
      <c r="E272" s="29" t="s">
        <v>73</v>
      </c>
      <c r="F272" s="32" t="s">
        <v>1298</v>
      </c>
      <c r="G272" s="32" t="s">
        <v>1298</v>
      </c>
      <c r="H272" s="32" t="s">
        <v>1298</v>
      </c>
      <c r="I272" s="32" t="s">
        <v>1298</v>
      </c>
      <c r="J272" s="32" t="s">
        <v>1298</v>
      </c>
      <c r="K272" s="32" t="s">
        <v>1298</v>
      </c>
      <c r="L272" s="32" t="s">
        <v>1298</v>
      </c>
      <c r="M272" s="32" t="s">
        <v>1298</v>
      </c>
      <c r="N272" s="32"/>
      <c r="O272" s="32"/>
    </row>
    <row r="273" spans="1:15" ht="15.75" x14ac:dyDescent="0.25">
      <c r="A273" s="31">
        <v>373</v>
      </c>
      <c r="B273" s="32" t="s">
        <v>2231</v>
      </c>
      <c r="C273" s="29" t="s">
        <v>2220</v>
      </c>
      <c r="D273" s="29"/>
      <c r="E273" s="29" t="s">
        <v>105</v>
      </c>
      <c r="F273" s="32" t="s">
        <v>1298</v>
      </c>
      <c r="G273" s="32" t="s">
        <v>1298</v>
      </c>
      <c r="H273" s="32" t="s">
        <v>1298</v>
      </c>
      <c r="I273" s="32" t="s">
        <v>1298</v>
      </c>
      <c r="J273" s="32" t="s">
        <v>1298</v>
      </c>
      <c r="K273" s="32" t="s">
        <v>1298</v>
      </c>
      <c r="L273" s="32" t="s">
        <v>1298</v>
      </c>
      <c r="M273" s="32" t="s">
        <v>1298</v>
      </c>
      <c r="N273" s="32"/>
      <c r="O273" s="32"/>
    </row>
    <row r="274" spans="1:15" ht="15.75" hidden="1" x14ac:dyDescent="0.25">
      <c r="A274" s="31">
        <v>384</v>
      </c>
      <c r="B274" s="32" t="s">
        <v>2512</v>
      </c>
      <c r="C274" s="29" t="s">
        <v>2499</v>
      </c>
      <c r="D274" s="29"/>
      <c r="E274" s="29" t="s">
        <v>73</v>
      </c>
      <c r="F274" s="32" t="s">
        <v>1298</v>
      </c>
      <c r="G274" s="32" t="s">
        <v>1298</v>
      </c>
      <c r="H274" s="32" t="s">
        <v>1298</v>
      </c>
      <c r="I274" s="32" t="s">
        <v>1298</v>
      </c>
      <c r="J274" s="32" t="s">
        <v>1298</v>
      </c>
      <c r="K274" s="32" t="s">
        <v>1298</v>
      </c>
      <c r="L274" s="32" t="s">
        <v>1298</v>
      </c>
      <c r="M274" s="32" t="s">
        <v>1298</v>
      </c>
      <c r="N274" s="32" t="s">
        <v>1298</v>
      </c>
      <c r="O274" s="32"/>
    </row>
    <row r="275" spans="1:15" ht="15.75" hidden="1" x14ac:dyDescent="0.25">
      <c r="A275" s="31">
        <v>385</v>
      </c>
      <c r="B275" s="32" t="s">
        <v>630</v>
      </c>
      <c r="C275" s="32" t="s">
        <v>631</v>
      </c>
      <c r="D275" s="32" t="s">
        <v>72</v>
      </c>
      <c r="E275" s="32" t="s">
        <v>82</v>
      </c>
      <c r="F275" s="32" t="s">
        <v>2025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1188</v>
      </c>
    </row>
    <row r="276" spans="1:15" ht="15.75" hidden="1" x14ac:dyDescent="0.25">
      <c r="A276" s="31">
        <v>386</v>
      </c>
      <c r="B276" s="32" t="s">
        <v>632</v>
      </c>
      <c r="C276" s="32" t="s">
        <v>633</v>
      </c>
      <c r="D276" s="32" t="s">
        <v>72</v>
      </c>
      <c r="E276" s="32" t="s">
        <v>82</v>
      </c>
      <c r="F276" s="32" t="s">
        <v>2025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1188</v>
      </c>
    </row>
    <row r="277" spans="1:15" ht="31.5" hidden="1" x14ac:dyDescent="0.25">
      <c r="A277" s="31">
        <v>387</v>
      </c>
      <c r="B277" s="32" t="s">
        <v>634</v>
      </c>
      <c r="C277" s="32" t="s">
        <v>635</v>
      </c>
      <c r="D277" s="32" t="s">
        <v>130</v>
      </c>
      <c r="E277" s="32" t="s">
        <v>73</v>
      </c>
      <c r="F277" s="32" t="s">
        <v>2025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380</v>
      </c>
      <c r="B278" s="32" t="s">
        <v>628</v>
      </c>
      <c r="C278" s="32" t="s">
        <v>629</v>
      </c>
      <c r="D278" s="32" t="s">
        <v>72</v>
      </c>
      <c r="E278" s="32" t="s">
        <v>105</v>
      </c>
      <c r="F278" s="32" t="s">
        <v>2025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1177</v>
      </c>
    </row>
    <row r="279" spans="1:15" ht="15.75" hidden="1" x14ac:dyDescent="0.25">
      <c r="A279" s="31">
        <v>389</v>
      </c>
      <c r="B279" s="32" t="s">
        <v>638</v>
      </c>
      <c r="C279" s="32" t="s">
        <v>30</v>
      </c>
      <c r="D279" s="32" t="s">
        <v>87</v>
      </c>
      <c r="E279" s="32" t="s">
        <v>73</v>
      </c>
      <c r="F279" s="32" t="s">
        <v>2025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77</v>
      </c>
      <c r="O279" s="32" t="s">
        <v>1183</v>
      </c>
    </row>
    <row r="280" spans="1:15" ht="31.5" hidden="1" x14ac:dyDescent="0.25">
      <c r="A280" s="31">
        <v>390</v>
      </c>
      <c r="B280" s="32" t="s">
        <v>639</v>
      </c>
      <c r="C280" s="32" t="s">
        <v>640</v>
      </c>
      <c r="D280" s="32" t="s">
        <v>130</v>
      </c>
      <c r="E280" s="32" t="s">
        <v>82</v>
      </c>
      <c r="F280" s="32" t="s">
        <v>2025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1177</v>
      </c>
    </row>
    <row r="281" spans="1:15" ht="31.5" hidden="1" x14ac:dyDescent="0.25">
      <c r="A281" s="31">
        <v>391</v>
      </c>
      <c r="B281" s="32" t="s">
        <v>641</v>
      </c>
      <c r="C281" s="32" t="s">
        <v>642</v>
      </c>
      <c r="D281" s="32" t="s">
        <v>130</v>
      </c>
      <c r="E281" s="32" t="s">
        <v>73</v>
      </c>
      <c r="F281" s="32" t="s">
        <v>2025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74</v>
      </c>
      <c r="O281" s="32" t="s">
        <v>1184</v>
      </c>
    </row>
    <row r="282" spans="1:15" ht="31.5" hidden="1" x14ac:dyDescent="0.25">
      <c r="A282" s="31">
        <v>392</v>
      </c>
      <c r="B282" s="32" t="s">
        <v>643</v>
      </c>
      <c r="C282" s="32" t="s">
        <v>644</v>
      </c>
      <c r="D282" s="32" t="s">
        <v>130</v>
      </c>
      <c r="E282" s="32" t="s">
        <v>90</v>
      </c>
      <c r="F282" s="32" t="s">
        <v>2027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74</v>
      </c>
      <c r="L282" s="32" t="s">
        <v>77</v>
      </c>
      <c r="M282" s="32" t="s">
        <v>74</v>
      </c>
      <c r="N282" s="32" t="s">
        <v>77</v>
      </c>
      <c r="O282" s="32" t="s">
        <v>1177</v>
      </c>
    </row>
    <row r="283" spans="1:15" ht="31.5" hidden="1" x14ac:dyDescent="0.25">
      <c r="A283" s="31">
        <v>394</v>
      </c>
      <c r="B283" s="32" t="s">
        <v>647</v>
      </c>
      <c r="C283" s="32" t="s">
        <v>648</v>
      </c>
      <c r="D283" s="32" t="s">
        <v>130</v>
      </c>
      <c r="E283" s="32" t="s">
        <v>73</v>
      </c>
      <c r="F283" s="32" t="s">
        <v>2025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74</v>
      </c>
      <c r="O283" s="32" t="s">
        <v>1184</v>
      </c>
    </row>
    <row r="284" spans="1:15" ht="15.75" x14ac:dyDescent="0.25">
      <c r="A284" s="31">
        <v>383</v>
      </c>
      <c r="B284" s="32" t="s">
        <v>2214</v>
      </c>
      <c r="C284" s="29" t="s">
        <v>2480</v>
      </c>
      <c r="D284" s="29"/>
      <c r="E284" s="29" t="s">
        <v>105</v>
      </c>
      <c r="F284" s="32" t="s">
        <v>1298</v>
      </c>
      <c r="G284" s="32" t="s">
        <v>1298</v>
      </c>
      <c r="H284" s="32" t="s">
        <v>1298</v>
      </c>
      <c r="I284" s="32" t="s">
        <v>1298</v>
      </c>
      <c r="J284" s="32" t="s">
        <v>1298</v>
      </c>
      <c r="K284" s="32" t="s">
        <v>1298</v>
      </c>
      <c r="L284" s="32" t="s">
        <v>1298</v>
      </c>
      <c r="M284" s="32" t="s">
        <v>1298</v>
      </c>
      <c r="N284" s="32"/>
      <c r="O284" s="32"/>
    </row>
    <row r="285" spans="1:15" ht="31.5" x14ac:dyDescent="0.25">
      <c r="A285" s="31">
        <v>388</v>
      </c>
      <c r="B285" s="32" t="s">
        <v>636</v>
      </c>
      <c r="C285" s="32" t="s">
        <v>637</v>
      </c>
      <c r="D285" s="32" t="s">
        <v>130</v>
      </c>
      <c r="E285" s="32" t="s">
        <v>105</v>
      </c>
      <c r="F285" s="32" t="s">
        <v>2025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74</v>
      </c>
      <c r="O285" s="32" t="s">
        <v>1203</v>
      </c>
    </row>
    <row r="286" spans="1:15" ht="15.75" x14ac:dyDescent="0.25">
      <c r="A286" s="31">
        <v>395</v>
      </c>
      <c r="B286" s="32" t="s">
        <v>649</v>
      </c>
      <c r="C286" s="32" t="s">
        <v>650</v>
      </c>
      <c r="D286" s="32" t="s">
        <v>72</v>
      </c>
      <c r="E286" s="32" t="s">
        <v>105</v>
      </c>
      <c r="F286" s="32" t="s">
        <v>2025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1177</v>
      </c>
    </row>
    <row r="287" spans="1:15" ht="15.75" hidden="1" x14ac:dyDescent="0.25">
      <c r="A287" s="31">
        <v>398</v>
      </c>
      <c r="B287" s="32" t="s">
        <v>2586</v>
      </c>
      <c r="C287" s="29" t="s">
        <v>2579</v>
      </c>
      <c r="D287" s="29" t="s">
        <v>72</v>
      </c>
      <c r="E287" s="29" t="s">
        <v>73</v>
      </c>
      <c r="F287" s="32" t="s">
        <v>2027</v>
      </c>
      <c r="G287" s="32" t="s">
        <v>77</v>
      </c>
      <c r="H287" s="32" t="s">
        <v>77</v>
      </c>
      <c r="I287" s="32"/>
      <c r="J287" s="32" t="s">
        <v>77</v>
      </c>
      <c r="K287" s="32"/>
      <c r="L287" s="32"/>
      <c r="M287" s="32"/>
      <c r="N287" s="32"/>
      <c r="O287" s="32"/>
    </row>
    <row r="288" spans="1:15" ht="15.75" hidden="1" x14ac:dyDescent="0.25">
      <c r="A288" s="31">
        <v>399</v>
      </c>
      <c r="B288" s="32" t="s">
        <v>655</v>
      </c>
      <c r="C288" s="32" t="s">
        <v>656</v>
      </c>
      <c r="D288" s="32" t="s">
        <v>72</v>
      </c>
      <c r="E288" s="32" t="s">
        <v>73</v>
      </c>
      <c r="F288" s="32" t="s">
        <v>2025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1188</v>
      </c>
    </row>
    <row r="289" spans="1:15" ht="31.5" x14ac:dyDescent="0.25">
      <c r="A289" s="31">
        <v>396</v>
      </c>
      <c r="B289" s="32" t="s">
        <v>651</v>
      </c>
      <c r="C289" s="32" t="s">
        <v>652</v>
      </c>
      <c r="D289" s="32" t="s">
        <v>130</v>
      </c>
      <c r="E289" s="32" t="s">
        <v>105</v>
      </c>
      <c r="F289" s="32" t="s">
        <v>2025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74</v>
      </c>
      <c r="M289" s="32" t="s">
        <v>74</v>
      </c>
      <c r="N289" s="32" t="s">
        <v>77</v>
      </c>
      <c r="O289" s="32" t="s">
        <v>1201</v>
      </c>
    </row>
    <row r="290" spans="1:15" ht="15.75" hidden="1" x14ac:dyDescent="0.25">
      <c r="A290" s="31">
        <v>403</v>
      </c>
      <c r="B290" s="32" t="s">
        <v>661</v>
      </c>
      <c r="C290" s="32" t="s">
        <v>662</v>
      </c>
      <c r="D290" s="32" t="s">
        <v>72</v>
      </c>
      <c r="E290" s="32" t="s">
        <v>90</v>
      </c>
      <c r="F290" s="32" t="s">
        <v>2025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74</v>
      </c>
      <c r="L290" s="32" t="s">
        <v>77</v>
      </c>
      <c r="M290" s="32" t="s">
        <v>74</v>
      </c>
      <c r="N290" s="32" t="s">
        <v>77</v>
      </c>
      <c r="O290" s="32" t="s">
        <v>1179</v>
      </c>
    </row>
    <row r="291" spans="1:15" ht="31.5" x14ac:dyDescent="0.25">
      <c r="A291" s="31">
        <v>402</v>
      </c>
      <c r="B291" s="32" t="s">
        <v>659</v>
      </c>
      <c r="C291" s="32" t="s">
        <v>660</v>
      </c>
      <c r="D291" s="32" t="s">
        <v>130</v>
      </c>
      <c r="E291" s="32" t="s">
        <v>105</v>
      </c>
      <c r="F291" s="32" t="s">
        <v>2025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1206</v>
      </c>
    </row>
    <row r="292" spans="1:15" ht="31.5" hidden="1" x14ac:dyDescent="0.25">
      <c r="A292" s="31">
        <v>406</v>
      </c>
      <c r="B292" s="32" t="s">
        <v>667</v>
      </c>
      <c r="C292" s="32" t="s">
        <v>668</v>
      </c>
      <c r="D292" s="32" t="s">
        <v>130</v>
      </c>
      <c r="E292" s="32" t="s">
        <v>73</v>
      </c>
      <c r="F292" s="32" t="s">
        <v>2027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1180</v>
      </c>
    </row>
    <row r="293" spans="1:15" ht="31.5" hidden="1" x14ac:dyDescent="0.25">
      <c r="A293" s="31">
        <v>407</v>
      </c>
      <c r="B293" s="32" t="s">
        <v>669</v>
      </c>
      <c r="C293" s="32" t="s">
        <v>670</v>
      </c>
      <c r="D293" s="32" t="s">
        <v>130</v>
      </c>
      <c r="E293" s="32" t="s">
        <v>73</v>
      </c>
      <c r="F293" s="32" t="s">
        <v>2025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1180</v>
      </c>
    </row>
    <row r="294" spans="1:15" ht="15.75" hidden="1" x14ac:dyDescent="0.25">
      <c r="A294" s="31">
        <v>408</v>
      </c>
      <c r="B294" s="32" t="s">
        <v>671</v>
      </c>
      <c r="C294" s="32" t="s">
        <v>672</v>
      </c>
      <c r="D294" s="32" t="s">
        <v>72</v>
      </c>
      <c r="E294" s="32" t="s">
        <v>73</v>
      </c>
      <c r="F294" s="32" t="s">
        <v>2025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1184</v>
      </c>
    </row>
    <row r="295" spans="1:15" ht="31.5" hidden="1" x14ac:dyDescent="0.25">
      <c r="A295" s="31">
        <v>409</v>
      </c>
      <c r="B295" s="32" t="s">
        <v>673</v>
      </c>
      <c r="C295" s="32" t="s">
        <v>674</v>
      </c>
      <c r="D295" s="32" t="s">
        <v>130</v>
      </c>
      <c r="E295" s="32" t="s">
        <v>73</v>
      </c>
      <c r="F295" s="32" t="s">
        <v>2025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1184</v>
      </c>
    </row>
    <row r="296" spans="1:15" ht="31.5" hidden="1" x14ac:dyDescent="0.25">
      <c r="A296" s="31">
        <v>410</v>
      </c>
      <c r="B296" s="32" t="s">
        <v>675</v>
      </c>
      <c r="C296" s="32" t="s">
        <v>676</v>
      </c>
      <c r="D296" s="32" t="s">
        <v>130</v>
      </c>
      <c r="E296" s="32" t="s">
        <v>73</v>
      </c>
      <c r="F296" s="32" t="s">
        <v>2025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1184</v>
      </c>
    </row>
    <row r="297" spans="1:15" ht="15.75" x14ac:dyDescent="0.25">
      <c r="A297" s="31">
        <v>405</v>
      </c>
      <c r="B297" s="32" t="s">
        <v>665</v>
      </c>
      <c r="C297" s="32" t="s">
        <v>666</v>
      </c>
      <c r="D297" s="32" t="s">
        <v>72</v>
      </c>
      <c r="E297" s="32" t="s">
        <v>105</v>
      </c>
      <c r="F297" s="32" t="s">
        <v>2025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1177</v>
      </c>
    </row>
    <row r="298" spans="1:15" ht="15.75" hidden="1" x14ac:dyDescent="0.25">
      <c r="A298" s="31">
        <v>412</v>
      </c>
      <c r="B298" s="32" t="s">
        <v>2587</v>
      </c>
      <c r="C298" s="29" t="s">
        <v>2580</v>
      </c>
      <c r="D298" s="29" t="s">
        <v>72</v>
      </c>
      <c r="E298" s="29" t="s">
        <v>73</v>
      </c>
      <c r="F298" s="32" t="s">
        <v>2027</v>
      </c>
      <c r="G298" s="32" t="s">
        <v>77</v>
      </c>
      <c r="H298" s="32" t="s">
        <v>77</v>
      </c>
      <c r="I298" s="32"/>
      <c r="J298" s="32" t="s">
        <v>77</v>
      </c>
      <c r="K298" s="32"/>
      <c r="L298" s="32"/>
      <c r="M298" s="32"/>
      <c r="N298" s="32"/>
      <c r="O298" s="32"/>
    </row>
    <row r="299" spans="1:15" ht="15.75" x14ac:dyDescent="0.25">
      <c r="A299" s="31">
        <v>411</v>
      </c>
      <c r="B299" s="32" t="s">
        <v>677</v>
      </c>
      <c r="C299" s="32" t="s">
        <v>678</v>
      </c>
      <c r="D299" s="32" t="s">
        <v>87</v>
      </c>
      <c r="E299" s="32" t="s">
        <v>105</v>
      </c>
      <c r="F299" s="32" t="s">
        <v>2025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1177</v>
      </c>
    </row>
    <row r="300" spans="1:15" ht="15.75" hidden="1" x14ac:dyDescent="0.25">
      <c r="A300" s="31">
        <v>414</v>
      </c>
      <c r="B300" s="32" t="s">
        <v>1952</v>
      </c>
      <c r="C300" s="32" t="s">
        <v>2058</v>
      </c>
      <c r="D300" s="32" t="s">
        <v>72</v>
      </c>
      <c r="E300" s="32" t="s">
        <v>73</v>
      </c>
      <c r="F300" s="32" t="s">
        <v>2027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1185</v>
      </c>
    </row>
    <row r="301" spans="1:15" ht="15.75" hidden="1" x14ac:dyDescent="0.25">
      <c r="A301" s="31">
        <v>415</v>
      </c>
      <c r="B301" s="32" t="s">
        <v>681</v>
      </c>
      <c r="C301" s="32" t="s">
        <v>682</v>
      </c>
      <c r="D301" s="32" t="s">
        <v>72</v>
      </c>
      <c r="E301" s="32" t="s">
        <v>73</v>
      </c>
      <c r="F301" s="32" t="s">
        <v>2025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1180</v>
      </c>
    </row>
    <row r="302" spans="1:15" ht="15.75" hidden="1" x14ac:dyDescent="0.25">
      <c r="A302" s="31">
        <v>416</v>
      </c>
      <c r="B302" s="32" t="s">
        <v>683</v>
      </c>
      <c r="C302" s="32" t="s">
        <v>684</v>
      </c>
      <c r="D302" s="32" t="s">
        <v>72</v>
      </c>
      <c r="E302" s="32" t="s">
        <v>73</v>
      </c>
      <c r="F302" s="32" t="s">
        <v>2025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1180</v>
      </c>
    </row>
    <row r="303" spans="1:15" ht="31.5" hidden="1" x14ac:dyDescent="0.25">
      <c r="A303" s="31">
        <v>420</v>
      </c>
      <c r="B303" s="32" t="s">
        <v>691</v>
      </c>
      <c r="C303" s="32" t="s">
        <v>692</v>
      </c>
      <c r="D303" s="32" t="s">
        <v>130</v>
      </c>
      <c r="E303" s="32" t="s">
        <v>73</v>
      </c>
      <c r="F303" s="32" t="s">
        <v>2025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5" hidden="1" x14ac:dyDescent="0.25">
      <c r="A304" s="31">
        <v>421</v>
      </c>
      <c r="B304" s="32" t="s">
        <v>693</v>
      </c>
      <c r="C304" s="32" t="s">
        <v>694</v>
      </c>
      <c r="D304" s="32" t="s">
        <v>130</v>
      </c>
      <c r="E304" s="32" t="s">
        <v>73</v>
      </c>
      <c r="F304" s="32" t="s">
        <v>2025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77</v>
      </c>
      <c r="O304" s="32" t="s">
        <v>1180</v>
      </c>
    </row>
    <row r="305" spans="1:15" ht="31.5" hidden="1" x14ac:dyDescent="0.25">
      <c r="A305" s="31">
        <v>422</v>
      </c>
      <c r="B305" s="32" t="s">
        <v>695</v>
      </c>
      <c r="C305" s="32" t="s">
        <v>696</v>
      </c>
      <c r="D305" s="32" t="s">
        <v>130</v>
      </c>
      <c r="E305" s="32" t="s">
        <v>73</v>
      </c>
      <c r="F305" s="32" t="s">
        <v>2025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1184</v>
      </c>
    </row>
    <row r="306" spans="1:15" ht="31.5" hidden="1" x14ac:dyDescent="0.25">
      <c r="A306" s="31">
        <v>423</v>
      </c>
      <c r="B306" s="32" t="s">
        <v>697</v>
      </c>
      <c r="C306" s="32" t="s">
        <v>698</v>
      </c>
      <c r="D306" s="32" t="s">
        <v>130</v>
      </c>
      <c r="E306" s="32" t="s">
        <v>73</v>
      </c>
      <c r="F306" s="32" t="s">
        <v>2025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77</v>
      </c>
      <c r="N306" s="32" t="s">
        <v>74</v>
      </c>
      <c r="O306" s="32" t="s">
        <v>1180</v>
      </c>
    </row>
    <row r="307" spans="1:15" s="111" customFormat="1" ht="31.5" hidden="1" x14ac:dyDescent="0.25">
      <c r="A307" s="109">
        <v>424</v>
      </c>
      <c r="B307" s="110" t="s">
        <v>699</v>
      </c>
      <c r="C307" s="110" t="s">
        <v>700</v>
      </c>
      <c r="D307" s="110" t="s">
        <v>130</v>
      </c>
      <c r="E307" s="110" t="s">
        <v>73</v>
      </c>
      <c r="F307" s="110" t="s">
        <v>2025</v>
      </c>
      <c r="G307" s="110" t="s">
        <v>77</v>
      </c>
      <c r="H307" s="110" t="s">
        <v>77</v>
      </c>
      <c r="I307" s="110" t="s">
        <v>74</v>
      </c>
      <c r="J307" s="110" t="s">
        <v>77</v>
      </c>
      <c r="K307" s="110" t="s">
        <v>74</v>
      </c>
      <c r="L307" s="110" t="s">
        <v>77</v>
      </c>
      <c r="M307" s="110" t="s">
        <v>77</v>
      </c>
      <c r="N307" s="110" t="s">
        <v>74</v>
      </c>
      <c r="O307" s="110" t="s">
        <v>1184</v>
      </c>
    </row>
    <row r="308" spans="1:15" ht="31.5" hidden="1" x14ac:dyDescent="0.25">
      <c r="A308" s="31">
        <v>425</v>
      </c>
      <c r="B308" s="32" t="s">
        <v>701</v>
      </c>
      <c r="C308" s="32" t="s">
        <v>702</v>
      </c>
      <c r="D308" s="32" t="s">
        <v>130</v>
      </c>
      <c r="E308" s="32" t="s">
        <v>73</v>
      </c>
      <c r="F308" s="32" t="s">
        <v>2025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77</v>
      </c>
      <c r="M308" s="32" t="s">
        <v>77</v>
      </c>
      <c r="N308" s="32" t="s">
        <v>74</v>
      </c>
      <c r="O308" s="32" t="s">
        <v>1184</v>
      </c>
    </row>
    <row r="309" spans="1:15" ht="31.5" hidden="1" x14ac:dyDescent="0.25">
      <c r="A309" s="31">
        <v>427</v>
      </c>
      <c r="B309" s="32" t="s">
        <v>704</v>
      </c>
      <c r="C309" s="32" t="s">
        <v>705</v>
      </c>
      <c r="D309" s="32" t="s">
        <v>130</v>
      </c>
      <c r="E309" s="32" t="s">
        <v>82</v>
      </c>
      <c r="F309" s="32" t="s">
        <v>2025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1189</v>
      </c>
    </row>
    <row r="310" spans="1:15" ht="15.75" hidden="1" x14ac:dyDescent="0.25">
      <c r="A310" s="31">
        <v>428</v>
      </c>
      <c r="B310" s="32" t="s">
        <v>706</v>
      </c>
      <c r="C310" s="32" t="s">
        <v>707</v>
      </c>
      <c r="D310" s="32" t="s">
        <v>87</v>
      </c>
      <c r="E310" s="32" t="s">
        <v>73</v>
      </c>
      <c r="F310" s="32" t="s">
        <v>2025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74</v>
      </c>
      <c r="O310" s="32" t="s">
        <v>1183</v>
      </c>
    </row>
    <row r="311" spans="1:15" ht="15.75" hidden="1" x14ac:dyDescent="0.25">
      <c r="A311" s="31">
        <v>429</v>
      </c>
      <c r="B311" s="32" t="s">
        <v>708</v>
      </c>
      <c r="C311" s="32" t="s">
        <v>709</v>
      </c>
      <c r="D311" s="32" t="s">
        <v>87</v>
      </c>
      <c r="E311" s="32" t="s">
        <v>82</v>
      </c>
      <c r="F311" s="32" t="s">
        <v>2025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77</v>
      </c>
      <c r="M311" s="32" t="s">
        <v>74</v>
      </c>
      <c r="N311" s="32" t="s">
        <v>74</v>
      </c>
      <c r="O311" s="32" t="s">
        <v>1188</v>
      </c>
    </row>
    <row r="312" spans="1:15" ht="15.75" hidden="1" x14ac:dyDescent="0.25">
      <c r="A312" s="31">
        <v>430</v>
      </c>
      <c r="B312" s="32" t="s">
        <v>2575</v>
      </c>
      <c r="C312" s="32" t="s">
        <v>2574</v>
      </c>
      <c r="D312" s="32" t="s">
        <v>72</v>
      </c>
      <c r="E312" s="32" t="s">
        <v>90</v>
      </c>
      <c r="F312" s="32" t="s">
        <v>2025</v>
      </c>
      <c r="G312" s="32" t="s">
        <v>2027</v>
      </c>
      <c r="H312" s="32" t="s">
        <v>2027</v>
      </c>
      <c r="I312" s="32"/>
      <c r="J312" s="32" t="s">
        <v>2027</v>
      </c>
      <c r="K312" s="32"/>
      <c r="L312" s="32"/>
      <c r="M312" s="32"/>
      <c r="N312" s="32"/>
      <c r="O312" s="32"/>
    </row>
    <row r="313" spans="1:15" ht="31.5" x14ac:dyDescent="0.25">
      <c r="A313" s="31">
        <v>413</v>
      </c>
      <c r="B313" s="32" t="s">
        <v>679</v>
      </c>
      <c r="C313" s="32" t="s">
        <v>680</v>
      </c>
      <c r="D313" s="32" t="s">
        <v>130</v>
      </c>
      <c r="E313" s="32" t="s">
        <v>105</v>
      </c>
      <c r="F313" s="32" t="s">
        <v>2025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1177</v>
      </c>
    </row>
    <row r="314" spans="1:15" ht="15.75" x14ac:dyDescent="0.25">
      <c r="A314" s="31">
        <v>431</v>
      </c>
      <c r="B314" s="32" t="s">
        <v>1227</v>
      </c>
      <c r="C314" s="32" t="s">
        <v>1228</v>
      </c>
      <c r="D314" s="32" t="s">
        <v>72</v>
      </c>
      <c r="E314" s="32" t="s">
        <v>105</v>
      </c>
      <c r="F314" s="32" t="s">
        <v>2027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1201</v>
      </c>
    </row>
    <row r="315" spans="1:15" ht="15.75" hidden="1" x14ac:dyDescent="0.25">
      <c r="A315" s="31">
        <v>433</v>
      </c>
      <c r="B315" s="32" t="s">
        <v>712</v>
      </c>
      <c r="C315" s="32" t="s">
        <v>713</v>
      </c>
      <c r="D315" s="32" t="s">
        <v>87</v>
      </c>
      <c r="E315" s="32" t="s">
        <v>82</v>
      </c>
      <c r="F315" s="32" t="s">
        <v>2025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77</v>
      </c>
      <c r="O315" s="32" t="s">
        <v>1188</v>
      </c>
    </row>
    <row r="316" spans="1:15" ht="31.5" hidden="1" x14ac:dyDescent="0.25">
      <c r="A316" s="31">
        <v>434</v>
      </c>
      <c r="B316" s="32" t="s">
        <v>714</v>
      </c>
      <c r="C316" s="32" t="s">
        <v>715</v>
      </c>
      <c r="D316" s="32" t="s">
        <v>130</v>
      </c>
      <c r="E316" s="32" t="s">
        <v>73</v>
      </c>
      <c r="F316" s="32" t="s">
        <v>2025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74</v>
      </c>
      <c r="L316" s="32" t="s">
        <v>77</v>
      </c>
      <c r="M316" s="32" t="s">
        <v>74</v>
      </c>
      <c r="N316" s="32" t="s">
        <v>77</v>
      </c>
      <c r="O316" s="32" t="s">
        <v>1183</v>
      </c>
    </row>
    <row r="317" spans="1:15" ht="15.75" hidden="1" x14ac:dyDescent="0.25">
      <c r="A317" s="31">
        <v>435</v>
      </c>
      <c r="B317" s="32" t="s">
        <v>716</v>
      </c>
      <c r="C317" s="32" t="s">
        <v>717</v>
      </c>
      <c r="D317" s="32" t="s">
        <v>72</v>
      </c>
      <c r="E317" s="32" t="s">
        <v>73</v>
      </c>
      <c r="F317" s="32" t="s">
        <v>2027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1183</v>
      </c>
    </row>
    <row r="318" spans="1:15" ht="15.75" hidden="1" x14ac:dyDescent="0.25">
      <c r="A318" s="31">
        <v>436</v>
      </c>
      <c r="B318" s="32" t="s">
        <v>718</v>
      </c>
      <c r="C318" s="32" t="s">
        <v>719</v>
      </c>
      <c r="D318" s="32" t="s">
        <v>72</v>
      </c>
      <c r="E318" s="32" t="s">
        <v>73</v>
      </c>
      <c r="F318" s="32" t="s">
        <v>2027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1183</v>
      </c>
    </row>
    <row r="319" spans="1:15" ht="15.75" hidden="1" x14ac:dyDescent="0.25">
      <c r="A319" s="31">
        <v>437</v>
      </c>
      <c r="B319" s="32" t="s">
        <v>720</v>
      </c>
      <c r="C319" s="32" t="s">
        <v>31</v>
      </c>
      <c r="D319" s="32" t="s">
        <v>72</v>
      </c>
      <c r="E319" s="32" t="s">
        <v>73</v>
      </c>
      <c r="F319" s="32" t="s">
        <v>2027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1183</v>
      </c>
    </row>
    <row r="320" spans="1:15" ht="15.75" hidden="1" x14ac:dyDescent="0.25">
      <c r="A320" s="31">
        <v>438</v>
      </c>
      <c r="B320" s="32" t="s">
        <v>721</v>
      </c>
      <c r="C320" s="32" t="s">
        <v>32</v>
      </c>
      <c r="D320" s="32" t="s">
        <v>72</v>
      </c>
      <c r="E320" s="32" t="s">
        <v>73</v>
      </c>
      <c r="F320" s="32" t="s">
        <v>2027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1183</v>
      </c>
    </row>
    <row r="321" spans="1:15" ht="15.75" hidden="1" x14ac:dyDescent="0.25">
      <c r="A321" s="31">
        <v>441</v>
      </c>
      <c r="B321" s="32" t="s">
        <v>2059</v>
      </c>
      <c r="C321" s="32" t="s">
        <v>2060</v>
      </c>
      <c r="D321" s="32" t="s">
        <v>72</v>
      </c>
      <c r="E321" s="32" t="s">
        <v>73</v>
      </c>
      <c r="F321" s="32" t="s">
        <v>2025</v>
      </c>
      <c r="G321" s="32" t="s">
        <v>2025</v>
      </c>
      <c r="H321" s="32" t="s">
        <v>2025</v>
      </c>
      <c r="I321" s="32" t="s">
        <v>2014</v>
      </c>
      <c r="J321" s="32" t="s">
        <v>2025</v>
      </c>
      <c r="K321" s="32" t="s">
        <v>2014</v>
      </c>
      <c r="L321" s="32" t="s">
        <v>2014</v>
      </c>
      <c r="M321" s="32" t="s">
        <v>2014</v>
      </c>
      <c r="N321" s="32" t="s">
        <v>2014</v>
      </c>
      <c r="O321" s="32" t="s">
        <v>2014</v>
      </c>
    </row>
    <row r="322" spans="1:15" ht="31.5" hidden="1" x14ac:dyDescent="0.25">
      <c r="A322" s="31">
        <v>443</v>
      </c>
      <c r="B322" s="32" t="s">
        <v>725</v>
      </c>
      <c r="C322" s="32" t="s">
        <v>33</v>
      </c>
      <c r="D322" s="32" t="s">
        <v>130</v>
      </c>
      <c r="E322" s="32" t="s">
        <v>73</v>
      </c>
      <c r="F322" s="32" t="s">
        <v>2025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1181</v>
      </c>
    </row>
    <row r="323" spans="1:15" ht="15.75" x14ac:dyDescent="0.25">
      <c r="A323" s="31">
        <v>432</v>
      </c>
      <c r="B323" s="32" t="s">
        <v>1217</v>
      </c>
      <c r="C323" s="32" t="s">
        <v>1218</v>
      </c>
      <c r="D323" s="32" t="s">
        <v>72</v>
      </c>
      <c r="E323" s="32" t="s">
        <v>105</v>
      </c>
      <c r="F323" s="32" t="s">
        <v>2027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1203</v>
      </c>
    </row>
    <row r="324" spans="1:15" ht="15.75" hidden="1" x14ac:dyDescent="0.25">
      <c r="A324" s="31">
        <v>446</v>
      </c>
      <c r="B324" s="32" t="s">
        <v>1948</v>
      </c>
      <c r="C324" s="32" t="s">
        <v>1940</v>
      </c>
      <c r="D324" s="32" t="s">
        <v>72</v>
      </c>
      <c r="E324" s="32" t="s">
        <v>73</v>
      </c>
      <c r="F324" s="32" t="s">
        <v>2025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2014</v>
      </c>
    </row>
    <row r="325" spans="1:15" ht="31.5" hidden="1" x14ac:dyDescent="0.25">
      <c r="A325" s="31">
        <v>447</v>
      </c>
      <c r="B325" s="32" t="s">
        <v>728</v>
      </c>
      <c r="C325" s="32" t="s">
        <v>50</v>
      </c>
      <c r="D325" s="32" t="s">
        <v>130</v>
      </c>
      <c r="E325" s="32" t="s">
        <v>82</v>
      </c>
      <c r="F325" s="32" t="s">
        <v>2025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1188</v>
      </c>
    </row>
    <row r="326" spans="1:15" ht="31.5" hidden="1" x14ac:dyDescent="0.25">
      <c r="A326" s="31">
        <v>448</v>
      </c>
      <c r="B326" s="32" t="s">
        <v>729</v>
      </c>
      <c r="C326" s="32" t="s">
        <v>34</v>
      </c>
      <c r="D326" s="32" t="s">
        <v>130</v>
      </c>
      <c r="E326" s="32" t="s">
        <v>73</v>
      </c>
      <c r="F326" s="32" t="s">
        <v>2025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1178</v>
      </c>
    </row>
    <row r="327" spans="1:15" ht="15.75" hidden="1" x14ac:dyDescent="0.25">
      <c r="A327" s="31">
        <v>449</v>
      </c>
      <c r="B327" s="32" t="s">
        <v>1946</v>
      </c>
      <c r="C327" s="32" t="s">
        <v>2061</v>
      </c>
      <c r="D327" s="32" t="s">
        <v>72</v>
      </c>
      <c r="E327" s="32" t="s">
        <v>2014</v>
      </c>
      <c r="F327" s="32" t="s">
        <v>2025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2014</v>
      </c>
    </row>
    <row r="328" spans="1:15" ht="15.75" hidden="1" x14ac:dyDescent="0.25">
      <c r="A328" s="31">
        <v>453</v>
      </c>
      <c r="B328" s="32" t="s">
        <v>736</v>
      </c>
      <c r="C328" s="32" t="s">
        <v>737</v>
      </c>
      <c r="D328" s="32" t="s">
        <v>72</v>
      </c>
      <c r="E328" s="32" t="s">
        <v>73</v>
      </c>
      <c r="F328" s="32" t="s">
        <v>2027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1183</v>
      </c>
    </row>
    <row r="329" spans="1:15" ht="15.75" hidden="1" x14ac:dyDescent="0.25">
      <c r="A329" s="31">
        <v>454</v>
      </c>
      <c r="B329" s="32" t="s">
        <v>2062</v>
      </c>
      <c r="C329" s="32" t="s">
        <v>2063</v>
      </c>
      <c r="D329" s="32" t="s">
        <v>2014</v>
      </c>
      <c r="E329" s="32" t="s">
        <v>2014</v>
      </c>
      <c r="F329" s="32" t="s">
        <v>2025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2014</v>
      </c>
    </row>
    <row r="330" spans="1:15" ht="15.75" hidden="1" x14ac:dyDescent="0.25">
      <c r="A330" s="31">
        <v>455</v>
      </c>
      <c r="B330" s="32" t="s">
        <v>738</v>
      </c>
      <c r="C330" s="32" t="s">
        <v>739</v>
      </c>
      <c r="D330" s="32" t="s">
        <v>87</v>
      </c>
      <c r="E330" s="32" t="s">
        <v>90</v>
      </c>
      <c r="F330" s="32" t="s">
        <v>2025</v>
      </c>
      <c r="G330" s="32" t="s">
        <v>77</v>
      </c>
      <c r="H330" s="32" t="s">
        <v>77</v>
      </c>
      <c r="I330" s="32" t="s">
        <v>77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1177</v>
      </c>
    </row>
    <row r="331" spans="1:15" ht="15.75" hidden="1" x14ac:dyDescent="0.25">
      <c r="A331" s="31">
        <v>456</v>
      </c>
      <c r="B331" s="32" t="s">
        <v>2588</v>
      </c>
      <c r="C331" s="29" t="s">
        <v>2581</v>
      </c>
      <c r="D331" s="29" t="s">
        <v>72</v>
      </c>
      <c r="E331" s="29" t="s">
        <v>73</v>
      </c>
      <c r="F331" s="32" t="s">
        <v>2027</v>
      </c>
      <c r="G331" s="32" t="s">
        <v>77</v>
      </c>
      <c r="H331" s="32" t="s">
        <v>77</v>
      </c>
      <c r="I331" s="32"/>
      <c r="J331" s="32" t="s">
        <v>77</v>
      </c>
      <c r="K331" s="32"/>
      <c r="L331" s="32"/>
      <c r="M331" s="32"/>
      <c r="N331" s="32"/>
      <c r="O331" s="32"/>
    </row>
    <row r="332" spans="1:15" ht="15.75" hidden="1" x14ac:dyDescent="0.25">
      <c r="A332" s="31">
        <v>458</v>
      </c>
      <c r="B332" s="32" t="s">
        <v>1961</v>
      </c>
      <c r="C332" s="32" t="s">
        <v>2064</v>
      </c>
      <c r="D332" s="32" t="s">
        <v>2014</v>
      </c>
      <c r="E332" s="32" t="s">
        <v>73</v>
      </c>
      <c r="F332" s="32" t="s">
        <v>2025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2014</v>
      </c>
    </row>
    <row r="333" spans="1:15" ht="15.75" hidden="1" x14ac:dyDescent="0.25">
      <c r="A333" s="31">
        <v>459</v>
      </c>
      <c r="B333" s="32" t="s">
        <v>1934</v>
      </c>
      <c r="C333" s="32" t="s">
        <v>1933</v>
      </c>
      <c r="D333" s="32" t="s">
        <v>72</v>
      </c>
      <c r="E333" s="32" t="s">
        <v>73</v>
      </c>
      <c r="F333" s="32" t="s">
        <v>2025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2014</v>
      </c>
    </row>
    <row r="334" spans="1:15" ht="15.75" hidden="1" x14ac:dyDescent="0.25">
      <c r="A334" s="31">
        <v>461</v>
      </c>
      <c r="B334" s="32" t="s">
        <v>742</v>
      </c>
      <c r="C334" s="32" t="s">
        <v>743</v>
      </c>
      <c r="D334" s="32" t="s">
        <v>72</v>
      </c>
      <c r="E334" s="32" t="s">
        <v>73</v>
      </c>
      <c r="F334" s="32" t="s">
        <v>2027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1183</v>
      </c>
    </row>
    <row r="335" spans="1:15" ht="15.75" hidden="1" x14ac:dyDescent="0.25">
      <c r="A335" s="31">
        <v>462</v>
      </c>
      <c r="B335" s="32" t="s">
        <v>1926</v>
      </c>
      <c r="C335" s="32" t="s">
        <v>1903</v>
      </c>
      <c r="D335" s="32" t="s">
        <v>72</v>
      </c>
      <c r="E335" s="32" t="s">
        <v>82</v>
      </c>
      <c r="F335" s="32" t="s">
        <v>2025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2014</v>
      </c>
    </row>
    <row r="336" spans="1:15" ht="31.5" x14ac:dyDescent="0.25">
      <c r="A336" s="31">
        <v>444</v>
      </c>
      <c r="B336" s="32" t="s">
        <v>726</v>
      </c>
      <c r="C336" s="32" t="s">
        <v>727</v>
      </c>
      <c r="D336" s="32" t="s">
        <v>130</v>
      </c>
      <c r="E336" s="32" t="s">
        <v>105</v>
      </c>
      <c r="F336" s="32" t="s">
        <v>2025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1202</v>
      </c>
    </row>
    <row r="337" spans="1:15" ht="15.75" hidden="1" x14ac:dyDescent="0.25">
      <c r="A337" s="31">
        <v>465</v>
      </c>
      <c r="B337" s="32" t="s">
        <v>2005</v>
      </c>
      <c r="C337" s="32" t="s">
        <v>2065</v>
      </c>
      <c r="D337" s="32" t="s">
        <v>72</v>
      </c>
      <c r="E337" s="32" t="s">
        <v>73</v>
      </c>
      <c r="F337" s="32" t="s">
        <v>2027</v>
      </c>
      <c r="G337" s="32" t="s">
        <v>77</v>
      </c>
      <c r="H337" s="32" t="s">
        <v>74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2014</v>
      </c>
    </row>
    <row r="338" spans="1:15" ht="15.75" hidden="1" x14ac:dyDescent="0.25">
      <c r="A338" s="31">
        <v>466</v>
      </c>
      <c r="B338" s="32" t="s">
        <v>2133</v>
      </c>
      <c r="C338" s="32" t="s">
        <v>1907</v>
      </c>
      <c r="D338" s="32" t="s">
        <v>72</v>
      </c>
      <c r="E338" s="32" t="s">
        <v>73</v>
      </c>
      <c r="F338" s="32" t="s">
        <v>2025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2014</v>
      </c>
    </row>
    <row r="339" spans="1:15" ht="15.75" x14ac:dyDescent="0.25">
      <c r="A339" s="31">
        <v>463</v>
      </c>
      <c r="B339" s="32" t="s">
        <v>744</v>
      </c>
      <c r="C339" s="32" t="s">
        <v>745</v>
      </c>
      <c r="D339" s="32" t="s">
        <v>87</v>
      </c>
      <c r="E339" s="32" t="s">
        <v>105</v>
      </c>
      <c r="F339" s="32" t="s">
        <v>2025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1202</v>
      </c>
    </row>
    <row r="340" spans="1:15" s="106" customFormat="1" ht="15.75" hidden="1" x14ac:dyDescent="0.25">
      <c r="A340" s="109">
        <v>468</v>
      </c>
      <c r="B340" s="110" t="s">
        <v>2204</v>
      </c>
      <c r="C340" s="117" t="s">
        <v>2171</v>
      </c>
      <c r="D340" s="117" t="s">
        <v>72</v>
      </c>
      <c r="E340" s="117" t="s">
        <v>73</v>
      </c>
      <c r="F340" s="110" t="s">
        <v>1298</v>
      </c>
      <c r="G340" s="110" t="s">
        <v>1298</v>
      </c>
      <c r="H340" s="110" t="s">
        <v>1298</v>
      </c>
      <c r="I340" s="110" t="s">
        <v>1298</v>
      </c>
      <c r="J340" s="110" t="s">
        <v>1298</v>
      </c>
      <c r="K340" s="110" t="s">
        <v>1298</v>
      </c>
      <c r="L340" s="110" t="s">
        <v>1298</v>
      </c>
      <c r="M340" s="110" t="s">
        <v>1298</v>
      </c>
      <c r="N340" s="110"/>
      <c r="O340" s="110"/>
    </row>
    <row r="341" spans="1:15" s="77" customFormat="1" ht="15.75" hidden="1" x14ac:dyDescent="0.25">
      <c r="A341" s="78">
        <v>470</v>
      </c>
      <c r="B341" s="79" t="s">
        <v>746</v>
      </c>
      <c r="C341" s="79" t="s">
        <v>747</v>
      </c>
      <c r="D341" s="79" t="s">
        <v>87</v>
      </c>
      <c r="E341" s="79" t="s">
        <v>90</v>
      </c>
      <c r="F341" s="79" t="s">
        <v>2025</v>
      </c>
      <c r="G341" s="79" t="s">
        <v>77</v>
      </c>
      <c r="H341" s="79" t="s">
        <v>77</v>
      </c>
      <c r="I341" s="79" t="s">
        <v>74</v>
      </c>
      <c r="J341" s="79" t="s">
        <v>77</v>
      </c>
      <c r="K341" s="79" t="s">
        <v>77</v>
      </c>
      <c r="L341" s="79" t="s">
        <v>77</v>
      </c>
      <c r="M341" s="79" t="s">
        <v>77</v>
      </c>
      <c r="N341" s="79" t="s">
        <v>77</v>
      </c>
      <c r="O341" s="79" t="s">
        <v>1177</v>
      </c>
    </row>
    <row r="342" spans="1:15" ht="15.75" hidden="1" x14ac:dyDescent="0.25">
      <c r="A342" s="31">
        <v>471</v>
      </c>
      <c r="B342" s="32" t="s">
        <v>1944</v>
      </c>
      <c r="C342" s="32" t="s">
        <v>2066</v>
      </c>
      <c r="D342" s="32" t="s">
        <v>72</v>
      </c>
      <c r="E342" s="32" t="s">
        <v>2014</v>
      </c>
      <c r="F342" s="32" t="s">
        <v>2025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2014</v>
      </c>
    </row>
    <row r="343" spans="1:15" ht="31.5" hidden="1" x14ac:dyDescent="0.25">
      <c r="A343" s="31">
        <v>472</v>
      </c>
      <c r="B343" s="32" t="s">
        <v>2561</v>
      </c>
      <c r="C343" s="32" t="s">
        <v>2560</v>
      </c>
      <c r="D343" s="32" t="s">
        <v>72</v>
      </c>
      <c r="E343" s="32" t="s">
        <v>82</v>
      </c>
      <c r="F343" s="32" t="s">
        <v>2025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74</v>
      </c>
      <c r="N343" s="32" t="s">
        <v>74</v>
      </c>
      <c r="O343" s="32" t="s">
        <v>1189</v>
      </c>
    </row>
    <row r="344" spans="1:15" ht="15.75" hidden="1" x14ac:dyDescent="0.25">
      <c r="A344" s="31">
        <v>473</v>
      </c>
      <c r="B344" s="32" t="s">
        <v>748</v>
      </c>
      <c r="C344" s="32" t="s">
        <v>35</v>
      </c>
      <c r="D344" s="32" t="s">
        <v>87</v>
      </c>
      <c r="E344" s="32" t="s">
        <v>73</v>
      </c>
      <c r="F344" s="32" t="s">
        <v>2025</v>
      </c>
      <c r="G344" s="32" t="s">
        <v>77</v>
      </c>
      <c r="H344" s="32" t="s">
        <v>77</v>
      </c>
      <c r="I344" s="32" t="s">
        <v>77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1184</v>
      </c>
    </row>
    <row r="345" spans="1:15" ht="15.75" hidden="1" x14ac:dyDescent="0.25">
      <c r="A345" s="31">
        <v>474</v>
      </c>
      <c r="B345" s="32" t="s">
        <v>2589</v>
      </c>
      <c r="C345" s="29" t="s">
        <v>2582</v>
      </c>
      <c r="D345" s="29" t="s">
        <v>72</v>
      </c>
      <c r="E345" s="29" t="s">
        <v>73</v>
      </c>
      <c r="F345" s="32" t="s">
        <v>2027</v>
      </c>
      <c r="G345" s="32" t="s">
        <v>77</v>
      </c>
      <c r="H345" s="32" t="s">
        <v>77</v>
      </c>
      <c r="I345" s="32"/>
      <c r="J345" s="32" t="s">
        <v>77</v>
      </c>
      <c r="K345" s="32"/>
      <c r="L345" s="32"/>
      <c r="M345" s="32"/>
      <c r="N345" s="32"/>
      <c r="O345" s="32"/>
    </row>
    <row r="346" spans="1:15" ht="15.75" hidden="1" x14ac:dyDescent="0.25">
      <c r="A346" s="31">
        <v>476</v>
      </c>
      <c r="B346" s="32" t="s">
        <v>749</v>
      </c>
      <c r="C346" s="32" t="s">
        <v>750</v>
      </c>
      <c r="D346" s="32" t="s">
        <v>87</v>
      </c>
      <c r="E346" s="32" t="s">
        <v>73</v>
      </c>
      <c r="F346" s="32" t="s">
        <v>2027</v>
      </c>
      <c r="G346" s="32" t="s">
        <v>77</v>
      </c>
      <c r="H346" s="32" t="s">
        <v>77</v>
      </c>
      <c r="I346" s="32" t="s">
        <v>77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1184</v>
      </c>
    </row>
    <row r="347" spans="1:15" ht="15.75" x14ac:dyDescent="0.25">
      <c r="A347" s="31">
        <v>464</v>
      </c>
      <c r="B347" s="32" t="s">
        <v>2591</v>
      </c>
      <c r="C347" s="29" t="s">
        <v>2592</v>
      </c>
      <c r="D347" s="29" t="s">
        <v>72</v>
      </c>
      <c r="E347" s="29" t="s">
        <v>105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1:15" ht="15.75" hidden="1" x14ac:dyDescent="0.25">
      <c r="A348" s="31">
        <v>480</v>
      </c>
      <c r="B348" s="32" t="s">
        <v>2207</v>
      </c>
      <c r="C348" s="29" t="s">
        <v>2481</v>
      </c>
      <c r="D348" s="29"/>
      <c r="E348" s="29" t="s">
        <v>82</v>
      </c>
      <c r="F348" s="32" t="s">
        <v>1298</v>
      </c>
      <c r="G348" s="32" t="s">
        <v>1298</v>
      </c>
      <c r="H348" s="32" t="s">
        <v>1298</v>
      </c>
      <c r="I348" s="32" t="s">
        <v>1298</v>
      </c>
      <c r="J348" s="32" t="s">
        <v>1298</v>
      </c>
      <c r="K348" s="32" t="s">
        <v>1298</v>
      </c>
      <c r="L348" s="32" t="s">
        <v>1298</v>
      </c>
      <c r="M348" s="32" t="s">
        <v>1298</v>
      </c>
      <c r="N348" s="32"/>
      <c r="O348" s="32"/>
    </row>
    <row r="349" spans="1:15" ht="15.75" x14ac:dyDescent="0.25">
      <c r="A349" s="31">
        <v>467</v>
      </c>
      <c r="B349" s="32" t="s">
        <v>1905</v>
      </c>
      <c r="C349" s="32" t="s">
        <v>1906</v>
      </c>
      <c r="D349" s="32" t="s">
        <v>72</v>
      </c>
      <c r="E349" s="32" t="s">
        <v>105</v>
      </c>
      <c r="F349" s="32" t="s">
        <v>2025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2014</v>
      </c>
    </row>
    <row r="350" spans="1:15" ht="15.75" x14ac:dyDescent="0.25">
      <c r="A350" s="31">
        <v>479</v>
      </c>
      <c r="B350" s="32" t="s">
        <v>2569</v>
      </c>
      <c r="C350" s="32" t="s">
        <v>2568</v>
      </c>
      <c r="D350" s="32" t="s">
        <v>72</v>
      </c>
      <c r="E350" s="32" t="s">
        <v>105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1:15" ht="15.75" hidden="1" x14ac:dyDescent="0.25">
      <c r="A351" s="31">
        <v>485</v>
      </c>
      <c r="B351" s="32" t="s">
        <v>760</v>
      </c>
      <c r="C351" s="32" t="s">
        <v>36</v>
      </c>
      <c r="D351" s="32" t="s">
        <v>87</v>
      </c>
      <c r="E351" s="32" t="s">
        <v>73</v>
      </c>
      <c r="F351" s="32" t="s">
        <v>2025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77</v>
      </c>
      <c r="O351" s="32" t="s">
        <v>1180</v>
      </c>
    </row>
    <row r="352" spans="1:15" ht="15.75" hidden="1" x14ac:dyDescent="0.25">
      <c r="A352" s="31">
        <v>486</v>
      </c>
      <c r="B352" s="32" t="s">
        <v>761</v>
      </c>
      <c r="C352" s="32" t="s">
        <v>762</v>
      </c>
      <c r="D352" s="32" t="s">
        <v>72</v>
      </c>
      <c r="E352" s="32" t="s">
        <v>82</v>
      </c>
      <c r="F352" s="32" t="s">
        <v>2025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15.75" hidden="1" x14ac:dyDescent="0.25">
      <c r="A353" s="31">
        <v>487</v>
      </c>
      <c r="B353" s="32" t="s">
        <v>763</v>
      </c>
      <c r="C353" s="32" t="s">
        <v>764</v>
      </c>
      <c r="D353" s="32" t="s">
        <v>87</v>
      </c>
      <c r="E353" s="32" t="s">
        <v>73</v>
      </c>
      <c r="F353" s="32" t="s">
        <v>2027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1187</v>
      </c>
    </row>
    <row r="354" spans="1:15" ht="15.75" hidden="1" x14ac:dyDescent="0.25">
      <c r="A354" s="31">
        <v>488</v>
      </c>
      <c r="B354" s="32" t="s">
        <v>765</v>
      </c>
      <c r="C354" s="32" t="s">
        <v>766</v>
      </c>
      <c r="D354" s="32" t="s">
        <v>87</v>
      </c>
      <c r="E354" s="32" t="s">
        <v>73</v>
      </c>
      <c r="F354" s="32" t="s">
        <v>2025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1180</v>
      </c>
    </row>
    <row r="355" spans="1:15" ht="15.75" x14ac:dyDescent="0.25">
      <c r="A355" s="31">
        <v>482</v>
      </c>
      <c r="B355" s="32" t="s">
        <v>755</v>
      </c>
      <c r="C355" s="32" t="s">
        <v>52</v>
      </c>
      <c r="D355" s="32" t="s">
        <v>87</v>
      </c>
      <c r="E355" s="32" t="s">
        <v>105</v>
      </c>
      <c r="F355" s="32" t="s">
        <v>2025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1201</v>
      </c>
    </row>
    <row r="356" spans="1:15" ht="15.75" hidden="1" x14ac:dyDescent="0.25">
      <c r="A356" s="31">
        <v>490</v>
      </c>
      <c r="B356" s="32" t="s">
        <v>769</v>
      </c>
      <c r="C356" s="32" t="s">
        <v>37</v>
      </c>
      <c r="D356" s="32" t="s">
        <v>87</v>
      </c>
      <c r="E356" s="32" t="s">
        <v>73</v>
      </c>
      <c r="F356" s="32" t="s">
        <v>2025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1180</v>
      </c>
    </row>
    <row r="357" spans="1:15" ht="15.75" hidden="1" x14ac:dyDescent="0.25">
      <c r="A357" s="31">
        <v>491</v>
      </c>
      <c r="B357" s="32" t="s">
        <v>770</v>
      </c>
      <c r="C357" s="32" t="s">
        <v>771</v>
      </c>
      <c r="D357" s="32" t="s">
        <v>87</v>
      </c>
      <c r="E357" s="32" t="s">
        <v>82</v>
      </c>
      <c r="F357" s="32" t="s">
        <v>2025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77</v>
      </c>
      <c r="O357" s="32" t="s">
        <v>1188</v>
      </c>
    </row>
    <row r="358" spans="1:15" ht="31.5" x14ac:dyDescent="0.25">
      <c r="A358" s="31">
        <v>483</v>
      </c>
      <c r="B358" s="32" t="s">
        <v>756</v>
      </c>
      <c r="C358" s="32" t="s">
        <v>757</v>
      </c>
      <c r="D358" s="32" t="s">
        <v>130</v>
      </c>
      <c r="E358" s="32" t="s">
        <v>105</v>
      </c>
      <c r="F358" s="32" t="s">
        <v>2025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74</v>
      </c>
      <c r="N358" s="32" t="s">
        <v>77</v>
      </c>
      <c r="O358" s="32" t="s">
        <v>1177</v>
      </c>
    </row>
    <row r="359" spans="1:15" ht="15.75" hidden="1" x14ac:dyDescent="0.25">
      <c r="A359" s="31">
        <v>493</v>
      </c>
      <c r="B359" s="32" t="s">
        <v>772</v>
      </c>
      <c r="C359" s="32" t="s">
        <v>773</v>
      </c>
      <c r="D359" s="32" t="s">
        <v>87</v>
      </c>
      <c r="E359" s="32" t="s">
        <v>90</v>
      </c>
      <c r="F359" s="32" t="s">
        <v>2025</v>
      </c>
      <c r="G359" s="32" t="s">
        <v>77</v>
      </c>
      <c r="H359" s="32" t="s">
        <v>77</v>
      </c>
      <c r="I359" s="32" t="s">
        <v>77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1178</v>
      </c>
    </row>
    <row r="360" spans="1:15" ht="15.75" hidden="1" x14ac:dyDescent="0.25">
      <c r="A360" s="31">
        <v>494</v>
      </c>
      <c r="B360" s="32" t="s">
        <v>774</v>
      </c>
      <c r="C360" s="32" t="s">
        <v>47</v>
      </c>
      <c r="D360" s="32" t="s">
        <v>87</v>
      </c>
      <c r="E360" s="32" t="s">
        <v>73</v>
      </c>
      <c r="F360" s="32" t="s">
        <v>2027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1181</v>
      </c>
    </row>
    <row r="361" spans="1:15" ht="31.5" hidden="1" x14ac:dyDescent="0.25">
      <c r="A361" s="31">
        <v>495</v>
      </c>
      <c r="B361" s="32" t="s">
        <v>2464</v>
      </c>
      <c r="C361" s="32" t="s">
        <v>2441</v>
      </c>
      <c r="D361" s="32" t="s">
        <v>72</v>
      </c>
      <c r="E361" s="32" t="s">
        <v>1271</v>
      </c>
      <c r="F361" s="32" t="s">
        <v>2025</v>
      </c>
      <c r="G361" s="32" t="s">
        <v>2027</v>
      </c>
      <c r="H361" s="32" t="s">
        <v>2027</v>
      </c>
      <c r="I361" s="32" t="s">
        <v>2025</v>
      </c>
      <c r="J361" s="32" t="s">
        <v>2027</v>
      </c>
      <c r="K361" s="32" t="s">
        <v>2027</v>
      </c>
      <c r="L361" s="32" t="s">
        <v>2027</v>
      </c>
      <c r="M361" s="32" t="s">
        <v>2027</v>
      </c>
      <c r="N361" s="32" t="s">
        <v>2027</v>
      </c>
      <c r="O361" s="32" t="s">
        <v>1189</v>
      </c>
    </row>
    <row r="362" spans="1:15" ht="15.75" x14ac:dyDescent="0.25">
      <c r="A362" s="31">
        <v>489</v>
      </c>
      <c r="B362" s="32" t="s">
        <v>767</v>
      </c>
      <c r="C362" s="32" t="s">
        <v>768</v>
      </c>
      <c r="D362" s="32" t="s">
        <v>87</v>
      </c>
      <c r="E362" s="32" t="s">
        <v>105</v>
      </c>
      <c r="F362" s="32" t="s">
        <v>2025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1205</v>
      </c>
    </row>
    <row r="363" spans="1:15" ht="15.75" x14ac:dyDescent="0.25">
      <c r="A363" s="31">
        <v>492</v>
      </c>
      <c r="B363" s="32" t="s">
        <v>2508</v>
      </c>
      <c r="C363" s="29" t="s">
        <v>2495</v>
      </c>
      <c r="D363" s="29"/>
      <c r="E363" s="29" t="s">
        <v>105</v>
      </c>
      <c r="F363" s="32" t="s">
        <v>1298</v>
      </c>
      <c r="G363" s="32" t="s">
        <v>1298</v>
      </c>
      <c r="H363" s="32" t="s">
        <v>1298</v>
      </c>
      <c r="I363" s="32" t="s">
        <v>1298</v>
      </c>
      <c r="J363" s="32" t="s">
        <v>1298</v>
      </c>
      <c r="K363" s="32" t="s">
        <v>1298</v>
      </c>
      <c r="L363" s="32" t="s">
        <v>1298</v>
      </c>
      <c r="M363" s="32" t="s">
        <v>1298</v>
      </c>
      <c r="N363" s="32" t="s">
        <v>1298</v>
      </c>
      <c r="O363" s="32"/>
    </row>
    <row r="364" spans="1:15" ht="15.75" hidden="1" x14ac:dyDescent="0.25">
      <c r="A364" s="31">
        <v>498</v>
      </c>
      <c r="B364" s="32" t="s">
        <v>777</v>
      </c>
      <c r="C364" s="32" t="s">
        <v>778</v>
      </c>
      <c r="D364" s="32" t="s">
        <v>87</v>
      </c>
      <c r="E364" s="32" t="s">
        <v>73</v>
      </c>
      <c r="F364" s="32" t="s">
        <v>2025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75" hidden="1" x14ac:dyDescent="0.25">
      <c r="A365" s="31">
        <v>499</v>
      </c>
      <c r="B365" s="32" t="s">
        <v>779</v>
      </c>
      <c r="C365" s="32" t="s">
        <v>780</v>
      </c>
      <c r="D365" s="32" t="s">
        <v>87</v>
      </c>
      <c r="E365" s="32" t="s">
        <v>73</v>
      </c>
      <c r="F365" s="32" t="s">
        <v>2025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1181</v>
      </c>
    </row>
    <row r="366" spans="1:15" ht="15.75" x14ac:dyDescent="0.25">
      <c r="A366" s="31">
        <v>496</v>
      </c>
      <c r="B366" s="32" t="s">
        <v>775</v>
      </c>
      <c r="C366" s="32" t="s">
        <v>776</v>
      </c>
      <c r="D366" s="32" t="s">
        <v>87</v>
      </c>
      <c r="E366" s="32" t="s">
        <v>105</v>
      </c>
      <c r="F366" s="32" t="s">
        <v>2025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1206</v>
      </c>
    </row>
    <row r="367" spans="1:15" s="39" customFormat="1" ht="15.75" x14ac:dyDescent="0.25">
      <c r="A367" s="40">
        <v>497</v>
      </c>
      <c r="B367" s="32" t="s">
        <v>2435</v>
      </c>
      <c r="C367" s="41" t="s">
        <v>2436</v>
      </c>
      <c r="D367" s="41" t="s">
        <v>72</v>
      </c>
      <c r="E367" s="32" t="s">
        <v>105</v>
      </c>
      <c r="F367" s="32" t="s">
        <v>2027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41" t="s">
        <v>1201</v>
      </c>
    </row>
    <row r="368" spans="1:15" ht="31.5" x14ac:dyDescent="0.25">
      <c r="A368" s="31">
        <v>500</v>
      </c>
      <c r="B368" s="32" t="s">
        <v>781</v>
      </c>
      <c r="C368" s="32" t="s">
        <v>782</v>
      </c>
      <c r="D368" s="32" t="s">
        <v>130</v>
      </c>
      <c r="E368" s="32" t="s">
        <v>105</v>
      </c>
      <c r="F368" s="32" t="s">
        <v>2025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77</v>
      </c>
      <c r="M368" s="32" t="s">
        <v>74</v>
      </c>
      <c r="N368" s="32" t="s">
        <v>77</v>
      </c>
      <c r="O368" s="32" t="s">
        <v>1206</v>
      </c>
    </row>
    <row r="369" spans="1:15" ht="15.75" x14ac:dyDescent="0.25">
      <c r="A369" s="31">
        <v>501</v>
      </c>
      <c r="B369" s="32" t="s">
        <v>783</v>
      </c>
      <c r="C369" s="32" t="s">
        <v>784</v>
      </c>
      <c r="D369" s="32" t="s">
        <v>72</v>
      </c>
      <c r="E369" s="32" t="s">
        <v>105</v>
      </c>
      <c r="F369" s="32" t="s">
        <v>2025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1177</v>
      </c>
    </row>
    <row r="370" spans="1:15" ht="15.75" hidden="1" x14ac:dyDescent="0.25">
      <c r="A370" s="31">
        <v>507</v>
      </c>
      <c r="B370" s="32" t="s">
        <v>1955</v>
      </c>
      <c r="C370" s="32" t="s">
        <v>2067</v>
      </c>
      <c r="D370" s="32" t="s">
        <v>2014</v>
      </c>
      <c r="E370" s="32" t="s">
        <v>2014</v>
      </c>
      <c r="F370" s="32" t="s">
        <v>2025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74</v>
      </c>
      <c r="L370" s="32" t="s">
        <v>77</v>
      </c>
      <c r="M370" s="32" t="s">
        <v>74</v>
      </c>
      <c r="N370" s="32" t="s">
        <v>77</v>
      </c>
      <c r="O370" s="32" t="s">
        <v>2014</v>
      </c>
    </row>
    <row r="371" spans="1:15" ht="15.75" x14ac:dyDescent="0.25">
      <c r="A371" s="31">
        <v>502</v>
      </c>
      <c r="B371" s="32" t="s">
        <v>785</v>
      </c>
      <c r="C371" s="32" t="s">
        <v>786</v>
      </c>
      <c r="D371" s="32" t="s">
        <v>87</v>
      </c>
      <c r="E371" s="32" t="s">
        <v>105</v>
      </c>
      <c r="F371" s="32" t="s">
        <v>2025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1202</v>
      </c>
    </row>
    <row r="372" spans="1:15" ht="15.75" x14ac:dyDescent="0.25">
      <c r="A372" s="31">
        <v>504</v>
      </c>
      <c r="B372" s="32" t="s">
        <v>787</v>
      </c>
      <c r="C372" s="32" t="s">
        <v>2595</v>
      </c>
      <c r="D372" s="32" t="s">
        <v>72</v>
      </c>
      <c r="E372" s="32" t="s">
        <v>73</v>
      </c>
      <c r="F372" s="32" t="s">
        <v>2025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77</v>
      </c>
      <c r="N372" s="32" t="s">
        <v>74</v>
      </c>
      <c r="O372" s="32"/>
    </row>
    <row r="373" spans="1:15" ht="15.75" hidden="1" x14ac:dyDescent="0.25">
      <c r="A373" s="31">
        <v>512</v>
      </c>
      <c r="B373" s="32" t="s">
        <v>2198</v>
      </c>
      <c r="C373" s="29" t="s">
        <v>2482</v>
      </c>
      <c r="D373" s="29"/>
      <c r="E373" s="29" t="s">
        <v>82</v>
      </c>
      <c r="F373" s="32" t="s">
        <v>1298</v>
      </c>
      <c r="G373" s="32" t="s">
        <v>1298</v>
      </c>
      <c r="H373" s="32" t="s">
        <v>1298</v>
      </c>
      <c r="I373" s="32" t="s">
        <v>1298</v>
      </c>
      <c r="J373" s="32" t="s">
        <v>1298</v>
      </c>
      <c r="K373" s="32" t="s">
        <v>1298</v>
      </c>
      <c r="L373" s="32" t="s">
        <v>1298</v>
      </c>
      <c r="M373" s="32" t="s">
        <v>1298</v>
      </c>
      <c r="N373" s="32"/>
      <c r="O373" s="32"/>
    </row>
    <row r="374" spans="1:15" ht="15.75" hidden="1" x14ac:dyDescent="0.25">
      <c r="A374" s="31">
        <v>513</v>
      </c>
      <c r="B374" s="32" t="s">
        <v>799</v>
      </c>
      <c r="C374" s="32" t="s">
        <v>800</v>
      </c>
      <c r="D374" s="32" t="s">
        <v>87</v>
      </c>
      <c r="E374" s="32" t="s">
        <v>82</v>
      </c>
      <c r="F374" s="32" t="s">
        <v>2025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1177</v>
      </c>
    </row>
    <row r="375" spans="1:15" ht="15.75" hidden="1" x14ac:dyDescent="0.25">
      <c r="A375" s="31">
        <v>514</v>
      </c>
      <c r="B375" s="32" t="s">
        <v>801</v>
      </c>
      <c r="C375" s="32" t="s">
        <v>802</v>
      </c>
      <c r="D375" s="32" t="s">
        <v>87</v>
      </c>
      <c r="E375" s="32" t="s">
        <v>73</v>
      </c>
      <c r="F375" s="32" t="s">
        <v>2025</v>
      </c>
      <c r="G375" s="32" t="s">
        <v>77</v>
      </c>
      <c r="H375" s="32" t="s">
        <v>74</v>
      </c>
      <c r="I375" s="32" t="s">
        <v>74</v>
      </c>
      <c r="J375" s="32" t="s">
        <v>74</v>
      </c>
      <c r="K375" s="32" t="s">
        <v>74</v>
      </c>
      <c r="L375" s="32" t="s">
        <v>77</v>
      </c>
      <c r="M375" s="32" t="s">
        <v>74</v>
      </c>
      <c r="N375" s="32" t="s">
        <v>74</v>
      </c>
      <c r="O375" s="32" t="s">
        <v>1187</v>
      </c>
    </row>
    <row r="376" spans="1:15" ht="15.75" hidden="1" x14ac:dyDescent="0.25">
      <c r="A376" s="31">
        <v>515</v>
      </c>
      <c r="B376" s="32" t="s">
        <v>803</v>
      </c>
      <c r="C376" s="32" t="s">
        <v>1261</v>
      </c>
      <c r="D376" s="32" t="s">
        <v>72</v>
      </c>
      <c r="E376" s="32" t="s">
        <v>73</v>
      </c>
      <c r="F376" s="32" t="s">
        <v>2027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74</v>
      </c>
      <c r="O376" s="32" t="s">
        <v>1181</v>
      </c>
    </row>
    <row r="377" spans="1:15" ht="15.75" hidden="1" x14ac:dyDescent="0.25">
      <c r="A377" s="31">
        <v>516</v>
      </c>
      <c r="B377" s="32" t="s">
        <v>804</v>
      </c>
      <c r="C377" s="32" t="s">
        <v>805</v>
      </c>
      <c r="D377" s="32" t="s">
        <v>87</v>
      </c>
      <c r="E377" s="32" t="s">
        <v>73</v>
      </c>
      <c r="F377" s="32" t="s">
        <v>2027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1182</v>
      </c>
    </row>
    <row r="378" spans="1:15" ht="15.75" hidden="1" x14ac:dyDescent="0.25">
      <c r="A378" s="31">
        <v>517</v>
      </c>
      <c r="B378" s="32" t="s">
        <v>806</v>
      </c>
      <c r="C378" s="32" t="s">
        <v>807</v>
      </c>
      <c r="D378" s="32" t="s">
        <v>87</v>
      </c>
      <c r="E378" s="32" t="s">
        <v>73</v>
      </c>
      <c r="F378" s="32" t="s">
        <v>2027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1185</v>
      </c>
    </row>
    <row r="379" spans="1:15" ht="15.75" x14ac:dyDescent="0.25">
      <c r="A379" s="31">
        <v>510</v>
      </c>
      <c r="B379" s="32" t="s">
        <v>795</v>
      </c>
      <c r="C379" s="32" t="s">
        <v>796</v>
      </c>
      <c r="D379" s="32" t="s">
        <v>87</v>
      </c>
      <c r="E379" s="32" t="s">
        <v>105</v>
      </c>
      <c r="F379" s="32" t="s">
        <v>2025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1202</v>
      </c>
    </row>
    <row r="380" spans="1:15" ht="15.75" hidden="1" x14ac:dyDescent="0.25">
      <c r="A380" s="31">
        <v>519</v>
      </c>
      <c r="B380" s="32" t="s">
        <v>810</v>
      </c>
      <c r="C380" s="32" t="s">
        <v>811</v>
      </c>
      <c r="D380" s="32" t="s">
        <v>87</v>
      </c>
      <c r="E380" s="32" t="s">
        <v>82</v>
      </c>
      <c r="F380" s="32" t="s">
        <v>2025</v>
      </c>
      <c r="G380" s="32" t="s">
        <v>77</v>
      </c>
      <c r="H380" s="32" t="s">
        <v>77</v>
      </c>
      <c r="I380" s="32" t="s">
        <v>77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1188</v>
      </c>
    </row>
    <row r="381" spans="1:15" ht="15.75" x14ac:dyDescent="0.25">
      <c r="A381" s="31">
        <v>511</v>
      </c>
      <c r="B381" s="32" t="s">
        <v>797</v>
      </c>
      <c r="C381" s="32" t="s">
        <v>798</v>
      </c>
      <c r="D381" s="32" t="s">
        <v>87</v>
      </c>
      <c r="E381" s="32" t="s">
        <v>105</v>
      </c>
      <c r="F381" s="32" t="s">
        <v>2025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1205</v>
      </c>
    </row>
    <row r="382" spans="1:15" ht="15.75" hidden="1" x14ac:dyDescent="0.25">
      <c r="A382" s="31">
        <v>521</v>
      </c>
      <c r="B382" s="32" t="s">
        <v>813</v>
      </c>
      <c r="C382" s="32" t="s">
        <v>814</v>
      </c>
      <c r="D382" s="32" t="s">
        <v>87</v>
      </c>
      <c r="E382" s="32" t="s">
        <v>82</v>
      </c>
      <c r="F382" s="32" t="s">
        <v>2025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1188</v>
      </c>
    </row>
    <row r="383" spans="1:15" ht="15.75" hidden="1" x14ac:dyDescent="0.25">
      <c r="A383" s="31">
        <v>522</v>
      </c>
      <c r="B383" s="32" t="s">
        <v>815</v>
      </c>
      <c r="C383" s="32" t="s">
        <v>816</v>
      </c>
      <c r="D383" s="32" t="s">
        <v>87</v>
      </c>
      <c r="E383" s="32" t="s">
        <v>73</v>
      </c>
      <c r="F383" s="32" t="s">
        <v>2027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1181</v>
      </c>
    </row>
    <row r="384" spans="1:15" ht="31.5" hidden="1" x14ac:dyDescent="0.25">
      <c r="A384" s="31">
        <v>524</v>
      </c>
      <c r="B384" s="32" t="s">
        <v>818</v>
      </c>
      <c r="C384" s="32" t="s">
        <v>20</v>
      </c>
      <c r="D384" s="32" t="s">
        <v>130</v>
      </c>
      <c r="E384" s="32" t="s">
        <v>73</v>
      </c>
      <c r="F384" s="32" t="s">
        <v>2025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77</v>
      </c>
      <c r="O384" s="32" t="s">
        <v>1182</v>
      </c>
    </row>
    <row r="385" spans="1:15" ht="15.75" hidden="1" x14ac:dyDescent="0.25">
      <c r="A385" s="31">
        <v>525</v>
      </c>
      <c r="B385" s="32" t="s">
        <v>1972</v>
      </c>
      <c r="C385" s="32" t="s">
        <v>1950</v>
      </c>
      <c r="D385" s="32" t="s">
        <v>72</v>
      </c>
      <c r="E385" s="32" t="s">
        <v>73</v>
      </c>
      <c r="F385" s="32" t="s">
        <v>2025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2014</v>
      </c>
    </row>
    <row r="386" spans="1:15" ht="15.75" hidden="1" x14ac:dyDescent="0.25">
      <c r="A386" s="31">
        <v>527</v>
      </c>
      <c r="B386" s="32" t="s">
        <v>2009</v>
      </c>
      <c r="C386" s="32" t="s">
        <v>2068</v>
      </c>
      <c r="D386" s="32" t="s">
        <v>2014</v>
      </c>
      <c r="E386" s="32" t="s">
        <v>73</v>
      </c>
      <c r="F386" s="32" t="s">
        <v>2027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2014</v>
      </c>
    </row>
    <row r="387" spans="1:15" ht="15.75" x14ac:dyDescent="0.25">
      <c r="A387" s="31">
        <v>518</v>
      </c>
      <c r="B387" s="32" t="s">
        <v>808</v>
      </c>
      <c r="C387" s="32" t="s">
        <v>809</v>
      </c>
      <c r="D387" s="32" t="s">
        <v>87</v>
      </c>
      <c r="E387" s="32" t="s">
        <v>105</v>
      </c>
      <c r="F387" s="32" t="s">
        <v>2025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1201</v>
      </c>
    </row>
    <row r="388" spans="1:15" ht="31.5" hidden="1" x14ac:dyDescent="0.25">
      <c r="A388" s="31">
        <v>529</v>
      </c>
      <c r="B388" s="32" t="s">
        <v>819</v>
      </c>
      <c r="C388" s="32" t="s">
        <v>820</v>
      </c>
      <c r="D388" s="32" t="s">
        <v>130</v>
      </c>
      <c r="E388" s="32" t="s">
        <v>73</v>
      </c>
      <c r="F388" s="32" t="s">
        <v>2025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1185</v>
      </c>
    </row>
    <row r="389" spans="1:15" ht="31.5" hidden="1" x14ac:dyDescent="0.25">
      <c r="A389" s="31">
        <v>531</v>
      </c>
      <c r="B389" s="32" t="s">
        <v>821</v>
      </c>
      <c r="C389" s="32" t="s">
        <v>822</v>
      </c>
      <c r="D389" s="32" t="s">
        <v>130</v>
      </c>
      <c r="E389" s="32" t="s">
        <v>73</v>
      </c>
      <c r="F389" s="32" t="s">
        <v>2025</v>
      </c>
      <c r="G389" s="32" t="s">
        <v>74</v>
      </c>
      <c r="H389" s="32" t="s">
        <v>74</v>
      </c>
      <c r="I389" s="32" t="s">
        <v>74</v>
      </c>
      <c r="J389" s="32" t="s">
        <v>74</v>
      </c>
      <c r="K389" s="32" t="s">
        <v>74</v>
      </c>
      <c r="L389" s="32" t="s">
        <v>74</v>
      </c>
      <c r="M389" s="32" t="s">
        <v>74</v>
      </c>
      <c r="N389" s="32" t="s">
        <v>74</v>
      </c>
      <c r="O389" s="32" t="s">
        <v>1182</v>
      </c>
    </row>
    <row r="390" spans="1:15" ht="15.75" x14ac:dyDescent="0.25">
      <c r="A390" s="31">
        <v>520</v>
      </c>
      <c r="B390" s="32" t="s">
        <v>812</v>
      </c>
      <c r="C390" s="32" t="s">
        <v>38</v>
      </c>
      <c r="D390" s="32" t="s">
        <v>87</v>
      </c>
      <c r="E390" s="32" t="s">
        <v>105</v>
      </c>
      <c r="F390" s="32" t="s">
        <v>2025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1177</v>
      </c>
    </row>
    <row r="391" spans="1:15" ht="15.75" hidden="1" x14ac:dyDescent="0.25">
      <c r="A391" s="31">
        <v>533</v>
      </c>
      <c r="B391" s="32" t="s">
        <v>825</v>
      </c>
      <c r="C391" s="32" t="s">
        <v>826</v>
      </c>
      <c r="D391" s="32" t="s">
        <v>87</v>
      </c>
      <c r="E391" s="32" t="s">
        <v>82</v>
      </c>
      <c r="F391" s="32" t="s">
        <v>2025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1186</v>
      </c>
    </row>
    <row r="392" spans="1:15" ht="31.5" hidden="1" x14ac:dyDescent="0.25">
      <c r="A392" s="31">
        <v>534</v>
      </c>
      <c r="B392" s="32" t="s">
        <v>827</v>
      </c>
      <c r="C392" s="32" t="s">
        <v>828</v>
      </c>
      <c r="D392" s="32" t="s">
        <v>130</v>
      </c>
      <c r="E392" s="32" t="s">
        <v>73</v>
      </c>
      <c r="F392" s="32" t="s">
        <v>2027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1183</v>
      </c>
    </row>
    <row r="393" spans="1:15" ht="15.75" hidden="1" x14ac:dyDescent="0.25">
      <c r="A393" s="31">
        <v>535</v>
      </c>
      <c r="B393" s="32" t="s">
        <v>829</v>
      </c>
      <c r="C393" s="32" t="s">
        <v>1264</v>
      </c>
      <c r="D393" s="32" t="s">
        <v>72</v>
      </c>
      <c r="E393" s="32" t="s">
        <v>73</v>
      </c>
      <c r="F393" s="32" t="s">
        <v>2027</v>
      </c>
      <c r="G393" s="32" t="s">
        <v>77</v>
      </c>
      <c r="H393" s="32" t="s">
        <v>74</v>
      </c>
      <c r="I393" s="32" t="s">
        <v>74</v>
      </c>
      <c r="J393" s="32" t="s">
        <v>74</v>
      </c>
      <c r="K393" s="32" t="s">
        <v>74</v>
      </c>
      <c r="L393" s="32" t="s">
        <v>77</v>
      </c>
      <c r="M393" s="32" t="s">
        <v>74</v>
      </c>
      <c r="N393" s="32" t="s">
        <v>74</v>
      </c>
      <c r="O393" s="32" t="s">
        <v>1183</v>
      </c>
    </row>
    <row r="394" spans="1:15" ht="31.5" hidden="1" x14ac:dyDescent="0.25">
      <c r="A394" s="31">
        <v>536</v>
      </c>
      <c r="B394" s="32" t="s">
        <v>793</v>
      </c>
      <c r="C394" s="32" t="s">
        <v>794</v>
      </c>
      <c r="D394" s="32" t="s">
        <v>130</v>
      </c>
      <c r="E394" s="32" t="s">
        <v>73</v>
      </c>
      <c r="F394" s="32" t="s">
        <v>2025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31.5" hidden="1" x14ac:dyDescent="0.25">
      <c r="A395" s="31">
        <v>537</v>
      </c>
      <c r="B395" s="32" t="s">
        <v>830</v>
      </c>
      <c r="C395" s="32" t="s">
        <v>831</v>
      </c>
      <c r="D395" s="32" t="s">
        <v>130</v>
      </c>
      <c r="E395" s="32" t="s">
        <v>90</v>
      </c>
      <c r="F395" s="32" t="s">
        <v>2025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1179</v>
      </c>
    </row>
    <row r="396" spans="1:15" ht="15.75" hidden="1" x14ac:dyDescent="0.25">
      <c r="A396" s="31">
        <v>538</v>
      </c>
      <c r="B396" s="32" t="s">
        <v>1939</v>
      </c>
      <c r="C396" s="32" t="s">
        <v>2069</v>
      </c>
      <c r="D396" s="32" t="s">
        <v>72</v>
      </c>
      <c r="E396" s="32" t="s">
        <v>2014</v>
      </c>
      <c r="F396" s="32" t="s">
        <v>2025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2014</v>
      </c>
    </row>
    <row r="397" spans="1:15" ht="15.75" hidden="1" x14ac:dyDescent="0.25">
      <c r="A397" s="31">
        <v>539</v>
      </c>
      <c r="B397" s="32" t="s">
        <v>2070</v>
      </c>
      <c r="C397" s="32" t="s">
        <v>2071</v>
      </c>
      <c r="D397" s="32" t="s">
        <v>2014</v>
      </c>
      <c r="E397" s="32" t="s">
        <v>2014</v>
      </c>
      <c r="F397" s="32" t="s">
        <v>2025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1184</v>
      </c>
    </row>
    <row r="398" spans="1:15" ht="31.5" hidden="1" x14ac:dyDescent="0.25">
      <c r="A398" s="31">
        <v>540</v>
      </c>
      <c r="B398" s="32" t="s">
        <v>832</v>
      </c>
      <c r="C398" s="32" t="s">
        <v>833</v>
      </c>
      <c r="D398" s="32" t="s">
        <v>130</v>
      </c>
      <c r="E398" s="32" t="s">
        <v>73</v>
      </c>
      <c r="F398" s="32" t="s">
        <v>2025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1181</v>
      </c>
    </row>
    <row r="399" spans="1:15" ht="31.5" hidden="1" x14ac:dyDescent="0.25">
      <c r="A399" s="31">
        <v>541</v>
      </c>
      <c r="B399" s="32" t="s">
        <v>834</v>
      </c>
      <c r="C399" s="32" t="s">
        <v>835</v>
      </c>
      <c r="D399" s="32" t="s">
        <v>130</v>
      </c>
      <c r="E399" s="32" t="s">
        <v>73</v>
      </c>
      <c r="F399" s="32" t="s">
        <v>2027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74</v>
      </c>
      <c r="O399" s="32" t="s">
        <v>1181</v>
      </c>
    </row>
    <row r="400" spans="1:15" ht="15.75" hidden="1" x14ac:dyDescent="0.25">
      <c r="A400" s="31">
        <v>542</v>
      </c>
      <c r="B400" s="32" t="s">
        <v>2072</v>
      </c>
      <c r="C400" s="32" t="s">
        <v>2073</v>
      </c>
      <c r="D400" s="32" t="s">
        <v>87</v>
      </c>
      <c r="E400" s="32" t="s">
        <v>73</v>
      </c>
      <c r="F400" s="32" t="s">
        <v>2025</v>
      </c>
      <c r="G400" s="32" t="s">
        <v>2025</v>
      </c>
      <c r="H400" s="32" t="s">
        <v>2027</v>
      </c>
      <c r="I400" s="32" t="s">
        <v>2014</v>
      </c>
      <c r="J400" s="32" t="s">
        <v>2027</v>
      </c>
      <c r="K400" s="32" t="s">
        <v>2014</v>
      </c>
      <c r="L400" s="32" t="s">
        <v>2014</v>
      </c>
      <c r="M400" s="32" t="s">
        <v>2014</v>
      </c>
      <c r="N400" s="32" t="s">
        <v>2014</v>
      </c>
      <c r="O400" s="32" t="s">
        <v>2014</v>
      </c>
    </row>
    <row r="401" spans="1:15" ht="15.75" hidden="1" x14ac:dyDescent="0.25">
      <c r="A401" s="31">
        <v>544</v>
      </c>
      <c r="B401" s="32" t="s">
        <v>753</v>
      </c>
      <c r="C401" s="32" t="s">
        <v>754</v>
      </c>
      <c r="D401" s="32" t="s">
        <v>72</v>
      </c>
      <c r="E401" s="32" t="s">
        <v>73</v>
      </c>
      <c r="F401" s="32" t="s">
        <v>2025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1183</v>
      </c>
    </row>
    <row r="402" spans="1:15" ht="15.75" hidden="1" x14ac:dyDescent="0.25">
      <c r="A402" s="31">
        <v>545</v>
      </c>
      <c r="B402" s="32" t="s">
        <v>1165</v>
      </c>
      <c r="C402" s="29" t="s">
        <v>1166</v>
      </c>
      <c r="D402" s="29" t="s">
        <v>72</v>
      </c>
      <c r="E402" s="29" t="s">
        <v>73</v>
      </c>
      <c r="F402" s="32" t="s">
        <v>2025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hidden="1" x14ac:dyDescent="0.25">
      <c r="A403" s="31">
        <v>546</v>
      </c>
      <c r="B403" s="32" t="s">
        <v>384</v>
      </c>
      <c r="C403" s="32" t="s">
        <v>385</v>
      </c>
      <c r="D403" s="32" t="s">
        <v>72</v>
      </c>
      <c r="E403" s="32" t="s">
        <v>82</v>
      </c>
      <c r="F403" s="32" t="s">
        <v>2025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74</v>
      </c>
      <c r="L403" s="32" t="s">
        <v>77</v>
      </c>
      <c r="M403" s="32" t="s">
        <v>77</v>
      </c>
      <c r="N403" s="32" t="s">
        <v>74</v>
      </c>
      <c r="O403" s="32" t="s">
        <v>1186</v>
      </c>
    </row>
    <row r="404" spans="1:15" ht="15.75" hidden="1" x14ac:dyDescent="0.25">
      <c r="A404" s="31">
        <v>547</v>
      </c>
      <c r="B404" s="32" t="s">
        <v>272</v>
      </c>
      <c r="C404" s="32" t="s">
        <v>273</v>
      </c>
      <c r="D404" s="32" t="s">
        <v>72</v>
      </c>
      <c r="E404" s="32" t="s">
        <v>73</v>
      </c>
      <c r="F404" s="32" t="s">
        <v>2025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1184</v>
      </c>
    </row>
    <row r="405" spans="1:15" ht="15.75" hidden="1" x14ac:dyDescent="0.25">
      <c r="A405" s="31">
        <v>548</v>
      </c>
      <c r="B405" s="32" t="s">
        <v>224</v>
      </c>
      <c r="C405" s="32" t="s">
        <v>21</v>
      </c>
      <c r="D405" s="32" t="s">
        <v>72</v>
      </c>
      <c r="E405" s="32" t="s">
        <v>73</v>
      </c>
      <c r="F405" s="32" t="s">
        <v>2025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1180</v>
      </c>
    </row>
    <row r="406" spans="1:15" ht="15.75" hidden="1" x14ac:dyDescent="0.25">
      <c r="A406" s="31">
        <v>549</v>
      </c>
      <c r="B406" s="32" t="s">
        <v>436</v>
      </c>
      <c r="C406" s="32" t="s">
        <v>437</v>
      </c>
      <c r="D406" s="32" t="s">
        <v>72</v>
      </c>
      <c r="E406" s="32" t="s">
        <v>73</v>
      </c>
      <c r="F406" s="32" t="s">
        <v>2025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74</v>
      </c>
      <c r="M406" s="32" t="s">
        <v>74</v>
      </c>
      <c r="N406" s="32" t="s">
        <v>74</v>
      </c>
      <c r="O406" s="32" t="s">
        <v>1182</v>
      </c>
    </row>
    <row r="407" spans="1:15" ht="15.75" hidden="1" x14ac:dyDescent="0.25">
      <c r="A407" s="31">
        <v>551</v>
      </c>
      <c r="B407" s="32" t="s">
        <v>416</v>
      </c>
      <c r="C407" s="32" t="s">
        <v>417</v>
      </c>
      <c r="D407" s="32" t="s">
        <v>72</v>
      </c>
      <c r="E407" s="32" t="s">
        <v>73</v>
      </c>
      <c r="F407" s="32" t="s">
        <v>2025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1185</v>
      </c>
    </row>
    <row r="408" spans="1:15" ht="15.75" hidden="1" x14ac:dyDescent="0.25">
      <c r="A408" s="31">
        <v>552</v>
      </c>
      <c r="B408" s="32" t="s">
        <v>608</v>
      </c>
      <c r="C408" s="32" t="s">
        <v>609</v>
      </c>
      <c r="D408" s="32" t="s">
        <v>72</v>
      </c>
      <c r="E408" s="32" t="s">
        <v>73</v>
      </c>
      <c r="F408" s="32" t="s">
        <v>2025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1183</v>
      </c>
    </row>
    <row r="409" spans="1:15" ht="15.75" hidden="1" x14ac:dyDescent="0.25">
      <c r="A409" s="86">
        <v>553</v>
      </c>
      <c r="B409" s="87" t="s">
        <v>544</v>
      </c>
      <c r="C409" s="87" t="s">
        <v>2522</v>
      </c>
      <c r="D409" s="32" t="s">
        <v>72</v>
      </c>
      <c r="E409" s="32" t="s">
        <v>73</v>
      </c>
      <c r="F409" s="32" t="s">
        <v>2025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1185</v>
      </c>
    </row>
    <row r="410" spans="1:15" ht="15.75" hidden="1" x14ac:dyDescent="0.25">
      <c r="A410" s="31">
        <v>554</v>
      </c>
      <c r="B410" s="32" t="s">
        <v>401</v>
      </c>
      <c r="C410" s="32" t="s">
        <v>402</v>
      </c>
      <c r="D410" s="32" t="s">
        <v>72</v>
      </c>
      <c r="E410" s="32" t="s">
        <v>73</v>
      </c>
      <c r="F410" s="32" t="s">
        <v>2025</v>
      </c>
      <c r="G410" s="32" t="s">
        <v>77</v>
      </c>
      <c r="H410" s="32" t="s">
        <v>77</v>
      </c>
      <c r="I410" s="32" t="s">
        <v>74</v>
      </c>
      <c r="J410" s="32" t="s">
        <v>74</v>
      </c>
      <c r="K410" s="32" t="s">
        <v>74</v>
      </c>
      <c r="L410" s="32" t="s">
        <v>77</v>
      </c>
      <c r="M410" s="32" t="s">
        <v>74</v>
      </c>
      <c r="N410" s="32" t="s">
        <v>74</v>
      </c>
      <c r="O410" s="32" t="s">
        <v>1185</v>
      </c>
    </row>
    <row r="411" spans="1:15" ht="15.75" hidden="1" x14ac:dyDescent="0.25">
      <c r="A411" s="31">
        <v>555</v>
      </c>
      <c r="B411" s="32" t="s">
        <v>497</v>
      </c>
      <c r="C411" s="32" t="s">
        <v>498</v>
      </c>
      <c r="D411" s="32" t="s">
        <v>72</v>
      </c>
      <c r="E411" s="32" t="s">
        <v>73</v>
      </c>
      <c r="F411" s="32" t="s">
        <v>2025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1184</v>
      </c>
    </row>
    <row r="412" spans="1:15" s="69" customFormat="1" ht="15.75" hidden="1" x14ac:dyDescent="0.25">
      <c r="A412" s="71">
        <v>556</v>
      </c>
      <c r="B412" s="72" t="s">
        <v>124</v>
      </c>
      <c r="C412" s="72" t="s">
        <v>125</v>
      </c>
      <c r="D412" s="32" t="s">
        <v>72</v>
      </c>
      <c r="E412" s="72" t="s">
        <v>73</v>
      </c>
      <c r="F412" s="72" t="s">
        <v>2025</v>
      </c>
      <c r="G412" s="72" t="s">
        <v>74</v>
      </c>
      <c r="H412" s="72" t="s">
        <v>74</v>
      </c>
      <c r="I412" s="72" t="s">
        <v>74</v>
      </c>
      <c r="J412" s="72" t="s">
        <v>74</v>
      </c>
      <c r="K412" s="72" t="s">
        <v>74</v>
      </c>
      <c r="L412" s="72" t="s">
        <v>74</v>
      </c>
      <c r="M412" s="72" t="s">
        <v>74</v>
      </c>
      <c r="N412" s="72" t="s">
        <v>74</v>
      </c>
      <c r="O412" s="72" t="s">
        <v>1184</v>
      </c>
    </row>
    <row r="413" spans="1:15" ht="15.75" hidden="1" x14ac:dyDescent="0.25">
      <c r="A413" s="31">
        <v>557</v>
      </c>
      <c r="B413" s="32" t="s">
        <v>430</v>
      </c>
      <c r="C413" s="32" t="s">
        <v>431</v>
      </c>
      <c r="D413" s="32" t="s">
        <v>72</v>
      </c>
      <c r="E413" s="32" t="s">
        <v>73</v>
      </c>
      <c r="F413" s="32" t="s">
        <v>2027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hidden="1" x14ac:dyDescent="0.25">
      <c r="A414" s="31">
        <v>558</v>
      </c>
      <c r="B414" s="32" t="s">
        <v>176</v>
      </c>
      <c r="C414" s="32" t="s">
        <v>177</v>
      </c>
      <c r="D414" s="32" t="s">
        <v>72</v>
      </c>
      <c r="E414" s="32" t="s">
        <v>73</v>
      </c>
      <c r="F414" s="32" t="s">
        <v>2025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1185</v>
      </c>
    </row>
    <row r="415" spans="1:15" ht="15.75" hidden="1" x14ac:dyDescent="0.25">
      <c r="A415" s="31">
        <v>559</v>
      </c>
      <c r="B415" s="32" t="s">
        <v>838</v>
      </c>
      <c r="C415" s="32" t="s">
        <v>1255</v>
      </c>
      <c r="D415" s="32" t="s">
        <v>72</v>
      </c>
      <c r="E415" s="32" t="s">
        <v>73</v>
      </c>
      <c r="F415" s="32" t="s">
        <v>2027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1181</v>
      </c>
    </row>
    <row r="416" spans="1:15" ht="15.75" hidden="1" x14ac:dyDescent="0.25">
      <c r="A416" s="31">
        <v>560</v>
      </c>
      <c r="B416" s="32" t="s">
        <v>383</v>
      </c>
      <c r="C416" s="32" t="s">
        <v>39</v>
      </c>
      <c r="D416" s="32" t="s">
        <v>87</v>
      </c>
      <c r="E416" s="32" t="s">
        <v>73</v>
      </c>
      <c r="F416" s="32" t="s">
        <v>2027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1178</v>
      </c>
    </row>
    <row r="417" spans="1:15" ht="15.75" hidden="1" x14ac:dyDescent="0.25">
      <c r="A417" s="31">
        <v>561</v>
      </c>
      <c r="B417" s="32" t="s">
        <v>227</v>
      </c>
      <c r="C417" s="32" t="s">
        <v>228</v>
      </c>
      <c r="D417" s="32" t="s">
        <v>72</v>
      </c>
      <c r="E417" s="32" t="s">
        <v>73</v>
      </c>
      <c r="F417" s="32" t="s">
        <v>2025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15.75" hidden="1" x14ac:dyDescent="0.25">
      <c r="A418" s="31">
        <v>562</v>
      </c>
      <c r="B418" s="32" t="s">
        <v>377</v>
      </c>
      <c r="C418" s="32" t="s">
        <v>378</v>
      </c>
      <c r="D418" s="32" t="s">
        <v>72</v>
      </c>
      <c r="E418" s="32" t="s">
        <v>73</v>
      </c>
      <c r="F418" s="32" t="s">
        <v>2027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74</v>
      </c>
      <c r="O418" s="32" t="s">
        <v>1187</v>
      </c>
    </row>
    <row r="419" spans="1:15" ht="15.75" hidden="1" x14ac:dyDescent="0.25">
      <c r="A419" s="31">
        <v>563</v>
      </c>
      <c r="B419" s="32" t="s">
        <v>390</v>
      </c>
      <c r="C419" s="32" t="s">
        <v>391</v>
      </c>
      <c r="D419" s="32" t="s">
        <v>72</v>
      </c>
      <c r="E419" s="32" t="s">
        <v>73</v>
      </c>
      <c r="F419" s="32" t="s">
        <v>2025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1186</v>
      </c>
    </row>
    <row r="420" spans="1:15" ht="15.75" hidden="1" x14ac:dyDescent="0.25">
      <c r="A420" s="31">
        <v>564</v>
      </c>
      <c r="B420" s="32" t="s">
        <v>266</v>
      </c>
      <c r="C420" s="32" t="s">
        <v>267</v>
      </c>
      <c r="D420" s="32" t="s">
        <v>72</v>
      </c>
      <c r="E420" s="32" t="s">
        <v>73</v>
      </c>
      <c r="F420" s="32" t="s">
        <v>2025</v>
      </c>
      <c r="G420" s="32" t="s">
        <v>77</v>
      </c>
      <c r="H420" s="32" t="s">
        <v>77</v>
      </c>
      <c r="I420" s="32" t="s">
        <v>74</v>
      </c>
      <c r="J420" s="32" t="s">
        <v>74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1184</v>
      </c>
    </row>
    <row r="421" spans="1:15" ht="15.75" hidden="1" x14ac:dyDescent="0.25">
      <c r="A421" s="31">
        <v>565</v>
      </c>
      <c r="B421" s="32" t="s">
        <v>484</v>
      </c>
      <c r="C421" s="32" t="s">
        <v>485</v>
      </c>
      <c r="D421" s="32" t="s">
        <v>72</v>
      </c>
      <c r="E421" s="32" t="s">
        <v>73</v>
      </c>
      <c r="F421" s="32" t="s">
        <v>2025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1184</v>
      </c>
    </row>
    <row r="422" spans="1:15" ht="15.75" hidden="1" x14ac:dyDescent="0.25">
      <c r="A422" s="31">
        <v>566</v>
      </c>
      <c r="B422" s="32" t="s">
        <v>791</v>
      </c>
      <c r="C422" s="32" t="s">
        <v>792</v>
      </c>
      <c r="D422" s="32" t="s">
        <v>72</v>
      </c>
      <c r="E422" s="32" t="s">
        <v>73</v>
      </c>
      <c r="F422" s="32" t="s">
        <v>2025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74</v>
      </c>
      <c r="O422" s="32" t="s">
        <v>1184</v>
      </c>
    </row>
    <row r="423" spans="1:15" ht="15.75" hidden="1" x14ac:dyDescent="0.25">
      <c r="A423" s="31">
        <v>567</v>
      </c>
      <c r="B423" s="32" t="s">
        <v>406</v>
      </c>
      <c r="C423" s="32" t="s">
        <v>407</v>
      </c>
      <c r="D423" s="32" t="s">
        <v>72</v>
      </c>
      <c r="E423" s="32" t="s">
        <v>73</v>
      </c>
      <c r="F423" s="32" t="s">
        <v>2025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1182</v>
      </c>
    </row>
    <row r="424" spans="1:15" ht="15.75" hidden="1" x14ac:dyDescent="0.25">
      <c r="A424" s="31">
        <v>568</v>
      </c>
      <c r="B424" s="32" t="s">
        <v>420</v>
      </c>
      <c r="C424" s="32" t="s">
        <v>421</v>
      </c>
      <c r="D424" s="32" t="s">
        <v>72</v>
      </c>
      <c r="E424" s="32" t="s">
        <v>73</v>
      </c>
      <c r="F424" s="32" t="s">
        <v>2025</v>
      </c>
      <c r="G424" s="32" t="s">
        <v>77</v>
      </c>
      <c r="H424" s="32" t="s">
        <v>77</v>
      </c>
      <c r="I424" s="32" t="s">
        <v>74</v>
      </c>
      <c r="J424" s="32" t="s">
        <v>74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1182</v>
      </c>
    </row>
    <row r="425" spans="1:15" ht="15.75" hidden="1" x14ac:dyDescent="0.25">
      <c r="A425" s="31">
        <v>569</v>
      </c>
      <c r="B425" s="32" t="s">
        <v>78</v>
      </c>
      <c r="C425" s="32" t="s">
        <v>79</v>
      </c>
      <c r="D425" s="32" t="s">
        <v>72</v>
      </c>
      <c r="E425" s="32" t="s">
        <v>73</v>
      </c>
      <c r="F425" s="32" t="s">
        <v>2025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1182</v>
      </c>
    </row>
    <row r="426" spans="1:15" ht="15.75" hidden="1" x14ac:dyDescent="0.25">
      <c r="A426" s="31">
        <v>570</v>
      </c>
      <c r="B426" s="32" t="s">
        <v>751</v>
      </c>
      <c r="C426" s="32" t="s">
        <v>752</v>
      </c>
      <c r="D426" s="32" t="s">
        <v>72</v>
      </c>
      <c r="E426" s="32" t="s">
        <v>73</v>
      </c>
      <c r="F426" s="32" t="s">
        <v>2025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1180</v>
      </c>
    </row>
    <row r="427" spans="1:15" ht="15.75" hidden="1" x14ac:dyDescent="0.25">
      <c r="A427" s="31">
        <v>571</v>
      </c>
      <c r="B427" s="32" t="s">
        <v>274</v>
      </c>
      <c r="C427" s="32" t="s">
        <v>275</v>
      </c>
      <c r="D427" s="32" t="s">
        <v>72</v>
      </c>
      <c r="E427" s="32" t="s">
        <v>73</v>
      </c>
      <c r="F427" s="32" t="s">
        <v>2025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hidden="1" x14ac:dyDescent="0.25">
      <c r="A428" s="31">
        <v>572</v>
      </c>
      <c r="B428" s="32" t="s">
        <v>302</v>
      </c>
      <c r="C428" s="32" t="s">
        <v>303</v>
      </c>
      <c r="D428" s="32" t="s">
        <v>72</v>
      </c>
      <c r="E428" s="32" t="s">
        <v>73</v>
      </c>
      <c r="F428" s="32" t="s">
        <v>2025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1180</v>
      </c>
    </row>
    <row r="429" spans="1:15" ht="15.75" hidden="1" x14ac:dyDescent="0.25">
      <c r="A429" s="31">
        <v>573</v>
      </c>
      <c r="B429" s="32" t="s">
        <v>71</v>
      </c>
      <c r="C429" s="32" t="s">
        <v>22</v>
      </c>
      <c r="D429" s="32" t="s">
        <v>72</v>
      </c>
      <c r="E429" s="32" t="s">
        <v>73</v>
      </c>
      <c r="F429" s="32" t="s">
        <v>2025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74</v>
      </c>
      <c r="L429" s="32" t="s">
        <v>74</v>
      </c>
      <c r="M429" s="32" t="s">
        <v>74</v>
      </c>
      <c r="N429" s="32" t="s">
        <v>74</v>
      </c>
      <c r="O429" s="32" t="s">
        <v>1180</v>
      </c>
    </row>
    <row r="430" spans="1:15" ht="15.75" hidden="1" x14ac:dyDescent="0.25">
      <c r="A430" s="31">
        <v>574</v>
      </c>
      <c r="B430" s="32" t="s">
        <v>143</v>
      </c>
      <c r="C430" s="32" t="s">
        <v>144</v>
      </c>
      <c r="D430" s="32" t="s">
        <v>72</v>
      </c>
      <c r="E430" s="32" t="s">
        <v>73</v>
      </c>
      <c r="F430" s="32" t="s">
        <v>2025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1180</v>
      </c>
    </row>
    <row r="431" spans="1:15" ht="15.75" hidden="1" x14ac:dyDescent="0.25">
      <c r="A431" s="31">
        <v>575</v>
      </c>
      <c r="B431" s="32" t="s">
        <v>294</v>
      </c>
      <c r="C431" s="32" t="s">
        <v>295</v>
      </c>
      <c r="D431" s="32" t="s">
        <v>72</v>
      </c>
      <c r="E431" s="32" t="s">
        <v>73</v>
      </c>
      <c r="F431" s="32" t="s">
        <v>2025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74</v>
      </c>
      <c r="O431" s="32" t="s">
        <v>1181</v>
      </c>
    </row>
    <row r="432" spans="1:15" ht="15.75" hidden="1" x14ac:dyDescent="0.25">
      <c r="A432" s="31">
        <v>576</v>
      </c>
      <c r="B432" s="32" t="s">
        <v>2448</v>
      </c>
      <c r="C432" s="32" t="s">
        <v>2449</v>
      </c>
      <c r="D432" s="32" t="s">
        <v>72</v>
      </c>
      <c r="E432" s="32" t="s">
        <v>90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15.75" hidden="1" x14ac:dyDescent="0.25">
      <c r="A433" s="31">
        <v>577</v>
      </c>
      <c r="B433" s="32" t="s">
        <v>300</v>
      </c>
      <c r="C433" s="32" t="s">
        <v>301</v>
      </c>
      <c r="D433" s="32" t="s">
        <v>72</v>
      </c>
      <c r="E433" s="32" t="s">
        <v>73</v>
      </c>
      <c r="F433" s="32" t="s">
        <v>2027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1185</v>
      </c>
    </row>
    <row r="434" spans="1:15" ht="15.75" hidden="1" x14ac:dyDescent="0.25">
      <c r="A434" s="31">
        <v>578</v>
      </c>
      <c r="B434" s="32" t="s">
        <v>610</v>
      </c>
      <c r="C434" s="32" t="s">
        <v>611</v>
      </c>
      <c r="D434" s="32" t="s">
        <v>72</v>
      </c>
      <c r="E434" s="32" t="s">
        <v>73</v>
      </c>
      <c r="F434" s="32" t="s">
        <v>2025</v>
      </c>
      <c r="G434" s="32" t="s">
        <v>77</v>
      </c>
      <c r="H434" s="32" t="s">
        <v>74</v>
      </c>
      <c r="I434" s="32" t="s">
        <v>74</v>
      </c>
      <c r="J434" s="32" t="s">
        <v>74</v>
      </c>
      <c r="K434" s="32" t="s">
        <v>74</v>
      </c>
      <c r="L434" s="32" t="s">
        <v>74</v>
      </c>
      <c r="M434" s="32" t="s">
        <v>74</v>
      </c>
      <c r="N434" s="32" t="s">
        <v>74</v>
      </c>
      <c r="O434" s="32" t="s">
        <v>1183</v>
      </c>
    </row>
    <row r="435" spans="1:15" ht="15.75" hidden="1" x14ac:dyDescent="0.25">
      <c r="A435" s="31">
        <v>579</v>
      </c>
      <c r="B435" s="32" t="s">
        <v>839</v>
      </c>
      <c r="C435" s="32" t="s">
        <v>840</v>
      </c>
      <c r="D435" s="32" t="s">
        <v>87</v>
      </c>
      <c r="E435" s="32" t="s">
        <v>82</v>
      </c>
      <c r="F435" s="32" t="s">
        <v>2025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1188</v>
      </c>
    </row>
    <row r="436" spans="1:15" ht="15.75" hidden="1" x14ac:dyDescent="0.25">
      <c r="A436" s="31">
        <v>580</v>
      </c>
      <c r="B436" s="32" t="s">
        <v>817</v>
      </c>
      <c r="C436" s="32" t="s">
        <v>40</v>
      </c>
      <c r="D436" s="32" t="s">
        <v>72</v>
      </c>
      <c r="E436" s="32" t="s">
        <v>73</v>
      </c>
      <c r="F436" s="32" t="s">
        <v>2025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1180</v>
      </c>
    </row>
    <row r="437" spans="1:15" ht="15.75" hidden="1" x14ac:dyDescent="0.25">
      <c r="A437" s="31">
        <v>581</v>
      </c>
      <c r="B437" s="32" t="s">
        <v>703</v>
      </c>
      <c r="C437" s="32" t="s">
        <v>48</v>
      </c>
      <c r="D437" s="32" t="s">
        <v>72</v>
      </c>
      <c r="E437" s="32" t="s">
        <v>73</v>
      </c>
      <c r="F437" s="32" t="s">
        <v>2014</v>
      </c>
      <c r="G437" s="32" t="s">
        <v>74</v>
      </c>
      <c r="H437" s="32" t="s">
        <v>74</v>
      </c>
      <c r="I437" s="32" t="s">
        <v>74</v>
      </c>
      <c r="J437" s="32" t="s">
        <v>74</v>
      </c>
      <c r="K437" s="32" t="s">
        <v>74</v>
      </c>
      <c r="L437" s="32" t="s">
        <v>74</v>
      </c>
      <c r="M437" s="32" t="s">
        <v>74</v>
      </c>
      <c r="N437" s="32" t="s">
        <v>74</v>
      </c>
      <c r="O437" s="32" t="s">
        <v>1181</v>
      </c>
    </row>
    <row r="438" spans="1:15" ht="15.75" hidden="1" x14ac:dyDescent="0.25">
      <c r="A438" s="31">
        <v>582</v>
      </c>
      <c r="B438" s="32" t="s">
        <v>2509</v>
      </c>
      <c r="C438" s="29" t="s">
        <v>2496</v>
      </c>
      <c r="D438" s="29"/>
      <c r="E438" s="29" t="s">
        <v>90</v>
      </c>
      <c r="F438" s="32" t="s">
        <v>1298</v>
      </c>
      <c r="G438" s="32" t="s">
        <v>1298</v>
      </c>
      <c r="H438" s="32" t="s">
        <v>1298</v>
      </c>
      <c r="I438" s="32" t="s">
        <v>1298</v>
      </c>
      <c r="J438" s="32" t="s">
        <v>1298</v>
      </c>
      <c r="K438" s="32" t="s">
        <v>1298</v>
      </c>
      <c r="L438" s="32" t="s">
        <v>1298</v>
      </c>
      <c r="M438" s="32" t="s">
        <v>1298</v>
      </c>
      <c r="N438" s="32" t="s">
        <v>1298</v>
      </c>
      <c r="O438" s="32"/>
    </row>
    <row r="439" spans="1:15" ht="15.75" hidden="1" x14ac:dyDescent="0.25">
      <c r="A439" s="31">
        <v>583</v>
      </c>
      <c r="B439" s="32" t="s">
        <v>710</v>
      </c>
      <c r="C439" s="32" t="s">
        <v>711</v>
      </c>
      <c r="D439" s="32" t="s">
        <v>72</v>
      </c>
      <c r="E439" s="32" t="s">
        <v>73</v>
      </c>
      <c r="F439" s="32" t="s">
        <v>2025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1178</v>
      </c>
    </row>
    <row r="440" spans="1:15" ht="15.75" hidden="1" x14ac:dyDescent="0.25">
      <c r="A440" s="31">
        <v>584</v>
      </c>
      <c r="B440" s="32" t="s">
        <v>663</v>
      </c>
      <c r="C440" s="32" t="s">
        <v>664</v>
      </c>
      <c r="D440" s="32" t="s">
        <v>72</v>
      </c>
      <c r="E440" s="32" t="s">
        <v>90</v>
      </c>
      <c r="F440" s="32" t="s">
        <v>2027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1178</v>
      </c>
    </row>
    <row r="441" spans="1:15" ht="15.75" hidden="1" x14ac:dyDescent="0.25">
      <c r="A441" s="31">
        <v>585</v>
      </c>
      <c r="B441" s="32" t="s">
        <v>149</v>
      </c>
      <c r="C441" s="32" t="s">
        <v>150</v>
      </c>
      <c r="D441" s="32" t="s">
        <v>72</v>
      </c>
      <c r="E441" s="32" t="s">
        <v>90</v>
      </c>
      <c r="F441" s="32" t="s">
        <v>2025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74</v>
      </c>
      <c r="N441" s="32" t="s">
        <v>74</v>
      </c>
      <c r="O441" s="32" t="s">
        <v>1178</v>
      </c>
    </row>
    <row r="442" spans="1:15" ht="15.75" hidden="1" x14ac:dyDescent="0.25">
      <c r="A442" s="31">
        <v>586</v>
      </c>
      <c r="B442" s="32" t="s">
        <v>424</v>
      </c>
      <c r="C442" s="32" t="s">
        <v>425</v>
      </c>
      <c r="D442" s="32" t="s">
        <v>72</v>
      </c>
      <c r="E442" s="32" t="s">
        <v>73</v>
      </c>
      <c r="F442" s="32" t="s">
        <v>2025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74</v>
      </c>
      <c r="M442" s="32" t="s">
        <v>74</v>
      </c>
      <c r="N442" s="32" t="s">
        <v>74</v>
      </c>
      <c r="O442" s="32" t="s">
        <v>1182</v>
      </c>
    </row>
    <row r="443" spans="1:15" ht="15.75" hidden="1" x14ac:dyDescent="0.25">
      <c r="A443" s="31">
        <v>587</v>
      </c>
      <c r="B443" s="32" t="s">
        <v>198</v>
      </c>
      <c r="C443" s="32" t="s">
        <v>199</v>
      </c>
      <c r="D443" s="32" t="s">
        <v>72</v>
      </c>
      <c r="E443" s="32" t="s">
        <v>73</v>
      </c>
      <c r="F443" s="32" t="s">
        <v>2025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1182</v>
      </c>
    </row>
    <row r="444" spans="1:15" ht="15.75" hidden="1" x14ac:dyDescent="0.25">
      <c r="A444" s="31">
        <v>588</v>
      </c>
      <c r="B444" s="32" t="s">
        <v>423</v>
      </c>
      <c r="C444" s="32" t="s">
        <v>23</v>
      </c>
      <c r="D444" s="32" t="s">
        <v>72</v>
      </c>
      <c r="E444" s="32" t="s">
        <v>73</v>
      </c>
      <c r="F444" s="32" t="s">
        <v>2025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1182</v>
      </c>
    </row>
    <row r="445" spans="1:15" ht="15.75" hidden="1" x14ac:dyDescent="0.25">
      <c r="A445" s="31">
        <v>589</v>
      </c>
      <c r="B445" s="32" t="s">
        <v>458</v>
      </c>
      <c r="C445" s="32" t="s">
        <v>459</v>
      </c>
      <c r="D445" s="32" t="s">
        <v>72</v>
      </c>
      <c r="E445" s="32" t="s">
        <v>73</v>
      </c>
      <c r="F445" s="32" t="s">
        <v>2025</v>
      </c>
      <c r="G445" s="32" t="s">
        <v>77</v>
      </c>
      <c r="H445" s="32" t="s">
        <v>74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74</v>
      </c>
      <c r="N445" s="32" t="s">
        <v>74</v>
      </c>
      <c r="O445" s="32" t="s">
        <v>1187</v>
      </c>
    </row>
    <row r="446" spans="1:15" ht="15.75" hidden="1" x14ac:dyDescent="0.25">
      <c r="A446" s="31">
        <v>590</v>
      </c>
      <c r="B446" s="32" t="s">
        <v>308</v>
      </c>
      <c r="C446" s="32" t="s">
        <v>309</v>
      </c>
      <c r="D446" s="32" t="s">
        <v>72</v>
      </c>
      <c r="E446" s="32" t="s">
        <v>73</v>
      </c>
      <c r="F446" s="32" t="s">
        <v>2027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s="77" customFormat="1" ht="15.75" hidden="1" x14ac:dyDescent="0.25">
      <c r="A447" s="115">
        <v>591</v>
      </c>
      <c r="B447" s="116" t="s">
        <v>507</v>
      </c>
      <c r="C447" s="116" t="s">
        <v>2521</v>
      </c>
      <c r="D447" s="79" t="s">
        <v>72</v>
      </c>
      <c r="E447" s="79" t="s">
        <v>73</v>
      </c>
      <c r="F447" s="79" t="s">
        <v>2025</v>
      </c>
      <c r="G447" s="79" t="s">
        <v>77</v>
      </c>
      <c r="H447" s="79" t="s">
        <v>77</v>
      </c>
      <c r="I447" s="79" t="s">
        <v>74</v>
      </c>
      <c r="J447" s="79" t="s">
        <v>77</v>
      </c>
      <c r="K447" s="79" t="s">
        <v>74</v>
      </c>
      <c r="L447" s="79" t="s">
        <v>77</v>
      </c>
      <c r="M447" s="79" t="s">
        <v>77</v>
      </c>
      <c r="N447" s="79" t="s">
        <v>74</v>
      </c>
      <c r="O447" s="79" t="s">
        <v>1178</v>
      </c>
    </row>
    <row r="448" spans="1:15" ht="15.75" hidden="1" x14ac:dyDescent="0.25">
      <c r="A448" s="31">
        <v>592</v>
      </c>
      <c r="B448" s="32" t="s">
        <v>145</v>
      </c>
      <c r="C448" s="32" t="s">
        <v>146</v>
      </c>
      <c r="D448" s="32" t="s">
        <v>72</v>
      </c>
      <c r="E448" s="32" t="s">
        <v>90</v>
      </c>
      <c r="F448" s="32" t="s">
        <v>2027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1178</v>
      </c>
    </row>
    <row r="449" spans="1:15" ht="15.75" hidden="1" x14ac:dyDescent="0.25">
      <c r="A449" s="31">
        <v>593</v>
      </c>
      <c r="B449" s="32" t="s">
        <v>464</v>
      </c>
      <c r="C449" s="32" t="s">
        <v>465</v>
      </c>
      <c r="D449" s="32" t="s">
        <v>72</v>
      </c>
      <c r="E449" s="32" t="s">
        <v>73</v>
      </c>
      <c r="F449" s="32" t="s">
        <v>2025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77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15.75" x14ac:dyDescent="0.25">
      <c r="A450" s="31">
        <v>528</v>
      </c>
      <c r="B450" s="32" t="s">
        <v>566</v>
      </c>
      <c r="C450" s="32" t="s">
        <v>567</v>
      </c>
      <c r="D450" s="32" t="s">
        <v>87</v>
      </c>
      <c r="E450" s="32" t="s">
        <v>105</v>
      </c>
      <c r="F450" s="32" t="s">
        <v>2025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74</v>
      </c>
      <c r="L450" s="32" t="s">
        <v>77</v>
      </c>
      <c r="M450" s="32" t="s">
        <v>77</v>
      </c>
      <c r="N450" s="32" t="s">
        <v>74</v>
      </c>
      <c r="O450" s="32" t="s">
        <v>1201</v>
      </c>
    </row>
    <row r="451" spans="1:15" ht="31.5" x14ac:dyDescent="0.25">
      <c r="A451" s="31">
        <v>532</v>
      </c>
      <c r="B451" s="32" t="s">
        <v>823</v>
      </c>
      <c r="C451" s="32" t="s">
        <v>824</v>
      </c>
      <c r="D451" s="32" t="s">
        <v>130</v>
      </c>
      <c r="E451" s="32" t="s">
        <v>105</v>
      </c>
      <c r="F451" s="32" t="s">
        <v>2025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1206</v>
      </c>
    </row>
    <row r="452" spans="1:15" ht="15.75" hidden="1" x14ac:dyDescent="0.25">
      <c r="A452" s="31">
        <v>596</v>
      </c>
      <c r="B452" s="32" t="s">
        <v>549</v>
      </c>
      <c r="C452" s="32" t="s">
        <v>550</v>
      </c>
      <c r="D452" s="32" t="s">
        <v>72</v>
      </c>
      <c r="E452" s="32" t="s">
        <v>73</v>
      </c>
      <c r="F452" s="32" t="s">
        <v>2025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1182</v>
      </c>
    </row>
    <row r="453" spans="1:15" ht="15.75" x14ac:dyDescent="0.25">
      <c r="A453" s="31">
        <v>594</v>
      </c>
      <c r="B453" s="32" t="s">
        <v>841</v>
      </c>
      <c r="C453" s="32" t="s">
        <v>842</v>
      </c>
      <c r="D453" s="32" t="s">
        <v>72</v>
      </c>
      <c r="E453" s="32" t="s">
        <v>105</v>
      </c>
      <c r="F453" s="32" t="s">
        <v>2025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1202</v>
      </c>
    </row>
    <row r="454" spans="1:15" ht="15.75" x14ac:dyDescent="0.25">
      <c r="A454" s="31">
        <v>595</v>
      </c>
      <c r="B454" s="32" t="s">
        <v>843</v>
      </c>
      <c r="C454" s="32" t="s">
        <v>844</v>
      </c>
      <c r="D454" s="32" t="s">
        <v>72</v>
      </c>
      <c r="E454" s="32" t="s">
        <v>105</v>
      </c>
      <c r="F454" s="32" t="s">
        <v>2025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1202</v>
      </c>
    </row>
    <row r="455" spans="1:15" ht="15.75" hidden="1" x14ac:dyDescent="0.25">
      <c r="A455" s="31">
        <v>600</v>
      </c>
      <c r="B455" s="32" t="s">
        <v>2453</v>
      </c>
      <c r="C455" s="29" t="str">
        <f>VLOOKUP(A455,'LISTADO ATM'!$A$2:$B$900,2,0)</f>
        <v>ATM S/M Bravo Hipica</v>
      </c>
      <c r="D455" s="29" t="s">
        <v>72</v>
      </c>
      <c r="E455" s="29"/>
      <c r="F455" s="32" t="s">
        <v>1298</v>
      </c>
      <c r="G455" s="32" t="s">
        <v>1298</v>
      </c>
      <c r="H455" s="32" t="s">
        <v>1298</v>
      </c>
      <c r="I455" s="32" t="s">
        <v>1298</v>
      </c>
      <c r="J455" s="32" t="s">
        <v>1298</v>
      </c>
      <c r="K455" s="32" t="s">
        <v>1298</v>
      </c>
      <c r="L455" s="32" t="s">
        <v>1298</v>
      </c>
      <c r="M455" s="32" t="s">
        <v>1298</v>
      </c>
      <c r="N455" s="32"/>
      <c r="O455" s="32"/>
    </row>
    <row r="456" spans="1:15" ht="15.75" x14ac:dyDescent="0.25">
      <c r="A456" s="31">
        <v>597</v>
      </c>
      <c r="B456" s="32" t="s">
        <v>605</v>
      </c>
      <c r="C456" s="32" t="s">
        <v>606</v>
      </c>
      <c r="D456" s="32" t="s">
        <v>72</v>
      </c>
      <c r="E456" s="32" t="s">
        <v>105</v>
      </c>
      <c r="F456" s="32" t="s">
        <v>2025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1202</v>
      </c>
    </row>
    <row r="457" spans="1:15" ht="15.75" x14ac:dyDescent="0.25">
      <c r="A457" s="31">
        <v>599</v>
      </c>
      <c r="B457" s="32" t="s">
        <v>522</v>
      </c>
      <c r="C457" s="32" t="s">
        <v>523</v>
      </c>
      <c r="D457" s="32" t="s">
        <v>72</v>
      </c>
      <c r="E457" s="32" t="s">
        <v>105</v>
      </c>
      <c r="F457" s="32" t="s">
        <v>2025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1202</v>
      </c>
    </row>
    <row r="458" spans="1:15" ht="15.75" x14ac:dyDescent="0.25">
      <c r="A458" s="31">
        <v>601</v>
      </c>
      <c r="B458" s="32" t="s">
        <v>516</v>
      </c>
      <c r="C458" s="32" t="s">
        <v>517</v>
      </c>
      <c r="D458" s="32" t="s">
        <v>72</v>
      </c>
      <c r="E458" s="32" t="s">
        <v>105</v>
      </c>
      <c r="F458" s="32" t="s">
        <v>2025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1202</v>
      </c>
    </row>
    <row r="459" spans="1:15" ht="15.75" x14ac:dyDescent="0.25">
      <c r="A459" s="31">
        <v>602</v>
      </c>
      <c r="B459" s="32" t="s">
        <v>196</v>
      </c>
      <c r="C459" s="32" t="s">
        <v>197</v>
      </c>
      <c r="D459" s="32" t="s">
        <v>72</v>
      </c>
      <c r="E459" s="32" t="s">
        <v>105</v>
      </c>
      <c r="F459" s="32" t="s">
        <v>2025</v>
      </c>
      <c r="G459" s="32" t="s">
        <v>77</v>
      </c>
      <c r="H459" s="32" t="s">
        <v>74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1201</v>
      </c>
    </row>
    <row r="460" spans="1:15" ht="15.75" x14ac:dyDescent="0.25">
      <c r="A460" s="29">
        <v>603</v>
      </c>
      <c r="B460" s="29" t="s">
        <v>200</v>
      </c>
      <c r="C460" s="30" t="s">
        <v>201</v>
      </c>
      <c r="D460" s="32" t="s">
        <v>72</v>
      </c>
      <c r="E460" s="32" t="s">
        <v>105</v>
      </c>
      <c r="F460" s="29" t="s">
        <v>2025</v>
      </c>
      <c r="G460" s="29" t="s">
        <v>77</v>
      </c>
      <c r="H460" s="29" t="s">
        <v>77</v>
      </c>
      <c r="I460" s="29" t="s">
        <v>74</v>
      </c>
      <c r="J460" s="29" t="s">
        <v>77</v>
      </c>
      <c r="K460" s="29" t="s">
        <v>77</v>
      </c>
      <c r="L460" s="29" t="s">
        <v>77</v>
      </c>
      <c r="M460" s="29" t="s">
        <v>77</v>
      </c>
      <c r="N460" s="29" t="s">
        <v>74</v>
      </c>
      <c r="O460" s="29" t="s">
        <v>1201</v>
      </c>
    </row>
    <row r="461" spans="1:15" ht="15.75" x14ac:dyDescent="0.25">
      <c r="A461" s="31">
        <v>604</v>
      </c>
      <c r="B461" s="32" t="s">
        <v>657</v>
      </c>
      <c r="C461" s="32" t="s">
        <v>658</v>
      </c>
      <c r="D461" s="32" t="s">
        <v>72</v>
      </c>
      <c r="E461" s="32" t="s">
        <v>105</v>
      </c>
      <c r="F461" s="32" t="s">
        <v>2025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1206</v>
      </c>
    </row>
    <row r="462" spans="1:15" ht="15.75" hidden="1" x14ac:dyDescent="0.25">
      <c r="A462" s="31">
        <v>607</v>
      </c>
      <c r="B462" s="32" t="s">
        <v>845</v>
      </c>
      <c r="C462" s="32" t="s">
        <v>24</v>
      </c>
      <c r="D462" s="32" t="s">
        <v>72</v>
      </c>
      <c r="E462" s="32" t="s">
        <v>73</v>
      </c>
      <c r="F462" s="32" t="s">
        <v>2025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1184</v>
      </c>
    </row>
    <row r="463" spans="1:15" ht="31.5" hidden="1" x14ac:dyDescent="0.25">
      <c r="A463" s="31">
        <v>608</v>
      </c>
      <c r="B463" s="32" t="s">
        <v>593</v>
      </c>
      <c r="C463" s="32" t="s">
        <v>594</v>
      </c>
      <c r="D463" s="32" t="s">
        <v>72</v>
      </c>
      <c r="E463" s="32" t="s">
        <v>82</v>
      </c>
      <c r="F463" s="32" t="s">
        <v>2027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1189</v>
      </c>
    </row>
    <row r="464" spans="1:15" ht="31.5" hidden="1" x14ac:dyDescent="0.25">
      <c r="A464" s="31">
        <v>609</v>
      </c>
      <c r="B464" s="32" t="s">
        <v>194</v>
      </c>
      <c r="C464" s="32" t="s">
        <v>195</v>
      </c>
      <c r="D464" s="32" t="s">
        <v>72</v>
      </c>
      <c r="E464" s="32" t="s">
        <v>82</v>
      </c>
      <c r="F464" s="32" t="s">
        <v>2025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77</v>
      </c>
      <c r="L464" s="32" t="s">
        <v>77</v>
      </c>
      <c r="M464" s="32" t="s">
        <v>77</v>
      </c>
      <c r="N464" s="32" t="s">
        <v>74</v>
      </c>
      <c r="O464" s="32" t="s">
        <v>1189</v>
      </c>
    </row>
    <row r="465" spans="1:15" s="63" customFormat="1" ht="15.75" hidden="1" x14ac:dyDescent="0.25">
      <c r="A465" s="66">
        <v>610</v>
      </c>
      <c r="B465" s="67" t="s">
        <v>846</v>
      </c>
      <c r="C465" s="67" t="s">
        <v>17</v>
      </c>
      <c r="D465" s="32" t="s">
        <v>72</v>
      </c>
      <c r="E465" s="32" t="s">
        <v>73</v>
      </c>
      <c r="F465" s="32" t="s">
        <v>2025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74</v>
      </c>
      <c r="O465" s="32" t="s">
        <v>1185</v>
      </c>
    </row>
    <row r="466" spans="1:15" ht="15.75" hidden="1" x14ac:dyDescent="0.25">
      <c r="A466" s="31">
        <v>611</v>
      </c>
      <c r="B466" s="32" t="s">
        <v>847</v>
      </c>
      <c r="C466" s="32" t="s">
        <v>41</v>
      </c>
      <c r="D466" s="32" t="s">
        <v>72</v>
      </c>
      <c r="E466" s="32" t="s">
        <v>73</v>
      </c>
      <c r="F466" s="32" t="s">
        <v>2025</v>
      </c>
      <c r="G466" s="32" t="s">
        <v>77</v>
      </c>
      <c r="H466" s="32" t="s">
        <v>77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77</v>
      </c>
      <c r="O466" s="32" t="s">
        <v>1182</v>
      </c>
    </row>
    <row r="467" spans="1:15" ht="15.75" hidden="1" x14ac:dyDescent="0.25">
      <c r="A467" s="31">
        <v>612</v>
      </c>
      <c r="B467" s="32" t="s">
        <v>367</v>
      </c>
      <c r="C467" s="32" t="s">
        <v>368</v>
      </c>
      <c r="D467" s="32" t="s">
        <v>72</v>
      </c>
      <c r="E467" s="32" t="s">
        <v>82</v>
      </c>
      <c r="F467" s="32" t="s">
        <v>2025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1188</v>
      </c>
    </row>
    <row r="468" spans="1:15" ht="15.75" hidden="1" x14ac:dyDescent="0.25">
      <c r="A468" s="31">
        <v>613</v>
      </c>
      <c r="B468" s="32" t="s">
        <v>245</v>
      </c>
      <c r="C468" s="32" t="s">
        <v>246</v>
      </c>
      <c r="D468" s="32" t="s">
        <v>72</v>
      </c>
      <c r="E468" s="32" t="s">
        <v>82</v>
      </c>
      <c r="F468" s="32" t="s">
        <v>2025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1188</v>
      </c>
    </row>
    <row r="469" spans="1:15" ht="15.75" x14ac:dyDescent="0.25">
      <c r="A469" s="31">
        <v>605</v>
      </c>
      <c r="B469" s="32" t="s">
        <v>239</v>
      </c>
      <c r="C469" s="32" t="s">
        <v>240</v>
      </c>
      <c r="D469" s="32" t="s">
        <v>72</v>
      </c>
      <c r="E469" s="32" t="s">
        <v>105</v>
      </c>
      <c r="F469" s="32" t="s">
        <v>2027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1206</v>
      </c>
    </row>
    <row r="470" spans="1:15" ht="15.75" hidden="1" x14ac:dyDescent="0.25">
      <c r="A470" s="31">
        <v>615</v>
      </c>
      <c r="B470" s="32" t="s">
        <v>687</v>
      </c>
      <c r="C470" s="32" t="s">
        <v>688</v>
      </c>
      <c r="D470" s="32" t="s">
        <v>72</v>
      </c>
      <c r="E470" s="32" t="s">
        <v>90</v>
      </c>
      <c r="F470" s="32" t="s">
        <v>2025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1179</v>
      </c>
    </row>
    <row r="471" spans="1:15" hidden="1" x14ac:dyDescent="0.25">
      <c r="A471" s="29">
        <v>616</v>
      </c>
      <c r="B471" s="29" t="s">
        <v>324</v>
      </c>
      <c r="C471" s="29" t="s">
        <v>325</v>
      </c>
      <c r="D471" s="29" t="s">
        <v>72</v>
      </c>
      <c r="E471" s="29" t="s">
        <v>90</v>
      </c>
      <c r="F471" s="30" t="s">
        <v>2025</v>
      </c>
      <c r="G471" s="30" t="s">
        <v>77</v>
      </c>
      <c r="H471" s="30" t="s">
        <v>77</v>
      </c>
      <c r="I471" s="30" t="s">
        <v>74</v>
      </c>
      <c r="J471" s="30" t="s">
        <v>77</v>
      </c>
      <c r="K471" s="30" t="s">
        <v>77</v>
      </c>
      <c r="L471" s="30" t="s">
        <v>77</v>
      </c>
      <c r="M471" s="30" t="s">
        <v>77</v>
      </c>
      <c r="N471" s="30" t="s">
        <v>77</v>
      </c>
      <c r="O471" s="29" t="s">
        <v>1179</v>
      </c>
    </row>
    <row r="472" spans="1:15" ht="15.75" hidden="1" x14ac:dyDescent="0.25">
      <c r="A472" s="31">
        <v>617</v>
      </c>
      <c r="B472" s="32" t="s">
        <v>848</v>
      </c>
      <c r="C472" s="32" t="s">
        <v>849</v>
      </c>
      <c r="D472" s="32" t="s">
        <v>72</v>
      </c>
      <c r="E472" s="32" t="s">
        <v>73</v>
      </c>
      <c r="F472" s="32" t="s">
        <v>2025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77</v>
      </c>
      <c r="L472" s="32" t="s">
        <v>77</v>
      </c>
      <c r="M472" s="32" t="s">
        <v>77</v>
      </c>
      <c r="N472" s="32" t="s">
        <v>77</v>
      </c>
      <c r="O472" s="32" t="s">
        <v>1182</v>
      </c>
    </row>
    <row r="473" spans="1:15" ht="15.75" hidden="1" x14ac:dyDescent="0.25">
      <c r="A473" s="31">
        <v>618</v>
      </c>
      <c r="B473" s="32" t="s">
        <v>850</v>
      </c>
      <c r="C473" s="32" t="s">
        <v>42</v>
      </c>
      <c r="D473" s="32" t="s">
        <v>72</v>
      </c>
      <c r="E473" s="32" t="s">
        <v>73</v>
      </c>
      <c r="F473" s="32" t="s">
        <v>2025</v>
      </c>
      <c r="G473" s="32" t="s">
        <v>77</v>
      </c>
      <c r="H473" s="32" t="s">
        <v>77</v>
      </c>
      <c r="I473" s="32" t="s">
        <v>74</v>
      </c>
      <c r="J473" s="32" t="s">
        <v>74</v>
      </c>
      <c r="K473" s="32" t="s">
        <v>74</v>
      </c>
      <c r="L473" s="32" t="s">
        <v>74</v>
      </c>
      <c r="M473" s="32" t="s">
        <v>74</v>
      </c>
      <c r="N473" s="32" t="s">
        <v>74</v>
      </c>
      <c r="O473" s="32" t="s">
        <v>1182</v>
      </c>
    </row>
    <row r="474" spans="1:15" ht="15.75" hidden="1" x14ac:dyDescent="0.25">
      <c r="A474" s="31">
        <v>619</v>
      </c>
      <c r="B474" s="32" t="s">
        <v>851</v>
      </c>
      <c r="C474" s="32" t="s">
        <v>852</v>
      </c>
      <c r="D474" s="32" t="s">
        <v>72</v>
      </c>
      <c r="E474" s="32" t="s">
        <v>90</v>
      </c>
      <c r="F474" s="32" t="s">
        <v>2025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1178</v>
      </c>
    </row>
    <row r="475" spans="1:15" ht="15.75" hidden="1" x14ac:dyDescent="0.25">
      <c r="A475" s="31">
        <v>620</v>
      </c>
      <c r="B475" s="32" t="s">
        <v>853</v>
      </c>
      <c r="C475" s="32" t="s">
        <v>854</v>
      </c>
      <c r="D475" s="32" t="s">
        <v>72</v>
      </c>
      <c r="E475" s="32" t="s">
        <v>73</v>
      </c>
      <c r="F475" s="32" t="s">
        <v>2025</v>
      </c>
      <c r="G475" s="32" t="s">
        <v>77</v>
      </c>
      <c r="H475" s="32" t="s">
        <v>74</v>
      </c>
      <c r="I475" s="32" t="s">
        <v>74</v>
      </c>
      <c r="J475" s="32" t="s">
        <v>74</v>
      </c>
      <c r="K475" s="32" t="s">
        <v>74</v>
      </c>
      <c r="L475" s="32" t="s">
        <v>74</v>
      </c>
      <c r="M475" s="32" t="s">
        <v>74</v>
      </c>
      <c r="N475" s="32" t="s">
        <v>74</v>
      </c>
      <c r="O475" s="32" t="s">
        <v>1178</v>
      </c>
    </row>
    <row r="476" spans="1:15" ht="15.75" hidden="1" x14ac:dyDescent="0.25">
      <c r="A476" s="31">
        <v>621</v>
      </c>
      <c r="B476" s="32" t="s">
        <v>855</v>
      </c>
      <c r="C476" s="32" t="s">
        <v>856</v>
      </c>
      <c r="D476" s="32" t="s">
        <v>72</v>
      </c>
      <c r="E476" s="32" t="s">
        <v>82</v>
      </c>
      <c r="F476" s="32" t="s">
        <v>2025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1186</v>
      </c>
    </row>
    <row r="477" spans="1:15" ht="15.75" hidden="1" x14ac:dyDescent="0.25">
      <c r="A477" s="31">
        <v>622</v>
      </c>
      <c r="B477" s="32" t="s">
        <v>857</v>
      </c>
      <c r="C477" s="32" t="s">
        <v>858</v>
      </c>
      <c r="D477" s="32" t="s">
        <v>72</v>
      </c>
      <c r="E477" s="32" t="s">
        <v>73</v>
      </c>
      <c r="F477" s="32" t="s">
        <v>2025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74</v>
      </c>
      <c r="L477" s="32" t="s">
        <v>74</v>
      </c>
      <c r="M477" s="32" t="s">
        <v>74</v>
      </c>
      <c r="N477" s="32" t="s">
        <v>74</v>
      </c>
      <c r="O477" s="32" t="s">
        <v>1183</v>
      </c>
    </row>
    <row r="478" spans="1:15" ht="15.75" hidden="1" x14ac:dyDescent="0.25">
      <c r="A478" s="31">
        <v>623</v>
      </c>
      <c r="B478" s="32" t="s">
        <v>2125</v>
      </c>
      <c r="C478" s="32" t="s">
        <v>2126</v>
      </c>
      <c r="D478" s="32" t="s">
        <v>72</v>
      </c>
      <c r="E478" s="32" t="s">
        <v>73</v>
      </c>
      <c r="F478" s="32" t="s">
        <v>74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1178</v>
      </c>
    </row>
    <row r="479" spans="1:15" ht="15.75" hidden="1" x14ac:dyDescent="0.25">
      <c r="A479" s="31">
        <v>624</v>
      </c>
      <c r="B479" s="32" t="s">
        <v>859</v>
      </c>
      <c r="C479" s="32" t="s">
        <v>860</v>
      </c>
      <c r="D479" s="32" t="s">
        <v>72</v>
      </c>
      <c r="E479" s="32" t="s">
        <v>73</v>
      </c>
      <c r="F479" s="32" t="s">
        <v>2025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1182</v>
      </c>
    </row>
    <row r="480" spans="1:15" ht="15.75" hidden="1" x14ac:dyDescent="0.25">
      <c r="A480" s="31">
        <v>625</v>
      </c>
      <c r="B480" s="32" t="s">
        <v>861</v>
      </c>
      <c r="C480" s="32" t="s">
        <v>862</v>
      </c>
      <c r="D480" s="32" t="s">
        <v>72</v>
      </c>
      <c r="E480" s="32" t="s">
        <v>73</v>
      </c>
      <c r="F480" s="32" t="s">
        <v>2025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1182</v>
      </c>
    </row>
    <row r="481" spans="1:15" ht="15.75" hidden="1" x14ac:dyDescent="0.25">
      <c r="A481" s="31">
        <v>626</v>
      </c>
      <c r="B481" s="32" t="s">
        <v>863</v>
      </c>
      <c r="C481" s="32" t="s">
        <v>864</v>
      </c>
      <c r="D481" s="32" t="s">
        <v>72</v>
      </c>
      <c r="E481" s="32" t="s">
        <v>73</v>
      </c>
      <c r="F481" s="32" t="s">
        <v>2025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77</v>
      </c>
      <c r="N481" s="32" t="s">
        <v>74</v>
      </c>
      <c r="O481" s="32" t="s">
        <v>1178</v>
      </c>
    </row>
    <row r="482" spans="1:15" ht="15.75" hidden="1" x14ac:dyDescent="0.25">
      <c r="A482" s="31">
        <v>627</v>
      </c>
      <c r="B482" s="32" t="s">
        <v>265</v>
      </c>
      <c r="C482" s="32" t="s">
        <v>49</v>
      </c>
      <c r="D482" s="32" t="s">
        <v>72</v>
      </c>
      <c r="E482" s="32" t="s">
        <v>73</v>
      </c>
      <c r="F482" s="32" t="s">
        <v>2025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1181</v>
      </c>
    </row>
    <row r="483" spans="1:15" ht="15.75" hidden="1" x14ac:dyDescent="0.25">
      <c r="A483" s="31">
        <v>628</v>
      </c>
      <c r="B483" s="32" t="s">
        <v>155</v>
      </c>
      <c r="C483" s="32" t="s">
        <v>156</v>
      </c>
      <c r="D483" s="32" t="s">
        <v>72</v>
      </c>
      <c r="E483" s="32" t="s">
        <v>73</v>
      </c>
      <c r="F483" s="32" t="s">
        <v>2027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1186</v>
      </c>
    </row>
    <row r="484" spans="1:15" ht="15.75" hidden="1" x14ac:dyDescent="0.25">
      <c r="A484" s="31">
        <v>629</v>
      </c>
      <c r="B484" s="32" t="s">
        <v>492</v>
      </c>
      <c r="C484" s="32" t="s">
        <v>1267</v>
      </c>
      <c r="D484" s="32" t="s">
        <v>72</v>
      </c>
      <c r="E484" s="32" t="s">
        <v>73</v>
      </c>
      <c r="F484" s="32" t="s">
        <v>2027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74</v>
      </c>
      <c r="L484" s="32" t="s">
        <v>77</v>
      </c>
      <c r="M484" s="32" t="s">
        <v>74</v>
      </c>
      <c r="N484" s="32" t="s">
        <v>77</v>
      </c>
      <c r="O484" s="32" t="s">
        <v>1178</v>
      </c>
    </row>
    <row r="485" spans="1:15" ht="31.5" hidden="1" x14ac:dyDescent="0.25">
      <c r="A485" s="31">
        <v>630</v>
      </c>
      <c r="B485" s="32" t="s">
        <v>186</v>
      </c>
      <c r="C485" s="32" t="s">
        <v>187</v>
      </c>
      <c r="D485" s="32" t="s">
        <v>72</v>
      </c>
      <c r="E485" s="32" t="s">
        <v>82</v>
      </c>
      <c r="F485" s="32" t="s">
        <v>2025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31.5" hidden="1" x14ac:dyDescent="0.25">
      <c r="A486" s="31">
        <v>631</v>
      </c>
      <c r="B486" s="32" t="s">
        <v>685</v>
      </c>
      <c r="C486" s="32" t="s">
        <v>686</v>
      </c>
      <c r="D486" s="32" t="s">
        <v>72</v>
      </c>
      <c r="E486" s="32" t="s">
        <v>82</v>
      </c>
      <c r="F486" s="32" t="s">
        <v>2025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1189</v>
      </c>
    </row>
    <row r="487" spans="1:15" ht="15.75" x14ac:dyDescent="0.25">
      <c r="A487" s="31">
        <v>606</v>
      </c>
      <c r="B487" s="32" t="s">
        <v>877</v>
      </c>
      <c r="C487" s="32" t="s">
        <v>878</v>
      </c>
      <c r="D487" s="32" t="s">
        <v>72</v>
      </c>
      <c r="E487" s="32" t="s">
        <v>105</v>
      </c>
      <c r="F487" s="32" t="s">
        <v>2025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77</v>
      </c>
      <c r="M487" s="32" t="s">
        <v>74</v>
      </c>
      <c r="N487" s="32" t="s">
        <v>77</v>
      </c>
      <c r="O487" s="32" t="s">
        <v>1203</v>
      </c>
    </row>
    <row r="488" spans="1:15" ht="15.75" x14ac:dyDescent="0.25">
      <c r="A488" s="31">
        <v>614</v>
      </c>
      <c r="B488" s="32" t="s">
        <v>2465</v>
      </c>
      <c r="C488" s="32" t="s">
        <v>2454</v>
      </c>
      <c r="D488" s="32" t="s">
        <v>72</v>
      </c>
      <c r="E488" s="32" t="s">
        <v>105</v>
      </c>
      <c r="F488" s="32" t="s">
        <v>2025</v>
      </c>
      <c r="G488" s="32" t="s">
        <v>2027</v>
      </c>
      <c r="H488" s="32" t="s">
        <v>2025</v>
      </c>
      <c r="I488" s="32" t="s">
        <v>2025</v>
      </c>
      <c r="J488" s="32" t="s">
        <v>2466</v>
      </c>
      <c r="K488" s="32" t="s">
        <v>2027</v>
      </c>
      <c r="L488" s="32" t="s">
        <v>2027</v>
      </c>
      <c r="M488" s="32" t="s">
        <v>2025</v>
      </c>
      <c r="N488" s="32" t="s">
        <v>2025</v>
      </c>
      <c r="O488" s="32" t="s">
        <v>1202</v>
      </c>
    </row>
    <row r="489" spans="1:15" ht="31.5" hidden="1" x14ac:dyDescent="0.25">
      <c r="A489" s="31">
        <v>634</v>
      </c>
      <c r="B489" s="32" t="s">
        <v>547</v>
      </c>
      <c r="C489" s="32" t="s">
        <v>548</v>
      </c>
      <c r="D489" s="32" t="s">
        <v>130</v>
      </c>
      <c r="E489" s="32" t="s">
        <v>82</v>
      </c>
      <c r="F489" s="32" t="s">
        <v>2025</v>
      </c>
      <c r="G489" s="32" t="s">
        <v>77</v>
      </c>
      <c r="H489" s="32" t="s">
        <v>77</v>
      </c>
      <c r="I489" s="32" t="s">
        <v>77</v>
      </c>
      <c r="J489" s="32" t="s">
        <v>77</v>
      </c>
      <c r="K489" s="32" t="s">
        <v>74</v>
      </c>
      <c r="L489" s="32" t="s">
        <v>74</v>
      </c>
      <c r="M489" s="32" t="s">
        <v>74</v>
      </c>
      <c r="N489" s="32" t="s">
        <v>77</v>
      </c>
      <c r="O489" s="32" t="s">
        <v>1189</v>
      </c>
    </row>
    <row r="490" spans="1:15" ht="15.75" x14ac:dyDescent="0.25">
      <c r="A490" s="31">
        <v>632</v>
      </c>
      <c r="B490" s="32" t="s">
        <v>530</v>
      </c>
      <c r="C490" s="32" t="s">
        <v>531</v>
      </c>
      <c r="D490" s="32" t="s">
        <v>72</v>
      </c>
      <c r="E490" s="32" t="s">
        <v>105</v>
      </c>
      <c r="F490" s="32" t="s">
        <v>2025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77</v>
      </c>
      <c r="O490" s="32" t="s">
        <v>1202</v>
      </c>
    </row>
    <row r="491" spans="1:15" ht="15.75" x14ac:dyDescent="0.25">
      <c r="A491" s="31">
        <v>633</v>
      </c>
      <c r="B491" s="32" t="s">
        <v>524</v>
      </c>
      <c r="C491" s="32" t="s">
        <v>525</v>
      </c>
      <c r="D491" s="32" t="s">
        <v>72</v>
      </c>
      <c r="E491" s="32" t="s">
        <v>105</v>
      </c>
      <c r="F491" s="32" t="s">
        <v>2027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77</v>
      </c>
      <c r="L491" s="32" t="s">
        <v>77</v>
      </c>
      <c r="M491" s="32" t="s">
        <v>77</v>
      </c>
      <c r="N491" s="32" t="s">
        <v>77</v>
      </c>
      <c r="O491" s="32" t="s">
        <v>1201</v>
      </c>
    </row>
    <row r="492" spans="1:15" ht="15.75" x14ac:dyDescent="0.25">
      <c r="A492" s="31">
        <v>635</v>
      </c>
      <c r="B492" s="32" t="s">
        <v>222</v>
      </c>
      <c r="C492" s="32" t="s">
        <v>223</v>
      </c>
      <c r="D492" s="32" t="s">
        <v>72</v>
      </c>
      <c r="E492" s="32" t="s">
        <v>105</v>
      </c>
      <c r="F492" s="32" t="s">
        <v>2025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74</v>
      </c>
      <c r="O492" s="32" t="s">
        <v>1202</v>
      </c>
    </row>
    <row r="493" spans="1:15" ht="15.75" x14ac:dyDescent="0.25">
      <c r="A493" s="31">
        <v>636</v>
      </c>
      <c r="B493" s="32" t="s">
        <v>182</v>
      </c>
      <c r="C493" s="32" t="s">
        <v>183</v>
      </c>
      <c r="D493" s="32" t="s">
        <v>72</v>
      </c>
      <c r="E493" s="32" t="s">
        <v>105</v>
      </c>
      <c r="F493" s="32" t="s">
        <v>2027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74</v>
      </c>
      <c r="N493" s="32" t="s">
        <v>77</v>
      </c>
      <c r="O493" s="32" t="s">
        <v>1202</v>
      </c>
    </row>
    <row r="494" spans="1:15" ht="15.75" hidden="1" x14ac:dyDescent="0.25">
      <c r="A494" s="31">
        <v>639</v>
      </c>
      <c r="B494" s="32" t="s">
        <v>869</v>
      </c>
      <c r="C494" s="32" t="s">
        <v>870</v>
      </c>
      <c r="D494" s="32" t="s">
        <v>72</v>
      </c>
      <c r="E494" s="32" t="s">
        <v>73</v>
      </c>
      <c r="F494" s="32" t="s">
        <v>2025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1180</v>
      </c>
    </row>
    <row r="495" spans="1:15" ht="15.75" hidden="1" x14ac:dyDescent="0.25">
      <c r="A495" s="31">
        <v>640</v>
      </c>
      <c r="B495" s="32" t="s">
        <v>871</v>
      </c>
      <c r="C495" s="32" t="s">
        <v>872</v>
      </c>
      <c r="D495" s="32" t="s">
        <v>72</v>
      </c>
      <c r="E495" s="32" t="s">
        <v>73</v>
      </c>
      <c r="F495" s="32" t="s">
        <v>2025</v>
      </c>
      <c r="G495" s="32" t="s">
        <v>77</v>
      </c>
      <c r="H495" s="32" t="s">
        <v>77</v>
      </c>
      <c r="I495" s="32" t="s">
        <v>74</v>
      </c>
      <c r="J495" s="32" t="s">
        <v>74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1180</v>
      </c>
    </row>
    <row r="496" spans="1:15" ht="15.75" hidden="1" x14ac:dyDescent="0.25">
      <c r="A496" s="31">
        <v>641</v>
      </c>
      <c r="B496" s="32" t="s">
        <v>306</v>
      </c>
      <c r="C496" s="32" t="s">
        <v>307</v>
      </c>
      <c r="D496" s="32" t="s">
        <v>72</v>
      </c>
      <c r="E496" s="32" t="s">
        <v>73</v>
      </c>
      <c r="F496" s="32" t="s">
        <v>2025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74</v>
      </c>
      <c r="L496" s="32" t="s">
        <v>74</v>
      </c>
      <c r="M496" s="32" t="s">
        <v>74</v>
      </c>
      <c r="N496" s="32" t="s">
        <v>77</v>
      </c>
      <c r="O496" s="32" t="s">
        <v>1183</v>
      </c>
    </row>
    <row r="497" spans="1:15" ht="15.75" hidden="1" x14ac:dyDescent="0.25">
      <c r="A497" s="31">
        <v>642</v>
      </c>
      <c r="B497" s="32" t="s">
        <v>495</v>
      </c>
      <c r="C497" s="32" t="s">
        <v>496</v>
      </c>
      <c r="D497" s="32" t="s">
        <v>72</v>
      </c>
      <c r="E497" s="32" t="s">
        <v>73</v>
      </c>
      <c r="F497" s="32" t="s">
        <v>2025</v>
      </c>
      <c r="G497" s="32" t="s">
        <v>77</v>
      </c>
      <c r="H497" s="32" t="s">
        <v>77</v>
      </c>
      <c r="I497" s="32" t="s">
        <v>77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1184</v>
      </c>
    </row>
    <row r="498" spans="1:15" ht="15.75" x14ac:dyDescent="0.25">
      <c r="A498" s="31">
        <v>637</v>
      </c>
      <c r="B498" s="32" t="s">
        <v>865</v>
      </c>
      <c r="C498" s="32" t="s">
        <v>866</v>
      </c>
      <c r="D498" s="32" t="s">
        <v>72</v>
      </c>
      <c r="E498" s="32" t="s">
        <v>105</v>
      </c>
      <c r="F498" s="32" t="s">
        <v>2025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74</v>
      </c>
      <c r="L498" s="32" t="s">
        <v>77</v>
      </c>
      <c r="M498" s="32" t="s">
        <v>74</v>
      </c>
      <c r="N498" s="32" t="s">
        <v>77</v>
      </c>
      <c r="O498" s="32" t="s">
        <v>1177</v>
      </c>
    </row>
    <row r="499" spans="1:15" ht="31.5" x14ac:dyDescent="0.25">
      <c r="A499" s="31">
        <v>638</v>
      </c>
      <c r="B499" s="32" t="s">
        <v>867</v>
      </c>
      <c r="C499" s="32" t="s">
        <v>868</v>
      </c>
      <c r="D499" s="32" t="s">
        <v>72</v>
      </c>
      <c r="E499" s="32" t="s">
        <v>105</v>
      </c>
      <c r="F499" s="32" t="s">
        <v>2025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1207</v>
      </c>
    </row>
    <row r="500" spans="1:15" ht="15.75" x14ac:dyDescent="0.25">
      <c r="A500" s="31">
        <v>643</v>
      </c>
      <c r="B500" s="32" t="s">
        <v>202</v>
      </c>
      <c r="C500" s="32" t="s">
        <v>203</v>
      </c>
      <c r="D500" s="32" t="s">
        <v>72</v>
      </c>
      <c r="E500" s="32" t="s">
        <v>105</v>
      </c>
      <c r="F500" s="32" t="s">
        <v>2025</v>
      </c>
      <c r="G500" s="32" t="s">
        <v>77</v>
      </c>
      <c r="H500" s="32" t="s">
        <v>74</v>
      </c>
      <c r="I500" s="32" t="s">
        <v>77</v>
      </c>
      <c r="J500" s="32" t="s">
        <v>74</v>
      </c>
      <c r="K500" s="32" t="s">
        <v>74</v>
      </c>
      <c r="L500" s="32" t="s">
        <v>77</v>
      </c>
      <c r="M500" s="32" t="s">
        <v>74</v>
      </c>
      <c r="N500" s="32" t="s">
        <v>74</v>
      </c>
      <c r="O500" s="32" t="s">
        <v>1201</v>
      </c>
    </row>
    <row r="501" spans="1:15" ht="15.75" x14ac:dyDescent="0.25">
      <c r="A501" s="31">
        <v>644</v>
      </c>
      <c r="B501" s="32" t="s">
        <v>220</v>
      </c>
      <c r="C501" s="32" t="s">
        <v>221</v>
      </c>
      <c r="D501" s="32" t="s">
        <v>72</v>
      </c>
      <c r="E501" s="32" t="s">
        <v>105</v>
      </c>
      <c r="F501" s="32" t="s">
        <v>2025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1201</v>
      </c>
    </row>
    <row r="502" spans="1:15" ht="15.75" hidden="1" x14ac:dyDescent="0.25">
      <c r="A502" s="31">
        <v>648</v>
      </c>
      <c r="B502" s="32" t="s">
        <v>330</v>
      </c>
      <c r="C502" s="32" t="s">
        <v>331</v>
      </c>
      <c r="D502" s="32" t="s">
        <v>72</v>
      </c>
      <c r="E502" s="32" t="s">
        <v>73</v>
      </c>
      <c r="F502" s="32" t="s">
        <v>2025</v>
      </c>
      <c r="G502" s="32" t="s">
        <v>77</v>
      </c>
      <c r="H502" s="32" t="s">
        <v>74</v>
      </c>
      <c r="I502" s="32" t="s">
        <v>74</v>
      </c>
      <c r="J502" s="32" t="s">
        <v>77</v>
      </c>
      <c r="K502" s="32" t="s">
        <v>74</v>
      </c>
      <c r="L502" s="32" t="s">
        <v>74</v>
      </c>
      <c r="M502" s="32" t="s">
        <v>74</v>
      </c>
      <c r="N502" s="32" t="s">
        <v>74</v>
      </c>
      <c r="O502" s="32" t="s">
        <v>1181</v>
      </c>
    </row>
    <row r="503" spans="1:15" ht="15.75" x14ac:dyDescent="0.25">
      <c r="A503" s="31">
        <v>645</v>
      </c>
      <c r="B503" s="32" t="s">
        <v>615</v>
      </c>
      <c r="C503" s="32" t="s">
        <v>616</v>
      </c>
      <c r="D503" s="32" t="s">
        <v>72</v>
      </c>
      <c r="E503" s="32" t="s">
        <v>105</v>
      </c>
      <c r="F503" s="32" t="s">
        <v>2025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77</v>
      </c>
      <c r="M503" s="32" t="s">
        <v>74</v>
      </c>
      <c r="N503" s="32" t="s">
        <v>77</v>
      </c>
      <c r="O503" s="32" t="s">
        <v>1205</v>
      </c>
    </row>
    <row r="504" spans="1:15" ht="15.75" x14ac:dyDescent="0.25">
      <c r="A504" s="31">
        <v>647</v>
      </c>
      <c r="B504" s="32" t="s">
        <v>514</v>
      </c>
      <c r="C504" s="32" t="s">
        <v>515</v>
      </c>
      <c r="D504" s="32" t="s">
        <v>72</v>
      </c>
      <c r="E504" s="32" t="s">
        <v>105</v>
      </c>
      <c r="F504" s="32" t="s">
        <v>2025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77</v>
      </c>
      <c r="L504" s="32" t="s">
        <v>77</v>
      </c>
      <c r="M504" s="32" t="s">
        <v>77</v>
      </c>
      <c r="N504" s="32" t="s">
        <v>77</v>
      </c>
      <c r="O504" s="32" t="s">
        <v>1201</v>
      </c>
    </row>
    <row r="505" spans="1:15" ht="15.75" hidden="1" x14ac:dyDescent="0.25">
      <c r="A505" s="31">
        <v>651</v>
      </c>
      <c r="B505" s="32" t="s">
        <v>1958</v>
      </c>
      <c r="C505" s="32" t="s">
        <v>2076</v>
      </c>
      <c r="D505" s="32" t="s">
        <v>2014</v>
      </c>
      <c r="E505" s="32" t="s">
        <v>2014</v>
      </c>
      <c r="F505" s="32" t="s">
        <v>2025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2014</v>
      </c>
      <c r="L505" s="32" t="s">
        <v>2014</v>
      </c>
      <c r="M505" s="32" t="s">
        <v>2014</v>
      </c>
      <c r="N505" s="32" t="s">
        <v>2014</v>
      </c>
      <c r="O505" s="32" t="s">
        <v>2014</v>
      </c>
    </row>
    <row r="506" spans="1:15" ht="15.75" hidden="1" x14ac:dyDescent="0.25">
      <c r="A506" s="31">
        <v>653</v>
      </c>
      <c r="B506" s="32" t="s">
        <v>1951</v>
      </c>
      <c r="C506" s="32" t="s">
        <v>2077</v>
      </c>
      <c r="D506" s="32" t="s">
        <v>2014</v>
      </c>
      <c r="E506" s="32" t="s">
        <v>2014</v>
      </c>
      <c r="F506" s="32" t="s">
        <v>2025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2014</v>
      </c>
    </row>
    <row r="507" spans="1:15" ht="15.75" hidden="1" x14ac:dyDescent="0.25">
      <c r="A507" s="31">
        <v>654</v>
      </c>
      <c r="B507" s="32" t="s">
        <v>1956</v>
      </c>
      <c r="C507" s="32" t="s">
        <v>2078</v>
      </c>
      <c r="D507" s="32" t="s">
        <v>2014</v>
      </c>
      <c r="E507" s="32" t="s">
        <v>2014</v>
      </c>
      <c r="F507" s="32" t="s">
        <v>2025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74</v>
      </c>
      <c r="O507" s="32" t="s">
        <v>2014</v>
      </c>
    </row>
    <row r="508" spans="1:15" ht="15.75" hidden="1" x14ac:dyDescent="0.25">
      <c r="A508" s="31">
        <v>655</v>
      </c>
      <c r="B508" s="32" t="s">
        <v>1980</v>
      </c>
      <c r="C508" s="32" t="s">
        <v>1981</v>
      </c>
      <c r="D508" s="32" t="s">
        <v>72</v>
      </c>
      <c r="E508" s="32" t="s">
        <v>90</v>
      </c>
      <c r="F508" s="32" t="s">
        <v>2025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2014</v>
      </c>
    </row>
    <row r="509" spans="1:15" ht="15.75" hidden="1" x14ac:dyDescent="0.25">
      <c r="A509" s="31">
        <v>658</v>
      </c>
      <c r="B509" s="32" t="s">
        <v>1957</v>
      </c>
      <c r="C509" s="32" t="s">
        <v>2079</v>
      </c>
      <c r="D509" s="32" t="s">
        <v>2014</v>
      </c>
      <c r="E509" s="32" t="s">
        <v>2014</v>
      </c>
      <c r="F509" s="32" t="s">
        <v>2025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15.75" hidden="1" x14ac:dyDescent="0.25">
      <c r="A510" s="31">
        <v>659</v>
      </c>
      <c r="B510" s="32" t="s">
        <v>2430</v>
      </c>
      <c r="C510" s="29" t="s">
        <v>2483</v>
      </c>
      <c r="D510" s="29"/>
      <c r="E510" s="29" t="s">
        <v>73</v>
      </c>
      <c r="F510" s="32" t="s">
        <v>1298</v>
      </c>
      <c r="G510" s="32" t="s">
        <v>1298</v>
      </c>
      <c r="H510" s="32" t="s">
        <v>1298</v>
      </c>
      <c r="I510" s="32" t="s">
        <v>1298</v>
      </c>
      <c r="J510" s="32" t="s">
        <v>1298</v>
      </c>
      <c r="K510" s="32" t="s">
        <v>1298</v>
      </c>
      <c r="L510" s="32" t="s">
        <v>1298</v>
      </c>
      <c r="M510" s="32" t="s">
        <v>1298</v>
      </c>
      <c r="N510" s="32"/>
      <c r="O510" s="32"/>
    </row>
    <row r="511" spans="1:15" ht="15.75" hidden="1" x14ac:dyDescent="0.25">
      <c r="A511" s="31">
        <v>660</v>
      </c>
      <c r="B511" s="32" t="s">
        <v>2211</v>
      </c>
      <c r="C511" s="29" t="s">
        <v>2484</v>
      </c>
      <c r="D511" s="29"/>
      <c r="E511" s="29" t="s">
        <v>82</v>
      </c>
      <c r="F511" s="32" t="s">
        <v>1298</v>
      </c>
      <c r="G511" s="32" t="s">
        <v>1298</v>
      </c>
      <c r="H511" s="32" t="s">
        <v>1298</v>
      </c>
      <c r="I511" s="32" t="s">
        <v>1298</v>
      </c>
      <c r="J511" s="32" t="s">
        <v>1298</v>
      </c>
      <c r="K511" s="32" t="s">
        <v>1298</v>
      </c>
      <c r="L511" s="32" t="s">
        <v>1298</v>
      </c>
      <c r="M511" s="32" t="s">
        <v>1298</v>
      </c>
      <c r="N511" s="32"/>
      <c r="O511" s="32"/>
    </row>
    <row r="512" spans="1:15" ht="31.5" hidden="1" x14ac:dyDescent="0.25">
      <c r="A512" s="31">
        <v>661</v>
      </c>
      <c r="B512" s="32" t="s">
        <v>2235</v>
      </c>
      <c r="C512" s="29" t="s">
        <v>2234</v>
      </c>
      <c r="D512" s="29" t="s">
        <v>72</v>
      </c>
      <c r="E512" s="29" t="s">
        <v>82</v>
      </c>
      <c r="F512" s="32" t="s">
        <v>1298</v>
      </c>
      <c r="G512" s="32" t="s">
        <v>1298</v>
      </c>
      <c r="H512" s="32" t="s">
        <v>1298</v>
      </c>
      <c r="I512" s="32" t="s">
        <v>1298</v>
      </c>
      <c r="J512" s="32" t="s">
        <v>1298</v>
      </c>
      <c r="K512" s="32" t="s">
        <v>1298</v>
      </c>
      <c r="L512" s="32" t="s">
        <v>1298</v>
      </c>
      <c r="M512" s="32" t="s">
        <v>1298</v>
      </c>
      <c r="N512" s="32"/>
      <c r="O512" s="32" t="s">
        <v>2236</v>
      </c>
    </row>
    <row r="513" spans="1:15" ht="31.5" x14ac:dyDescent="0.25">
      <c r="A513" s="31">
        <v>649</v>
      </c>
      <c r="B513" s="32" t="s">
        <v>873</v>
      </c>
      <c r="C513" s="32" t="s">
        <v>874</v>
      </c>
      <c r="D513" s="32" t="s">
        <v>72</v>
      </c>
      <c r="E513" s="32" t="s">
        <v>105</v>
      </c>
      <c r="F513" s="32" t="s">
        <v>2027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1207</v>
      </c>
    </row>
    <row r="514" spans="1:15" ht="15.75" hidden="1" x14ac:dyDescent="0.25">
      <c r="A514" s="31">
        <v>663</v>
      </c>
      <c r="B514" s="32" t="s">
        <v>2513</v>
      </c>
      <c r="C514" s="29" t="s">
        <v>2500</v>
      </c>
      <c r="D514" s="29"/>
      <c r="E514" s="29" t="s">
        <v>73</v>
      </c>
      <c r="F514" s="32" t="s">
        <v>1298</v>
      </c>
      <c r="G514" s="32" t="s">
        <v>1298</v>
      </c>
      <c r="H514" s="32" t="s">
        <v>1298</v>
      </c>
      <c r="I514" s="32" t="s">
        <v>1298</v>
      </c>
      <c r="J514" s="32" t="s">
        <v>1298</v>
      </c>
      <c r="K514" s="32" t="s">
        <v>1298</v>
      </c>
      <c r="L514" s="32" t="s">
        <v>1298</v>
      </c>
      <c r="M514" s="32" t="s">
        <v>1298</v>
      </c>
      <c r="N514" s="32" t="s">
        <v>1298</v>
      </c>
      <c r="O514" s="32"/>
    </row>
    <row r="515" spans="1:15" ht="15.75" x14ac:dyDescent="0.25">
      <c r="A515" s="31">
        <v>650</v>
      </c>
      <c r="B515" s="32" t="s">
        <v>2074</v>
      </c>
      <c r="C515" s="32" t="s">
        <v>2075</v>
      </c>
      <c r="D515" s="32" t="s">
        <v>2014</v>
      </c>
      <c r="E515" s="32" t="s">
        <v>105</v>
      </c>
      <c r="F515" s="32" t="s">
        <v>2025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74</v>
      </c>
      <c r="L515" s="32" t="s">
        <v>74</v>
      </c>
      <c r="M515" s="32" t="s">
        <v>74</v>
      </c>
      <c r="N515" s="32" t="s">
        <v>74</v>
      </c>
      <c r="O515" s="32" t="s">
        <v>2014</v>
      </c>
    </row>
    <row r="516" spans="1:15" ht="15.75" x14ac:dyDescent="0.25">
      <c r="A516" s="31">
        <v>662</v>
      </c>
      <c r="B516" s="32" t="s">
        <v>2394</v>
      </c>
      <c r="C516" s="29" t="s">
        <v>2380</v>
      </c>
      <c r="D516" s="29" t="s">
        <v>72</v>
      </c>
      <c r="E516" s="29" t="s">
        <v>1273</v>
      </c>
      <c r="F516" s="32" t="s">
        <v>1298</v>
      </c>
      <c r="G516" s="32" t="s">
        <v>1298</v>
      </c>
      <c r="H516" s="32" t="s">
        <v>1298</v>
      </c>
      <c r="I516" s="32" t="s">
        <v>1298</v>
      </c>
      <c r="J516" s="32" t="s">
        <v>1298</v>
      </c>
      <c r="K516" s="32" t="s">
        <v>1298</v>
      </c>
      <c r="L516" s="32" t="s">
        <v>1298</v>
      </c>
      <c r="M516" s="32" t="s">
        <v>1298</v>
      </c>
      <c r="N516" s="32"/>
      <c r="O516" s="32"/>
    </row>
    <row r="517" spans="1:15" ht="15.75" x14ac:dyDescent="0.25">
      <c r="A517" s="31">
        <v>664</v>
      </c>
      <c r="B517" s="32" t="s">
        <v>2282</v>
      </c>
      <c r="C517" s="29" t="s">
        <v>2281</v>
      </c>
      <c r="D517" s="29" t="s">
        <v>72</v>
      </c>
      <c r="E517" s="29" t="s">
        <v>105</v>
      </c>
      <c r="F517" s="32" t="s">
        <v>1298</v>
      </c>
      <c r="G517" s="32" t="s">
        <v>1298</v>
      </c>
      <c r="H517" s="32" t="s">
        <v>1298</v>
      </c>
      <c r="I517" s="32" t="s">
        <v>1298</v>
      </c>
      <c r="J517" s="32" t="s">
        <v>1298</v>
      </c>
      <c r="K517" s="32" t="s">
        <v>1298</v>
      </c>
      <c r="L517" s="32" t="s">
        <v>1298</v>
      </c>
      <c r="M517" s="32" t="s">
        <v>1298</v>
      </c>
      <c r="N517" s="32"/>
      <c r="O517" s="32" t="s">
        <v>2283</v>
      </c>
    </row>
    <row r="518" spans="1:15" ht="15.75" x14ac:dyDescent="0.25">
      <c r="A518" s="31">
        <v>665</v>
      </c>
      <c r="B518" s="32" t="s">
        <v>2288</v>
      </c>
      <c r="C518" s="29" t="str">
        <f>VLOOKUP(A518,'LISTADO ATM'!$A$2:$B$823,2,0)</f>
        <v>ATM Huacal (Santiago)</v>
      </c>
      <c r="D518" s="29"/>
      <c r="E518" s="29" t="s">
        <v>1273</v>
      </c>
      <c r="F518" s="32" t="s">
        <v>1298</v>
      </c>
      <c r="G518" s="32" t="s">
        <v>1298</v>
      </c>
      <c r="H518" s="32" t="s">
        <v>1298</v>
      </c>
      <c r="I518" s="32" t="s">
        <v>1298</v>
      </c>
      <c r="J518" s="32" t="s">
        <v>1298</v>
      </c>
      <c r="K518" s="32" t="s">
        <v>1298</v>
      </c>
      <c r="L518" s="32" t="s">
        <v>1298</v>
      </c>
      <c r="M518" s="32" t="s">
        <v>1298</v>
      </c>
      <c r="N518" s="32"/>
      <c r="O518" s="32"/>
    </row>
    <row r="519" spans="1:15" ht="15.75" x14ac:dyDescent="0.25">
      <c r="A519" s="31">
        <v>666</v>
      </c>
      <c r="B519" s="32" t="s">
        <v>2279</v>
      </c>
      <c r="C519" s="29" t="s">
        <v>2278</v>
      </c>
      <c r="D519" s="29" t="s">
        <v>87</v>
      </c>
      <c r="E519" s="29" t="s">
        <v>105</v>
      </c>
      <c r="F519" s="32" t="s">
        <v>1298</v>
      </c>
      <c r="G519" s="32" t="s">
        <v>1298</v>
      </c>
      <c r="H519" s="32" t="s">
        <v>1298</v>
      </c>
      <c r="I519" s="32" t="s">
        <v>1298</v>
      </c>
      <c r="J519" s="32" t="s">
        <v>1298</v>
      </c>
      <c r="K519" s="32" t="s">
        <v>1298</v>
      </c>
      <c r="L519" s="32" t="s">
        <v>1298</v>
      </c>
      <c r="M519" s="32" t="s">
        <v>1298</v>
      </c>
      <c r="N519" s="32"/>
      <c r="O519" s="32"/>
    </row>
    <row r="520" spans="1:15" ht="15.75" hidden="1" x14ac:dyDescent="0.25">
      <c r="A520" s="31">
        <v>669</v>
      </c>
      <c r="B520" s="32" t="s">
        <v>2399</v>
      </c>
      <c r="C520" s="32" t="s">
        <v>1971</v>
      </c>
      <c r="D520" s="32" t="s">
        <v>72</v>
      </c>
      <c r="E520" s="32" t="s">
        <v>82</v>
      </c>
      <c r="F520" s="32" t="s">
        <v>2027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2014</v>
      </c>
    </row>
    <row r="521" spans="1:15" ht="15.75" hidden="1" x14ac:dyDescent="0.25">
      <c r="A521" s="31">
        <v>670</v>
      </c>
      <c r="B521" s="32" t="s">
        <v>1967</v>
      </c>
      <c r="C521" s="32" t="s">
        <v>2080</v>
      </c>
      <c r="D521" s="32" t="s">
        <v>2014</v>
      </c>
      <c r="E521" s="32" t="s">
        <v>2014</v>
      </c>
      <c r="F521" s="32" t="s">
        <v>2025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77</v>
      </c>
      <c r="M521" s="32" t="s">
        <v>74</v>
      </c>
      <c r="N521" s="32" t="s">
        <v>77</v>
      </c>
      <c r="O521" s="32" t="s">
        <v>2014</v>
      </c>
    </row>
    <row r="522" spans="1:15" ht="15.75" hidden="1" x14ac:dyDescent="0.25">
      <c r="A522" s="31">
        <v>671</v>
      </c>
      <c r="B522" s="32" t="s">
        <v>1968</v>
      </c>
      <c r="C522" s="32" t="s">
        <v>2081</v>
      </c>
      <c r="D522" s="32" t="s">
        <v>2014</v>
      </c>
      <c r="E522" s="32" t="s">
        <v>2014</v>
      </c>
      <c r="F522" s="32" t="s">
        <v>2025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2014</v>
      </c>
    </row>
    <row r="523" spans="1:15" ht="15.75" hidden="1" x14ac:dyDescent="0.25">
      <c r="A523" s="31">
        <v>672</v>
      </c>
      <c r="B523" s="32" t="s">
        <v>1973</v>
      </c>
      <c r="C523" s="32" t="s">
        <v>1959</v>
      </c>
      <c r="D523" s="32" t="s">
        <v>72</v>
      </c>
      <c r="E523" s="32" t="s">
        <v>73</v>
      </c>
      <c r="F523" s="32" t="s">
        <v>2027</v>
      </c>
      <c r="G523" s="32" t="s">
        <v>77</v>
      </c>
      <c r="H523" s="32" t="s">
        <v>77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2014</v>
      </c>
    </row>
    <row r="524" spans="1:15" ht="15.75" hidden="1" x14ac:dyDescent="0.25">
      <c r="A524" s="31">
        <v>673</v>
      </c>
      <c r="B524" s="32" t="s">
        <v>2082</v>
      </c>
      <c r="C524" s="32" t="s">
        <v>2083</v>
      </c>
      <c r="D524" s="32" t="s">
        <v>2014</v>
      </c>
      <c r="E524" s="32" t="s">
        <v>2014</v>
      </c>
      <c r="F524" s="32" t="s">
        <v>2025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2014</v>
      </c>
    </row>
    <row r="525" spans="1:15" ht="15.75" hidden="1" x14ac:dyDescent="0.25">
      <c r="A525" s="31">
        <v>676</v>
      </c>
      <c r="B525" s="32" t="s">
        <v>2084</v>
      </c>
      <c r="C525" s="32" t="s">
        <v>1965</v>
      </c>
      <c r="D525" s="32" t="s">
        <v>72</v>
      </c>
      <c r="E525" s="32" t="s">
        <v>73</v>
      </c>
      <c r="F525" s="32" t="s">
        <v>2025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2014</v>
      </c>
    </row>
    <row r="526" spans="1:15" ht="15.75" hidden="1" x14ac:dyDescent="0.25">
      <c r="A526" s="31">
        <v>677</v>
      </c>
      <c r="B526" s="32" t="s">
        <v>1969</v>
      </c>
      <c r="C526" s="32" t="s">
        <v>2085</v>
      </c>
      <c r="D526" s="32" t="s">
        <v>2014</v>
      </c>
      <c r="E526" s="32" t="s">
        <v>2014</v>
      </c>
      <c r="F526" s="32" t="s">
        <v>2027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2014</v>
      </c>
    </row>
    <row r="527" spans="1:15" ht="15.75" hidden="1" x14ac:dyDescent="0.25">
      <c r="A527" s="31">
        <v>678</v>
      </c>
      <c r="B527" s="32" t="s">
        <v>1974</v>
      </c>
      <c r="C527" s="32" t="s">
        <v>1975</v>
      </c>
      <c r="D527" s="32" t="s">
        <v>72</v>
      </c>
      <c r="E527" s="32" t="s">
        <v>73</v>
      </c>
      <c r="F527" s="32" t="s">
        <v>2025</v>
      </c>
      <c r="G527" s="32" t="s">
        <v>77</v>
      </c>
      <c r="H527" s="32" t="s">
        <v>77</v>
      </c>
      <c r="I527" s="32" t="s">
        <v>74</v>
      </c>
      <c r="J527" s="32" t="s">
        <v>74</v>
      </c>
      <c r="K527" s="32" t="s">
        <v>74</v>
      </c>
      <c r="L527" s="32" t="s">
        <v>74</v>
      </c>
      <c r="M527" s="32" t="s">
        <v>74</v>
      </c>
      <c r="N527" s="32" t="s">
        <v>74</v>
      </c>
      <c r="O527" s="32" t="s">
        <v>2014</v>
      </c>
    </row>
    <row r="528" spans="1:15" ht="15.75" hidden="1" x14ac:dyDescent="0.25">
      <c r="A528" s="31">
        <v>679</v>
      </c>
      <c r="B528" s="32" t="s">
        <v>2086</v>
      </c>
      <c r="C528" s="32" t="s">
        <v>2087</v>
      </c>
      <c r="D528" s="32" t="s">
        <v>2014</v>
      </c>
      <c r="E528" s="32" t="s">
        <v>2014</v>
      </c>
      <c r="F528" s="32" t="s">
        <v>2025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77</v>
      </c>
      <c r="O528" s="32" t="s">
        <v>2014</v>
      </c>
    </row>
    <row r="529" spans="1:15" ht="15.75" hidden="1" x14ac:dyDescent="0.25">
      <c r="A529" s="31">
        <v>680</v>
      </c>
      <c r="B529" s="32" t="s">
        <v>2088</v>
      </c>
      <c r="C529" s="32" t="s">
        <v>2089</v>
      </c>
      <c r="D529" s="32" t="s">
        <v>72</v>
      </c>
      <c r="E529" s="32" t="s">
        <v>82</v>
      </c>
      <c r="F529" s="32" t="s">
        <v>2025</v>
      </c>
      <c r="G529" s="32" t="s">
        <v>2025</v>
      </c>
      <c r="H529" s="32" t="s">
        <v>2025</v>
      </c>
      <c r="I529" s="32" t="s">
        <v>2014</v>
      </c>
      <c r="J529" s="32" t="s">
        <v>2025</v>
      </c>
      <c r="K529" s="32" t="s">
        <v>2014</v>
      </c>
      <c r="L529" s="32" t="s">
        <v>2014</v>
      </c>
      <c r="M529" s="32" t="s">
        <v>2014</v>
      </c>
      <c r="N529" s="32" t="s">
        <v>2014</v>
      </c>
      <c r="O529" s="32" t="s">
        <v>2014</v>
      </c>
    </row>
    <row r="530" spans="1:15" ht="15.75" hidden="1" x14ac:dyDescent="0.25">
      <c r="A530" s="31">
        <v>681</v>
      </c>
      <c r="B530" s="32" t="s">
        <v>2090</v>
      </c>
      <c r="C530" s="32" t="s">
        <v>2091</v>
      </c>
      <c r="D530" s="32" t="s">
        <v>72</v>
      </c>
      <c r="E530" s="32" t="s">
        <v>82</v>
      </c>
      <c r="F530" s="32" t="s">
        <v>2025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2014</v>
      </c>
    </row>
    <row r="531" spans="1:15" ht="15.75" hidden="1" x14ac:dyDescent="0.25">
      <c r="A531" s="31">
        <v>682</v>
      </c>
      <c r="B531" s="32" t="s">
        <v>2092</v>
      </c>
      <c r="C531" s="32" t="s">
        <v>2093</v>
      </c>
      <c r="D531" s="32" t="s">
        <v>72</v>
      </c>
      <c r="E531" s="32" t="s">
        <v>82</v>
      </c>
      <c r="F531" s="32" t="s">
        <v>2025</v>
      </c>
      <c r="G531" s="32" t="s">
        <v>2025</v>
      </c>
      <c r="H531" s="32" t="s">
        <v>2025</v>
      </c>
      <c r="I531" s="32" t="s">
        <v>2014</v>
      </c>
      <c r="J531" s="32" t="s">
        <v>2025</v>
      </c>
      <c r="K531" s="32" t="s">
        <v>2014</v>
      </c>
      <c r="L531" s="32" t="s">
        <v>2014</v>
      </c>
      <c r="M531" s="32" t="s">
        <v>2014</v>
      </c>
      <c r="N531" s="32" t="s">
        <v>2014</v>
      </c>
      <c r="O531" s="32" t="s">
        <v>2014</v>
      </c>
    </row>
    <row r="532" spans="1:15" ht="15.75" x14ac:dyDescent="0.25">
      <c r="A532" s="31">
        <v>667</v>
      </c>
      <c r="B532" s="32" t="s">
        <v>2284</v>
      </c>
      <c r="C532" s="29" t="s">
        <v>2280</v>
      </c>
      <c r="D532" s="29" t="s">
        <v>72</v>
      </c>
      <c r="E532" s="29" t="s">
        <v>105</v>
      </c>
      <c r="F532" s="32" t="s">
        <v>1298</v>
      </c>
      <c r="G532" s="32" t="s">
        <v>1298</v>
      </c>
      <c r="H532" s="32" t="s">
        <v>1298</v>
      </c>
      <c r="I532" s="32" t="s">
        <v>1298</v>
      </c>
      <c r="J532" s="32" t="s">
        <v>1298</v>
      </c>
      <c r="K532" s="32" t="s">
        <v>1298</v>
      </c>
      <c r="L532" s="32" t="s">
        <v>1298</v>
      </c>
      <c r="M532" s="32" t="s">
        <v>1298</v>
      </c>
      <c r="N532" s="32"/>
      <c r="O532" s="32"/>
    </row>
    <row r="533" spans="1:15" ht="15.75" hidden="1" x14ac:dyDescent="0.25">
      <c r="A533" s="31">
        <v>684</v>
      </c>
      <c r="B533" s="32" t="s">
        <v>2095</v>
      </c>
      <c r="C533" s="32" t="s">
        <v>2096</v>
      </c>
      <c r="D533" s="32" t="s">
        <v>72</v>
      </c>
      <c r="E533" s="32" t="s">
        <v>73</v>
      </c>
      <c r="F533" s="32" t="s">
        <v>2025</v>
      </c>
      <c r="G533" s="32" t="s">
        <v>2025</v>
      </c>
      <c r="H533" s="32" t="s">
        <v>2025</v>
      </c>
      <c r="I533" s="32" t="s">
        <v>2014</v>
      </c>
      <c r="J533" s="32" t="s">
        <v>2025</v>
      </c>
      <c r="K533" s="32" t="s">
        <v>2014</v>
      </c>
      <c r="L533" s="32" t="s">
        <v>2014</v>
      </c>
      <c r="M533" s="32" t="s">
        <v>2014</v>
      </c>
      <c r="N533" s="32" t="s">
        <v>2014</v>
      </c>
      <c r="O533" s="32" t="s">
        <v>2014</v>
      </c>
    </row>
    <row r="534" spans="1:15" ht="15.75" hidden="1" x14ac:dyDescent="0.25">
      <c r="A534" s="31">
        <v>685</v>
      </c>
      <c r="B534" s="32" t="s">
        <v>2097</v>
      </c>
      <c r="C534" s="32" t="s">
        <v>2098</v>
      </c>
      <c r="D534" s="32" t="s">
        <v>72</v>
      </c>
      <c r="E534" s="32" t="s">
        <v>73</v>
      </c>
      <c r="F534" s="32" t="s">
        <v>2025</v>
      </c>
      <c r="G534" s="32" t="s">
        <v>2025</v>
      </c>
      <c r="H534" s="32" t="s">
        <v>2027</v>
      </c>
      <c r="I534" s="32" t="s">
        <v>2014</v>
      </c>
      <c r="J534" s="32" t="s">
        <v>2025</v>
      </c>
      <c r="K534" s="32" t="s">
        <v>2014</v>
      </c>
      <c r="L534" s="32" t="s">
        <v>2014</v>
      </c>
      <c r="M534" s="32" t="s">
        <v>2014</v>
      </c>
      <c r="N534" s="32" t="s">
        <v>2014</v>
      </c>
      <c r="O534" s="32" t="s">
        <v>2014</v>
      </c>
    </row>
    <row r="535" spans="1:15" ht="15.75" hidden="1" x14ac:dyDescent="0.25">
      <c r="A535" s="31">
        <v>686</v>
      </c>
      <c r="B535" s="32" t="s">
        <v>2099</v>
      </c>
      <c r="C535" s="32" t="s">
        <v>2100</v>
      </c>
      <c r="D535" s="32" t="s">
        <v>2014</v>
      </c>
      <c r="E535" s="32" t="s">
        <v>2014</v>
      </c>
      <c r="F535" s="32" t="s">
        <v>2025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2014</v>
      </c>
    </row>
    <row r="536" spans="1:15" ht="15.75" x14ac:dyDescent="0.25">
      <c r="A536" s="31">
        <v>668</v>
      </c>
      <c r="B536" s="32" t="s">
        <v>2286</v>
      </c>
      <c r="C536" s="29" t="s">
        <v>2285</v>
      </c>
      <c r="D536" s="29" t="s">
        <v>72</v>
      </c>
      <c r="E536" s="29" t="s">
        <v>1273</v>
      </c>
      <c r="F536" s="32" t="s">
        <v>1298</v>
      </c>
      <c r="G536" s="32" t="s">
        <v>1298</v>
      </c>
      <c r="H536" s="32" t="s">
        <v>1298</v>
      </c>
      <c r="I536" s="32" t="s">
        <v>1298</v>
      </c>
      <c r="J536" s="32" t="s">
        <v>1298</v>
      </c>
      <c r="K536" s="32" t="s">
        <v>1298</v>
      </c>
      <c r="L536" s="32" t="s">
        <v>1298</v>
      </c>
      <c r="M536" s="32" t="s">
        <v>1298</v>
      </c>
      <c r="N536" s="32"/>
      <c r="O536" s="32"/>
    </row>
    <row r="537" spans="1:15" ht="15.75" hidden="1" x14ac:dyDescent="0.25">
      <c r="A537" s="31">
        <v>688</v>
      </c>
      <c r="B537" s="32" t="s">
        <v>2007</v>
      </c>
      <c r="C537" s="32" t="s">
        <v>2103</v>
      </c>
      <c r="D537" s="32" t="s">
        <v>2014</v>
      </c>
      <c r="E537" s="32" t="s">
        <v>2014</v>
      </c>
      <c r="F537" s="32" t="s">
        <v>2025</v>
      </c>
      <c r="G537" s="32" t="s">
        <v>77</v>
      </c>
      <c r="H537" s="32" t="s">
        <v>77</v>
      </c>
      <c r="I537" s="32" t="s">
        <v>77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1184</v>
      </c>
    </row>
    <row r="538" spans="1:15" ht="15.75" x14ac:dyDescent="0.25">
      <c r="A538" s="31">
        <v>683</v>
      </c>
      <c r="B538" s="32" t="s">
        <v>1978</v>
      </c>
      <c r="C538" s="32" t="s">
        <v>2094</v>
      </c>
      <c r="D538" s="32" t="s">
        <v>2014</v>
      </c>
      <c r="E538" s="32" t="s">
        <v>105</v>
      </c>
      <c r="F538" s="32" t="s">
        <v>2025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74</v>
      </c>
      <c r="L538" s="32" t="s">
        <v>74</v>
      </c>
      <c r="M538" s="32" t="s">
        <v>74</v>
      </c>
      <c r="N538" s="32" t="s">
        <v>74</v>
      </c>
      <c r="O538" s="32" t="s">
        <v>1206</v>
      </c>
    </row>
    <row r="539" spans="1:15" ht="15.75" x14ac:dyDescent="0.25">
      <c r="A539" s="31">
        <v>687</v>
      </c>
      <c r="B539" s="32" t="s">
        <v>2101</v>
      </c>
      <c r="C539" s="32" t="s">
        <v>2102</v>
      </c>
      <c r="D539" s="32" t="s">
        <v>72</v>
      </c>
      <c r="E539" s="32" t="s">
        <v>105</v>
      </c>
      <c r="F539" s="32" t="s">
        <v>2027</v>
      </c>
      <c r="G539" s="32" t="s">
        <v>2025</v>
      </c>
      <c r="H539" s="32" t="s">
        <v>2025</v>
      </c>
      <c r="I539" s="32" t="s">
        <v>2014</v>
      </c>
      <c r="J539" s="32" t="s">
        <v>2025</v>
      </c>
      <c r="K539" s="32" t="s">
        <v>2014</v>
      </c>
      <c r="L539" s="32" t="s">
        <v>2014</v>
      </c>
      <c r="M539" s="32" t="s">
        <v>2014</v>
      </c>
      <c r="N539" s="32" t="s">
        <v>2014</v>
      </c>
      <c r="O539" s="32" t="s">
        <v>2014</v>
      </c>
    </row>
    <row r="540" spans="1:15" ht="15.75" hidden="1" x14ac:dyDescent="0.25">
      <c r="A540" s="31">
        <v>691</v>
      </c>
      <c r="B540" s="32" t="s">
        <v>2106</v>
      </c>
      <c r="C540" s="32" t="s">
        <v>1988</v>
      </c>
      <c r="D540" s="32" t="s">
        <v>2014</v>
      </c>
      <c r="E540" s="32" t="s">
        <v>2014</v>
      </c>
      <c r="F540" s="32" t="s">
        <v>2025</v>
      </c>
      <c r="G540" s="32" t="s">
        <v>77</v>
      </c>
      <c r="H540" s="32" t="s">
        <v>77</v>
      </c>
      <c r="I540" s="32" t="s">
        <v>74</v>
      </c>
      <c r="J540" s="32" t="s">
        <v>74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2014</v>
      </c>
    </row>
    <row r="541" spans="1:15" ht="15.75" hidden="1" x14ac:dyDescent="0.25">
      <c r="A541" s="31">
        <v>693</v>
      </c>
      <c r="B541" s="32" t="s">
        <v>2107</v>
      </c>
      <c r="C541" s="32" t="s">
        <v>2108</v>
      </c>
      <c r="D541" s="32" t="s">
        <v>2014</v>
      </c>
      <c r="E541" s="32" t="s">
        <v>2014</v>
      </c>
      <c r="F541" s="32" t="s">
        <v>2025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1187</v>
      </c>
    </row>
    <row r="542" spans="1:15" ht="15.75" hidden="1" x14ac:dyDescent="0.25">
      <c r="A542" s="31">
        <v>694</v>
      </c>
      <c r="B542" s="32" t="s">
        <v>2109</v>
      </c>
      <c r="C542" s="32" t="s">
        <v>1990</v>
      </c>
      <c r="D542" s="32" t="s">
        <v>72</v>
      </c>
      <c r="E542" s="32" t="s">
        <v>73</v>
      </c>
      <c r="F542" s="32" t="s">
        <v>2025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2014</v>
      </c>
    </row>
    <row r="543" spans="1:15" ht="15.75" hidden="1" x14ac:dyDescent="0.25">
      <c r="A543" s="31">
        <v>695</v>
      </c>
      <c r="B543" s="32" t="s">
        <v>2010</v>
      </c>
      <c r="C543" s="32" t="s">
        <v>2110</v>
      </c>
      <c r="D543" s="32" t="s">
        <v>2014</v>
      </c>
      <c r="E543" s="32" t="s">
        <v>2014</v>
      </c>
      <c r="F543" s="32" t="s">
        <v>2025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2014</v>
      </c>
    </row>
    <row r="544" spans="1:15" ht="15.75" hidden="1" x14ac:dyDescent="0.25">
      <c r="A544" s="31">
        <v>696</v>
      </c>
      <c r="B544" s="32" t="s">
        <v>2011</v>
      </c>
      <c r="C544" s="32" t="s">
        <v>2001</v>
      </c>
      <c r="D544" s="32" t="s">
        <v>72</v>
      </c>
      <c r="E544" s="32" t="s">
        <v>73</v>
      </c>
      <c r="F544" s="32" t="s">
        <v>2025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2014</v>
      </c>
    </row>
    <row r="545" spans="1:15" ht="15.75" hidden="1" x14ac:dyDescent="0.25">
      <c r="A545" s="31">
        <v>697</v>
      </c>
      <c r="B545" s="32" t="s">
        <v>2111</v>
      </c>
      <c r="C545" s="32" t="s">
        <v>1994</v>
      </c>
      <c r="D545" s="32" t="s">
        <v>1296</v>
      </c>
      <c r="E545" s="32" t="s">
        <v>73</v>
      </c>
      <c r="F545" s="32" t="s">
        <v>2025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74</v>
      </c>
      <c r="O545" s="32" t="s">
        <v>2014</v>
      </c>
    </row>
    <row r="546" spans="1:15" ht="15.75" hidden="1" x14ac:dyDescent="0.25">
      <c r="A546" s="31">
        <v>698</v>
      </c>
      <c r="B546" s="32" t="s">
        <v>2112</v>
      </c>
      <c r="C546" s="32" t="s">
        <v>2113</v>
      </c>
      <c r="D546" s="32" t="s">
        <v>72</v>
      </c>
      <c r="E546" s="32" t="s">
        <v>73</v>
      </c>
      <c r="F546" s="32" t="s">
        <v>2025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1298</v>
      </c>
      <c r="N546" s="32" t="s">
        <v>1298</v>
      </c>
      <c r="O546" s="32" t="s">
        <v>2014</v>
      </c>
    </row>
    <row r="547" spans="1:15" ht="15.75" hidden="1" x14ac:dyDescent="0.25">
      <c r="A547" s="31">
        <v>699</v>
      </c>
      <c r="B547" s="32" t="s">
        <v>2114</v>
      </c>
      <c r="C547" s="32" t="s">
        <v>2115</v>
      </c>
      <c r="D547" s="32" t="s">
        <v>72</v>
      </c>
      <c r="E547" s="32" t="s">
        <v>90</v>
      </c>
      <c r="F547" s="32" t="s">
        <v>2025</v>
      </c>
      <c r="G547" s="32" t="s">
        <v>2025</v>
      </c>
      <c r="H547" s="32" t="s">
        <v>2027</v>
      </c>
      <c r="I547" s="32" t="s">
        <v>2014</v>
      </c>
      <c r="J547" s="32" t="s">
        <v>2025</v>
      </c>
      <c r="K547" s="32" t="s">
        <v>2014</v>
      </c>
      <c r="L547" s="32" t="s">
        <v>2014</v>
      </c>
      <c r="M547" s="32" t="s">
        <v>2014</v>
      </c>
      <c r="N547" s="32" t="s">
        <v>2014</v>
      </c>
      <c r="O547" s="32" t="s">
        <v>2014</v>
      </c>
    </row>
    <row r="548" spans="1:15" ht="15.75" x14ac:dyDescent="0.25">
      <c r="A548" s="31">
        <v>689</v>
      </c>
      <c r="B548" s="32" t="s">
        <v>2104</v>
      </c>
      <c r="C548" s="32" t="s">
        <v>2105</v>
      </c>
      <c r="D548" s="32" t="s">
        <v>72</v>
      </c>
      <c r="E548" s="32" t="s">
        <v>105</v>
      </c>
      <c r="F548" s="32" t="s">
        <v>2025</v>
      </c>
      <c r="G548" s="32" t="s">
        <v>2025</v>
      </c>
      <c r="H548" s="32" t="s">
        <v>2025</v>
      </c>
      <c r="I548" s="32" t="s">
        <v>2014</v>
      </c>
      <c r="J548" s="32" t="s">
        <v>2025</v>
      </c>
      <c r="K548" s="32" t="s">
        <v>2014</v>
      </c>
      <c r="L548" s="32" t="s">
        <v>2014</v>
      </c>
      <c r="M548" s="32" t="s">
        <v>2014</v>
      </c>
      <c r="N548" s="32" t="s">
        <v>2014</v>
      </c>
      <c r="O548" s="32" t="s">
        <v>2014</v>
      </c>
    </row>
    <row r="549" spans="1:15" ht="15.75" x14ac:dyDescent="0.25">
      <c r="A549" s="31">
        <v>690</v>
      </c>
      <c r="B549" s="32" t="s">
        <v>1982</v>
      </c>
      <c r="C549" s="32" t="s">
        <v>1983</v>
      </c>
      <c r="D549" s="32" t="s">
        <v>72</v>
      </c>
      <c r="E549" s="32" t="s">
        <v>105</v>
      </c>
      <c r="F549" s="32" t="s">
        <v>2025</v>
      </c>
      <c r="G549" s="32" t="s">
        <v>77</v>
      </c>
      <c r="H549" s="32" t="s">
        <v>77</v>
      </c>
      <c r="I549" s="32" t="s">
        <v>74</v>
      </c>
      <c r="J549" s="32" t="s">
        <v>74</v>
      </c>
      <c r="K549" s="32" t="s">
        <v>74</v>
      </c>
      <c r="L549" s="32" t="s">
        <v>74</v>
      </c>
      <c r="M549" s="32" t="s">
        <v>74</v>
      </c>
      <c r="N549" s="32" t="s">
        <v>74</v>
      </c>
      <c r="O549" s="32" t="s">
        <v>2014</v>
      </c>
    </row>
    <row r="550" spans="1:15" ht="15.75" x14ac:dyDescent="0.25">
      <c r="A550" s="31">
        <v>701</v>
      </c>
      <c r="B550" s="32" t="s">
        <v>2116</v>
      </c>
      <c r="C550" s="32" t="s">
        <v>2117</v>
      </c>
      <c r="D550" s="32" t="s">
        <v>2014</v>
      </c>
      <c r="E550" s="32" t="s">
        <v>105</v>
      </c>
      <c r="F550" s="32" t="s">
        <v>2025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74</v>
      </c>
      <c r="M550" s="32" t="s">
        <v>74</v>
      </c>
      <c r="N550" s="32" t="s">
        <v>74</v>
      </c>
      <c r="O550" s="32" t="s">
        <v>2014</v>
      </c>
    </row>
    <row r="551" spans="1:15" ht="15.75" hidden="1" x14ac:dyDescent="0.25">
      <c r="A551" s="31">
        <v>706</v>
      </c>
      <c r="B551" s="32" t="s">
        <v>880</v>
      </c>
      <c r="C551" s="32" t="s">
        <v>881</v>
      </c>
      <c r="D551" s="32" t="s">
        <v>72</v>
      </c>
      <c r="E551" s="32" t="s">
        <v>73</v>
      </c>
      <c r="F551" s="32" t="s">
        <v>2025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74</v>
      </c>
      <c r="O551" s="32" t="s">
        <v>1187</v>
      </c>
    </row>
    <row r="552" spans="1:15" ht="15.75" hidden="1" x14ac:dyDescent="0.25">
      <c r="A552" s="31">
        <v>707</v>
      </c>
      <c r="B552" s="32" t="s">
        <v>882</v>
      </c>
      <c r="C552" s="32" t="s">
        <v>26</v>
      </c>
      <c r="D552" s="32" t="s">
        <v>72</v>
      </c>
      <c r="E552" s="32" t="s">
        <v>73</v>
      </c>
      <c r="F552" s="32" t="s">
        <v>2025</v>
      </c>
      <c r="G552" s="32" t="s">
        <v>74</v>
      </c>
      <c r="H552" s="32" t="s">
        <v>74</v>
      </c>
      <c r="I552" s="32" t="s">
        <v>74</v>
      </c>
      <c r="J552" s="32" t="s">
        <v>74</v>
      </c>
      <c r="K552" s="32" t="s">
        <v>74</v>
      </c>
      <c r="L552" s="32" t="s">
        <v>74</v>
      </c>
      <c r="M552" s="32" t="s">
        <v>74</v>
      </c>
      <c r="N552" s="32" t="s">
        <v>74</v>
      </c>
      <c r="O552" s="32" t="s">
        <v>1178</v>
      </c>
    </row>
    <row r="553" spans="1:15" ht="15.75" hidden="1" x14ac:dyDescent="0.25">
      <c r="A553" s="31">
        <v>708</v>
      </c>
      <c r="B553" s="32" t="s">
        <v>788</v>
      </c>
      <c r="C553" s="32" t="s">
        <v>43</v>
      </c>
      <c r="D553" s="32" t="s">
        <v>72</v>
      </c>
      <c r="E553" s="32" t="s">
        <v>73</v>
      </c>
      <c r="F553" s="32" t="s">
        <v>2025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1180</v>
      </c>
    </row>
    <row r="554" spans="1:15" ht="15.75" hidden="1" x14ac:dyDescent="0.25">
      <c r="A554" s="31">
        <v>709</v>
      </c>
      <c r="B554" s="32" t="s">
        <v>422</v>
      </c>
      <c r="C554" s="32" t="s">
        <v>27</v>
      </c>
      <c r="D554" s="32" t="s">
        <v>72</v>
      </c>
      <c r="E554" s="32" t="s">
        <v>73</v>
      </c>
      <c r="F554" s="32" t="s">
        <v>2025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1182</v>
      </c>
    </row>
    <row r="555" spans="1:15" ht="15.75" hidden="1" x14ac:dyDescent="0.25">
      <c r="A555" s="31">
        <v>710</v>
      </c>
      <c r="B555" s="32" t="s">
        <v>789</v>
      </c>
      <c r="C555" s="32" t="s">
        <v>790</v>
      </c>
      <c r="D555" s="32" t="s">
        <v>72</v>
      </c>
      <c r="E555" s="32" t="s">
        <v>73</v>
      </c>
      <c r="F555" s="32" t="s">
        <v>2025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74</v>
      </c>
      <c r="O555" s="32" t="s">
        <v>1180</v>
      </c>
    </row>
    <row r="556" spans="1:15" ht="15.75" x14ac:dyDescent="0.25">
      <c r="A556" s="31">
        <v>703</v>
      </c>
      <c r="B556" s="32" t="s">
        <v>875</v>
      </c>
      <c r="C556" s="32" t="s">
        <v>876</v>
      </c>
      <c r="D556" s="32" t="s">
        <v>72</v>
      </c>
      <c r="E556" s="32" t="s">
        <v>105</v>
      </c>
      <c r="F556" s="32" t="s">
        <v>2025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1177</v>
      </c>
    </row>
    <row r="557" spans="1:15" ht="15.75" hidden="1" x14ac:dyDescent="0.25">
      <c r="A557" s="31">
        <v>713</v>
      </c>
      <c r="B557" s="32" t="s">
        <v>408</v>
      </c>
      <c r="C557" s="32" t="s">
        <v>409</v>
      </c>
      <c r="D557" s="32" t="s">
        <v>72</v>
      </c>
      <c r="E557" s="32" t="s">
        <v>73</v>
      </c>
      <c r="F557" s="32" t="s">
        <v>2025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1185</v>
      </c>
    </row>
    <row r="558" spans="1:15" ht="15.75" hidden="1" x14ac:dyDescent="0.25">
      <c r="A558" s="31">
        <v>714</v>
      </c>
      <c r="B558" s="32" t="s">
        <v>290</v>
      </c>
      <c r="C558" s="32" t="s">
        <v>291</v>
      </c>
      <c r="D558" s="32" t="s">
        <v>72</v>
      </c>
      <c r="E558" s="32" t="s">
        <v>73</v>
      </c>
      <c r="F558" s="32" t="s">
        <v>2025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1184</v>
      </c>
    </row>
    <row r="559" spans="1:15" ht="15.75" hidden="1" x14ac:dyDescent="0.25">
      <c r="A559" s="31">
        <v>715</v>
      </c>
      <c r="B559" s="32" t="s">
        <v>1161</v>
      </c>
      <c r="C559" s="29" t="s">
        <v>1162</v>
      </c>
      <c r="D559" s="29" t="s">
        <v>72</v>
      </c>
      <c r="E559" s="29" t="s">
        <v>73</v>
      </c>
      <c r="F559" s="32" t="s">
        <v>2025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1182</v>
      </c>
    </row>
    <row r="560" spans="1:15" ht="15.75" x14ac:dyDescent="0.25">
      <c r="A560" s="31">
        <v>705</v>
      </c>
      <c r="B560" s="32" t="s">
        <v>879</v>
      </c>
      <c r="C560" s="32" t="s">
        <v>25</v>
      </c>
      <c r="D560" s="32" t="s">
        <v>72</v>
      </c>
      <c r="E560" s="32" t="s">
        <v>105</v>
      </c>
      <c r="F560" s="32" t="s">
        <v>2025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1202</v>
      </c>
    </row>
    <row r="561" spans="1:15" ht="15.75" hidden="1" x14ac:dyDescent="0.25">
      <c r="A561" s="31">
        <v>717</v>
      </c>
      <c r="B561" s="32" t="s">
        <v>488</v>
      </c>
      <c r="C561" s="32" t="s">
        <v>489</v>
      </c>
      <c r="D561" s="32" t="s">
        <v>72</v>
      </c>
      <c r="E561" s="32" t="s">
        <v>73</v>
      </c>
      <c r="F561" s="32" t="s">
        <v>2027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1184</v>
      </c>
    </row>
    <row r="562" spans="1:15" ht="15.75" hidden="1" x14ac:dyDescent="0.25">
      <c r="A562" s="31">
        <v>718</v>
      </c>
      <c r="B562" s="32" t="s">
        <v>505</v>
      </c>
      <c r="C562" s="32" t="s">
        <v>506</v>
      </c>
      <c r="D562" s="32" t="s">
        <v>72</v>
      </c>
      <c r="E562" s="32" t="s">
        <v>73</v>
      </c>
      <c r="F562" s="32" t="s">
        <v>2025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1178</v>
      </c>
    </row>
    <row r="563" spans="1:15" ht="15.75" hidden="1" x14ac:dyDescent="0.25">
      <c r="A563" s="31">
        <v>719</v>
      </c>
      <c r="B563" s="32" t="s">
        <v>689</v>
      </c>
      <c r="C563" s="32" t="s">
        <v>690</v>
      </c>
      <c r="D563" s="32" t="s">
        <v>72</v>
      </c>
      <c r="E563" s="32" t="s">
        <v>73</v>
      </c>
      <c r="F563" s="32" t="s">
        <v>2025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77</v>
      </c>
      <c r="O563" s="32" t="s">
        <v>1187</v>
      </c>
    </row>
    <row r="564" spans="1:15" ht="15.75" x14ac:dyDescent="0.25">
      <c r="A564" s="31">
        <v>712</v>
      </c>
      <c r="B564" s="32" t="s">
        <v>204</v>
      </c>
      <c r="C564" s="32" t="s">
        <v>205</v>
      </c>
      <c r="D564" s="32" t="s">
        <v>72</v>
      </c>
      <c r="E564" s="32" t="s">
        <v>105</v>
      </c>
      <c r="F564" s="32" t="s">
        <v>2027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74</v>
      </c>
      <c r="L564" s="32" t="s">
        <v>77</v>
      </c>
      <c r="M564" s="32" t="s">
        <v>74</v>
      </c>
      <c r="N564" s="32" t="s">
        <v>77</v>
      </c>
      <c r="O564" s="32" t="s">
        <v>1201</v>
      </c>
    </row>
    <row r="565" spans="1:15" ht="15.75" hidden="1" x14ac:dyDescent="0.25">
      <c r="A565" s="31">
        <v>721</v>
      </c>
      <c r="B565" s="32" t="s">
        <v>454</v>
      </c>
      <c r="C565" s="32" t="s">
        <v>455</v>
      </c>
      <c r="D565" s="32" t="s">
        <v>72</v>
      </c>
      <c r="E565" s="32" t="s">
        <v>73</v>
      </c>
      <c r="F565" s="32" t="s">
        <v>2025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75" hidden="1" x14ac:dyDescent="0.25">
      <c r="A566" s="31">
        <v>722</v>
      </c>
      <c r="B566" s="32" t="s">
        <v>645</v>
      </c>
      <c r="C566" s="32" t="s">
        <v>646</v>
      </c>
      <c r="D566" s="32" t="s">
        <v>72</v>
      </c>
      <c r="E566" s="32" t="s">
        <v>73</v>
      </c>
      <c r="F566" s="32" t="s">
        <v>2027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75" x14ac:dyDescent="0.25">
      <c r="A567" s="31">
        <v>716</v>
      </c>
      <c r="B567" s="32" t="s">
        <v>619</v>
      </c>
      <c r="C567" s="32" t="s">
        <v>620</v>
      </c>
      <c r="D567" s="32" t="s">
        <v>72</v>
      </c>
      <c r="E567" s="32" t="s">
        <v>105</v>
      </c>
      <c r="F567" s="32" t="s">
        <v>2027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1201</v>
      </c>
    </row>
    <row r="568" spans="1:15" ht="15.75" hidden="1" x14ac:dyDescent="0.25">
      <c r="A568" s="31">
        <v>724</v>
      </c>
      <c r="B568" s="32" t="s">
        <v>1167</v>
      </c>
      <c r="C568" s="29" t="s">
        <v>1168</v>
      </c>
      <c r="D568" s="29" t="s">
        <v>72</v>
      </c>
      <c r="E568" s="29" t="s">
        <v>73</v>
      </c>
      <c r="F568" s="32" t="s">
        <v>2025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1182</v>
      </c>
    </row>
    <row r="569" spans="1:15" ht="15.75" hidden="1" x14ac:dyDescent="0.25">
      <c r="A569" s="31">
        <v>725</v>
      </c>
      <c r="B569" s="32" t="s">
        <v>1169</v>
      </c>
      <c r="C569" s="29" t="s">
        <v>1170</v>
      </c>
      <c r="D569" s="29" t="s">
        <v>72</v>
      </c>
      <c r="E569" s="29" t="s">
        <v>73</v>
      </c>
      <c r="F569" s="32" t="s">
        <v>2025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1182</v>
      </c>
    </row>
    <row r="570" spans="1:15" ht="15.75" hidden="1" x14ac:dyDescent="0.25">
      <c r="A570" s="31">
        <v>726</v>
      </c>
      <c r="B570" s="32" t="s">
        <v>1171</v>
      </c>
      <c r="C570" s="29" t="s">
        <v>1172</v>
      </c>
      <c r="D570" s="29" t="s">
        <v>72</v>
      </c>
      <c r="E570" s="29" t="s">
        <v>73</v>
      </c>
      <c r="F570" s="32" t="s">
        <v>2025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74</v>
      </c>
      <c r="M570" s="32" t="s">
        <v>74</v>
      </c>
      <c r="N570" s="32" t="s">
        <v>74</v>
      </c>
      <c r="O570" s="32" t="s">
        <v>1182</v>
      </c>
    </row>
    <row r="571" spans="1:15" ht="15.75" x14ac:dyDescent="0.25">
      <c r="A571" s="31">
        <v>720</v>
      </c>
      <c r="B571" s="32" t="s">
        <v>212</v>
      </c>
      <c r="C571" s="32" t="s">
        <v>213</v>
      </c>
      <c r="D571" s="32" t="s">
        <v>72</v>
      </c>
      <c r="E571" s="32" t="s">
        <v>105</v>
      </c>
      <c r="F571" s="32" t="s">
        <v>2025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1201</v>
      </c>
    </row>
    <row r="572" spans="1:15" ht="15.75" x14ac:dyDescent="0.25">
      <c r="A572" s="31">
        <v>723</v>
      </c>
      <c r="B572" s="32" t="s">
        <v>2289</v>
      </c>
      <c r="C572" s="29" t="str">
        <f>VLOOKUP(A572,'LISTADO ATM'!$A$2:$B$823,2,0)</f>
        <v xml:space="preserve">ATM Farmacia COOPINFA </v>
      </c>
      <c r="D572" s="29"/>
      <c r="E572" s="29" t="s">
        <v>1273</v>
      </c>
      <c r="F572" s="32" t="s">
        <v>1298</v>
      </c>
      <c r="G572" s="32" t="s">
        <v>1298</v>
      </c>
      <c r="H572" s="32" t="s">
        <v>1298</v>
      </c>
      <c r="I572" s="32" t="s">
        <v>1298</v>
      </c>
      <c r="J572" s="32" t="s">
        <v>1298</v>
      </c>
      <c r="K572" s="32" t="s">
        <v>1298</v>
      </c>
      <c r="L572" s="32" t="s">
        <v>1298</v>
      </c>
      <c r="M572" s="32" t="s">
        <v>1298</v>
      </c>
      <c r="N572" s="32"/>
      <c r="O572" s="32"/>
    </row>
    <row r="573" spans="1:15" ht="15.75" x14ac:dyDescent="0.25">
      <c r="A573" s="31">
        <v>727</v>
      </c>
      <c r="B573" s="32" t="s">
        <v>570</v>
      </c>
      <c r="C573" s="32" t="s">
        <v>571</v>
      </c>
      <c r="D573" s="32" t="s">
        <v>72</v>
      </c>
      <c r="E573" s="32" t="s">
        <v>105</v>
      </c>
      <c r="F573" s="32" t="s">
        <v>2025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74</v>
      </c>
      <c r="O573" s="32" t="s">
        <v>1201</v>
      </c>
    </row>
    <row r="574" spans="1:15" ht="15.75" hidden="1" x14ac:dyDescent="0.25">
      <c r="A574" s="31">
        <v>730</v>
      </c>
      <c r="B574" s="32" t="s">
        <v>147</v>
      </c>
      <c r="C574" s="32" t="s">
        <v>148</v>
      </c>
      <c r="D574" s="32" t="s">
        <v>72</v>
      </c>
      <c r="E574" s="32" t="s">
        <v>90</v>
      </c>
      <c r="F574" s="32" t="s">
        <v>2025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74</v>
      </c>
      <c r="M574" s="32" t="s">
        <v>74</v>
      </c>
      <c r="N574" s="32" t="s">
        <v>77</v>
      </c>
      <c r="O574" s="32" t="s">
        <v>1179</v>
      </c>
    </row>
    <row r="575" spans="1:15" ht="15.75" x14ac:dyDescent="0.25">
      <c r="A575" s="31">
        <v>728</v>
      </c>
      <c r="B575" s="32" t="s">
        <v>103</v>
      </c>
      <c r="C575" s="32" t="s">
        <v>104</v>
      </c>
      <c r="D575" s="32" t="s">
        <v>72</v>
      </c>
      <c r="E575" s="32" t="s">
        <v>105</v>
      </c>
      <c r="F575" s="32" t="s">
        <v>2027</v>
      </c>
      <c r="G575" s="32" t="s">
        <v>77</v>
      </c>
      <c r="H575" s="32" t="s">
        <v>77</v>
      </c>
      <c r="I575" s="32" t="s">
        <v>77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77</v>
      </c>
      <c r="O575" s="32" t="s">
        <v>1206</v>
      </c>
    </row>
    <row r="576" spans="1:15" ht="15.75" x14ac:dyDescent="0.25">
      <c r="A576" s="31">
        <v>729</v>
      </c>
      <c r="B576" s="32" t="s">
        <v>110</v>
      </c>
      <c r="C576" s="32" t="s">
        <v>111</v>
      </c>
      <c r="D576" s="32" t="s">
        <v>72</v>
      </c>
      <c r="E576" s="32" t="s">
        <v>105</v>
      </c>
      <c r="F576" s="32" t="s">
        <v>2025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1206</v>
      </c>
    </row>
    <row r="577" spans="1:15" ht="15.75" hidden="1" x14ac:dyDescent="0.25">
      <c r="A577" s="31">
        <v>733</v>
      </c>
      <c r="B577" s="32" t="s">
        <v>758</v>
      </c>
      <c r="C577" s="32" t="s">
        <v>759</v>
      </c>
      <c r="D577" s="32" t="s">
        <v>72</v>
      </c>
      <c r="E577" s="32" t="s">
        <v>90</v>
      </c>
      <c r="F577" s="32" t="s">
        <v>2025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1179</v>
      </c>
    </row>
    <row r="578" spans="1:15" ht="15.75" hidden="1" x14ac:dyDescent="0.25">
      <c r="A578" s="31">
        <v>734</v>
      </c>
      <c r="B578" s="32" t="s">
        <v>310</v>
      </c>
      <c r="C578" s="32" t="s">
        <v>311</v>
      </c>
      <c r="D578" s="32" t="s">
        <v>72</v>
      </c>
      <c r="E578" s="32" t="s">
        <v>73</v>
      </c>
      <c r="F578" s="32" t="s">
        <v>2027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1183</v>
      </c>
    </row>
    <row r="579" spans="1:15" ht="15.75" hidden="1" x14ac:dyDescent="0.25">
      <c r="A579" s="31">
        <v>735</v>
      </c>
      <c r="B579" s="32" t="s">
        <v>312</v>
      </c>
      <c r="C579" s="32" t="s">
        <v>313</v>
      </c>
      <c r="D579" s="32" t="s">
        <v>72</v>
      </c>
      <c r="E579" s="32" t="s">
        <v>73</v>
      </c>
      <c r="F579" s="32" t="s">
        <v>2025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1183</v>
      </c>
    </row>
    <row r="580" spans="1:15" ht="15.75" x14ac:dyDescent="0.25">
      <c r="A580" s="31">
        <v>731</v>
      </c>
      <c r="B580" s="32" t="s">
        <v>597</v>
      </c>
      <c r="C580" s="32" t="s">
        <v>598</v>
      </c>
      <c r="D580" s="32" t="s">
        <v>72</v>
      </c>
      <c r="E580" s="32" t="s">
        <v>105</v>
      </c>
      <c r="F580" s="32" t="s">
        <v>2025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1177</v>
      </c>
    </row>
    <row r="581" spans="1:15" ht="15.75" x14ac:dyDescent="0.25">
      <c r="A581" s="31">
        <v>732</v>
      </c>
      <c r="B581" s="32" t="s">
        <v>218</v>
      </c>
      <c r="C581" s="32" t="s">
        <v>219</v>
      </c>
      <c r="D581" s="32" t="s">
        <v>72</v>
      </c>
      <c r="E581" s="32" t="s">
        <v>105</v>
      </c>
      <c r="F581" s="32" t="s">
        <v>2025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1202</v>
      </c>
    </row>
    <row r="582" spans="1:15" ht="15.75" hidden="1" x14ac:dyDescent="0.25">
      <c r="A582" s="31">
        <v>738</v>
      </c>
      <c r="B582" s="32" t="s">
        <v>499</v>
      </c>
      <c r="C582" s="32" t="s">
        <v>500</v>
      </c>
      <c r="D582" s="32" t="s">
        <v>72</v>
      </c>
      <c r="E582" s="32" t="s">
        <v>73</v>
      </c>
      <c r="F582" s="32" t="s">
        <v>2025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1184</v>
      </c>
    </row>
    <row r="583" spans="1:15" ht="15.75" hidden="1" x14ac:dyDescent="0.25">
      <c r="A583" s="31">
        <v>739</v>
      </c>
      <c r="B583" s="32" t="s">
        <v>542</v>
      </c>
      <c r="C583" s="32" t="s">
        <v>543</v>
      </c>
      <c r="D583" s="32" t="s">
        <v>72</v>
      </c>
      <c r="E583" s="32" t="s">
        <v>73</v>
      </c>
      <c r="F583" s="32" t="s">
        <v>2025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1184</v>
      </c>
    </row>
    <row r="584" spans="1:15" ht="15.75" x14ac:dyDescent="0.25">
      <c r="A584" s="31">
        <v>736</v>
      </c>
      <c r="B584" s="32" t="s">
        <v>126</v>
      </c>
      <c r="C584" s="32" t="s">
        <v>127</v>
      </c>
      <c r="D584" s="32" t="s">
        <v>72</v>
      </c>
      <c r="E584" s="32" t="s">
        <v>105</v>
      </c>
      <c r="F584" s="32" t="s">
        <v>2027</v>
      </c>
      <c r="G584" s="32" t="s">
        <v>77</v>
      </c>
      <c r="H584" s="32" t="s">
        <v>77</v>
      </c>
      <c r="I584" s="32" t="s">
        <v>77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1203</v>
      </c>
    </row>
    <row r="585" spans="1:15" ht="15.75" x14ac:dyDescent="0.25">
      <c r="A585" s="31">
        <v>737</v>
      </c>
      <c r="B585" s="32" t="s">
        <v>560</v>
      </c>
      <c r="C585" s="32" t="s">
        <v>561</v>
      </c>
      <c r="D585" s="32" t="s">
        <v>72</v>
      </c>
      <c r="E585" s="32" t="s">
        <v>105</v>
      </c>
      <c r="F585" s="32" t="s">
        <v>2025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1203</v>
      </c>
    </row>
    <row r="586" spans="1:15" ht="15.75" hidden="1" x14ac:dyDescent="0.25">
      <c r="A586" s="31">
        <v>742</v>
      </c>
      <c r="B586" s="32" t="s">
        <v>1157</v>
      </c>
      <c r="C586" s="29" t="s">
        <v>1158</v>
      </c>
      <c r="D586" s="29" t="s">
        <v>72</v>
      </c>
      <c r="E586" s="29" t="s">
        <v>82</v>
      </c>
      <c r="F586" s="32" t="s">
        <v>2025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77</v>
      </c>
      <c r="O586" s="32" t="s">
        <v>1188</v>
      </c>
    </row>
    <row r="587" spans="1:15" ht="15.75" hidden="1" x14ac:dyDescent="0.25">
      <c r="A587" s="31">
        <v>743</v>
      </c>
      <c r="B587" s="32" t="s">
        <v>572</v>
      </c>
      <c r="C587" s="32" t="s">
        <v>573</v>
      </c>
      <c r="D587" s="32" t="s">
        <v>72</v>
      </c>
      <c r="E587" s="32" t="s">
        <v>73</v>
      </c>
      <c r="F587" s="32" t="s">
        <v>2027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74</v>
      </c>
      <c r="O587" s="32" t="s">
        <v>1186</v>
      </c>
    </row>
    <row r="588" spans="1:15" ht="15.75" hidden="1" x14ac:dyDescent="0.25">
      <c r="A588" s="31">
        <v>744</v>
      </c>
      <c r="B588" s="32" t="s">
        <v>574</v>
      </c>
      <c r="C588" s="32" t="s">
        <v>575</v>
      </c>
      <c r="D588" s="32" t="s">
        <v>72</v>
      </c>
      <c r="E588" s="32" t="s">
        <v>73</v>
      </c>
      <c r="F588" s="32" t="s">
        <v>2027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1185</v>
      </c>
    </row>
    <row r="589" spans="1:15" ht="15.75" hidden="1" x14ac:dyDescent="0.25">
      <c r="A589" s="31">
        <v>745</v>
      </c>
      <c r="B589" s="32" t="s">
        <v>438</v>
      </c>
      <c r="C589" s="32" t="s">
        <v>439</v>
      </c>
      <c r="D589" s="32" t="s">
        <v>72</v>
      </c>
      <c r="E589" s="32" t="s">
        <v>73</v>
      </c>
      <c r="F589" s="32" t="s">
        <v>2025</v>
      </c>
      <c r="G589" s="32" t="s">
        <v>74</v>
      </c>
      <c r="H589" s="32" t="s">
        <v>74</v>
      </c>
      <c r="I589" s="32" t="s">
        <v>74</v>
      </c>
      <c r="J589" s="32" t="s">
        <v>74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1180</v>
      </c>
    </row>
    <row r="590" spans="1:15" ht="15.75" x14ac:dyDescent="0.25">
      <c r="A590" s="31">
        <v>740</v>
      </c>
      <c r="B590" s="32" t="s">
        <v>180</v>
      </c>
      <c r="C590" s="32" t="s">
        <v>181</v>
      </c>
      <c r="D590" s="32" t="s">
        <v>72</v>
      </c>
      <c r="E590" s="32" t="s">
        <v>105</v>
      </c>
      <c r="F590" s="32" t="s">
        <v>2025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1202</v>
      </c>
    </row>
    <row r="591" spans="1:15" ht="31.5" x14ac:dyDescent="0.25">
      <c r="A591" s="31">
        <v>741</v>
      </c>
      <c r="B591" s="32" t="s">
        <v>740</v>
      </c>
      <c r="C591" s="32" t="s">
        <v>741</v>
      </c>
      <c r="D591" s="32" t="s">
        <v>72</v>
      </c>
      <c r="E591" s="32" t="s">
        <v>105</v>
      </c>
      <c r="F591" s="32" t="s">
        <v>2025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74</v>
      </c>
      <c r="O591" s="32" t="s">
        <v>1207</v>
      </c>
    </row>
    <row r="592" spans="1:15" ht="15.75" x14ac:dyDescent="0.25">
      <c r="A592" s="31">
        <v>746</v>
      </c>
      <c r="B592" s="32" t="s">
        <v>255</v>
      </c>
      <c r="C592" s="32" t="s">
        <v>256</v>
      </c>
      <c r="D592" s="32" t="s">
        <v>72</v>
      </c>
      <c r="E592" s="32" t="s">
        <v>105</v>
      </c>
      <c r="F592" s="32" t="s">
        <v>2027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1205</v>
      </c>
    </row>
    <row r="593" spans="1:15" ht="15.75" x14ac:dyDescent="0.25">
      <c r="A593" s="31">
        <v>747</v>
      </c>
      <c r="B593" s="32" t="s">
        <v>342</v>
      </c>
      <c r="C593" s="32" t="s">
        <v>343</v>
      </c>
      <c r="D593" s="32" t="s">
        <v>72</v>
      </c>
      <c r="E593" s="32" t="s">
        <v>105</v>
      </c>
      <c r="F593" s="32" t="s">
        <v>2027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1201</v>
      </c>
    </row>
    <row r="594" spans="1:15" ht="15.75" hidden="1" x14ac:dyDescent="0.25">
      <c r="A594" s="31">
        <v>750</v>
      </c>
      <c r="B594" s="32" t="s">
        <v>534</v>
      </c>
      <c r="C594" s="32" t="s">
        <v>535</v>
      </c>
      <c r="D594" s="32" t="s">
        <v>72</v>
      </c>
      <c r="E594" s="32" t="s">
        <v>90</v>
      </c>
      <c r="F594" s="32" t="s">
        <v>2027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1179</v>
      </c>
    </row>
    <row r="595" spans="1:15" ht="15.75" hidden="1" x14ac:dyDescent="0.25">
      <c r="A595" s="31">
        <v>751</v>
      </c>
      <c r="B595" s="32" t="s">
        <v>2199</v>
      </c>
      <c r="C595" s="29" t="s">
        <v>2183</v>
      </c>
      <c r="D595" s="29"/>
      <c r="E595" s="29" t="s">
        <v>90</v>
      </c>
      <c r="F595" s="32" t="s">
        <v>1298</v>
      </c>
      <c r="G595" s="32" t="s">
        <v>1298</v>
      </c>
      <c r="H595" s="32" t="s">
        <v>1298</v>
      </c>
      <c r="I595" s="32" t="s">
        <v>1298</v>
      </c>
      <c r="J595" s="32" t="s">
        <v>1298</v>
      </c>
      <c r="K595" s="32" t="s">
        <v>1298</v>
      </c>
      <c r="L595" s="32" t="s">
        <v>1298</v>
      </c>
      <c r="M595" s="32" t="s">
        <v>1298</v>
      </c>
      <c r="N595" s="32"/>
      <c r="O595" s="32"/>
    </row>
    <row r="596" spans="1:15" ht="15.75" x14ac:dyDescent="0.25">
      <c r="A596" s="31">
        <v>748</v>
      </c>
      <c r="B596" s="32" t="s">
        <v>247</v>
      </c>
      <c r="C596" s="32" t="s">
        <v>248</v>
      </c>
      <c r="D596" s="32" t="s">
        <v>72</v>
      </c>
      <c r="E596" s="32" t="s">
        <v>105</v>
      </c>
      <c r="F596" s="32" t="s">
        <v>2025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1202</v>
      </c>
    </row>
    <row r="597" spans="1:15" ht="15.75" hidden="1" x14ac:dyDescent="0.25">
      <c r="A597" s="31">
        <v>753</v>
      </c>
      <c r="B597" s="32" t="s">
        <v>885</v>
      </c>
      <c r="C597" s="32" t="s">
        <v>44</v>
      </c>
      <c r="D597" s="32" t="s">
        <v>72</v>
      </c>
      <c r="E597" s="32" t="s">
        <v>73</v>
      </c>
      <c r="F597" s="32" t="s">
        <v>2025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74</v>
      </c>
      <c r="O597" s="32" t="s">
        <v>1182</v>
      </c>
    </row>
    <row r="598" spans="1:15" ht="15.75" x14ac:dyDescent="0.25">
      <c r="A598" s="31">
        <v>749</v>
      </c>
      <c r="B598" s="32" t="s">
        <v>508</v>
      </c>
      <c r="C598" s="32" t="s">
        <v>509</v>
      </c>
      <c r="D598" s="32" t="s">
        <v>72</v>
      </c>
      <c r="E598" s="32" t="s">
        <v>105</v>
      </c>
      <c r="F598" s="32" t="s">
        <v>2025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1202</v>
      </c>
    </row>
    <row r="599" spans="1:15" ht="15.75" hidden="1" x14ac:dyDescent="0.25">
      <c r="A599" s="31">
        <v>755</v>
      </c>
      <c r="B599" s="32" t="s">
        <v>888</v>
      </c>
      <c r="C599" s="32" t="s">
        <v>889</v>
      </c>
      <c r="D599" s="32" t="s">
        <v>72</v>
      </c>
      <c r="E599" s="32" t="s">
        <v>73</v>
      </c>
      <c r="F599" s="32" t="s">
        <v>2025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1187</v>
      </c>
    </row>
    <row r="600" spans="1:15" ht="15.75" x14ac:dyDescent="0.25">
      <c r="A600" s="31">
        <v>752</v>
      </c>
      <c r="B600" s="32" t="s">
        <v>558</v>
      </c>
      <c r="C600" s="32" t="s">
        <v>559</v>
      </c>
      <c r="D600" s="32" t="s">
        <v>72</v>
      </c>
      <c r="E600" s="32" t="s">
        <v>105</v>
      </c>
      <c r="F600" s="32" t="s">
        <v>2027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74</v>
      </c>
      <c r="L600" s="32" t="s">
        <v>77</v>
      </c>
      <c r="M600" s="32" t="s">
        <v>74</v>
      </c>
      <c r="N600" s="32" t="s">
        <v>77</v>
      </c>
      <c r="O600" s="32" t="s">
        <v>1206</v>
      </c>
    </row>
    <row r="601" spans="1:15" ht="15.75" x14ac:dyDescent="0.25">
      <c r="A601" s="31">
        <v>754</v>
      </c>
      <c r="B601" s="32" t="s">
        <v>886</v>
      </c>
      <c r="C601" s="32" t="s">
        <v>887</v>
      </c>
      <c r="D601" s="32" t="s">
        <v>72</v>
      </c>
      <c r="E601" s="32" t="s">
        <v>105</v>
      </c>
      <c r="F601" s="32" t="s">
        <v>2025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77</v>
      </c>
      <c r="O601" s="32" t="s">
        <v>1202</v>
      </c>
    </row>
    <row r="602" spans="1:15" ht="15.75" x14ac:dyDescent="0.25">
      <c r="A602" s="31">
        <v>756</v>
      </c>
      <c r="B602" s="32" t="s">
        <v>890</v>
      </c>
      <c r="C602" s="32" t="s">
        <v>891</v>
      </c>
      <c r="D602" s="32" t="s">
        <v>72</v>
      </c>
      <c r="E602" s="32" t="s">
        <v>105</v>
      </c>
      <c r="F602" s="32" t="s">
        <v>2025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 t="s">
        <v>1177</v>
      </c>
    </row>
    <row r="603" spans="1:15" ht="15.75" hidden="1" x14ac:dyDescent="0.25">
      <c r="A603" s="31">
        <v>759</v>
      </c>
      <c r="B603" s="32" t="s">
        <v>894</v>
      </c>
      <c r="C603" s="32" t="s">
        <v>895</v>
      </c>
      <c r="D603" s="32" t="s">
        <v>72</v>
      </c>
      <c r="E603" s="32" t="s">
        <v>73</v>
      </c>
      <c r="F603" s="32" t="s">
        <v>2027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1180</v>
      </c>
    </row>
    <row r="604" spans="1:15" ht="15.75" x14ac:dyDescent="0.25">
      <c r="A604" s="31">
        <v>757</v>
      </c>
      <c r="B604" s="32" t="s">
        <v>892</v>
      </c>
      <c r="C604" s="32" t="s">
        <v>893</v>
      </c>
      <c r="D604" s="32" t="s">
        <v>72</v>
      </c>
      <c r="E604" s="32" t="s">
        <v>105</v>
      </c>
      <c r="F604" s="32" t="s">
        <v>2025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74</v>
      </c>
      <c r="O604" s="32" t="s">
        <v>1201</v>
      </c>
    </row>
    <row r="605" spans="1:15" ht="15.75" hidden="1" x14ac:dyDescent="0.25">
      <c r="A605" s="31">
        <v>761</v>
      </c>
      <c r="B605" s="32" t="s">
        <v>898</v>
      </c>
      <c r="C605" s="32" t="s">
        <v>28</v>
      </c>
      <c r="D605" s="32" t="s">
        <v>72</v>
      </c>
      <c r="E605" s="32" t="s">
        <v>73</v>
      </c>
      <c r="F605" s="32" t="s">
        <v>2025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1182</v>
      </c>
    </row>
    <row r="606" spans="1:15" ht="15.75" x14ac:dyDescent="0.25">
      <c r="A606" s="31">
        <v>758</v>
      </c>
      <c r="B606" s="32" t="s">
        <v>2398</v>
      </c>
      <c r="C606" s="29" t="s">
        <v>2397</v>
      </c>
      <c r="D606" s="29"/>
      <c r="E606" s="29" t="s">
        <v>1273</v>
      </c>
      <c r="F606" s="32" t="s">
        <v>1298</v>
      </c>
      <c r="G606" s="32" t="s">
        <v>1298</v>
      </c>
      <c r="H606" s="32" t="s">
        <v>1298</v>
      </c>
      <c r="I606" s="32" t="s">
        <v>1298</v>
      </c>
      <c r="J606" s="32" t="s">
        <v>1298</v>
      </c>
      <c r="K606" s="32" t="s">
        <v>1298</v>
      </c>
      <c r="L606" s="32" t="s">
        <v>1298</v>
      </c>
      <c r="M606" s="32" t="s">
        <v>1298</v>
      </c>
      <c r="N606" s="32"/>
      <c r="O606" s="32"/>
    </row>
    <row r="607" spans="1:15" ht="15.75" hidden="1" x14ac:dyDescent="0.25">
      <c r="A607" s="31">
        <v>764</v>
      </c>
      <c r="B607" s="32" t="s">
        <v>732</v>
      </c>
      <c r="C607" s="32" t="s">
        <v>733</v>
      </c>
      <c r="D607" s="32" t="s">
        <v>72</v>
      </c>
      <c r="E607" s="32" t="s">
        <v>90</v>
      </c>
      <c r="F607" s="32" t="s">
        <v>2025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1177</v>
      </c>
    </row>
    <row r="608" spans="1:15" ht="15.75" hidden="1" x14ac:dyDescent="0.25">
      <c r="A608" s="31">
        <v>765</v>
      </c>
      <c r="B608" s="32" t="s">
        <v>332</v>
      </c>
      <c r="C608" s="32" t="s">
        <v>333</v>
      </c>
      <c r="D608" s="32" t="s">
        <v>72</v>
      </c>
      <c r="E608" s="32" t="s">
        <v>90</v>
      </c>
      <c r="F608" s="32" t="s">
        <v>2025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1177</v>
      </c>
    </row>
    <row r="609" spans="1:15" ht="15.75" hidden="1" x14ac:dyDescent="0.25">
      <c r="A609" s="31">
        <v>766</v>
      </c>
      <c r="B609" s="32" t="s">
        <v>724</v>
      </c>
      <c r="C609" s="32" t="s">
        <v>45</v>
      </c>
      <c r="D609" s="32" t="s">
        <v>72</v>
      </c>
      <c r="E609" s="32" t="s">
        <v>90</v>
      </c>
      <c r="F609" s="32" t="s">
        <v>2027</v>
      </c>
      <c r="G609" s="32" t="s">
        <v>77</v>
      </c>
      <c r="H609" s="32" t="s">
        <v>77</v>
      </c>
      <c r="I609" s="32" t="s">
        <v>77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1177</v>
      </c>
    </row>
    <row r="610" spans="1:15" ht="15.75" hidden="1" x14ac:dyDescent="0.25">
      <c r="A610" s="31">
        <v>767</v>
      </c>
      <c r="B610" s="32" t="s">
        <v>114</v>
      </c>
      <c r="C610" s="32" t="s">
        <v>115</v>
      </c>
      <c r="D610" s="32" t="s">
        <v>72</v>
      </c>
      <c r="E610" s="32" t="s">
        <v>90</v>
      </c>
      <c r="F610" s="32" t="s">
        <v>2025</v>
      </c>
      <c r="G610" s="32" t="s">
        <v>77</v>
      </c>
      <c r="H610" s="32" t="s">
        <v>74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74</v>
      </c>
      <c r="N610" s="32" t="s">
        <v>74</v>
      </c>
      <c r="O610" s="32" t="s">
        <v>1177</v>
      </c>
    </row>
    <row r="611" spans="1:15" ht="15.75" hidden="1" x14ac:dyDescent="0.25">
      <c r="A611" s="31">
        <v>769</v>
      </c>
      <c r="B611" s="32" t="s">
        <v>2193</v>
      </c>
      <c r="C611" s="29" t="s">
        <v>2184</v>
      </c>
      <c r="D611" s="29" t="s">
        <v>72</v>
      </c>
      <c r="E611" s="29" t="s">
        <v>73</v>
      </c>
      <c r="F611" s="32" t="s">
        <v>2025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74</v>
      </c>
      <c r="L611" s="32" t="s">
        <v>74</v>
      </c>
      <c r="M611" s="32" t="s">
        <v>74</v>
      </c>
      <c r="N611" s="32" t="s">
        <v>77</v>
      </c>
      <c r="O611" s="32"/>
    </row>
    <row r="612" spans="1:15" ht="15.75" x14ac:dyDescent="0.25">
      <c r="A612" s="31">
        <v>760</v>
      </c>
      <c r="B612" s="32" t="s">
        <v>896</v>
      </c>
      <c r="C612" s="32" t="s">
        <v>897</v>
      </c>
      <c r="D612" s="32" t="s">
        <v>72</v>
      </c>
      <c r="E612" s="32" t="s">
        <v>105</v>
      </c>
      <c r="F612" s="32" t="s">
        <v>2025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77</v>
      </c>
      <c r="N612" s="32" t="s">
        <v>77</v>
      </c>
      <c r="O612" s="32" t="s">
        <v>1177</v>
      </c>
    </row>
    <row r="613" spans="1:15" ht="15.75" x14ac:dyDescent="0.25">
      <c r="A613" s="31">
        <v>763</v>
      </c>
      <c r="B613" s="32" t="s">
        <v>722</v>
      </c>
      <c r="C613" s="32" t="s">
        <v>723</v>
      </c>
      <c r="D613" s="32" t="s">
        <v>72</v>
      </c>
      <c r="E613" s="32" t="s">
        <v>105</v>
      </c>
      <c r="F613" s="32" t="s">
        <v>2025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74</v>
      </c>
      <c r="L613" s="32" t="s">
        <v>77</v>
      </c>
      <c r="M613" s="32" t="s">
        <v>74</v>
      </c>
      <c r="N613" s="32" t="s">
        <v>77</v>
      </c>
      <c r="O613" s="32" t="s">
        <v>1203</v>
      </c>
    </row>
    <row r="614" spans="1:15" ht="15.75" hidden="1" x14ac:dyDescent="0.25">
      <c r="A614" s="31">
        <v>772</v>
      </c>
      <c r="B614" s="32" t="s">
        <v>362</v>
      </c>
      <c r="C614" s="32" t="s">
        <v>1260</v>
      </c>
      <c r="D614" s="32" t="s">
        <v>72</v>
      </c>
      <c r="E614" s="32" t="s">
        <v>82</v>
      </c>
      <c r="F614" s="32" t="s">
        <v>2025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74</v>
      </c>
      <c r="L614" s="32" t="s">
        <v>77</v>
      </c>
      <c r="M614" s="32" t="s">
        <v>74</v>
      </c>
      <c r="N614" s="32" t="s">
        <v>77</v>
      </c>
      <c r="O614" s="32" t="s">
        <v>1177</v>
      </c>
    </row>
    <row r="615" spans="1:15" ht="15.75" hidden="1" x14ac:dyDescent="0.25">
      <c r="A615" s="31">
        <v>773</v>
      </c>
      <c r="B615" s="32" t="s">
        <v>426</v>
      </c>
      <c r="C615" s="32" t="s">
        <v>427</v>
      </c>
      <c r="D615" s="32" t="s">
        <v>87</v>
      </c>
      <c r="E615" s="32" t="s">
        <v>82</v>
      </c>
      <c r="F615" s="32" t="s">
        <v>2025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1188</v>
      </c>
    </row>
    <row r="616" spans="1:15" ht="15.75" x14ac:dyDescent="0.25">
      <c r="A616" s="31">
        <v>770</v>
      </c>
      <c r="B616" s="32" t="s">
        <v>901</v>
      </c>
      <c r="C616" s="32" t="s">
        <v>53</v>
      </c>
      <c r="D616" s="32" t="s">
        <v>72</v>
      </c>
      <c r="E616" s="32" t="s">
        <v>105</v>
      </c>
      <c r="F616" s="32" t="s">
        <v>2025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1205</v>
      </c>
    </row>
    <row r="617" spans="1:15" ht="15.75" x14ac:dyDescent="0.25">
      <c r="A617" s="31">
        <v>771</v>
      </c>
      <c r="B617" s="32" t="s">
        <v>902</v>
      </c>
      <c r="C617" s="32" t="s">
        <v>903</v>
      </c>
      <c r="D617" s="32" t="s">
        <v>72</v>
      </c>
      <c r="E617" s="32" t="s">
        <v>105</v>
      </c>
      <c r="F617" s="32" t="s">
        <v>2025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74</v>
      </c>
      <c r="N617" s="32" t="s">
        <v>74</v>
      </c>
      <c r="O617" s="32" t="s">
        <v>1177</v>
      </c>
    </row>
    <row r="618" spans="1:15" ht="15.75" hidden="1" x14ac:dyDescent="0.25">
      <c r="A618" s="31">
        <v>776</v>
      </c>
      <c r="B618" s="32" t="s">
        <v>80</v>
      </c>
      <c r="C618" s="32" t="s">
        <v>81</v>
      </c>
      <c r="D618" s="32" t="s">
        <v>72</v>
      </c>
      <c r="E618" s="32" t="s">
        <v>82</v>
      </c>
      <c r="F618" s="32" t="s">
        <v>2027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77</v>
      </c>
      <c r="O618" s="32" t="s">
        <v>1177</v>
      </c>
    </row>
    <row r="619" spans="1:15" ht="15.75" hidden="1" x14ac:dyDescent="0.25">
      <c r="A619" s="31">
        <v>777</v>
      </c>
      <c r="B619" s="32" t="s">
        <v>336</v>
      </c>
      <c r="C619" s="32" t="s">
        <v>337</v>
      </c>
      <c r="D619" s="32" t="s">
        <v>72</v>
      </c>
      <c r="E619" s="32" t="s">
        <v>82</v>
      </c>
      <c r="F619" s="32" t="s">
        <v>2025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1177</v>
      </c>
    </row>
    <row r="620" spans="1:15" ht="15.75" x14ac:dyDescent="0.25">
      <c r="A620" s="31">
        <v>774</v>
      </c>
      <c r="B620" s="32" t="s">
        <v>118</v>
      </c>
      <c r="C620" s="32" t="s">
        <v>119</v>
      </c>
      <c r="D620" s="32" t="s">
        <v>72</v>
      </c>
      <c r="E620" s="32" t="s">
        <v>105</v>
      </c>
      <c r="F620" s="32" t="s">
        <v>2025</v>
      </c>
      <c r="G620" s="32" t="s">
        <v>77</v>
      </c>
      <c r="H620" s="32" t="s">
        <v>77</v>
      </c>
      <c r="I620" s="32" t="s">
        <v>77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1177</v>
      </c>
    </row>
    <row r="621" spans="1:15" ht="15.75" x14ac:dyDescent="0.25">
      <c r="A621" s="31">
        <v>775</v>
      </c>
      <c r="B621" s="32" t="s">
        <v>730</v>
      </c>
      <c r="C621" s="32" t="s">
        <v>731</v>
      </c>
      <c r="D621" s="32" t="s">
        <v>72</v>
      </c>
      <c r="E621" s="32" t="s">
        <v>105</v>
      </c>
      <c r="F621" s="32" t="s">
        <v>2025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1177</v>
      </c>
    </row>
    <row r="622" spans="1:15" ht="15.75" hidden="1" x14ac:dyDescent="0.25">
      <c r="A622" s="29">
        <v>780</v>
      </c>
      <c r="B622" s="29" t="s">
        <v>88</v>
      </c>
      <c r="C622" s="29" t="s">
        <v>89</v>
      </c>
      <c r="D622" s="32" t="s">
        <v>72</v>
      </c>
      <c r="E622" s="32" t="s">
        <v>90</v>
      </c>
      <c r="F622" s="29" t="s">
        <v>2027</v>
      </c>
      <c r="G622" s="29" t="s">
        <v>77</v>
      </c>
      <c r="H622" s="29" t="s">
        <v>77</v>
      </c>
      <c r="I622" s="29" t="s">
        <v>74</v>
      </c>
      <c r="J622" s="29" t="s">
        <v>77</v>
      </c>
      <c r="K622" s="29" t="s">
        <v>74</v>
      </c>
      <c r="L622" s="29" t="s">
        <v>77</v>
      </c>
      <c r="M622" s="29" t="s">
        <v>74</v>
      </c>
      <c r="N622" s="29" t="s">
        <v>77</v>
      </c>
      <c r="O622" s="29" t="s">
        <v>1179</v>
      </c>
    </row>
    <row r="623" spans="1:15" ht="31.5" hidden="1" x14ac:dyDescent="0.25">
      <c r="A623" s="31">
        <v>781</v>
      </c>
      <c r="B623" s="32" t="s">
        <v>322</v>
      </c>
      <c r="C623" s="32" t="s">
        <v>323</v>
      </c>
      <c r="D623" s="32" t="s">
        <v>130</v>
      </c>
      <c r="E623" s="32" t="s">
        <v>90</v>
      </c>
      <c r="F623" s="32" t="s">
        <v>2025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1179</v>
      </c>
    </row>
    <row r="624" spans="1:15" ht="15.75" x14ac:dyDescent="0.25">
      <c r="A624" s="31">
        <v>778</v>
      </c>
      <c r="B624" s="32" t="s">
        <v>346</v>
      </c>
      <c r="C624" s="32" t="s">
        <v>347</v>
      </c>
      <c r="D624" s="32" t="s">
        <v>72</v>
      </c>
      <c r="E624" s="32" t="s">
        <v>105</v>
      </c>
      <c r="F624" s="32" t="s">
        <v>2025</v>
      </c>
      <c r="G624" s="32" t="s">
        <v>77</v>
      </c>
      <c r="H624" s="32" t="s">
        <v>77</v>
      </c>
      <c r="I624" s="32" t="s">
        <v>77</v>
      </c>
      <c r="J624" s="32" t="s">
        <v>77</v>
      </c>
      <c r="K624" s="32" t="s">
        <v>74</v>
      </c>
      <c r="L624" s="32" t="s">
        <v>77</v>
      </c>
      <c r="M624" s="32" t="s">
        <v>74</v>
      </c>
      <c r="N624" s="32" t="s">
        <v>77</v>
      </c>
      <c r="O624" s="32" t="s">
        <v>1177</v>
      </c>
    </row>
    <row r="625" spans="1:15" ht="15.75" hidden="1" x14ac:dyDescent="0.25">
      <c r="A625" s="31">
        <v>783</v>
      </c>
      <c r="B625" s="32" t="s">
        <v>591</v>
      </c>
      <c r="C625" s="32" t="s">
        <v>592</v>
      </c>
      <c r="D625" s="32" t="s">
        <v>72</v>
      </c>
      <c r="E625" s="32" t="s">
        <v>90</v>
      </c>
      <c r="F625" s="32" t="s">
        <v>2025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 t="s">
        <v>1179</v>
      </c>
    </row>
    <row r="626" spans="1:15" ht="15.75" hidden="1" x14ac:dyDescent="0.25">
      <c r="A626" s="31">
        <v>784</v>
      </c>
      <c r="B626" s="32" t="s">
        <v>899</v>
      </c>
      <c r="C626" s="32" t="s">
        <v>900</v>
      </c>
      <c r="D626" s="32" t="s">
        <v>72</v>
      </c>
      <c r="E626" s="32" t="s">
        <v>73</v>
      </c>
      <c r="F626" s="32" t="s">
        <v>2025</v>
      </c>
      <c r="G626" s="32" t="s">
        <v>77</v>
      </c>
      <c r="H626" s="32" t="s">
        <v>77</v>
      </c>
      <c r="I626" s="32" t="s">
        <v>74</v>
      </c>
      <c r="J626" s="32" t="s">
        <v>74</v>
      </c>
      <c r="K626" s="32" t="s">
        <v>74</v>
      </c>
      <c r="L626" s="32" t="s">
        <v>74</v>
      </c>
      <c r="M626" s="32" t="s">
        <v>74</v>
      </c>
      <c r="N626" s="32" t="s">
        <v>74</v>
      </c>
      <c r="O626" s="32" t="s">
        <v>1183</v>
      </c>
    </row>
    <row r="627" spans="1:15" ht="15.75" hidden="1" x14ac:dyDescent="0.25">
      <c r="A627" s="31">
        <v>785</v>
      </c>
      <c r="B627" s="32" t="s">
        <v>904</v>
      </c>
      <c r="C627" s="32" t="s">
        <v>905</v>
      </c>
      <c r="D627" s="32" t="s">
        <v>72</v>
      </c>
      <c r="E627" s="32" t="s">
        <v>73</v>
      </c>
      <c r="F627" s="32" t="s">
        <v>2025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75" hidden="1" x14ac:dyDescent="0.25">
      <c r="A628" s="31">
        <v>786</v>
      </c>
      <c r="B628" s="32" t="s">
        <v>906</v>
      </c>
      <c r="C628" s="32" t="s">
        <v>907</v>
      </c>
      <c r="D628" s="32" t="s">
        <v>72</v>
      </c>
      <c r="E628" s="32" t="s">
        <v>73</v>
      </c>
      <c r="F628" s="32" t="s">
        <v>2027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74</v>
      </c>
      <c r="O628" s="32" t="s">
        <v>1181</v>
      </c>
    </row>
    <row r="629" spans="1:15" ht="15.75" hidden="1" x14ac:dyDescent="0.25">
      <c r="A629" s="31">
        <v>787</v>
      </c>
      <c r="B629" s="32" t="s">
        <v>556</v>
      </c>
      <c r="C629" s="32" t="s">
        <v>287</v>
      </c>
      <c r="D629" s="32" t="s">
        <v>87</v>
      </c>
      <c r="E629" s="32" t="s">
        <v>73</v>
      </c>
      <c r="F629" s="32" t="s">
        <v>2025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31.5" hidden="1" x14ac:dyDescent="0.25">
      <c r="A630" s="31">
        <v>788</v>
      </c>
      <c r="B630" s="32" t="s">
        <v>734</v>
      </c>
      <c r="C630" s="32" t="s">
        <v>735</v>
      </c>
      <c r="D630" s="32" t="s">
        <v>130</v>
      </c>
      <c r="E630" s="32" t="s">
        <v>73</v>
      </c>
      <c r="F630" s="32" t="s">
        <v>2025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1182</v>
      </c>
    </row>
    <row r="631" spans="1:15" ht="15.75" hidden="1" x14ac:dyDescent="0.25">
      <c r="A631" s="31">
        <v>789</v>
      </c>
      <c r="B631" s="32" t="s">
        <v>2192</v>
      </c>
      <c r="C631" s="29" t="s">
        <v>2185</v>
      </c>
      <c r="D631" s="29" t="s">
        <v>72</v>
      </c>
      <c r="E631" s="29" t="s">
        <v>82</v>
      </c>
      <c r="F631" s="32" t="s">
        <v>2025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/>
    </row>
    <row r="632" spans="1:15" ht="15.75" hidden="1" x14ac:dyDescent="0.25">
      <c r="A632" s="31">
        <v>790</v>
      </c>
      <c r="B632" s="32" t="s">
        <v>282</v>
      </c>
      <c r="C632" s="32" t="s">
        <v>283</v>
      </c>
      <c r="D632" s="32" t="s">
        <v>72</v>
      </c>
      <c r="E632" s="32" t="s">
        <v>73</v>
      </c>
      <c r="F632" s="32" t="s">
        <v>2027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74</v>
      </c>
      <c r="O632" s="32" t="s">
        <v>1183</v>
      </c>
    </row>
    <row r="633" spans="1:15" ht="31.5" hidden="1" x14ac:dyDescent="0.25">
      <c r="A633" s="31">
        <v>791</v>
      </c>
      <c r="B633" s="32" t="s">
        <v>908</v>
      </c>
      <c r="C633" s="32" t="s">
        <v>909</v>
      </c>
      <c r="D633" s="32" t="s">
        <v>130</v>
      </c>
      <c r="E633" s="32" t="s">
        <v>73</v>
      </c>
      <c r="F633" s="32" t="s">
        <v>2025</v>
      </c>
      <c r="G633" s="32" t="s">
        <v>77</v>
      </c>
      <c r="H633" s="32" t="s">
        <v>74</v>
      </c>
      <c r="I633" s="32" t="s">
        <v>74</v>
      </c>
      <c r="J633" s="32" t="s">
        <v>74</v>
      </c>
      <c r="K633" s="32" t="s">
        <v>74</v>
      </c>
      <c r="L633" s="32" t="s">
        <v>74</v>
      </c>
      <c r="M633" s="32" t="s">
        <v>74</v>
      </c>
      <c r="N633" s="32" t="s">
        <v>74</v>
      </c>
      <c r="O633" s="32" t="s">
        <v>1185</v>
      </c>
    </row>
    <row r="634" spans="1:15" ht="15.75" hidden="1" x14ac:dyDescent="0.25">
      <c r="A634" s="31">
        <v>792</v>
      </c>
      <c r="B634" s="32" t="s">
        <v>2190</v>
      </c>
      <c r="C634" s="29" t="s">
        <v>2186</v>
      </c>
      <c r="D634" s="29" t="s">
        <v>72</v>
      </c>
      <c r="E634" s="29" t="s">
        <v>73</v>
      </c>
      <c r="F634" s="32" t="s">
        <v>2025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/>
    </row>
    <row r="635" spans="1:15" ht="15.75" hidden="1" x14ac:dyDescent="0.25">
      <c r="A635" s="31">
        <v>793</v>
      </c>
      <c r="B635" s="32" t="s">
        <v>2168</v>
      </c>
      <c r="C635" s="29" t="s">
        <v>2169</v>
      </c>
      <c r="D635" s="29" t="s">
        <v>72</v>
      </c>
      <c r="E635" s="29" t="s">
        <v>73</v>
      </c>
      <c r="F635" s="32" t="s">
        <v>2025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/>
    </row>
    <row r="636" spans="1:15" ht="15.75" hidden="1" x14ac:dyDescent="0.25">
      <c r="A636" s="31">
        <v>794</v>
      </c>
      <c r="B636" s="32" t="s">
        <v>910</v>
      </c>
      <c r="C636" s="32" t="s">
        <v>29</v>
      </c>
      <c r="D636" s="32" t="s">
        <v>72</v>
      </c>
      <c r="E636" s="32" t="s">
        <v>73</v>
      </c>
      <c r="F636" s="32" t="s">
        <v>2025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1185</v>
      </c>
    </row>
    <row r="637" spans="1:15" ht="15.75" hidden="1" x14ac:dyDescent="0.25">
      <c r="A637" s="31">
        <v>795</v>
      </c>
      <c r="B637" s="32" t="s">
        <v>911</v>
      </c>
      <c r="C637" s="32" t="s">
        <v>912</v>
      </c>
      <c r="D637" s="32" t="s">
        <v>87</v>
      </c>
      <c r="E637" s="32" t="s">
        <v>82</v>
      </c>
      <c r="F637" s="32" t="s">
        <v>2025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1188</v>
      </c>
    </row>
    <row r="638" spans="1:15" ht="15.75" x14ac:dyDescent="0.25">
      <c r="A638" s="31">
        <v>779</v>
      </c>
      <c r="B638" s="32" t="s">
        <v>350</v>
      </c>
      <c r="C638" s="32" t="s">
        <v>351</v>
      </c>
      <c r="D638" s="32" t="s">
        <v>72</v>
      </c>
      <c r="E638" s="32" t="s">
        <v>105</v>
      </c>
      <c r="F638" s="32" t="s">
        <v>2025</v>
      </c>
      <c r="G638" s="32" t="s">
        <v>77</v>
      </c>
      <c r="H638" s="32" t="s">
        <v>77</v>
      </c>
      <c r="I638" s="32" t="s">
        <v>77</v>
      </c>
      <c r="J638" s="32" t="s">
        <v>77</v>
      </c>
      <c r="K638" s="32" t="s">
        <v>74</v>
      </c>
      <c r="L638" s="32" t="s">
        <v>77</v>
      </c>
      <c r="M638" s="32" t="s">
        <v>74</v>
      </c>
      <c r="N638" s="32" t="s">
        <v>77</v>
      </c>
      <c r="O638" s="32" t="s">
        <v>1177</v>
      </c>
    </row>
    <row r="639" spans="1:15" ht="15.75" hidden="1" x14ac:dyDescent="0.25">
      <c r="A639" s="31">
        <v>797</v>
      </c>
      <c r="B639" s="32" t="s">
        <v>2510</v>
      </c>
      <c r="C639" s="29" t="s">
        <v>2497</v>
      </c>
      <c r="D639" s="29"/>
      <c r="E639" s="29" t="s">
        <v>73</v>
      </c>
      <c r="F639" s="32" t="s">
        <v>1298</v>
      </c>
      <c r="G639" s="32" t="s">
        <v>1298</v>
      </c>
      <c r="H639" s="32" t="s">
        <v>1298</v>
      </c>
      <c r="I639" s="32" t="s">
        <v>1298</v>
      </c>
      <c r="J639" s="32" t="s">
        <v>1298</v>
      </c>
      <c r="K639" s="32" t="s">
        <v>1298</v>
      </c>
      <c r="L639" s="32" t="s">
        <v>1298</v>
      </c>
      <c r="M639" s="32" t="s">
        <v>1298</v>
      </c>
      <c r="N639" s="32" t="s">
        <v>1298</v>
      </c>
      <c r="O639" s="32"/>
    </row>
    <row r="640" spans="1:15" ht="15.75" x14ac:dyDescent="0.25">
      <c r="A640" s="31">
        <v>782</v>
      </c>
      <c r="B640" s="32" t="s">
        <v>340</v>
      </c>
      <c r="C640" s="32" t="s">
        <v>341</v>
      </c>
      <c r="D640" s="32" t="s">
        <v>72</v>
      </c>
      <c r="E640" s="32" t="s">
        <v>105</v>
      </c>
      <c r="F640" s="32" t="s">
        <v>2025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1177</v>
      </c>
    </row>
    <row r="641" spans="1:15" ht="15.75" x14ac:dyDescent="0.25">
      <c r="A641" s="31">
        <v>796</v>
      </c>
      <c r="B641" s="32" t="s">
        <v>253</v>
      </c>
      <c r="C641" s="32" t="s">
        <v>254</v>
      </c>
      <c r="D641" s="32" t="s">
        <v>72</v>
      </c>
      <c r="E641" s="32" t="s">
        <v>105</v>
      </c>
      <c r="F641" s="32" t="s">
        <v>2027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1205</v>
      </c>
    </row>
    <row r="642" spans="1:15" ht="15.75" hidden="1" x14ac:dyDescent="0.25">
      <c r="A642" s="31">
        <v>800</v>
      </c>
      <c r="B642" s="32" t="s">
        <v>917</v>
      </c>
      <c r="C642" s="32" t="s">
        <v>918</v>
      </c>
      <c r="D642" s="32" t="s">
        <v>72</v>
      </c>
      <c r="E642" s="32" t="s">
        <v>73</v>
      </c>
      <c r="F642" s="32" t="s">
        <v>2025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1180</v>
      </c>
    </row>
    <row r="643" spans="1:15" ht="15.75" hidden="1" x14ac:dyDescent="0.25">
      <c r="A643" s="31">
        <v>801</v>
      </c>
      <c r="B643" s="32" t="s">
        <v>919</v>
      </c>
      <c r="C643" s="32" t="s">
        <v>1257</v>
      </c>
      <c r="D643" s="32" t="s">
        <v>72</v>
      </c>
      <c r="E643" s="32" t="s">
        <v>73</v>
      </c>
      <c r="F643" s="32" t="s">
        <v>2027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1181</v>
      </c>
    </row>
    <row r="644" spans="1:15" ht="15.75" hidden="1" x14ac:dyDescent="0.25">
      <c r="A644" s="31">
        <v>802</v>
      </c>
      <c r="B644" s="32" t="s">
        <v>920</v>
      </c>
      <c r="C644" s="32" t="s">
        <v>921</v>
      </c>
      <c r="D644" s="32" t="s">
        <v>72</v>
      </c>
      <c r="E644" s="32" t="s">
        <v>82</v>
      </c>
      <c r="F644" s="32" t="s">
        <v>2025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15.75" hidden="1" x14ac:dyDescent="0.25">
      <c r="A645" s="31">
        <v>803</v>
      </c>
      <c r="B645" s="32" t="s">
        <v>922</v>
      </c>
      <c r="C645" s="32" t="s">
        <v>923</v>
      </c>
      <c r="D645" s="32" t="s">
        <v>72</v>
      </c>
      <c r="E645" s="32" t="s">
        <v>82</v>
      </c>
      <c r="F645" s="32" t="s">
        <v>2025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1188</v>
      </c>
    </row>
    <row r="646" spans="1:15" ht="15.75" hidden="1" x14ac:dyDescent="0.25">
      <c r="A646" s="31">
        <v>804</v>
      </c>
      <c r="B646" s="32" t="s">
        <v>924</v>
      </c>
      <c r="C646" s="32" t="s">
        <v>925</v>
      </c>
      <c r="D646" s="32" t="s">
        <v>72</v>
      </c>
      <c r="E646" s="32" t="s">
        <v>82</v>
      </c>
      <c r="F646" s="32" t="s">
        <v>2025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 t="s">
        <v>1188</v>
      </c>
    </row>
    <row r="647" spans="1:15" ht="15.75" x14ac:dyDescent="0.25">
      <c r="A647" s="31">
        <v>798</v>
      </c>
      <c r="B647" s="32" t="s">
        <v>913</v>
      </c>
      <c r="C647" s="32" t="s">
        <v>914</v>
      </c>
      <c r="D647" s="32" t="s">
        <v>72</v>
      </c>
      <c r="E647" s="32" t="s">
        <v>105</v>
      </c>
      <c r="F647" s="32" t="s">
        <v>2025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1205</v>
      </c>
    </row>
    <row r="648" spans="1:15" ht="15.75" x14ac:dyDescent="0.25">
      <c r="A648" s="31">
        <v>799</v>
      </c>
      <c r="B648" s="32" t="s">
        <v>915</v>
      </c>
      <c r="C648" s="32" t="s">
        <v>916</v>
      </c>
      <c r="D648" s="32" t="s">
        <v>72</v>
      </c>
      <c r="E648" s="32" t="s">
        <v>105</v>
      </c>
      <c r="F648" s="32" t="s">
        <v>2025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1201</v>
      </c>
    </row>
    <row r="649" spans="1:15" ht="15.75" x14ac:dyDescent="0.25">
      <c r="A649" s="31">
        <v>805</v>
      </c>
      <c r="B649" s="32" t="s">
        <v>926</v>
      </c>
      <c r="C649" s="32" t="s">
        <v>927</v>
      </c>
      <c r="D649" s="32" t="s">
        <v>72</v>
      </c>
      <c r="E649" s="32" t="s">
        <v>105</v>
      </c>
      <c r="F649" s="32" t="s">
        <v>2025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1203</v>
      </c>
    </row>
    <row r="650" spans="1:15" ht="15.75" x14ac:dyDescent="0.25">
      <c r="A650" s="31">
        <v>806</v>
      </c>
      <c r="B650" s="32" t="s">
        <v>928</v>
      </c>
      <c r="C650" s="32" t="s">
        <v>929</v>
      </c>
      <c r="D650" s="32" t="s">
        <v>72</v>
      </c>
      <c r="E650" s="32" t="s">
        <v>105</v>
      </c>
      <c r="F650" s="32" t="s">
        <v>2025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74</v>
      </c>
      <c r="O650" s="32" t="s">
        <v>1201</v>
      </c>
    </row>
    <row r="651" spans="1:15" ht="15.75" x14ac:dyDescent="0.25">
      <c r="A651" s="31">
        <v>807</v>
      </c>
      <c r="B651" s="32" t="s">
        <v>352</v>
      </c>
      <c r="C651" s="32" t="s">
        <v>353</v>
      </c>
      <c r="D651" s="32" t="s">
        <v>72</v>
      </c>
      <c r="E651" s="32" t="s">
        <v>105</v>
      </c>
      <c r="F651" s="32" t="s">
        <v>2027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1177</v>
      </c>
    </row>
    <row r="652" spans="1:15" ht="15.75" hidden="1" x14ac:dyDescent="0.25">
      <c r="A652" s="31">
        <v>810</v>
      </c>
      <c r="B652" s="32" t="s">
        <v>932</v>
      </c>
      <c r="C652" s="32" t="s">
        <v>933</v>
      </c>
      <c r="D652" s="32" t="s">
        <v>72</v>
      </c>
      <c r="E652" s="32" t="s">
        <v>73</v>
      </c>
      <c r="F652" s="32" t="s">
        <v>2025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1182</v>
      </c>
    </row>
    <row r="653" spans="1:15" ht="15.75" hidden="1" x14ac:dyDescent="0.25">
      <c r="A653" s="31">
        <v>811</v>
      </c>
      <c r="B653" s="32" t="s">
        <v>934</v>
      </c>
      <c r="C653" s="32" t="s">
        <v>935</v>
      </c>
      <c r="D653" s="32" t="s">
        <v>72</v>
      </c>
      <c r="E653" s="32" t="s">
        <v>73</v>
      </c>
      <c r="F653" s="32" t="s">
        <v>2025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1183</v>
      </c>
    </row>
    <row r="654" spans="1:15" ht="15.75" hidden="1" x14ac:dyDescent="0.25">
      <c r="A654" s="31">
        <v>812</v>
      </c>
      <c r="B654" s="32" t="s">
        <v>936</v>
      </c>
      <c r="C654" s="32" t="s">
        <v>937</v>
      </c>
      <c r="D654" s="32" t="s">
        <v>72</v>
      </c>
      <c r="E654" s="32" t="s">
        <v>73</v>
      </c>
      <c r="F654" s="32" t="s">
        <v>2025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hidden="1" x14ac:dyDescent="0.25">
      <c r="A655" s="31">
        <v>813</v>
      </c>
      <c r="B655" s="32" t="s">
        <v>2155</v>
      </c>
      <c r="C655" s="29" t="s">
        <v>2156</v>
      </c>
      <c r="D655" s="29" t="s">
        <v>72</v>
      </c>
      <c r="E655" s="29" t="s">
        <v>73</v>
      </c>
      <c r="F655" s="32" t="s">
        <v>2025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74</v>
      </c>
      <c r="M655" s="32" t="s">
        <v>74</v>
      </c>
      <c r="N655" s="32" t="s">
        <v>77</v>
      </c>
      <c r="O655" s="32"/>
    </row>
    <row r="656" spans="1:15" ht="15.75" hidden="1" x14ac:dyDescent="0.25">
      <c r="A656" s="31">
        <v>815</v>
      </c>
      <c r="B656" s="32" t="s">
        <v>476</v>
      </c>
      <c r="C656" s="32" t="s">
        <v>477</v>
      </c>
      <c r="D656" s="32" t="s">
        <v>72</v>
      </c>
      <c r="E656" s="32" t="s">
        <v>73</v>
      </c>
      <c r="F656" s="32" t="s">
        <v>2027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1178</v>
      </c>
    </row>
    <row r="657" spans="1:15" ht="15.75" hidden="1" x14ac:dyDescent="0.25">
      <c r="A657" s="31">
        <v>816</v>
      </c>
      <c r="B657" s="32" t="s">
        <v>938</v>
      </c>
      <c r="C657" s="32" t="s">
        <v>939</v>
      </c>
      <c r="D657" s="32" t="s">
        <v>72</v>
      </c>
      <c r="E657" s="32" t="s">
        <v>73</v>
      </c>
      <c r="F657" s="32" t="s">
        <v>2025</v>
      </c>
      <c r="G657" s="32" t="s">
        <v>77</v>
      </c>
      <c r="H657" s="32" t="s">
        <v>77</v>
      </c>
      <c r="I657" s="32" t="s">
        <v>77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1184</v>
      </c>
    </row>
    <row r="658" spans="1:15" ht="15.75" hidden="1" x14ac:dyDescent="0.25">
      <c r="A658" s="31">
        <v>817</v>
      </c>
      <c r="B658" s="32" t="s">
        <v>940</v>
      </c>
      <c r="C658" s="32" t="s">
        <v>941</v>
      </c>
      <c r="D658" s="32" t="s">
        <v>72</v>
      </c>
      <c r="E658" s="32" t="s">
        <v>90</v>
      </c>
      <c r="F658" s="32" t="s">
        <v>2025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74</v>
      </c>
      <c r="L658" s="32" t="s">
        <v>74</v>
      </c>
      <c r="M658" s="32" t="s">
        <v>74</v>
      </c>
      <c r="N658" s="32" t="s">
        <v>77</v>
      </c>
      <c r="O658" s="32" t="s">
        <v>1177</v>
      </c>
    </row>
    <row r="659" spans="1:15" ht="15.75" hidden="1" x14ac:dyDescent="0.25">
      <c r="A659" s="31">
        <v>818</v>
      </c>
      <c r="B659" s="32" t="s">
        <v>942</v>
      </c>
      <c r="C659" s="32" t="s">
        <v>943</v>
      </c>
      <c r="D659" s="32" t="s">
        <v>72</v>
      </c>
      <c r="E659" s="32" t="s">
        <v>73</v>
      </c>
      <c r="F659" s="32" t="s">
        <v>2025</v>
      </c>
      <c r="G659" s="32" t="s">
        <v>74</v>
      </c>
      <c r="H659" s="32" t="s">
        <v>74</v>
      </c>
      <c r="I659" s="32" t="s">
        <v>74</v>
      </c>
      <c r="J659" s="32" t="s">
        <v>74</v>
      </c>
      <c r="K659" s="32" t="s">
        <v>74</v>
      </c>
      <c r="L659" s="32" t="s">
        <v>74</v>
      </c>
      <c r="M659" s="32" t="s">
        <v>74</v>
      </c>
      <c r="N659" s="32" t="s">
        <v>74</v>
      </c>
      <c r="O659" s="32" t="s">
        <v>1183</v>
      </c>
    </row>
    <row r="660" spans="1:15" ht="15.75" x14ac:dyDescent="0.25">
      <c r="A660" s="31">
        <v>808</v>
      </c>
      <c r="B660" s="32" t="s">
        <v>930</v>
      </c>
      <c r="C660" s="32" t="s">
        <v>931</v>
      </c>
      <c r="D660" s="32" t="s">
        <v>72</v>
      </c>
      <c r="E660" s="32" t="s">
        <v>105</v>
      </c>
      <c r="F660" s="32" t="s">
        <v>2025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1177</v>
      </c>
    </row>
    <row r="661" spans="1:15" ht="15.75" hidden="1" x14ac:dyDescent="0.25">
      <c r="A661" s="31">
        <v>821</v>
      </c>
      <c r="B661" s="32" t="s">
        <v>946</v>
      </c>
      <c r="C661" s="32" t="s">
        <v>947</v>
      </c>
      <c r="D661" s="32" t="s">
        <v>72</v>
      </c>
      <c r="E661" s="32" t="s">
        <v>73</v>
      </c>
      <c r="F661" s="32" t="s">
        <v>2027</v>
      </c>
      <c r="G661" s="32" t="s">
        <v>77</v>
      </c>
      <c r="H661" s="32" t="s">
        <v>74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74</v>
      </c>
      <c r="N661" s="32" t="s">
        <v>74</v>
      </c>
      <c r="O661" s="32" t="s">
        <v>1183</v>
      </c>
    </row>
    <row r="662" spans="1:15" ht="15.75" hidden="1" x14ac:dyDescent="0.25">
      <c r="A662" s="31">
        <v>822</v>
      </c>
      <c r="B662" s="32" t="s">
        <v>948</v>
      </c>
      <c r="C662" s="32" t="s">
        <v>949</v>
      </c>
      <c r="D662" s="32" t="s">
        <v>72</v>
      </c>
      <c r="E662" s="32" t="s">
        <v>82</v>
      </c>
      <c r="F662" s="32" t="s">
        <v>2025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1177</v>
      </c>
    </row>
    <row r="663" spans="1:15" ht="15.75" hidden="1" x14ac:dyDescent="0.25">
      <c r="A663" s="31">
        <v>823</v>
      </c>
      <c r="B663" s="32" t="s">
        <v>950</v>
      </c>
      <c r="C663" s="32" t="s">
        <v>951</v>
      </c>
      <c r="D663" s="32" t="s">
        <v>72</v>
      </c>
      <c r="E663" s="32" t="s">
        <v>90</v>
      </c>
      <c r="F663" s="32" t="s">
        <v>2025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74</v>
      </c>
      <c r="L663" s="32" t="s">
        <v>74</v>
      </c>
      <c r="M663" s="32" t="s">
        <v>74</v>
      </c>
      <c r="N663" s="32" t="s">
        <v>77</v>
      </c>
      <c r="O663" s="32" t="s">
        <v>1178</v>
      </c>
    </row>
    <row r="664" spans="1:15" ht="15.75" hidden="1" x14ac:dyDescent="0.25">
      <c r="A664" s="31">
        <v>824</v>
      </c>
      <c r="B664" s="32" t="s">
        <v>952</v>
      </c>
      <c r="C664" s="32" t="s">
        <v>953</v>
      </c>
      <c r="D664" s="32" t="s">
        <v>72</v>
      </c>
      <c r="E664" s="32" t="s">
        <v>82</v>
      </c>
      <c r="F664" s="32" t="s">
        <v>2025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1188</v>
      </c>
    </row>
    <row r="665" spans="1:15" ht="15.75" hidden="1" x14ac:dyDescent="0.25">
      <c r="A665" s="31">
        <v>825</v>
      </c>
      <c r="B665" s="32" t="s">
        <v>954</v>
      </c>
      <c r="C665" s="32" t="s">
        <v>955</v>
      </c>
      <c r="D665" s="32" t="s">
        <v>72</v>
      </c>
      <c r="E665" s="32" t="s">
        <v>90</v>
      </c>
      <c r="F665" s="32" t="s">
        <v>2025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1177</v>
      </c>
    </row>
    <row r="666" spans="1:15" ht="15.75" hidden="1" x14ac:dyDescent="0.25">
      <c r="A666" s="31">
        <v>826</v>
      </c>
      <c r="B666" s="32" t="s">
        <v>956</v>
      </c>
      <c r="C666" s="32" t="s">
        <v>957</v>
      </c>
      <c r="D666" s="32" t="s">
        <v>72</v>
      </c>
      <c r="E666" s="32" t="s">
        <v>73</v>
      </c>
      <c r="F666" s="32" t="s">
        <v>2025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1181</v>
      </c>
    </row>
    <row r="667" spans="1:15" ht="15.75" hidden="1" x14ac:dyDescent="0.25">
      <c r="A667" s="31">
        <v>828</v>
      </c>
      <c r="B667" s="32" t="s">
        <v>958</v>
      </c>
      <c r="C667" s="32" t="s">
        <v>959</v>
      </c>
      <c r="D667" s="32" t="s">
        <v>72</v>
      </c>
      <c r="E667" s="32" t="s">
        <v>73</v>
      </c>
      <c r="F667" s="32" t="s">
        <v>2025</v>
      </c>
      <c r="G667" s="32" t="s">
        <v>74</v>
      </c>
      <c r="H667" s="32" t="s">
        <v>74</v>
      </c>
      <c r="I667" s="32" t="s">
        <v>74</v>
      </c>
      <c r="J667" s="32" t="s">
        <v>74</v>
      </c>
      <c r="K667" s="32" t="s">
        <v>74</v>
      </c>
      <c r="L667" s="32" t="s">
        <v>74</v>
      </c>
      <c r="M667" s="32" t="s">
        <v>74</v>
      </c>
      <c r="N667" s="32" t="s">
        <v>74</v>
      </c>
      <c r="O667" s="32" t="s">
        <v>1181</v>
      </c>
    </row>
    <row r="668" spans="1:15" ht="15.75" hidden="1" x14ac:dyDescent="0.25">
      <c r="A668" s="31">
        <v>829</v>
      </c>
      <c r="B668" s="32" t="s">
        <v>960</v>
      </c>
      <c r="C668" s="32" t="s">
        <v>961</v>
      </c>
      <c r="D668" s="32" t="s">
        <v>72</v>
      </c>
      <c r="E668" s="32" t="s">
        <v>90</v>
      </c>
      <c r="F668" s="32" t="s">
        <v>2025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1177</v>
      </c>
    </row>
    <row r="669" spans="1:15" ht="15.75" hidden="1" x14ac:dyDescent="0.25">
      <c r="A669" s="31">
        <v>830</v>
      </c>
      <c r="B669" s="32" t="s">
        <v>962</v>
      </c>
      <c r="C669" s="32" t="s">
        <v>963</v>
      </c>
      <c r="D669" s="32" t="s">
        <v>72</v>
      </c>
      <c r="E669" s="32" t="s">
        <v>82</v>
      </c>
      <c r="F669" s="32" t="s">
        <v>2025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1177</v>
      </c>
    </row>
    <row r="670" spans="1:15" ht="15.75" hidden="1" x14ac:dyDescent="0.25">
      <c r="A670" s="31">
        <v>831</v>
      </c>
      <c r="B670" s="32" t="s">
        <v>964</v>
      </c>
      <c r="C670" s="32" t="s">
        <v>965</v>
      </c>
      <c r="D670" s="32" t="s">
        <v>72</v>
      </c>
      <c r="E670" s="32" t="s">
        <v>90</v>
      </c>
      <c r="F670" s="32" t="s">
        <v>2025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1178</v>
      </c>
    </row>
    <row r="671" spans="1:15" ht="15.75" x14ac:dyDescent="0.25">
      <c r="A671" s="31">
        <v>809</v>
      </c>
      <c r="B671" s="32" t="s">
        <v>2150</v>
      </c>
      <c r="C671" s="29" t="s">
        <v>2151</v>
      </c>
      <c r="D671" s="29"/>
      <c r="E671" s="29" t="s">
        <v>105</v>
      </c>
      <c r="F671" s="32" t="s">
        <v>2025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74</v>
      </c>
      <c r="L671" s="32" t="s">
        <v>74</v>
      </c>
      <c r="M671" s="32" t="s">
        <v>74</v>
      </c>
      <c r="N671" s="32" t="s">
        <v>77</v>
      </c>
      <c r="O671" s="32"/>
    </row>
    <row r="672" spans="1:15" ht="15.75" hidden="1" x14ac:dyDescent="0.25">
      <c r="A672" s="31">
        <v>833</v>
      </c>
      <c r="B672" s="32" t="s">
        <v>968</v>
      </c>
      <c r="C672" s="32" t="s">
        <v>969</v>
      </c>
      <c r="D672" s="32" t="s">
        <v>72</v>
      </c>
      <c r="E672" s="32" t="s">
        <v>73</v>
      </c>
      <c r="F672" s="32" t="s">
        <v>2025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1183</v>
      </c>
    </row>
    <row r="673" spans="1:15" ht="15.75" hidden="1" x14ac:dyDescent="0.25">
      <c r="A673" s="31">
        <v>834</v>
      </c>
      <c r="B673" s="32" t="s">
        <v>970</v>
      </c>
      <c r="C673" s="32" t="s">
        <v>971</v>
      </c>
      <c r="D673" s="32" t="s">
        <v>72</v>
      </c>
      <c r="E673" s="32" t="s">
        <v>73</v>
      </c>
      <c r="F673" s="32" t="s">
        <v>2025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1181</v>
      </c>
    </row>
    <row r="674" spans="1:15" ht="15.75" hidden="1" x14ac:dyDescent="0.25">
      <c r="A674" s="31">
        <v>835</v>
      </c>
      <c r="B674" s="32" t="s">
        <v>972</v>
      </c>
      <c r="C674" s="32" t="s">
        <v>973</v>
      </c>
      <c r="D674" s="32" t="s">
        <v>72</v>
      </c>
      <c r="E674" s="32" t="s">
        <v>73</v>
      </c>
      <c r="F674" s="32" t="s">
        <v>2027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1187</v>
      </c>
    </row>
    <row r="675" spans="1:15" ht="15.75" hidden="1" x14ac:dyDescent="0.25">
      <c r="A675" s="31">
        <v>836</v>
      </c>
      <c r="B675" s="32" t="s">
        <v>974</v>
      </c>
      <c r="C675" s="32" t="s">
        <v>975</v>
      </c>
      <c r="D675" s="32" t="s">
        <v>72</v>
      </c>
      <c r="E675" s="32" t="s">
        <v>73</v>
      </c>
      <c r="F675" s="32" t="s">
        <v>2025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1178</v>
      </c>
    </row>
    <row r="676" spans="1:15" ht="15.75" x14ac:dyDescent="0.25">
      <c r="A676" s="31">
        <v>819</v>
      </c>
      <c r="B676" s="32" t="s">
        <v>944</v>
      </c>
      <c r="C676" s="32" t="s">
        <v>945</v>
      </c>
      <c r="D676" s="32" t="s">
        <v>72</v>
      </c>
      <c r="E676" s="32" t="s">
        <v>105</v>
      </c>
      <c r="F676" s="32" t="s">
        <v>2025</v>
      </c>
      <c r="G676" s="32" t="s">
        <v>74</v>
      </c>
      <c r="H676" s="32" t="s">
        <v>74</v>
      </c>
      <c r="I676" s="32" t="s">
        <v>74</v>
      </c>
      <c r="J676" s="32" t="s">
        <v>74</v>
      </c>
      <c r="K676" s="32" t="s">
        <v>74</v>
      </c>
      <c r="L676" s="32" t="s">
        <v>74</v>
      </c>
      <c r="M676" s="32" t="s">
        <v>74</v>
      </c>
      <c r="N676" s="32" t="s">
        <v>74</v>
      </c>
      <c r="O676" s="32" t="s">
        <v>1201</v>
      </c>
    </row>
    <row r="677" spans="1:15" ht="31.5" hidden="1" x14ac:dyDescent="0.25">
      <c r="A677" s="31">
        <v>838</v>
      </c>
      <c r="B677" s="32" t="s">
        <v>976</v>
      </c>
      <c r="C677" s="32" t="s">
        <v>977</v>
      </c>
      <c r="D677" s="32" t="s">
        <v>72</v>
      </c>
      <c r="E677" s="32" t="s">
        <v>82</v>
      </c>
      <c r="F677" s="32" t="s">
        <v>2025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1189</v>
      </c>
    </row>
    <row r="678" spans="1:15" ht="31.5" hidden="1" x14ac:dyDescent="0.25">
      <c r="A678" s="31">
        <v>839</v>
      </c>
      <c r="B678" s="32" t="s">
        <v>978</v>
      </c>
      <c r="C678" s="32" t="s">
        <v>979</v>
      </c>
      <c r="D678" s="32" t="s">
        <v>130</v>
      </c>
      <c r="E678" s="32" t="s">
        <v>73</v>
      </c>
      <c r="F678" s="32" t="s">
        <v>2025</v>
      </c>
      <c r="G678" s="32" t="s">
        <v>77</v>
      </c>
      <c r="H678" s="32" t="s">
        <v>77</v>
      </c>
      <c r="I678" s="32" t="s">
        <v>74</v>
      </c>
      <c r="J678" s="32" t="s">
        <v>74</v>
      </c>
      <c r="K678" s="32" t="s">
        <v>74</v>
      </c>
      <c r="L678" s="32" t="s">
        <v>74</v>
      </c>
      <c r="M678" s="32" t="s">
        <v>74</v>
      </c>
      <c r="N678" s="32" t="s">
        <v>74</v>
      </c>
      <c r="O678" s="32" t="s">
        <v>1184</v>
      </c>
    </row>
    <row r="679" spans="1:15" ht="15.75" x14ac:dyDescent="0.25">
      <c r="A679" s="31">
        <v>832</v>
      </c>
      <c r="B679" s="32" t="s">
        <v>966</v>
      </c>
      <c r="C679" s="32" t="s">
        <v>967</v>
      </c>
      <c r="D679" s="32" t="s">
        <v>72</v>
      </c>
      <c r="E679" s="32" t="s">
        <v>105</v>
      </c>
      <c r="F679" s="32" t="s">
        <v>2025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1206</v>
      </c>
    </row>
    <row r="680" spans="1:15" ht="15.75" hidden="1" x14ac:dyDescent="0.25">
      <c r="A680" s="31">
        <v>841</v>
      </c>
      <c r="B680" s="32" t="s">
        <v>982</v>
      </c>
      <c r="C680" s="32" t="s">
        <v>983</v>
      </c>
      <c r="D680" s="32" t="s">
        <v>72</v>
      </c>
      <c r="E680" s="32" t="s">
        <v>73</v>
      </c>
      <c r="F680" s="32" t="s">
        <v>2025</v>
      </c>
      <c r="G680" s="32" t="s">
        <v>77</v>
      </c>
      <c r="H680" s="32" t="s">
        <v>74</v>
      </c>
      <c r="I680" s="32" t="s">
        <v>74</v>
      </c>
      <c r="J680" s="32" t="s">
        <v>74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75" hidden="1" x14ac:dyDescent="0.25">
      <c r="A681" s="31">
        <v>842</v>
      </c>
      <c r="B681" s="32" t="s">
        <v>984</v>
      </c>
      <c r="C681" s="32" t="s">
        <v>985</v>
      </c>
      <c r="D681" s="32" t="s">
        <v>72</v>
      </c>
      <c r="E681" s="32" t="s">
        <v>82</v>
      </c>
      <c r="F681" s="32" t="s">
        <v>2025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1188</v>
      </c>
    </row>
    <row r="682" spans="1:15" ht="15.75" hidden="1" x14ac:dyDescent="0.25">
      <c r="A682" s="31">
        <v>843</v>
      </c>
      <c r="B682" s="32" t="s">
        <v>986</v>
      </c>
      <c r="C682" s="32" t="s">
        <v>987</v>
      </c>
      <c r="D682" s="32" t="s">
        <v>72</v>
      </c>
      <c r="E682" s="32" t="s">
        <v>82</v>
      </c>
      <c r="F682" s="32" t="s">
        <v>2025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75" hidden="1" x14ac:dyDescent="0.25">
      <c r="A683" s="29">
        <v>844</v>
      </c>
      <c r="B683" s="29" t="s">
        <v>988</v>
      </c>
      <c r="C683" s="29" t="s">
        <v>989</v>
      </c>
      <c r="D683" s="29" t="s">
        <v>72</v>
      </c>
      <c r="E683" s="29" t="s">
        <v>82</v>
      </c>
      <c r="F683" s="32" t="s">
        <v>2025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29" t="s">
        <v>74</v>
      </c>
      <c r="O683" s="29" t="s">
        <v>1188</v>
      </c>
    </row>
    <row r="684" spans="1:15" ht="15.75" hidden="1" x14ac:dyDescent="0.25">
      <c r="A684" s="31">
        <v>845</v>
      </c>
      <c r="B684" s="32" t="s">
        <v>990</v>
      </c>
      <c r="C684" s="32" t="s">
        <v>55</v>
      </c>
      <c r="D684" s="32" t="s">
        <v>72</v>
      </c>
      <c r="E684" s="32" t="s">
        <v>73</v>
      </c>
      <c r="F684" s="32" t="s">
        <v>2025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1181</v>
      </c>
    </row>
    <row r="685" spans="1:15" ht="15.75" hidden="1" x14ac:dyDescent="0.25">
      <c r="A685" s="31">
        <v>850</v>
      </c>
      <c r="B685" s="32" t="s">
        <v>991</v>
      </c>
      <c r="C685" s="32" t="s">
        <v>992</v>
      </c>
      <c r="D685" s="32" t="s">
        <v>72</v>
      </c>
      <c r="E685" s="32" t="s">
        <v>82</v>
      </c>
      <c r="F685" s="32" t="s">
        <v>2025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1177</v>
      </c>
    </row>
    <row r="686" spans="1:15" ht="15.75" hidden="1" x14ac:dyDescent="0.25">
      <c r="A686" s="31">
        <v>851</v>
      </c>
      <c r="B686" s="32" t="s">
        <v>993</v>
      </c>
      <c r="C686" s="32" t="s">
        <v>994</v>
      </c>
      <c r="D686" s="32" t="s">
        <v>72</v>
      </c>
      <c r="E686" s="32" t="s">
        <v>73</v>
      </c>
      <c r="F686" s="32" t="s">
        <v>2025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837</v>
      </c>
      <c r="B687" s="32" t="s">
        <v>2173</v>
      </c>
      <c r="C687" s="29" t="s">
        <v>2485</v>
      </c>
      <c r="D687" s="29"/>
      <c r="E687" s="29" t="s">
        <v>105</v>
      </c>
      <c r="F687" s="32" t="s">
        <v>2025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74</v>
      </c>
      <c r="M687" s="32" t="s">
        <v>74</v>
      </c>
      <c r="N687" s="32" t="s">
        <v>77</v>
      </c>
      <c r="O687" s="32"/>
    </row>
    <row r="688" spans="1:15" ht="15.75" x14ac:dyDescent="0.25">
      <c r="A688" s="31">
        <v>840</v>
      </c>
      <c r="B688" s="32" t="s">
        <v>980</v>
      </c>
      <c r="C688" s="32" t="s">
        <v>981</v>
      </c>
      <c r="D688" s="32" t="s">
        <v>72</v>
      </c>
      <c r="E688" s="32" t="s">
        <v>105</v>
      </c>
      <c r="F688" s="32" t="s">
        <v>2025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77</v>
      </c>
      <c r="M688" s="32" t="s">
        <v>74</v>
      </c>
      <c r="N688" s="32" t="s">
        <v>74</v>
      </c>
      <c r="O688" s="32" t="s">
        <v>1201</v>
      </c>
    </row>
    <row r="689" spans="1:15" ht="15.75" x14ac:dyDescent="0.25">
      <c r="A689" s="31">
        <v>852</v>
      </c>
      <c r="B689" s="32" t="s">
        <v>995</v>
      </c>
      <c r="C689" s="32" t="s">
        <v>996</v>
      </c>
      <c r="D689" s="32" t="s">
        <v>72</v>
      </c>
      <c r="E689" s="32" t="s">
        <v>105</v>
      </c>
      <c r="F689" s="32" t="s">
        <v>2025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1201</v>
      </c>
    </row>
    <row r="690" spans="1:15" ht="15.75" x14ac:dyDescent="0.25">
      <c r="A690" s="31">
        <v>853</v>
      </c>
      <c r="B690" s="32" t="s">
        <v>997</v>
      </c>
      <c r="C690" s="32" t="s">
        <v>998</v>
      </c>
      <c r="D690" s="32" t="s">
        <v>72</v>
      </c>
      <c r="E690" s="32" t="s">
        <v>105</v>
      </c>
      <c r="F690" s="32" t="s">
        <v>2025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74</v>
      </c>
      <c r="O690" s="32" t="s">
        <v>1202</v>
      </c>
    </row>
    <row r="691" spans="1:15" ht="15.75" x14ac:dyDescent="0.25">
      <c r="A691" s="31">
        <v>854</v>
      </c>
      <c r="B691" s="32" t="s">
        <v>999</v>
      </c>
      <c r="C691" s="32" t="s">
        <v>1000</v>
      </c>
      <c r="D691" s="32" t="s">
        <v>72</v>
      </c>
      <c r="E691" s="32" t="s">
        <v>105</v>
      </c>
      <c r="F691" s="32" t="s">
        <v>2025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1202</v>
      </c>
    </row>
    <row r="692" spans="1:15" ht="31.5" hidden="1" x14ac:dyDescent="0.25">
      <c r="A692" s="31">
        <v>858</v>
      </c>
      <c r="B692" s="32" t="s">
        <v>1005</v>
      </c>
      <c r="C692" s="32" t="s">
        <v>1006</v>
      </c>
      <c r="D692" s="32" t="s">
        <v>72</v>
      </c>
      <c r="E692" s="32" t="s">
        <v>73</v>
      </c>
      <c r="F692" s="32" t="s">
        <v>2025</v>
      </c>
      <c r="G692" s="32" t="s">
        <v>77</v>
      </c>
      <c r="H692" s="32" t="s">
        <v>74</v>
      </c>
      <c r="I692" s="32" t="s">
        <v>74</v>
      </c>
      <c r="J692" s="32" t="s">
        <v>74</v>
      </c>
      <c r="K692" s="32" t="s">
        <v>74</v>
      </c>
      <c r="L692" s="32" t="s">
        <v>77</v>
      </c>
      <c r="M692" s="32" t="s">
        <v>74</v>
      </c>
      <c r="N692" s="32" t="s">
        <v>74</v>
      </c>
      <c r="O692" s="32" t="s">
        <v>1181</v>
      </c>
    </row>
    <row r="693" spans="1:15" ht="15.75" hidden="1" x14ac:dyDescent="0.25">
      <c r="A693" s="31">
        <v>859</v>
      </c>
      <c r="B693" s="32" t="s">
        <v>1007</v>
      </c>
      <c r="C693" s="32" t="s">
        <v>1008</v>
      </c>
      <c r="D693" s="32" t="s">
        <v>72</v>
      </c>
      <c r="E693" s="32" t="s">
        <v>82</v>
      </c>
      <c r="F693" s="32" t="s">
        <v>2025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1188</v>
      </c>
    </row>
    <row r="694" spans="1:15" ht="15.75" hidden="1" x14ac:dyDescent="0.25">
      <c r="A694" s="31">
        <v>860</v>
      </c>
      <c r="B694" s="32" t="s">
        <v>1009</v>
      </c>
      <c r="C694" s="32" t="s">
        <v>1010</v>
      </c>
      <c r="D694" s="32" t="s">
        <v>72</v>
      </c>
      <c r="E694" s="32" t="s">
        <v>73</v>
      </c>
      <c r="F694" s="32" t="s">
        <v>2025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1183</v>
      </c>
    </row>
    <row r="695" spans="1:15" ht="15.75" hidden="1" x14ac:dyDescent="0.25">
      <c r="A695" s="31">
        <v>861</v>
      </c>
      <c r="B695" s="32" t="s">
        <v>1011</v>
      </c>
      <c r="C695" s="32" t="s">
        <v>1012</v>
      </c>
      <c r="D695" s="32" t="s">
        <v>72</v>
      </c>
      <c r="E695" s="32" t="s">
        <v>73</v>
      </c>
      <c r="F695" s="32" t="s">
        <v>2025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855</v>
      </c>
      <c r="B696" s="32" t="s">
        <v>1001</v>
      </c>
      <c r="C696" s="32" t="s">
        <v>1002</v>
      </c>
      <c r="D696" s="32" t="s">
        <v>72</v>
      </c>
      <c r="E696" s="32" t="s">
        <v>105</v>
      </c>
      <c r="F696" s="32" t="s">
        <v>2025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74</v>
      </c>
      <c r="L696" s="32" t="s">
        <v>74</v>
      </c>
      <c r="M696" s="32" t="s">
        <v>74</v>
      </c>
      <c r="N696" s="32" t="s">
        <v>74</v>
      </c>
      <c r="O696" s="32" t="s">
        <v>1206</v>
      </c>
    </row>
    <row r="697" spans="1:15" ht="15.75" x14ac:dyDescent="0.25">
      <c r="A697" s="31">
        <v>857</v>
      </c>
      <c r="B697" s="32" t="s">
        <v>1003</v>
      </c>
      <c r="C697" s="32" t="s">
        <v>1004</v>
      </c>
      <c r="D697" s="32" t="s">
        <v>72</v>
      </c>
      <c r="E697" s="32" t="s">
        <v>105</v>
      </c>
      <c r="F697" s="32" t="s">
        <v>2025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1201</v>
      </c>
    </row>
    <row r="698" spans="1:15" ht="15.75" hidden="1" x14ac:dyDescent="0.25">
      <c r="A698" s="31">
        <v>865</v>
      </c>
      <c r="B698" s="32" t="s">
        <v>1017</v>
      </c>
      <c r="C698" s="32" t="s">
        <v>1018</v>
      </c>
      <c r="D698" s="32" t="s">
        <v>72</v>
      </c>
      <c r="E698" s="32" t="s">
        <v>73</v>
      </c>
      <c r="F698" s="32" t="s">
        <v>2025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1181</v>
      </c>
    </row>
    <row r="699" spans="1:15" ht="15.75" hidden="1" x14ac:dyDescent="0.25">
      <c r="A699" s="31">
        <v>866</v>
      </c>
      <c r="B699" s="32" t="s">
        <v>1019</v>
      </c>
      <c r="C699" s="32" t="s">
        <v>1020</v>
      </c>
      <c r="D699" s="32" t="s">
        <v>72</v>
      </c>
      <c r="E699" s="32" t="s">
        <v>73</v>
      </c>
      <c r="F699" s="32" t="s">
        <v>2025</v>
      </c>
      <c r="G699" s="32" t="s">
        <v>77</v>
      </c>
      <c r="H699" s="32" t="s">
        <v>74</v>
      </c>
      <c r="I699" s="32" t="s">
        <v>74</v>
      </c>
      <c r="J699" s="32" t="s">
        <v>74</v>
      </c>
      <c r="K699" s="32" t="s">
        <v>74</v>
      </c>
      <c r="L699" s="32" t="s">
        <v>77</v>
      </c>
      <c r="M699" s="32" t="s">
        <v>74</v>
      </c>
      <c r="N699" s="32" t="s">
        <v>74</v>
      </c>
      <c r="O699" s="32" t="s">
        <v>1181</v>
      </c>
    </row>
    <row r="700" spans="1:15" ht="15.75" hidden="1" x14ac:dyDescent="0.25">
      <c r="A700" s="31">
        <v>867</v>
      </c>
      <c r="B700" s="32" t="s">
        <v>1021</v>
      </c>
      <c r="C700" s="32" t="s">
        <v>1022</v>
      </c>
      <c r="D700" s="32" t="s">
        <v>72</v>
      </c>
      <c r="E700" s="32" t="s">
        <v>82</v>
      </c>
      <c r="F700" s="32" t="s">
        <v>2025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1188</v>
      </c>
    </row>
    <row r="701" spans="1:15" ht="15.75" hidden="1" x14ac:dyDescent="0.25">
      <c r="A701" s="31">
        <v>868</v>
      </c>
      <c r="B701" s="32" t="s">
        <v>1023</v>
      </c>
      <c r="C701" s="32" t="s">
        <v>1024</v>
      </c>
      <c r="D701" s="32" t="s">
        <v>72</v>
      </c>
      <c r="E701" s="32" t="s">
        <v>73</v>
      </c>
      <c r="F701" s="32" t="s">
        <v>2025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1182</v>
      </c>
    </row>
    <row r="702" spans="1:15" ht="15.75" x14ac:dyDescent="0.25">
      <c r="A702" s="31">
        <v>862</v>
      </c>
      <c r="B702" s="32" t="s">
        <v>1013</v>
      </c>
      <c r="C702" s="32" t="s">
        <v>1014</v>
      </c>
      <c r="D702" s="32" t="s">
        <v>72</v>
      </c>
      <c r="E702" s="32" t="s">
        <v>105</v>
      </c>
      <c r="F702" s="32" t="s">
        <v>2025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1177</v>
      </c>
    </row>
    <row r="703" spans="1:15" ht="15.75" hidden="1" x14ac:dyDescent="0.25">
      <c r="A703" s="31">
        <v>870</v>
      </c>
      <c r="B703" s="32" t="s">
        <v>1026</v>
      </c>
      <c r="C703" s="32" t="s">
        <v>1027</v>
      </c>
      <c r="D703" s="32" t="s">
        <v>72</v>
      </c>
      <c r="E703" s="32" t="s">
        <v>90</v>
      </c>
      <c r="F703" s="32" t="s">
        <v>2025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1179</v>
      </c>
    </row>
    <row r="704" spans="1:15" ht="15.75" hidden="1" x14ac:dyDescent="0.25">
      <c r="A704" s="31">
        <v>871</v>
      </c>
      <c r="B704" s="32" t="s">
        <v>2202</v>
      </c>
      <c r="C704" s="29" t="s">
        <v>2203</v>
      </c>
      <c r="D704" s="29" t="s">
        <v>72</v>
      </c>
      <c r="E704" s="29" t="s">
        <v>90</v>
      </c>
      <c r="F704" s="32" t="s">
        <v>1298</v>
      </c>
      <c r="G704" s="32" t="s">
        <v>1298</v>
      </c>
      <c r="H704" s="32" t="s">
        <v>1298</v>
      </c>
      <c r="I704" s="32" t="s">
        <v>1298</v>
      </c>
      <c r="J704" s="32" t="s">
        <v>1298</v>
      </c>
      <c r="K704" s="32" t="s">
        <v>1298</v>
      </c>
      <c r="L704" s="32" t="s">
        <v>1298</v>
      </c>
      <c r="M704" s="32" t="s">
        <v>1298</v>
      </c>
      <c r="N704" s="32"/>
      <c r="O704" s="32"/>
    </row>
    <row r="705" spans="1:15" ht="31.5" x14ac:dyDescent="0.25">
      <c r="A705" s="31">
        <v>864</v>
      </c>
      <c r="B705" s="32" t="s">
        <v>1015</v>
      </c>
      <c r="C705" s="32" t="s">
        <v>1016</v>
      </c>
      <c r="D705" s="32" t="s">
        <v>72</v>
      </c>
      <c r="E705" s="32" t="s">
        <v>105</v>
      </c>
      <c r="F705" s="32" t="s">
        <v>2025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74</v>
      </c>
      <c r="O705" s="32" t="s">
        <v>1207</v>
      </c>
    </row>
    <row r="706" spans="1:15" ht="15.75" hidden="1" x14ac:dyDescent="0.25">
      <c r="A706" s="31">
        <v>873</v>
      </c>
      <c r="B706" s="32" t="s">
        <v>1030</v>
      </c>
      <c r="C706" s="32" t="s">
        <v>1031</v>
      </c>
      <c r="D706" s="32" t="s">
        <v>72</v>
      </c>
      <c r="E706" s="32" t="s">
        <v>90</v>
      </c>
      <c r="F706" s="32" t="s">
        <v>2027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1178</v>
      </c>
    </row>
    <row r="707" spans="1:15" ht="15.75" x14ac:dyDescent="0.25">
      <c r="A707" s="31">
        <v>869</v>
      </c>
      <c r="B707" s="32" t="s">
        <v>1025</v>
      </c>
      <c r="C707" s="32" t="s">
        <v>1256</v>
      </c>
      <c r="D707" s="32" t="s">
        <v>72</v>
      </c>
      <c r="E707" s="32" t="s">
        <v>105</v>
      </c>
      <c r="F707" s="32" t="s">
        <v>2025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1177</v>
      </c>
    </row>
    <row r="708" spans="1:15" ht="15.75" hidden="1" x14ac:dyDescent="0.25">
      <c r="A708" s="31">
        <v>875</v>
      </c>
      <c r="B708" s="32" t="s">
        <v>1034</v>
      </c>
      <c r="C708" s="32" t="s">
        <v>1035</v>
      </c>
      <c r="D708" s="32" t="s">
        <v>72</v>
      </c>
      <c r="E708" s="32" t="s">
        <v>73</v>
      </c>
      <c r="F708" s="32" t="s">
        <v>2025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hidden="1" x14ac:dyDescent="0.25">
      <c r="A709" s="31">
        <v>876</v>
      </c>
      <c r="B709" s="32" t="s">
        <v>1036</v>
      </c>
      <c r="C709" s="32" t="s">
        <v>1037</v>
      </c>
      <c r="D709" s="32" t="s">
        <v>72</v>
      </c>
      <c r="E709" s="32" t="s">
        <v>73</v>
      </c>
      <c r="F709" s="32" t="s">
        <v>2025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74</v>
      </c>
      <c r="O709" s="32" t="s">
        <v>1181</v>
      </c>
    </row>
    <row r="710" spans="1:15" ht="15.75" x14ac:dyDescent="0.25">
      <c r="A710" s="31">
        <v>872</v>
      </c>
      <c r="B710" s="32" t="s">
        <v>1028</v>
      </c>
      <c r="C710" s="32" t="s">
        <v>1029</v>
      </c>
      <c r="D710" s="32" t="s">
        <v>72</v>
      </c>
      <c r="E710" s="32" t="s">
        <v>105</v>
      </c>
      <c r="F710" s="32" t="s">
        <v>2025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1201</v>
      </c>
    </row>
    <row r="711" spans="1:15" ht="15.75" x14ac:dyDescent="0.25">
      <c r="A711" s="31">
        <v>874</v>
      </c>
      <c r="B711" s="32" t="s">
        <v>1032</v>
      </c>
      <c r="C711" s="32" t="s">
        <v>1033</v>
      </c>
      <c r="D711" s="32" t="s">
        <v>72</v>
      </c>
      <c r="E711" s="32" t="s">
        <v>105</v>
      </c>
      <c r="F711" s="32" t="s">
        <v>2025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1177</v>
      </c>
    </row>
    <row r="712" spans="1:15" ht="15.75" hidden="1" x14ac:dyDescent="0.25">
      <c r="A712" s="31">
        <v>879</v>
      </c>
      <c r="B712" s="32" t="s">
        <v>1040</v>
      </c>
      <c r="C712" s="32" t="s">
        <v>1041</v>
      </c>
      <c r="D712" s="32" t="s">
        <v>72</v>
      </c>
      <c r="E712" s="32" t="s">
        <v>73</v>
      </c>
      <c r="F712" s="32" t="s">
        <v>2025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1181</v>
      </c>
    </row>
    <row r="713" spans="1:15" ht="15.75" hidden="1" x14ac:dyDescent="0.25">
      <c r="A713" s="31">
        <v>880</v>
      </c>
      <c r="B713" s="32" t="s">
        <v>1042</v>
      </c>
      <c r="C713" s="32" t="s">
        <v>1043</v>
      </c>
      <c r="D713" s="32" t="s">
        <v>72</v>
      </c>
      <c r="E713" s="32" t="s">
        <v>90</v>
      </c>
      <c r="F713" s="32" t="s">
        <v>2027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1179</v>
      </c>
    </row>
    <row r="714" spans="1:15" ht="15.75" hidden="1" x14ac:dyDescent="0.25">
      <c r="A714" s="31">
        <v>881</v>
      </c>
      <c r="B714" s="32" t="s">
        <v>1044</v>
      </c>
      <c r="C714" s="32" t="s">
        <v>1045</v>
      </c>
      <c r="D714" s="32" t="s">
        <v>72</v>
      </c>
      <c r="E714" s="32" t="s">
        <v>90</v>
      </c>
      <c r="F714" s="32" t="s">
        <v>2025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1177</v>
      </c>
    </row>
    <row r="715" spans="1:15" ht="31.5" x14ac:dyDescent="0.25">
      <c r="A715" s="31">
        <v>877</v>
      </c>
      <c r="B715" s="32" t="s">
        <v>1038</v>
      </c>
      <c r="C715" s="32" t="s">
        <v>1039</v>
      </c>
      <c r="D715" s="32" t="s">
        <v>72</v>
      </c>
      <c r="E715" s="32" t="s">
        <v>105</v>
      </c>
      <c r="F715" s="32" t="s">
        <v>2025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1207</v>
      </c>
    </row>
    <row r="716" spans="1:15" ht="15.75" hidden="1" x14ac:dyDescent="0.25">
      <c r="A716" s="29">
        <v>883</v>
      </c>
      <c r="B716" s="29" t="s">
        <v>1048</v>
      </c>
      <c r="C716" s="29" t="s">
        <v>1049</v>
      </c>
      <c r="D716" s="32" t="s">
        <v>72</v>
      </c>
      <c r="E716" s="32" t="s">
        <v>73</v>
      </c>
      <c r="F716" s="29" t="s">
        <v>2025</v>
      </c>
      <c r="G716" s="29" t="s">
        <v>77</v>
      </c>
      <c r="H716" s="29" t="s">
        <v>77</v>
      </c>
      <c r="I716" s="29" t="s">
        <v>74</v>
      </c>
      <c r="J716" s="29" t="s">
        <v>77</v>
      </c>
      <c r="K716" s="29" t="s">
        <v>77</v>
      </c>
      <c r="L716" s="29" t="s">
        <v>77</v>
      </c>
      <c r="M716" s="29" t="s">
        <v>77</v>
      </c>
      <c r="N716" s="29" t="s">
        <v>77</v>
      </c>
      <c r="O716" s="29" t="s">
        <v>1186</v>
      </c>
    </row>
    <row r="717" spans="1:15" ht="15.75" hidden="1" x14ac:dyDescent="0.25">
      <c r="A717" s="31">
        <v>884</v>
      </c>
      <c r="B717" s="32" t="s">
        <v>1050</v>
      </c>
      <c r="C717" s="32" t="s">
        <v>1051</v>
      </c>
      <c r="D717" s="32" t="s">
        <v>72</v>
      </c>
      <c r="E717" s="32" t="s">
        <v>73</v>
      </c>
      <c r="F717" s="32" t="s">
        <v>2025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74</v>
      </c>
      <c r="O717" s="32" t="s">
        <v>1187</v>
      </c>
    </row>
    <row r="718" spans="1:15" ht="15.75" hidden="1" x14ac:dyDescent="0.25">
      <c r="A718" s="31">
        <v>885</v>
      </c>
      <c r="B718" s="32" t="s">
        <v>1052</v>
      </c>
      <c r="C718" s="32" t="s">
        <v>1053</v>
      </c>
      <c r="D718" s="32" t="s">
        <v>72</v>
      </c>
      <c r="E718" s="32" t="s">
        <v>90</v>
      </c>
      <c r="F718" s="32" t="s">
        <v>2025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1177</v>
      </c>
    </row>
    <row r="719" spans="1:15" ht="15.75" x14ac:dyDescent="0.25">
      <c r="A719" s="31">
        <v>878</v>
      </c>
      <c r="B719" s="32" t="s">
        <v>2197</v>
      </c>
      <c r="C719" s="29" t="s">
        <v>2486</v>
      </c>
      <c r="D719" s="29"/>
      <c r="E719" s="29" t="s">
        <v>105</v>
      </c>
      <c r="F719" s="32" t="s">
        <v>1298</v>
      </c>
      <c r="G719" s="32" t="s">
        <v>1298</v>
      </c>
      <c r="H719" s="32" t="s">
        <v>1298</v>
      </c>
      <c r="I719" s="32" t="s">
        <v>1298</v>
      </c>
      <c r="J719" s="32" t="s">
        <v>1298</v>
      </c>
      <c r="K719" s="32" t="s">
        <v>1298</v>
      </c>
      <c r="L719" s="32" t="s">
        <v>1298</v>
      </c>
      <c r="M719" s="32" t="s">
        <v>1298</v>
      </c>
      <c r="N719" s="32"/>
      <c r="O719" s="32"/>
    </row>
    <row r="720" spans="1:15" ht="15.75" hidden="1" x14ac:dyDescent="0.25">
      <c r="A720" s="31">
        <v>887</v>
      </c>
      <c r="B720" s="32" t="s">
        <v>2189</v>
      </c>
      <c r="C720" s="29" t="s">
        <v>2145</v>
      </c>
      <c r="D720" s="29" t="s">
        <v>72</v>
      </c>
      <c r="E720" s="29" t="s">
        <v>73</v>
      </c>
      <c r="F720" s="32" t="s">
        <v>2025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74</v>
      </c>
      <c r="L720" s="32" t="s">
        <v>74</v>
      </c>
      <c r="M720" s="32" t="s">
        <v>74</v>
      </c>
      <c r="N720" s="32"/>
      <c r="O720" s="32"/>
    </row>
    <row r="721" spans="1:15" ht="15.75" x14ac:dyDescent="0.25">
      <c r="A721" s="31">
        <v>882</v>
      </c>
      <c r="B721" s="32" t="s">
        <v>1046</v>
      </c>
      <c r="C721" s="32" t="s">
        <v>1047</v>
      </c>
      <c r="D721" s="32" t="s">
        <v>72</v>
      </c>
      <c r="E721" s="32" t="s">
        <v>105</v>
      </c>
      <c r="F721" s="32" t="s">
        <v>2027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77</v>
      </c>
      <c r="M721" s="32" t="s">
        <v>74</v>
      </c>
      <c r="N721" s="32" t="s">
        <v>77</v>
      </c>
      <c r="O721" s="32" t="s">
        <v>1206</v>
      </c>
    </row>
    <row r="722" spans="1:15" ht="15.75" hidden="1" x14ac:dyDescent="0.25">
      <c r="A722" s="31">
        <v>889</v>
      </c>
      <c r="B722" s="32" t="s">
        <v>2164</v>
      </c>
      <c r="C722" s="29" t="s">
        <v>2165</v>
      </c>
      <c r="D722" s="29" t="s">
        <v>72</v>
      </c>
      <c r="E722" s="29" t="s">
        <v>73</v>
      </c>
      <c r="F722" s="32" t="s">
        <v>2025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15.75" hidden="1" x14ac:dyDescent="0.25">
      <c r="A723" s="31">
        <v>890</v>
      </c>
      <c r="B723" s="32" t="s">
        <v>1056</v>
      </c>
      <c r="C723" s="32" t="s">
        <v>1057</v>
      </c>
      <c r="D723" s="32" t="s">
        <v>72</v>
      </c>
      <c r="E723" s="32" t="s">
        <v>90</v>
      </c>
      <c r="F723" s="32" t="s">
        <v>2025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1178</v>
      </c>
    </row>
    <row r="724" spans="1:15" ht="15.75" hidden="1" x14ac:dyDescent="0.25">
      <c r="A724" s="31">
        <v>891</v>
      </c>
      <c r="B724" s="32" t="s">
        <v>1058</v>
      </c>
      <c r="C724" s="32" t="s">
        <v>1059</v>
      </c>
      <c r="D724" s="32" t="s">
        <v>72</v>
      </c>
      <c r="E724" s="32" t="s">
        <v>90</v>
      </c>
      <c r="F724" s="32" t="s">
        <v>2025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74</v>
      </c>
      <c r="O724" s="32" t="s">
        <v>1179</v>
      </c>
    </row>
    <row r="725" spans="1:15" ht="15.75" hidden="1" x14ac:dyDescent="0.25">
      <c r="A725" s="31">
        <v>892</v>
      </c>
      <c r="B725" s="32" t="s">
        <v>1060</v>
      </c>
      <c r="C725" s="32" t="s">
        <v>1061</v>
      </c>
      <c r="D725" s="32" t="s">
        <v>72</v>
      </c>
      <c r="E725" s="32" t="s">
        <v>73</v>
      </c>
      <c r="F725" s="32" t="s">
        <v>2025</v>
      </c>
      <c r="G725" s="32" t="s">
        <v>77</v>
      </c>
      <c r="H725" s="32" t="s">
        <v>74</v>
      </c>
      <c r="I725" s="32" t="s">
        <v>74</v>
      </c>
      <c r="J725" s="32" t="s">
        <v>74</v>
      </c>
      <c r="K725" s="32" t="s">
        <v>74</v>
      </c>
      <c r="L725" s="32" t="s">
        <v>74</v>
      </c>
      <c r="M725" s="32" t="s">
        <v>74</v>
      </c>
      <c r="N725" s="32" t="s">
        <v>74</v>
      </c>
      <c r="O725" s="32" t="s">
        <v>1181</v>
      </c>
    </row>
    <row r="726" spans="1:15" ht="15.75" hidden="1" x14ac:dyDescent="0.25">
      <c r="A726" s="31">
        <v>893</v>
      </c>
      <c r="B726" s="32" t="s">
        <v>1062</v>
      </c>
      <c r="C726" s="32" t="s">
        <v>1063</v>
      </c>
      <c r="D726" s="32" t="s">
        <v>72</v>
      </c>
      <c r="E726" s="32" t="s">
        <v>82</v>
      </c>
      <c r="F726" s="32" t="s">
        <v>2025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1188</v>
      </c>
    </row>
    <row r="727" spans="1:15" ht="15.75" x14ac:dyDescent="0.25">
      <c r="A727" s="31">
        <v>886</v>
      </c>
      <c r="B727" s="32" t="s">
        <v>1054</v>
      </c>
      <c r="C727" s="32" t="s">
        <v>1055</v>
      </c>
      <c r="D727" s="32" t="s">
        <v>72</v>
      </c>
      <c r="E727" s="32" t="s">
        <v>105</v>
      </c>
      <c r="F727" s="32" t="s">
        <v>2025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1177</v>
      </c>
    </row>
    <row r="728" spans="1:15" ht="31.5" x14ac:dyDescent="0.25">
      <c r="A728" s="31">
        <v>888</v>
      </c>
      <c r="B728" s="32" t="s">
        <v>2195</v>
      </c>
      <c r="C728" s="29" t="s">
        <v>2143</v>
      </c>
      <c r="D728" s="29" t="s">
        <v>72</v>
      </c>
      <c r="E728" s="29" t="s">
        <v>105</v>
      </c>
      <c r="F728" s="32" t="s">
        <v>2027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hidden="1" x14ac:dyDescent="0.25">
      <c r="A729" s="29">
        <v>896</v>
      </c>
      <c r="B729" s="29" t="s">
        <v>1066</v>
      </c>
      <c r="C729" s="29" t="s">
        <v>1067</v>
      </c>
      <c r="D729" s="32" t="s">
        <v>72</v>
      </c>
      <c r="E729" s="32" t="s">
        <v>73</v>
      </c>
      <c r="F729" s="32" t="s">
        <v>2025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1184</v>
      </c>
    </row>
    <row r="730" spans="1:15" ht="15.75" hidden="1" x14ac:dyDescent="0.25">
      <c r="A730" s="31">
        <v>897</v>
      </c>
      <c r="B730" s="32" t="s">
        <v>1068</v>
      </c>
      <c r="C730" s="32" t="s">
        <v>1069</v>
      </c>
      <c r="D730" s="32" t="s">
        <v>72</v>
      </c>
      <c r="E730" s="32" t="s">
        <v>73</v>
      </c>
      <c r="F730" s="32" t="s">
        <v>2025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1184</v>
      </c>
    </row>
    <row r="731" spans="1:15" ht="15.75" hidden="1" x14ac:dyDescent="0.25">
      <c r="A731" s="29">
        <v>899</v>
      </c>
      <c r="B731" s="29" t="s">
        <v>1070</v>
      </c>
      <c r="C731" s="29" t="s">
        <v>1071</v>
      </c>
      <c r="D731" s="32" t="s">
        <v>72</v>
      </c>
      <c r="E731" s="32" t="s">
        <v>82</v>
      </c>
      <c r="F731" s="32" t="s">
        <v>2025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29" t="s">
        <v>1188</v>
      </c>
    </row>
    <row r="732" spans="1:15" ht="15.75" hidden="1" x14ac:dyDescent="0.25">
      <c r="A732" s="31">
        <v>900</v>
      </c>
      <c r="B732" s="32" t="s">
        <v>1072</v>
      </c>
      <c r="C732" s="32" t="s">
        <v>1073</v>
      </c>
      <c r="D732" s="32" t="s">
        <v>72</v>
      </c>
      <c r="E732" s="32" t="s">
        <v>73</v>
      </c>
      <c r="F732" s="32" t="s">
        <v>2025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74</v>
      </c>
      <c r="O732" s="32" t="s">
        <v>1178</v>
      </c>
    </row>
    <row r="733" spans="1:15" ht="15.75" hidden="1" x14ac:dyDescent="0.25">
      <c r="A733" s="31">
        <v>901</v>
      </c>
      <c r="B733" s="32" t="s">
        <v>1086</v>
      </c>
      <c r="C733" s="32" t="s">
        <v>1087</v>
      </c>
      <c r="D733" s="32" t="s">
        <v>72</v>
      </c>
      <c r="E733" s="32" t="s">
        <v>73</v>
      </c>
      <c r="F733" s="32" t="s">
        <v>2025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hidden="1" x14ac:dyDescent="0.25">
      <c r="A734" s="31">
        <v>902</v>
      </c>
      <c r="B734" s="32" t="s">
        <v>270</v>
      </c>
      <c r="C734" s="32" t="s">
        <v>271</v>
      </c>
      <c r="D734" s="32" t="s">
        <v>87</v>
      </c>
      <c r="E734" s="32" t="s">
        <v>73</v>
      </c>
      <c r="F734" s="32" t="s">
        <v>2025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1182</v>
      </c>
    </row>
    <row r="735" spans="1:15" ht="15.75" x14ac:dyDescent="0.25">
      <c r="A735" s="31">
        <v>894</v>
      </c>
      <c r="B735" s="32" t="s">
        <v>2142</v>
      </c>
      <c r="C735" s="29" t="s">
        <v>2141</v>
      </c>
      <c r="D735" s="29"/>
      <c r="E735" s="29" t="s">
        <v>105</v>
      </c>
      <c r="F735" s="32" t="s">
        <v>2025</v>
      </c>
      <c r="G735" s="32" t="s">
        <v>2025</v>
      </c>
      <c r="H735" s="32" t="s">
        <v>2025</v>
      </c>
      <c r="I735" s="32" t="s">
        <v>2014</v>
      </c>
      <c r="J735" s="32" t="s">
        <v>2025</v>
      </c>
      <c r="K735" s="32" t="s">
        <v>2014</v>
      </c>
      <c r="L735" s="32" t="s">
        <v>2014</v>
      </c>
      <c r="M735" s="32" t="s">
        <v>2014</v>
      </c>
      <c r="N735" s="32" t="s">
        <v>2014</v>
      </c>
      <c r="O735" s="32" t="s">
        <v>2014</v>
      </c>
    </row>
    <row r="736" spans="1:15" ht="15.75" hidden="1" x14ac:dyDescent="0.25">
      <c r="A736" s="31">
        <v>904</v>
      </c>
      <c r="B736" s="32" t="s">
        <v>478</v>
      </c>
      <c r="C736" s="32" t="s">
        <v>479</v>
      </c>
      <c r="D736" s="32" t="s">
        <v>87</v>
      </c>
      <c r="E736" s="32" t="s">
        <v>73</v>
      </c>
      <c r="F736" s="32" t="s">
        <v>2027</v>
      </c>
      <c r="G736" s="32" t="s">
        <v>77</v>
      </c>
      <c r="H736" s="32" t="s">
        <v>77</v>
      </c>
      <c r="I736" s="32" t="s">
        <v>77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74</v>
      </c>
      <c r="O736" s="32" t="s">
        <v>1181</v>
      </c>
    </row>
    <row r="737" spans="1:15" ht="15.75" x14ac:dyDescent="0.25">
      <c r="A737" s="31">
        <v>895</v>
      </c>
      <c r="B737" s="32" t="s">
        <v>1064</v>
      </c>
      <c r="C737" s="32" t="s">
        <v>1065</v>
      </c>
      <c r="D737" s="32" t="s">
        <v>72</v>
      </c>
      <c r="E737" s="32" t="s">
        <v>105</v>
      </c>
      <c r="F737" s="32" t="s">
        <v>2025</v>
      </c>
      <c r="G737" s="32" t="s">
        <v>77</v>
      </c>
      <c r="H737" s="32" t="s">
        <v>74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74</v>
      </c>
      <c r="N737" s="32" t="s">
        <v>74</v>
      </c>
      <c r="O737" s="32" t="s">
        <v>1202</v>
      </c>
    </row>
    <row r="738" spans="1:15" ht="15.75" hidden="1" x14ac:dyDescent="0.25">
      <c r="A738" s="31">
        <v>906</v>
      </c>
      <c r="B738" s="32" t="s">
        <v>1078</v>
      </c>
      <c r="C738" s="32" t="s">
        <v>1079</v>
      </c>
      <c r="D738" s="32" t="s">
        <v>72</v>
      </c>
      <c r="E738" s="32" t="s">
        <v>73</v>
      </c>
      <c r="F738" s="32" t="s">
        <v>2025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1184</v>
      </c>
    </row>
    <row r="739" spans="1:15" ht="15.75" hidden="1" x14ac:dyDescent="0.25">
      <c r="A739" s="31">
        <v>908</v>
      </c>
      <c r="B739" s="32" t="s">
        <v>276</v>
      </c>
      <c r="C739" s="32" t="s">
        <v>277</v>
      </c>
      <c r="D739" s="32" t="s">
        <v>87</v>
      </c>
      <c r="E739" s="32" t="s">
        <v>73</v>
      </c>
      <c r="F739" s="32" t="s">
        <v>2025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1180</v>
      </c>
    </row>
    <row r="740" spans="1:15" ht="15.75" hidden="1" x14ac:dyDescent="0.25">
      <c r="A740" s="31">
        <v>909</v>
      </c>
      <c r="B740" s="32" t="s">
        <v>412</v>
      </c>
      <c r="C740" s="32" t="s">
        <v>413</v>
      </c>
      <c r="D740" s="32" t="s">
        <v>87</v>
      </c>
      <c r="E740" s="32" t="s">
        <v>73</v>
      </c>
      <c r="F740" s="32" t="s">
        <v>2027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74</v>
      </c>
      <c r="O740" s="32" t="s">
        <v>1182</v>
      </c>
    </row>
    <row r="741" spans="1:15" ht="15.75" x14ac:dyDescent="0.25">
      <c r="A741" s="31">
        <v>903</v>
      </c>
      <c r="B741" s="32" t="s">
        <v>1074</v>
      </c>
      <c r="C741" s="32" t="s">
        <v>1075</v>
      </c>
      <c r="D741" s="32" t="s">
        <v>72</v>
      </c>
      <c r="E741" s="32" t="s">
        <v>105</v>
      </c>
      <c r="F741" s="32" t="s">
        <v>2025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1206</v>
      </c>
    </row>
    <row r="742" spans="1:15" ht="15.75" hidden="1" x14ac:dyDescent="0.25">
      <c r="A742" s="31">
        <v>911</v>
      </c>
      <c r="B742" s="32" t="s">
        <v>1080</v>
      </c>
      <c r="C742" s="32" t="s">
        <v>1081</v>
      </c>
      <c r="D742" s="32" t="s">
        <v>72</v>
      </c>
      <c r="E742" s="32" t="s">
        <v>73</v>
      </c>
      <c r="F742" s="32" t="s">
        <v>2027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77</v>
      </c>
      <c r="M742" s="32" t="s">
        <v>74</v>
      </c>
      <c r="N742" s="32" t="s">
        <v>77</v>
      </c>
      <c r="O742" s="32" t="s">
        <v>1185</v>
      </c>
    </row>
    <row r="743" spans="1:15" ht="15.75" hidden="1" x14ac:dyDescent="0.25">
      <c r="A743" s="31">
        <v>912</v>
      </c>
      <c r="B743" s="32" t="s">
        <v>1131</v>
      </c>
      <c r="C743" s="29" t="s">
        <v>1132</v>
      </c>
      <c r="D743" s="32" t="s">
        <v>72</v>
      </c>
      <c r="E743" s="32" t="s">
        <v>82</v>
      </c>
      <c r="F743" s="32" t="s">
        <v>2027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29" t="s">
        <v>1189</v>
      </c>
    </row>
    <row r="744" spans="1:15" ht="31.5" hidden="1" x14ac:dyDescent="0.25">
      <c r="A744" s="31">
        <v>913</v>
      </c>
      <c r="B744" s="32" t="s">
        <v>278</v>
      </c>
      <c r="C744" s="32" t="s">
        <v>279</v>
      </c>
      <c r="D744" s="32" t="s">
        <v>130</v>
      </c>
      <c r="E744" s="32" t="s">
        <v>73</v>
      </c>
      <c r="F744" s="32" t="s">
        <v>2027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1183</v>
      </c>
    </row>
    <row r="745" spans="1:15" ht="15.75" hidden="1" x14ac:dyDescent="0.25">
      <c r="A745" s="31">
        <v>914</v>
      </c>
      <c r="B745" s="32" t="s">
        <v>1084</v>
      </c>
      <c r="C745" s="32" t="s">
        <v>1085</v>
      </c>
      <c r="D745" s="32" t="s">
        <v>72</v>
      </c>
      <c r="E745" s="32" t="s">
        <v>73</v>
      </c>
      <c r="F745" s="32" t="s">
        <v>2025</v>
      </c>
      <c r="G745" s="32" t="s">
        <v>77</v>
      </c>
      <c r="H745" s="32" t="s">
        <v>74</v>
      </c>
      <c r="I745" s="32" t="s">
        <v>74</v>
      </c>
      <c r="J745" s="32" t="s">
        <v>74</v>
      </c>
      <c r="K745" s="32" t="s">
        <v>74</v>
      </c>
      <c r="L745" s="32" t="s">
        <v>77</v>
      </c>
      <c r="M745" s="32" t="s">
        <v>74</v>
      </c>
      <c r="N745" s="32" t="s">
        <v>74</v>
      </c>
      <c r="O745" s="32" t="s">
        <v>1182</v>
      </c>
    </row>
    <row r="746" spans="1:15" ht="15.75" hidden="1" x14ac:dyDescent="0.25">
      <c r="A746" s="31">
        <v>915</v>
      </c>
      <c r="B746" s="32" t="s">
        <v>482</v>
      </c>
      <c r="C746" s="32" t="s">
        <v>483</v>
      </c>
      <c r="D746" s="32" t="s">
        <v>87</v>
      </c>
      <c r="E746" s="32" t="s">
        <v>73</v>
      </c>
      <c r="F746" s="32" t="s">
        <v>2027</v>
      </c>
      <c r="G746" s="32" t="s">
        <v>77</v>
      </c>
      <c r="H746" s="32" t="s">
        <v>77</v>
      </c>
      <c r="I746" s="32" t="s">
        <v>77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1184</v>
      </c>
    </row>
    <row r="747" spans="1:15" ht="15.75" hidden="1" x14ac:dyDescent="0.25">
      <c r="A747" s="31">
        <v>917</v>
      </c>
      <c r="B747" s="32" t="s">
        <v>414</v>
      </c>
      <c r="C747" s="32" t="s">
        <v>415</v>
      </c>
      <c r="D747" s="32" t="s">
        <v>87</v>
      </c>
      <c r="E747" s="32" t="s">
        <v>73</v>
      </c>
      <c r="F747" s="32" t="s">
        <v>2025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1185</v>
      </c>
    </row>
    <row r="748" spans="1:15" ht="15.75" hidden="1" x14ac:dyDescent="0.25">
      <c r="A748" s="31">
        <v>918</v>
      </c>
      <c r="B748" s="32" t="s">
        <v>1211</v>
      </c>
      <c r="C748" s="32" t="s">
        <v>1212</v>
      </c>
      <c r="D748" s="32" t="s">
        <v>72</v>
      </c>
      <c r="E748" s="32" t="s">
        <v>73</v>
      </c>
      <c r="F748" s="32" t="s">
        <v>2025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1180</v>
      </c>
    </row>
    <row r="749" spans="1:15" ht="15.75" hidden="1" x14ac:dyDescent="0.25">
      <c r="A749" s="31">
        <v>919</v>
      </c>
      <c r="B749" s="32" t="s">
        <v>280</v>
      </c>
      <c r="C749" s="32" t="s">
        <v>281</v>
      </c>
      <c r="D749" s="32" t="s">
        <v>87</v>
      </c>
      <c r="E749" s="32" t="s">
        <v>73</v>
      </c>
      <c r="F749" s="32" t="s">
        <v>2027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1178</v>
      </c>
    </row>
    <row r="750" spans="1:15" ht="15.75" x14ac:dyDescent="0.25">
      <c r="A750" s="31">
        <v>905</v>
      </c>
      <c r="B750" s="32" t="s">
        <v>1076</v>
      </c>
      <c r="C750" s="32" t="s">
        <v>1077</v>
      </c>
      <c r="D750" s="32" t="s">
        <v>72</v>
      </c>
      <c r="E750" s="32" t="s">
        <v>105</v>
      </c>
      <c r="F750" s="32" t="s">
        <v>2025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1206</v>
      </c>
    </row>
    <row r="751" spans="1:15" ht="31.5" hidden="1" x14ac:dyDescent="0.25">
      <c r="A751" s="31">
        <v>923</v>
      </c>
      <c r="B751" s="32" t="s">
        <v>1090</v>
      </c>
      <c r="C751" s="32" t="s">
        <v>1091</v>
      </c>
      <c r="D751" s="32" t="s">
        <v>72</v>
      </c>
      <c r="E751" s="32" t="s">
        <v>82</v>
      </c>
      <c r="F751" s="32" t="s">
        <v>2025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1189</v>
      </c>
    </row>
    <row r="752" spans="1:15" ht="31.5" x14ac:dyDescent="0.25">
      <c r="A752" s="30">
        <v>910</v>
      </c>
      <c r="B752" s="29" t="s">
        <v>208</v>
      </c>
      <c r="C752" s="29" t="s">
        <v>209</v>
      </c>
      <c r="D752" s="32" t="s">
        <v>130</v>
      </c>
      <c r="E752" s="32" t="s">
        <v>105</v>
      </c>
      <c r="F752" s="32" t="s">
        <v>2027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1201</v>
      </c>
    </row>
    <row r="753" spans="1:15" ht="15.75" hidden="1" x14ac:dyDescent="0.25">
      <c r="A753" s="31">
        <v>925</v>
      </c>
      <c r="B753" s="32" t="s">
        <v>490</v>
      </c>
      <c r="C753" s="32" t="s">
        <v>491</v>
      </c>
      <c r="D753" s="32" t="s">
        <v>87</v>
      </c>
      <c r="E753" s="32" t="s">
        <v>73</v>
      </c>
      <c r="F753" s="32" t="s">
        <v>2027</v>
      </c>
      <c r="G753" s="32" t="s">
        <v>77</v>
      </c>
      <c r="H753" s="32" t="s">
        <v>77</v>
      </c>
      <c r="I753" s="32" t="s">
        <v>77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74</v>
      </c>
      <c r="O753" s="32" t="s">
        <v>1183</v>
      </c>
    </row>
    <row r="754" spans="1:15" ht="15.75" x14ac:dyDescent="0.25">
      <c r="A754" s="31">
        <v>921</v>
      </c>
      <c r="B754" s="32" t="s">
        <v>1088</v>
      </c>
      <c r="C754" s="32" t="s">
        <v>1089</v>
      </c>
      <c r="D754" s="32" t="s">
        <v>72</v>
      </c>
      <c r="E754" s="32" t="s">
        <v>105</v>
      </c>
      <c r="F754" s="32" t="s">
        <v>2025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32" t="s">
        <v>1203</v>
      </c>
    </row>
    <row r="755" spans="1:15" ht="15.75" hidden="1" x14ac:dyDescent="0.25">
      <c r="A755" s="31">
        <v>927</v>
      </c>
      <c r="B755" s="32" t="s">
        <v>1914</v>
      </c>
      <c r="C755" s="32" t="s">
        <v>1922</v>
      </c>
      <c r="D755" s="32" t="s">
        <v>72</v>
      </c>
      <c r="E755" s="32" t="s">
        <v>73</v>
      </c>
      <c r="F755" s="32" t="s">
        <v>2025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2014</v>
      </c>
    </row>
    <row r="756" spans="1:15" ht="15.75" x14ac:dyDescent="0.25">
      <c r="A756" s="31">
        <v>924</v>
      </c>
      <c r="B756" s="32" t="s">
        <v>2160</v>
      </c>
      <c r="C756" s="29" t="s">
        <v>2163</v>
      </c>
      <c r="D756" s="29" t="s">
        <v>72</v>
      </c>
      <c r="E756" s="29" t="s">
        <v>105</v>
      </c>
      <c r="F756" s="32" t="s">
        <v>2025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74</v>
      </c>
      <c r="M756" s="32" t="s">
        <v>74</v>
      </c>
      <c r="N756" s="32" t="s">
        <v>77</v>
      </c>
      <c r="O756" s="32"/>
    </row>
    <row r="757" spans="1:15" ht="15.75" hidden="1" x14ac:dyDescent="0.25">
      <c r="A757" s="31">
        <v>929</v>
      </c>
      <c r="B757" s="32" t="s">
        <v>1964</v>
      </c>
      <c r="C757" s="32" t="s">
        <v>1923</v>
      </c>
      <c r="D757" s="32" t="s">
        <v>72</v>
      </c>
      <c r="E757" s="32" t="s">
        <v>73</v>
      </c>
      <c r="F757" s="32" t="s">
        <v>2025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32" t="s">
        <v>2014</v>
      </c>
    </row>
    <row r="758" spans="1:15" ht="15.75" hidden="1" x14ac:dyDescent="0.25">
      <c r="A758" s="31">
        <v>930</v>
      </c>
      <c r="B758" s="32" t="s">
        <v>1917</v>
      </c>
      <c r="C758" s="32" t="s">
        <v>1920</v>
      </c>
      <c r="D758" s="32" t="s">
        <v>72</v>
      </c>
      <c r="E758" s="32" t="s">
        <v>73</v>
      </c>
      <c r="F758" s="32" t="s">
        <v>2025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32" t="s">
        <v>2014</v>
      </c>
    </row>
    <row r="759" spans="1:15" ht="15.75" hidden="1" x14ac:dyDescent="0.25">
      <c r="A759" s="31">
        <v>931</v>
      </c>
      <c r="B759" s="32" t="s">
        <v>493</v>
      </c>
      <c r="C759" s="32" t="s">
        <v>494</v>
      </c>
      <c r="D759" s="32" t="s">
        <v>72</v>
      </c>
      <c r="E759" s="32" t="s">
        <v>73</v>
      </c>
      <c r="F759" s="32" t="s">
        <v>2025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77</v>
      </c>
      <c r="O759" s="32" t="s">
        <v>1178</v>
      </c>
    </row>
    <row r="760" spans="1:15" ht="15.75" hidden="1" x14ac:dyDescent="0.25">
      <c r="A760" s="31">
        <v>932</v>
      </c>
      <c r="B760" s="32" t="s">
        <v>418</v>
      </c>
      <c r="C760" s="32" t="s">
        <v>419</v>
      </c>
      <c r="D760" s="32" t="s">
        <v>72</v>
      </c>
      <c r="E760" s="32" t="s">
        <v>73</v>
      </c>
      <c r="F760" s="32" t="s">
        <v>2025</v>
      </c>
      <c r="G760" s="32" t="s">
        <v>77</v>
      </c>
      <c r="H760" s="32" t="s">
        <v>77</v>
      </c>
      <c r="I760" s="32" t="s">
        <v>77</v>
      </c>
      <c r="J760" s="32" t="s">
        <v>77</v>
      </c>
      <c r="K760" s="32" t="s">
        <v>74</v>
      </c>
      <c r="L760" s="32" t="s">
        <v>77</v>
      </c>
      <c r="M760" s="32" t="s">
        <v>74</v>
      </c>
      <c r="N760" s="32" t="s">
        <v>77</v>
      </c>
      <c r="O760" s="32" t="s">
        <v>1182</v>
      </c>
    </row>
    <row r="761" spans="1:15" ht="15.75" hidden="1" x14ac:dyDescent="0.25">
      <c r="A761" s="31">
        <v>933</v>
      </c>
      <c r="B761" s="32" t="s">
        <v>1943</v>
      </c>
      <c r="C761" s="32" t="s">
        <v>1942</v>
      </c>
      <c r="D761" s="32" t="s">
        <v>72</v>
      </c>
      <c r="E761" s="32" t="s">
        <v>82</v>
      </c>
      <c r="F761" s="32" t="s">
        <v>2025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77</v>
      </c>
      <c r="O761" s="32" t="s">
        <v>2014</v>
      </c>
    </row>
    <row r="762" spans="1:15" s="39" customFormat="1" ht="15.75" hidden="1" x14ac:dyDescent="0.25">
      <c r="A762" s="29">
        <v>934</v>
      </c>
      <c r="B762" s="29" t="s">
        <v>1898</v>
      </c>
      <c r="C762" s="29" t="s">
        <v>1899</v>
      </c>
      <c r="D762" s="32" t="s">
        <v>72</v>
      </c>
      <c r="E762" s="32" t="s">
        <v>82</v>
      </c>
      <c r="F762" s="32" t="s">
        <v>2025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2014</v>
      </c>
      <c r="O762" s="29" t="s">
        <v>2014</v>
      </c>
    </row>
    <row r="763" spans="1:15" s="39" customFormat="1" ht="15.75" hidden="1" x14ac:dyDescent="0.25">
      <c r="A763" s="31">
        <v>935</v>
      </c>
      <c r="B763" s="32" t="s">
        <v>284</v>
      </c>
      <c r="C763" s="32" t="s">
        <v>285</v>
      </c>
      <c r="D763" s="32" t="s">
        <v>87</v>
      </c>
      <c r="E763" s="32" t="s">
        <v>73</v>
      </c>
      <c r="F763" s="32" t="s">
        <v>2027</v>
      </c>
      <c r="G763" s="32" t="s">
        <v>77</v>
      </c>
      <c r="H763" s="32" t="s">
        <v>77</v>
      </c>
      <c r="I763" s="32" t="s">
        <v>77</v>
      </c>
      <c r="J763" s="32" t="s">
        <v>77</v>
      </c>
      <c r="K763" s="32" t="s">
        <v>74</v>
      </c>
      <c r="L763" s="32" t="s">
        <v>77</v>
      </c>
      <c r="M763" s="32" t="s">
        <v>74</v>
      </c>
      <c r="N763" s="32" t="s">
        <v>77</v>
      </c>
      <c r="O763" s="32" t="s">
        <v>1184</v>
      </c>
    </row>
    <row r="764" spans="1:15" s="39" customFormat="1" ht="15.75" x14ac:dyDescent="0.25">
      <c r="A764" s="31">
        <v>926</v>
      </c>
      <c r="B764" s="32" t="s">
        <v>2196</v>
      </c>
      <c r="C764" s="29" t="s">
        <v>2487</v>
      </c>
      <c r="D764" s="29"/>
      <c r="E764" s="30" t="s">
        <v>105</v>
      </c>
      <c r="F764" s="32" t="s">
        <v>1298</v>
      </c>
      <c r="G764" s="32" t="s">
        <v>1298</v>
      </c>
      <c r="H764" s="32" t="s">
        <v>1298</v>
      </c>
      <c r="I764" s="32" t="s">
        <v>1298</v>
      </c>
      <c r="J764" s="32" t="s">
        <v>1298</v>
      </c>
      <c r="K764" s="32" t="s">
        <v>1298</v>
      </c>
      <c r="L764" s="32" t="s">
        <v>1298</v>
      </c>
      <c r="M764" s="32" t="s">
        <v>1298</v>
      </c>
      <c r="N764" s="32"/>
      <c r="O764" s="32"/>
    </row>
    <row r="765" spans="1:15" s="39" customFormat="1" ht="15.75" x14ac:dyDescent="0.25">
      <c r="A765" s="31">
        <v>928</v>
      </c>
      <c r="B765" s="32" t="s">
        <v>1900</v>
      </c>
      <c r="C765" s="32" t="s">
        <v>1904</v>
      </c>
      <c r="D765" s="32" t="s">
        <v>72</v>
      </c>
      <c r="E765" s="32" t="s">
        <v>105</v>
      </c>
      <c r="F765" s="32" t="s">
        <v>2025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32" t="s">
        <v>2014</v>
      </c>
    </row>
    <row r="766" spans="1:15" s="39" customFormat="1" ht="15.75" hidden="1" x14ac:dyDescent="0.25">
      <c r="A766" s="31">
        <v>938</v>
      </c>
      <c r="B766" s="32" t="s">
        <v>1096</v>
      </c>
      <c r="C766" s="29" t="s">
        <v>1097</v>
      </c>
      <c r="D766" s="32" t="s">
        <v>72</v>
      </c>
      <c r="E766" s="32" t="s">
        <v>73</v>
      </c>
      <c r="F766" s="32" t="s">
        <v>2025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29" t="s">
        <v>1186</v>
      </c>
    </row>
    <row r="767" spans="1:15" s="39" customFormat="1" ht="15.75" hidden="1" x14ac:dyDescent="0.25">
      <c r="A767" s="31">
        <v>939</v>
      </c>
      <c r="B767" s="32" t="s">
        <v>1098</v>
      </c>
      <c r="C767" s="32" t="s">
        <v>1099</v>
      </c>
      <c r="D767" s="32" t="s">
        <v>72</v>
      </c>
      <c r="E767" s="32" t="s">
        <v>73</v>
      </c>
      <c r="F767" s="32" t="s">
        <v>2025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1182</v>
      </c>
    </row>
    <row r="768" spans="1:15" s="39" customFormat="1" ht="15.75" x14ac:dyDescent="0.25">
      <c r="A768" s="31">
        <v>936</v>
      </c>
      <c r="B768" s="32" t="s">
        <v>1092</v>
      </c>
      <c r="C768" s="32" t="s">
        <v>1093</v>
      </c>
      <c r="D768" s="32" t="s">
        <v>72</v>
      </c>
      <c r="E768" s="32" t="s">
        <v>105</v>
      </c>
      <c r="F768" s="32" t="s">
        <v>2025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32" t="s">
        <v>1206</v>
      </c>
    </row>
    <row r="769" spans="1:15" s="39" customFormat="1" ht="15.75" x14ac:dyDescent="0.25">
      <c r="A769" s="31">
        <v>937</v>
      </c>
      <c r="B769" s="32" t="s">
        <v>1094</v>
      </c>
      <c r="C769" s="32" t="s">
        <v>1095</v>
      </c>
      <c r="D769" s="32" t="s">
        <v>72</v>
      </c>
      <c r="E769" s="32" t="s">
        <v>105</v>
      </c>
      <c r="F769" s="32" t="s">
        <v>2025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39" customFormat="1" ht="15.75" x14ac:dyDescent="0.25">
      <c r="A770" s="31">
        <v>940</v>
      </c>
      <c r="B770" s="32" t="s">
        <v>210</v>
      </c>
      <c r="C770" s="32" t="s">
        <v>211</v>
      </c>
      <c r="D770" s="32" t="s">
        <v>87</v>
      </c>
      <c r="E770" s="32" t="s">
        <v>105</v>
      </c>
      <c r="F770" s="32" t="s">
        <v>2027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1201</v>
      </c>
    </row>
    <row r="771" spans="1:15" s="39" customFormat="1" ht="15.75" hidden="1" x14ac:dyDescent="0.25">
      <c r="A771" s="31">
        <v>943</v>
      </c>
      <c r="B771" s="32" t="s">
        <v>286</v>
      </c>
      <c r="C771" s="32" t="s">
        <v>557</v>
      </c>
      <c r="D771" s="32" t="s">
        <v>87</v>
      </c>
      <c r="E771" s="32" t="s">
        <v>73</v>
      </c>
      <c r="F771" s="32" t="s">
        <v>2025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1180</v>
      </c>
    </row>
    <row r="772" spans="1:15" s="39" customFormat="1" ht="15.75" x14ac:dyDescent="0.25">
      <c r="A772" s="31">
        <v>941</v>
      </c>
      <c r="B772" s="32" t="s">
        <v>1100</v>
      </c>
      <c r="C772" s="29" t="s">
        <v>1101</v>
      </c>
      <c r="D772" s="32" t="s">
        <v>72</v>
      </c>
      <c r="E772" s="32" t="s">
        <v>105</v>
      </c>
      <c r="F772" s="32" t="s">
        <v>2025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1203</v>
      </c>
    </row>
    <row r="773" spans="1:15" s="39" customFormat="1" ht="15.75" hidden="1" x14ac:dyDescent="0.25">
      <c r="A773" s="31">
        <v>945</v>
      </c>
      <c r="B773" s="32" t="s">
        <v>1106</v>
      </c>
      <c r="C773" s="29" t="s">
        <v>1107</v>
      </c>
      <c r="D773" s="32" t="s">
        <v>72</v>
      </c>
      <c r="E773" s="32" t="s">
        <v>82</v>
      </c>
      <c r="F773" s="32" t="s">
        <v>2025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1189</v>
      </c>
    </row>
    <row r="774" spans="1:15" s="39" customFormat="1" ht="15.75" hidden="1" x14ac:dyDescent="0.25">
      <c r="A774" s="31">
        <v>946</v>
      </c>
      <c r="B774" s="32" t="s">
        <v>1192</v>
      </c>
      <c r="C774" s="32" t="s">
        <v>1193</v>
      </c>
      <c r="D774" s="32" t="s">
        <v>72</v>
      </c>
      <c r="E774" s="32" t="s">
        <v>73</v>
      </c>
      <c r="F774" s="32" t="s">
        <v>2025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32" t="s">
        <v>1184</v>
      </c>
    </row>
    <row r="775" spans="1:15" s="39" customFormat="1" ht="15.75" hidden="1" x14ac:dyDescent="0.25">
      <c r="A775" s="31">
        <v>947</v>
      </c>
      <c r="B775" s="32" t="s">
        <v>83</v>
      </c>
      <c r="C775" s="32" t="s">
        <v>84</v>
      </c>
      <c r="D775" s="32" t="s">
        <v>72</v>
      </c>
      <c r="E775" s="32" t="s">
        <v>73</v>
      </c>
      <c r="F775" s="32" t="s">
        <v>2027</v>
      </c>
      <c r="G775" s="32" t="s">
        <v>77</v>
      </c>
      <c r="H775" s="32" t="s">
        <v>77</v>
      </c>
      <c r="I775" s="32" t="s">
        <v>74</v>
      </c>
      <c r="J775" s="32" t="s">
        <v>74</v>
      </c>
      <c r="K775" s="32" t="s">
        <v>74</v>
      </c>
      <c r="L775" s="32" t="s">
        <v>74</v>
      </c>
      <c r="M775" s="32" t="s">
        <v>74</v>
      </c>
      <c r="N775" s="32" t="s">
        <v>74</v>
      </c>
      <c r="O775" s="32" t="s">
        <v>1182</v>
      </c>
    </row>
    <row r="776" spans="1:15" s="39" customFormat="1" ht="15.75" x14ac:dyDescent="0.25">
      <c r="A776" s="31">
        <v>942</v>
      </c>
      <c r="B776" s="32" t="s">
        <v>1102</v>
      </c>
      <c r="C776" s="32" t="s">
        <v>1103</v>
      </c>
      <c r="D776" s="32" t="s">
        <v>72</v>
      </c>
      <c r="E776" s="32" t="s">
        <v>105</v>
      </c>
      <c r="F776" s="32" t="s">
        <v>2025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74</v>
      </c>
      <c r="O776" s="29" t="s">
        <v>1206</v>
      </c>
    </row>
    <row r="777" spans="1:15" s="39" customFormat="1" ht="31.5" hidden="1" x14ac:dyDescent="0.25">
      <c r="A777" s="31">
        <v>949</v>
      </c>
      <c r="B777" s="32" t="s">
        <v>456</v>
      </c>
      <c r="C777" s="32" t="s">
        <v>457</v>
      </c>
      <c r="D777" s="32" t="s">
        <v>130</v>
      </c>
      <c r="E777" s="32" t="s">
        <v>73</v>
      </c>
      <c r="F777" s="32" t="s">
        <v>2025</v>
      </c>
      <c r="G777" s="32" t="s">
        <v>77</v>
      </c>
      <c r="H777" s="32" t="s">
        <v>74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74</v>
      </c>
      <c r="N777" s="32" t="s">
        <v>74</v>
      </c>
      <c r="O777" s="32" t="s">
        <v>1187</v>
      </c>
    </row>
    <row r="778" spans="1:15" s="39" customFormat="1" ht="15.75" x14ac:dyDescent="0.25">
      <c r="A778" s="31">
        <v>944</v>
      </c>
      <c r="B778" s="32" t="s">
        <v>1104</v>
      </c>
      <c r="C778" s="29" t="s">
        <v>1105</v>
      </c>
      <c r="D778" s="32" t="s">
        <v>72</v>
      </c>
      <c r="E778" s="32" t="s">
        <v>105</v>
      </c>
      <c r="F778" s="32" t="s">
        <v>2025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77</v>
      </c>
      <c r="O778" s="29" t="s">
        <v>1177</v>
      </c>
    </row>
    <row r="779" spans="1:15" s="39" customFormat="1" ht="15.75" hidden="1" x14ac:dyDescent="0.25">
      <c r="A779" s="31">
        <v>951</v>
      </c>
      <c r="B779" s="32" t="s">
        <v>348</v>
      </c>
      <c r="C779" s="32" t="s">
        <v>349</v>
      </c>
      <c r="D779" s="32" t="s">
        <v>87</v>
      </c>
      <c r="E779" s="32" t="s">
        <v>73</v>
      </c>
      <c r="F779" s="32" t="s">
        <v>2025</v>
      </c>
      <c r="G779" s="32" t="s">
        <v>77</v>
      </c>
      <c r="H779" s="32" t="s">
        <v>77</v>
      </c>
      <c r="I779" s="32" t="s">
        <v>77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1181</v>
      </c>
    </row>
    <row r="780" spans="1:15" s="39" customFormat="1" ht="15.75" hidden="1" x14ac:dyDescent="0.25">
      <c r="A780" s="31">
        <v>952</v>
      </c>
      <c r="B780" s="32" t="s">
        <v>288</v>
      </c>
      <c r="C780" s="32" t="s">
        <v>289</v>
      </c>
      <c r="D780" s="32" t="s">
        <v>87</v>
      </c>
      <c r="E780" s="32" t="s">
        <v>73</v>
      </c>
      <c r="F780" s="32" t="s">
        <v>2025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77</v>
      </c>
      <c r="M780" s="32" t="s">
        <v>74</v>
      </c>
      <c r="N780" s="32" t="s">
        <v>77</v>
      </c>
      <c r="O780" s="32" t="s">
        <v>1178</v>
      </c>
    </row>
    <row r="781" spans="1:15" s="39" customFormat="1" ht="15.75" hidden="1" x14ac:dyDescent="0.25">
      <c r="A781" s="31">
        <v>953</v>
      </c>
      <c r="B781" s="32" t="s">
        <v>2123</v>
      </c>
      <c r="C781" s="32" t="s">
        <v>2124</v>
      </c>
      <c r="D781" s="32" t="s">
        <v>87</v>
      </c>
      <c r="E781" s="32" t="s">
        <v>73</v>
      </c>
      <c r="F781" s="32" t="s">
        <v>74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74</v>
      </c>
      <c r="M781" s="32" t="s">
        <v>74</v>
      </c>
      <c r="N781" s="32" t="s">
        <v>74</v>
      </c>
      <c r="O781" s="32" t="s">
        <v>1183</v>
      </c>
    </row>
    <row r="782" spans="1:15" s="39" customFormat="1" ht="15.75" x14ac:dyDescent="0.25">
      <c r="A782" s="31">
        <v>948</v>
      </c>
      <c r="B782" s="32" t="s">
        <v>1108</v>
      </c>
      <c r="C782" s="29" t="s">
        <v>1109</v>
      </c>
      <c r="D782" s="32" t="s">
        <v>87</v>
      </c>
      <c r="E782" s="32" t="s">
        <v>105</v>
      </c>
      <c r="F782" s="32" t="s">
        <v>2025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77</v>
      </c>
      <c r="O782" s="29" t="s">
        <v>1207</v>
      </c>
    </row>
    <row r="783" spans="1:15" s="39" customFormat="1" ht="15.75" hidden="1" x14ac:dyDescent="0.25">
      <c r="A783" s="31">
        <v>955</v>
      </c>
      <c r="B783" s="32" t="s">
        <v>1112</v>
      </c>
      <c r="C783" s="29" t="s">
        <v>1113</v>
      </c>
      <c r="D783" s="32" t="s">
        <v>72</v>
      </c>
      <c r="E783" s="32" t="s">
        <v>73</v>
      </c>
      <c r="F783" s="32" t="s">
        <v>2025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74</v>
      </c>
      <c r="M783" s="32" t="s">
        <v>74</v>
      </c>
      <c r="N783" s="32" t="s">
        <v>77</v>
      </c>
      <c r="O783" s="29" t="s">
        <v>1178</v>
      </c>
    </row>
    <row r="784" spans="1:15" s="39" customFormat="1" ht="15.75" x14ac:dyDescent="0.25">
      <c r="A784" s="31">
        <v>950</v>
      </c>
      <c r="B784" s="32" t="s">
        <v>216</v>
      </c>
      <c r="C784" s="32" t="s">
        <v>217</v>
      </c>
      <c r="D784" s="32" t="s">
        <v>87</v>
      </c>
      <c r="E784" s="32" t="s">
        <v>105</v>
      </c>
      <c r="F784" s="32" t="s">
        <v>2027</v>
      </c>
      <c r="G784" s="32" t="s">
        <v>77</v>
      </c>
      <c r="H784" s="32" t="s">
        <v>77</v>
      </c>
      <c r="I784" s="32" t="s">
        <v>77</v>
      </c>
      <c r="J784" s="32" t="s">
        <v>77</v>
      </c>
      <c r="K784" s="32" t="s">
        <v>74</v>
      </c>
      <c r="L784" s="32" t="s">
        <v>77</v>
      </c>
      <c r="M784" s="32" t="s">
        <v>74</v>
      </c>
      <c r="N784" s="32" t="s">
        <v>77</v>
      </c>
      <c r="O784" s="32" t="s">
        <v>1201</v>
      </c>
    </row>
    <row r="785" spans="1:15" s="39" customFormat="1" ht="15.75" hidden="1" x14ac:dyDescent="0.25">
      <c r="A785" s="31">
        <v>957</v>
      </c>
      <c r="B785" s="32" t="s">
        <v>460</v>
      </c>
      <c r="C785" s="32" t="s">
        <v>461</v>
      </c>
      <c r="D785" s="32" t="s">
        <v>72</v>
      </c>
      <c r="E785" s="32" t="s">
        <v>73</v>
      </c>
      <c r="F785" s="32" t="s">
        <v>2027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77</v>
      </c>
      <c r="M785" s="32" t="s">
        <v>74</v>
      </c>
      <c r="N785" s="32" t="s">
        <v>77</v>
      </c>
      <c r="O785" s="32" t="s">
        <v>1185</v>
      </c>
    </row>
    <row r="786" spans="1:15" s="39" customFormat="1" ht="15.75" hidden="1" x14ac:dyDescent="0.25">
      <c r="A786" s="31">
        <v>958</v>
      </c>
      <c r="B786" s="32" t="s">
        <v>1116</v>
      </c>
      <c r="C786" s="29" t="s">
        <v>1117</v>
      </c>
      <c r="D786" s="32" t="s">
        <v>72</v>
      </c>
      <c r="E786" s="32" t="s">
        <v>73</v>
      </c>
      <c r="F786" s="32" t="s">
        <v>2025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1186</v>
      </c>
    </row>
    <row r="787" spans="1:15" s="39" customFormat="1" ht="15.75" hidden="1" x14ac:dyDescent="0.25">
      <c r="A787" s="31">
        <v>959</v>
      </c>
      <c r="B787" s="32" t="s">
        <v>2166</v>
      </c>
      <c r="C787" s="29" t="s">
        <v>2170</v>
      </c>
      <c r="D787" s="29" t="s">
        <v>72</v>
      </c>
      <c r="E787" s="29" t="s">
        <v>82</v>
      </c>
      <c r="F787" s="32" t="s">
        <v>2025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/>
    </row>
    <row r="788" spans="1:15" s="62" customFormat="1" ht="15.75" hidden="1" x14ac:dyDescent="0.25">
      <c r="A788" s="31">
        <v>960</v>
      </c>
      <c r="B788" s="32" t="s">
        <v>1118</v>
      </c>
      <c r="C788" s="29" t="s">
        <v>1119</v>
      </c>
      <c r="D788" s="32" t="s">
        <v>72</v>
      </c>
      <c r="E788" s="32" t="s">
        <v>90</v>
      </c>
      <c r="F788" s="32" t="s">
        <v>2025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29" t="s">
        <v>1177</v>
      </c>
    </row>
    <row r="789" spans="1:15" s="62" customFormat="1" ht="15.75" hidden="1" x14ac:dyDescent="0.25">
      <c r="A789" s="31">
        <v>961</v>
      </c>
      <c r="B789" s="32" t="s">
        <v>85</v>
      </c>
      <c r="C789" s="32" t="s">
        <v>86</v>
      </c>
      <c r="D789" s="32" t="s">
        <v>87</v>
      </c>
      <c r="E789" s="32" t="s">
        <v>73</v>
      </c>
      <c r="F789" s="32" t="s">
        <v>2025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32" t="s">
        <v>1181</v>
      </c>
    </row>
    <row r="790" spans="1:15" s="62" customFormat="1" ht="15.75" hidden="1" x14ac:dyDescent="0.25">
      <c r="A790" s="31">
        <v>962</v>
      </c>
      <c r="B790" s="32" t="s">
        <v>1120</v>
      </c>
      <c r="C790" s="29" t="s">
        <v>1121</v>
      </c>
      <c r="D790" s="32" t="s">
        <v>72</v>
      </c>
      <c r="E790" s="32" t="s">
        <v>90</v>
      </c>
      <c r="F790" s="32" t="s">
        <v>2025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29" t="s">
        <v>1177</v>
      </c>
    </row>
    <row r="791" spans="1:15" s="62" customFormat="1" ht="15.75" hidden="1" x14ac:dyDescent="0.25">
      <c r="A791" s="31">
        <v>963</v>
      </c>
      <c r="B791" s="32" t="s">
        <v>1122</v>
      </c>
      <c r="C791" s="29" t="s">
        <v>1123</v>
      </c>
      <c r="D791" s="32" t="s">
        <v>72</v>
      </c>
      <c r="E791" s="32" t="s">
        <v>82</v>
      </c>
      <c r="F791" s="32" t="s">
        <v>2025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29" t="s">
        <v>1188</v>
      </c>
    </row>
    <row r="792" spans="1:15" s="62" customFormat="1" ht="15.75" x14ac:dyDescent="0.25">
      <c r="A792" s="31">
        <v>954</v>
      </c>
      <c r="B792" s="32" t="s">
        <v>1110</v>
      </c>
      <c r="C792" s="29" t="s">
        <v>1111</v>
      </c>
      <c r="D792" s="32" t="s">
        <v>72</v>
      </c>
      <c r="E792" s="32" t="s">
        <v>105</v>
      </c>
      <c r="F792" s="32" t="s">
        <v>2025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77</v>
      </c>
      <c r="L792" s="32" t="s">
        <v>77</v>
      </c>
      <c r="M792" s="32" t="s">
        <v>77</v>
      </c>
      <c r="N792" s="32" t="s">
        <v>77</v>
      </c>
      <c r="O792" s="29" t="s">
        <v>1207</v>
      </c>
    </row>
    <row r="793" spans="1:15" s="62" customFormat="1" ht="15.75" x14ac:dyDescent="0.25">
      <c r="A793" s="31">
        <v>956</v>
      </c>
      <c r="B793" s="32" t="s">
        <v>1114</v>
      </c>
      <c r="C793" s="29" t="s">
        <v>1115</v>
      </c>
      <c r="D793" s="29" t="s">
        <v>72</v>
      </c>
      <c r="E793" s="29" t="s">
        <v>105</v>
      </c>
      <c r="F793" s="32" t="s">
        <v>2025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29" t="s">
        <v>1207</v>
      </c>
    </row>
    <row r="794" spans="1:15" s="62" customFormat="1" ht="15.75" hidden="1" x14ac:dyDescent="0.25">
      <c r="A794" s="31">
        <v>966</v>
      </c>
      <c r="B794" s="32" t="s">
        <v>2149</v>
      </c>
      <c r="C794" s="32" t="s">
        <v>2138</v>
      </c>
      <c r="D794" s="32" t="s">
        <v>72</v>
      </c>
      <c r="E794" s="32" t="s">
        <v>73</v>
      </c>
      <c r="F794" s="32" t="s">
        <v>2025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/>
    </row>
    <row r="795" spans="1:15" s="62" customFormat="1" ht="15.75" hidden="1" x14ac:dyDescent="0.25">
      <c r="A795" s="31">
        <v>967</v>
      </c>
      <c r="B795" s="32" t="s">
        <v>1127</v>
      </c>
      <c r="C795" s="29" t="s">
        <v>1128</v>
      </c>
      <c r="D795" s="32" t="s">
        <v>72</v>
      </c>
      <c r="E795" s="32" t="s">
        <v>73</v>
      </c>
      <c r="F795" s="32" t="s">
        <v>2025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29" t="s">
        <v>1184</v>
      </c>
    </row>
    <row r="796" spans="1:15" s="62" customFormat="1" ht="15.75" hidden="1" x14ac:dyDescent="0.25">
      <c r="A796" s="31">
        <v>968</v>
      </c>
      <c r="B796" s="32" t="s">
        <v>486</v>
      </c>
      <c r="C796" s="32" t="s">
        <v>487</v>
      </c>
      <c r="D796" s="32" t="s">
        <v>87</v>
      </c>
      <c r="E796" s="32" t="s">
        <v>90</v>
      </c>
      <c r="F796" s="32" t="s">
        <v>2027</v>
      </c>
      <c r="G796" s="32" t="s">
        <v>77</v>
      </c>
      <c r="H796" s="32" t="s">
        <v>77</v>
      </c>
      <c r="I796" s="32" t="s">
        <v>77</v>
      </c>
      <c r="J796" s="32" t="s">
        <v>77</v>
      </c>
      <c r="K796" s="32" t="s">
        <v>74</v>
      </c>
      <c r="L796" s="32" t="s">
        <v>77</v>
      </c>
      <c r="M796" s="32" t="s">
        <v>74</v>
      </c>
      <c r="N796" s="32" t="s">
        <v>77</v>
      </c>
      <c r="O796" s="32" t="s">
        <v>1177</v>
      </c>
    </row>
    <row r="797" spans="1:15" s="80" customFormat="1" ht="15.75" x14ac:dyDescent="0.25">
      <c r="A797" s="82">
        <v>964</v>
      </c>
      <c r="B797" s="83" t="s">
        <v>1124</v>
      </c>
      <c r="C797" s="84" t="s">
        <v>1125</v>
      </c>
      <c r="D797" s="83" t="s">
        <v>72</v>
      </c>
      <c r="E797" s="83" t="s">
        <v>105</v>
      </c>
      <c r="F797" s="32" t="s">
        <v>2025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77</v>
      </c>
      <c r="O797" s="84" t="s">
        <v>1203</v>
      </c>
    </row>
    <row r="798" spans="1:15" s="80" customFormat="1" ht="15.75" hidden="1" x14ac:dyDescent="0.25">
      <c r="A798" s="82">
        <v>970</v>
      </c>
      <c r="B798" s="83" t="s">
        <v>1129</v>
      </c>
      <c r="C798" s="84" t="s">
        <v>1130</v>
      </c>
      <c r="D798" s="84" t="s">
        <v>72</v>
      </c>
      <c r="E798" s="84" t="s">
        <v>90</v>
      </c>
      <c r="F798" s="32" t="s">
        <v>2025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4" t="s">
        <v>1178</v>
      </c>
    </row>
    <row r="799" spans="1:15" s="80" customFormat="1" ht="15.75" hidden="1" x14ac:dyDescent="0.25">
      <c r="A799" s="82">
        <v>971</v>
      </c>
      <c r="B799" s="83" t="s">
        <v>501</v>
      </c>
      <c r="C799" s="83" t="s">
        <v>502</v>
      </c>
      <c r="D799" s="83" t="s">
        <v>72</v>
      </c>
      <c r="E799" s="83" t="s">
        <v>73</v>
      </c>
      <c r="F799" s="32" t="s">
        <v>2025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3" t="s">
        <v>1178</v>
      </c>
    </row>
    <row r="800" spans="1:15" s="80" customFormat="1" ht="31.5" hidden="1" x14ac:dyDescent="0.25">
      <c r="A800" s="82">
        <v>972</v>
      </c>
      <c r="B800" s="83" t="s">
        <v>292</v>
      </c>
      <c r="C800" s="83" t="s">
        <v>293</v>
      </c>
      <c r="D800" s="83" t="s">
        <v>130</v>
      </c>
      <c r="E800" s="83" t="s">
        <v>73</v>
      </c>
      <c r="F800" s="32" t="s">
        <v>2025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77</v>
      </c>
      <c r="L800" s="32" t="s">
        <v>77</v>
      </c>
      <c r="M800" s="32" t="s">
        <v>77</v>
      </c>
      <c r="N800" s="32" t="s">
        <v>77</v>
      </c>
      <c r="O800" s="83" t="s">
        <v>1181</v>
      </c>
    </row>
    <row r="801" spans="1:15" s="80" customFormat="1" ht="15.75" hidden="1" x14ac:dyDescent="0.25">
      <c r="A801" s="82">
        <v>973</v>
      </c>
      <c r="B801" s="83" t="s">
        <v>1082</v>
      </c>
      <c r="C801" s="83" t="s">
        <v>1083</v>
      </c>
      <c r="D801" s="83" t="s">
        <v>72</v>
      </c>
      <c r="E801" s="83" t="s">
        <v>82</v>
      </c>
      <c r="F801" s="32" t="s">
        <v>2025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77</v>
      </c>
      <c r="M801" s="32" t="s">
        <v>74</v>
      </c>
      <c r="N801" s="32" t="s">
        <v>77</v>
      </c>
      <c r="O801" s="83" t="s">
        <v>1177</v>
      </c>
    </row>
    <row r="802" spans="1:15" s="80" customFormat="1" ht="15.75" hidden="1" x14ac:dyDescent="0.25">
      <c r="A802" s="82">
        <v>974</v>
      </c>
      <c r="B802" s="83" t="s">
        <v>1133</v>
      </c>
      <c r="C802" s="84" t="s">
        <v>1134</v>
      </c>
      <c r="D802" s="83" t="s">
        <v>72</v>
      </c>
      <c r="E802" s="84" t="s">
        <v>73</v>
      </c>
      <c r="F802" s="32" t="s">
        <v>2025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74</v>
      </c>
      <c r="O802" s="84" t="s">
        <v>1181</v>
      </c>
    </row>
    <row r="803" spans="1:15" s="80" customFormat="1" ht="15.75" hidden="1" x14ac:dyDescent="0.25">
      <c r="A803" s="82">
        <v>976</v>
      </c>
      <c r="B803" s="83" t="s">
        <v>503</v>
      </c>
      <c r="C803" s="83" t="s">
        <v>504</v>
      </c>
      <c r="D803" s="83" t="s">
        <v>72</v>
      </c>
      <c r="E803" s="83" t="s">
        <v>73</v>
      </c>
      <c r="F803" s="32" t="s">
        <v>2025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3" t="s">
        <v>1181</v>
      </c>
    </row>
    <row r="804" spans="1:15" s="80" customFormat="1" ht="15.75" hidden="1" x14ac:dyDescent="0.25">
      <c r="A804" s="82">
        <v>977</v>
      </c>
      <c r="B804" s="83" t="s">
        <v>1892</v>
      </c>
      <c r="C804" s="84" t="s">
        <v>1893</v>
      </c>
      <c r="D804" s="83" t="s">
        <v>72</v>
      </c>
      <c r="E804" s="84" t="s">
        <v>73</v>
      </c>
      <c r="F804" s="32" t="s">
        <v>2025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77</v>
      </c>
      <c r="O804" s="84" t="s">
        <v>2014</v>
      </c>
    </row>
    <row r="805" spans="1:15" s="80" customFormat="1" ht="15.75" hidden="1" x14ac:dyDescent="0.25">
      <c r="A805" s="82">
        <v>978</v>
      </c>
      <c r="B805" s="83" t="s">
        <v>1135</v>
      </c>
      <c r="C805" s="84" t="s">
        <v>1136</v>
      </c>
      <c r="D805" s="83" t="s">
        <v>72</v>
      </c>
      <c r="E805" s="84" t="s">
        <v>73</v>
      </c>
      <c r="F805" s="32" t="s">
        <v>2025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3" t="s">
        <v>1185</v>
      </c>
    </row>
    <row r="806" spans="1:15" s="80" customFormat="1" ht="15.75" hidden="1" x14ac:dyDescent="0.25">
      <c r="A806" s="82">
        <v>979</v>
      </c>
      <c r="B806" s="83" t="s">
        <v>1137</v>
      </c>
      <c r="C806" s="84" t="s">
        <v>1138</v>
      </c>
      <c r="D806" s="83" t="s">
        <v>72</v>
      </c>
      <c r="E806" s="84" t="s">
        <v>73</v>
      </c>
      <c r="F806" s="32" t="s">
        <v>2025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77</v>
      </c>
      <c r="M806" s="32" t="s">
        <v>74</v>
      </c>
      <c r="N806" s="32" t="s">
        <v>74</v>
      </c>
      <c r="O806" s="84" t="s">
        <v>1178</v>
      </c>
    </row>
    <row r="807" spans="1:15" s="80" customFormat="1" ht="15.75" hidden="1" x14ac:dyDescent="0.25">
      <c r="A807" s="82">
        <v>980</v>
      </c>
      <c r="B807" s="83" t="s">
        <v>1139</v>
      </c>
      <c r="C807" s="84" t="s">
        <v>1140</v>
      </c>
      <c r="D807" s="83" t="s">
        <v>72</v>
      </c>
      <c r="E807" s="84" t="s">
        <v>73</v>
      </c>
      <c r="F807" s="32" t="s">
        <v>2025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74</v>
      </c>
      <c r="O807" s="84" t="s">
        <v>1183</v>
      </c>
    </row>
    <row r="808" spans="1:15" s="80" customFormat="1" ht="15.75" hidden="1" x14ac:dyDescent="0.25">
      <c r="A808" s="82">
        <v>981</v>
      </c>
      <c r="B808" s="83" t="s">
        <v>1141</v>
      </c>
      <c r="C808" s="84" t="s">
        <v>1142</v>
      </c>
      <c r="D808" s="83" t="s">
        <v>72</v>
      </c>
      <c r="E808" s="84" t="s">
        <v>73</v>
      </c>
      <c r="F808" s="32" t="s">
        <v>2025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84" t="s">
        <v>1183</v>
      </c>
    </row>
    <row r="809" spans="1:15" s="80" customFormat="1" ht="15.75" hidden="1" x14ac:dyDescent="0.25">
      <c r="A809" s="82">
        <v>983</v>
      </c>
      <c r="B809" s="83" t="s">
        <v>1143</v>
      </c>
      <c r="C809" s="84" t="s">
        <v>1144</v>
      </c>
      <c r="D809" s="83" t="s">
        <v>72</v>
      </c>
      <c r="E809" s="83" t="s">
        <v>73</v>
      </c>
      <c r="F809" s="32" t="s">
        <v>2025</v>
      </c>
      <c r="G809" s="32" t="s">
        <v>77</v>
      </c>
      <c r="H809" s="32" t="s">
        <v>74</v>
      </c>
      <c r="I809" s="32" t="s">
        <v>74</v>
      </c>
      <c r="J809" s="32" t="s">
        <v>74</v>
      </c>
      <c r="K809" s="32" t="s">
        <v>77</v>
      </c>
      <c r="L809" s="32" t="s">
        <v>77</v>
      </c>
      <c r="M809" s="32" t="s">
        <v>74</v>
      </c>
      <c r="N809" s="32" t="s">
        <v>74</v>
      </c>
      <c r="O809" s="83" t="s">
        <v>1184</v>
      </c>
    </row>
    <row r="810" spans="1:15" s="62" customFormat="1" ht="15.75" hidden="1" x14ac:dyDescent="0.25">
      <c r="A810" s="31">
        <v>984</v>
      </c>
      <c r="B810" s="32" t="s">
        <v>1145</v>
      </c>
      <c r="C810" s="29" t="s">
        <v>1146</v>
      </c>
      <c r="D810" s="29" t="s">
        <v>72</v>
      </c>
      <c r="E810" s="29" t="s">
        <v>90</v>
      </c>
      <c r="F810" s="32" t="s">
        <v>2025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74</v>
      </c>
      <c r="L810" s="32" t="s">
        <v>74</v>
      </c>
      <c r="M810" s="32" t="s">
        <v>74</v>
      </c>
      <c r="N810" s="32" t="s">
        <v>77</v>
      </c>
      <c r="O810" s="29" t="s">
        <v>1179</v>
      </c>
    </row>
    <row r="811" spans="1:15" s="111" customFormat="1" ht="15.75" x14ac:dyDescent="0.25">
      <c r="A811" s="31">
        <v>965</v>
      </c>
      <c r="B811" s="32" t="s">
        <v>1126</v>
      </c>
      <c r="C811" s="29" t="s">
        <v>2118</v>
      </c>
      <c r="D811" s="32" t="s">
        <v>72</v>
      </c>
      <c r="E811" s="32" t="s">
        <v>105</v>
      </c>
      <c r="F811" s="32" t="s">
        <v>2025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74</v>
      </c>
      <c r="O811" s="29" t="s">
        <v>2119</v>
      </c>
    </row>
    <row r="812" spans="1:15" s="111" customFormat="1" ht="15.75" x14ac:dyDescent="0.25">
      <c r="A812" s="31">
        <v>969</v>
      </c>
      <c r="B812" s="32" t="s">
        <v>214</v>
      </c>
      <c r="C812" s="32" t="s">
        <v>215</v>
      </c>
      <c r="D812" s="32" t="s">
        <v>72</v>
      </c>
      <c r="E812" s="32" t="s">
        <v>105</v>
      </c>
      <c r="F812" s="32" t="s">
        <v>2027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77</v>
      </c>
      <c r="L812" s="32" t="s">
        <v>77</v>
      </c>
      <c r="M812" s="32" t="s">
        <v>77</v>
      </c>
      <c r="N812" s="32" t="s">
        <v>77</v>
      </c>
      <c r="O812" s="32" t="s">
        <v>1201</v>
      </c>
    </row>
    <row r="813" spans="1:15" s="111" customFormat="1" ht="15.75" x14ac:dyDescent="0.25">
      <c r="A813" s="31">
        <v>985</v>
      </c>
      <c r="B813" s="32" t="s">
        <v>1147</v>
      </c>
      <c r="C813" s="29" t="s">
        <v>1148</v>
      </c>
      <c r="D813" s="29" t="s">
        <v>72</v>
      </c>
      <c r="E813" s="29" t="s">
        <v>105</v>
      </c>
      <c r="F813" s="32" t="s">
        <v>2025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74</v>
      </c>
      <c r="L813" s="32" t="s">
        <v>77</v>
      </c>
      <c r="M813" s="32" t="s">
        <v>74</v>
      </c>
      <c r="N813" s="32" t="s">
        <v>77</v>
      </c>
      <c r="O813" s="32" t="s">
        <v>1177</v>
      </c>
    </row>
    <row r="814" spans="1:15" s="111" customFormat="1" ht="15.75" hidden="1" x14ac:dyDescent="0.25">
      <c r="A814" s="31">
        <v>988</v>
      </c>
      <c r="B814" s="32" t="s">
        <v>1153</v>
      </c>
      <c r="C814" s="29" t="s">
        <v>1154</v>
      </c>
      <c r="D814" s="29" t="s">
        <v>72</v>
      </c>
      <c r="E814" s="29" t="s">
        <v>73</v>
      </c>
      <c r="F814" s="32" t="s">
        <v>2025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77</v>
      </c>
      <c r="L814" s="32" t="s">
        <v>77</v>
      </c>
      <c r="M814" s="32" t="s">
        <v>77</v>
      </c>
      <c r="N814" s="32" t="s">
        <v>74</v>
      </c>
      <c r="O814" s="32" t="s">
        <v>1183</v>
      </c>
    </row>
    <row r="815" spans="1:15" s="111" customFormat="1" ht="15.75" hidden="1" x14ac:dyDescent="0.25">
      <c r="A815" s="31">
        <v>989</v>
      </c>
      <c r="B815" s="32" t="s">
        <v>1155</v>
      </c>
      <c r="C815" s="29" t="s">
        <v>1156</v>
      </c>
      <c r="D815" s="29" t="s">
        <v>72</v>
      </c>
      <c r="E815" s="29" t="s">
        <v>73</v>
      </c>
      <c r="F815" s="32" t="s">
        <v>2025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74</v>
      </c>
      <c r="M815" s="32" t="s">
        <v>74</v>
      </c>
      <c r="N815" s="32" t="s">
        <v>74</v>
      </c>
      <c r="O815" s="32" t="s">
        <v>1181</v>
      </c>
    </row>
    <row r="816" spans="1:15" s="111" customFormat="1" ht="15.75" x14ac:dyDescent="0.25">
      <c r="A816" s="31">
        <v>986</v>
      </c>
      <c r="B816" s="32" t="s">
        <v>1149</v>
      </c>
      <c r="C816" s="29" t="s">
        <v>1150</v>
      </c>
      <c r="D816" s="32" t="s">
        <v>72</v>
      </c>
      <c r="E816" s="32" t="s">
        <v>105</v>
      </c>
      <c r="F816" s="32" t="s">
        <v>2025</v>
      </c>
      <c r="G816" s="32" t="s">
        <v>77</v>
      </c>
      <c r="H816" s="32" t="s">
        <v>77</v>
      </c>
      <c r="I816" s="32" t="s">
        <v>74</v>
      </c>
      <c r="J816" s="32" t="s">
        <v>77</v>
      </c>
      <c r="K816" s="32" t="s">
        <v>77</v>
      </c>
      <c r="L816" s="32" t="s">
        <v>77</v>
      </c>
      <c r="M816" s="32" t="s">
        <v>77</v>
      </c>
      <c r="N816" s="32" t="s">
        <v>74</v>
      </c>
      <c r="O816" s="32" t="s">
        <v>1206</v>
      </c>
    </row>
    <row r="817" spans="1:15" s="111" customFormat="1" ht="15.75" x14ac:dyDescent="0.25">
      <c r="A817" s="31">
        <v>987</v>
      </c>
      <c r="B817" s="32" t="s">
        <v>1151</v>
      </c>
      <c r="C817" s="29" t="s">
        <v>1152</v>
      </c>
      <c r="D817" s="32" t="s">
        <v>72</v>
      </c>
      <c r="E817" s="32" t="s">
        <v>105</v>
      </c>
      <c r="F817" s="32" t="s">
        <v>2025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74</v>
      </c>
      <c r="O817" s="32" t="s">
        <v>1206</v>
      </c>
    </row>
    <row r="818" spans="1:15" s="111" customFormat="1" ht="15.75" hidden="1" x14ac:dyDescent="0.25">
      <c r="A818" s="31">
        <v>993</v>
      </c>
      <c r="B818" s="32" t="s">
        <v>1163</v>
      </c>
      <c r="C818" s="29" t="s">
        <v>1164</v>
      </c>
      <c r="D818" s="29" t="s">
        <v>72</v>
      </c>
      <c r="E818" s="29" t="s">
        <v>73</v>
      </c>
      <c r="F818" s="32" t="s">
        <v>2025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1187</v>
      </c>
    </row>
    <row r="819" spans="1:15" s="111" customFormat="1" ht="15.75" hidden="1" x14ac:dyDescent="0.25">
      <c r="A819" s="31">
        <v>994</v>
      </c>
      <c r="B819" s="32" t="s">
        <v>1883</v>
      </c>
      <c r="C819" s="29" t="s">
        <v>1882</v>
      </c>
      <c r="D819" s="29" t="s">
        <v>72</v>
      </c>
      <c r="E819" s="29" t="s">
        <v>73</v>
      </c>
      <c r="F819" s="32" t="s">
        <v>2025</v>
      </c>
      <c r="G819" s="32" t="s">
        <v>77</v>
      </c>
      <c r="H819" s="32" t="s">
        <v>77</v>
      </c>
      <c r="I819" s="32" t="s">
        <v>74</v>
      </c>
      <c r="J819" s="32" t="s">
        <v>77</v>
      </c>
      <c r="K819" s="32" t="s">
        <v>77</v>
      </c>
      <c r="L819" s="32" t="s">
        <v>77</v>
      </c>
      <c r="M819" s="32" t="s">
        <v>77</v>
      </c>
      <c r="N819" s="32" t="s">
        <v>77</v>
      </c>
      <c r="O819" s="32" t="s">
        <v>2014</v>
      </c>
    </row>
    <row r="820" spans="1:15" s="111" customFormat="1" ht="15.75" hidden="1" x14ac:dyDescent="0.25">
      <c r="A820" s="31">
        <v>995</v>
      </c>
      <c r="B820" s="32" t="s">
        <v>836</v>
      </c>
      <c r="C820" s="29" t="s">
        <v>837</v>
      </c>
      <c r="D820" s="29" t="s">
        <v>72</v>
      </c>
      <c r="E820" s="29" t="s">
        <v>90</v>
      </c>
      <c r="F820" s="32" t="s">
        <v>2025</v>
      </c>
      <c r="G820" s="32" t="s">
        <v>77</v>
      </c>
      <c r="H820" s="32" t="s">
        <v>74</v>
      </c>
      <c r="I820" s="32" t="s">
        <v>74</v>
      </c>
      <c r="J820" s="32" t="s">
        <v>74</v>
      </c>
      <c r="K820" s="32" t="s">
        <v>74</v>
      </c>
      <c r="L820" s="32" t="s">
        <v>77</v>
      </c>
      <c r="M820" s="32" t="s">
        <v>74</v>
      </c>
      <c r="N820" s="32" t="s">
        <v>74</v>
      </c>
      <c r="O820" s="32" t="s">
        <v>1178</v>
      </c>
    </row>
    <row r="821" spans="1:15" s="111" customFormat="1" ht="15.75" hidden="1" x14ac:dyDescent="0.25">
      <c r="A821" s="31">
        <v>996</v>
      </c>
      <c r="B821" s="32" t="s">
        <v>1190</v>
      </c>
      <c r="C821" s="29" t="s">
        <v>1191</v>
      </c>
      <c r="D821" s="29" t="s">
        <v>72</v>
      </c>
      <c r="E821" s="29" t="s">
        <v>73</v>
      </c>
      <c r="F821" s="32" t="s">
        <v>2025</v>
      </c>
      <c r="G821" s="32" t="s">
        <v>77</v>
      </c>
      <c r="H821" s="32" t="s">
        <v>77</v>
      </c>
      <c r="I821" s="32" t="s">
        <v>74</v>
      </c>
      <c r="J821" s="32" t="s">
        <v>77</v>
      </c>
      <c r="K821" s="32" t="s">
        <v>74</v>
      </c>
      <c r="L821" s="32" t="s">
        <v>74</v>
      </c>
      <c r="M821" s="32" t="s">
        <v>74</v>
      </c>
      <c r="N821" s="32" t="s">
        <v>77</v>
      </c>
      <c r="O821" s="32" t="s">
        <v>1181</v>
      </c>
    </row>
    <row r="822" spans="1:15" s="111" customFormat="1" ht="15.75" x14ac:dyDescent="0.25">
      <c r="A822" s="31">
        <v>990</v>
      </c>
      <c r="B822" s="32" t="s">
        <v>883</v>
      </c>
      <c r="C822" s="32" t="s">
        <v>884</v>
      </c>
      <c r="D822" s="32" t="s">
        <v>72</v>
      </c>
      <c r="E822" s="32" t="s">
        <v>105</v>
      </c>
      <c r="F822" s="32" t="s">
        <v>2025</v>
      </c>
      <c r="G822" s="32" t="s">
        <v>77</v>
      </c>
      <c r="H822" s="32" t="s">
        <v>77</v>
      </c>
      <c r="I822" s="32" t="s">
        <v>74</v>
      </c>
      <c r="J822" s="32" t="s">
        <v>77</v>
      </c>
      <c r="K822" s="32" t="s">
        <v>77</v>
      </c>
      <c r="L822" s="32" t="s">
        <v>77</v>
      </c>
      <c r="M822" s="32" t="s">
        <v>77</v>
      </c>
      <c r="N822" s="32" t="s">
        <v>77</v>
      </c>
      <c r="O822" s="32" t="s">
        <v>1206</v>
      </c>
    </row>
    <row r="823" spans="1:15" ht="15.75" x14ac:dyDescent="0.25">
      <c r="A823" s="123">
        <v>991</v>
      </c>
      <c r="B823" s="124" t="s">
        <v>1159</v>
      </c>
      <c r="C823" s="55" t="s">
        <v>1160</v>
      </c>
      <c r="D823" s="55" t="s">
        <v>72</v>
      </c>
      <c r="E823" s="55" t="s">
        <v>105</v>
      </c>
      <c r="F823" s="124" t="s">
        <v>2025</v>
      </c>
      <c r="G823" s="124" t="s">
        <v>77</v>
      </c>
      <c r="H823" s="124" t="s">
        <v>77</v>
      </c>
      <c r="I823" s="124" t="s">
        <v>74</v>
      </c>
      <c r="J823" s="124" t="s">
        <v>77</v>
      </c>
      <c r="K823" s="124" t="s">
        <v>74</v>
      </c>
      <c r="L823" s="124" t="s">
        <v>74</v>
      </c>
      <c r="M823" s="124" t="s">
        <v>74</v>
      </c>
      <c r="N823" s="124" t="s">
        <v>77</v>
      </c>
      <c r="O823" s="124" t="s">
        <v>1177</v>
      </c>
    </row>
    <row r="824" spans="1:15" ht="15.75" x14ac:dyDescent="0.25">
      <c r="A824" s="28">
        <v>863</v>
      </c>
      <c r="B824" s="124" t="s">
        <v>2606</v>
      </c>
      <c r="F824" s="32" t="s">
        <v>1298</v>
      </c>
      <c r="G824" s="32" t="s">
        <v>1298</v>
      </c>
      <c r="H824" s="32" t="s">
        <v>1298</v>
      </c>
      <c r="I824" s="32" t="s">
        <v>1298</v>
      </c>
      <c r="J824" s="32" t="s">
        <v>1298</v>
      </c>
      <c r="K824" s="32" t="s">
        <v>1298</v>
      </c>
      <c r="L824" s="32" t="s">
        <v>1298</v>
      </c>
      <c r="M824" s="32" t="s">
        <v>1298</v>
      </c>
    </row>
    <row r="825" spans="1:15" ht="15.75" x14ac:dyDescent="0.25">
      <c r="A825" s="28">
        <v>100</v>
      </c>
      <c r="B825" s="124" t="s">
        <v>2616</v>
      </c>
      <c r="C825" s="135" t="s">
        <v>2617</v>
      </c>
      <c r="F825" s="32" t="s">
        <v>1298</v>
      </c>
      <c r="G825" s="32" t="s">
        <v>1298</v>
      </c>
      <c r="H825" s="32" t="s">
        <v>1298</v>
      </c>
      <c r="I825" s="32" t="s">
        <v>1298</v>
      </c>
      <c r="J825" s="32" t="s">
        <v>1298</v>
      </c>
      <c r="K825" s="32" t="s">
        <v>1298</v>
      </c>
      <c r="L825" s="32" t="s">
        <v>1298</v>
      </c>
      <c r="M825" s="32" t="s">
        <v>1298</v>
      </c>
    </row>
  </sheetData>
  <autoFilter ref="A1:O822" xr:uid="{00000000-0009-0000-0000-00000F000000}">
    <filterColumn colId="4">
      <filters>
        <filter val="Norte"/>
      </filters>
    </filterColumn>
    <sortState xmlns:xlrd2="http://schemas.microsoft.com/office/spreadsheetml/2017/richdata2" ref="A4:O823">
      <sortCondition sortBy="cellColor" ref="A1:A822" dxfId="11"/>
    </sortState>
  </autoFilter>
  <sortState xmlns:xlrd2="http://schemas.microsoft.com/office/spreadsheetml/2017/richdata2"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823:A1048576 A1:A810">
    <cfRule type="duplicateValues" dxfId="10" priority="12"/>
  </conditionalFormatting>
  <conditionalFormatting sqref="B1:B810 B823:B1048576">
    <cfRule type="duplicateValues" dxfId="9" priority="11"/>
  </conditionalFormatting>
  <conditionalFormatting sqref="A811:A814">
    <cfRule type="duplicateValues" dxfId="8" priority="10"/>
  </conditionalFormatting>
  <conditionalFormatting sqref="B811:B814">
    <cfRule type="duplicateValues" dxfId="7" priority="9"/>
  </conditionalFormatting>
  <conditionalFormatting sqref="A823:A1048576 A1:A814">
    <cfRule type="duplicateValues" dxfId="6" priority="8"/>
  </conditionalFormatting>
  <conditionalFormatting sqref="A815:A821">
    <cfRule type="duplicateValues" dxfId="5" priority="7"/>
  </conditionalFormatting>
  <conditionalFormatting sqref="B815:B821">
    <cfRule type="duplicateValues" dxfId="4" priority="6"/>
  </conditionalFormatting>
  <conditionalFormatting sqref="A815:A821">
    <cfRule type="duplicateValues" dxfId="3" priority="5"/>
  </conditionalFormatting>
  <conditionalFormatting sqref="A822">
    <cfRule type="duplicateValues" dxfId="2" priority="4"/>
  </conditionalFormatting>
  <conditionalFormatting sqref="A822">
    <cfRule type="duplicateValues" dxfId="1" priority="2"/>
  </conditionalFormatting>
  <conditionalFormatting sqref="B822">
    <cfRule type="duplicateValues" dxfId="0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"/>
  <dimension ref="A1:I91"/>
  <sheetViews>
    <sheetView workbookViewId="0">
      <selection activeCell="I22" sqref="I22"/>
    </sheetView>
  </sheetViews>
  <sheetFormatPr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10" t="s">
        <v>0</v>
      </c>
      <c r="B1" s="211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12" t="s">
        <v>8</v>
      </c>
      <c r="B9" s="213"/>
    </row>
    <row r="10" spans="1:9" x14ac:dyDescent="0.35">
      <c r="A10" s="8" t="s">
        <v>2004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14" t="s">
        <v>9</v>
      </c>
      <c r="B14" s="215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2293</v>
      </c>
      <c r="C70" s="3" t="s">
        <v>2294</v>
      </c>
      <c r="D70" s="3" t="s">
        <v>2295</v>
      </c>
    </row>
    <row r="71" spans="1:5" x14ac:dyDescent="0.35">
      <c r="A71" s="3" t="s">
        <v>2296</v>
      </c>
      <c r="B71" s="3" t="s">
        <v>2297</v>
      </c>
      <c r="C71" s="3" t="s">
        <v>2298</v>
      </c>
      <c r="D71" s="3" t="s">
        <v>2299</v>
      </c>
    </row>
    <row r="72" spans="1:5" x14ac:dyDescent="0.35">
      <c r="A72" s="3" t="s">
        <v>2300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topLeftCell="B22" workbookViewId="0"/>
  </sheetViews>
  <sheetFormatPr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Charts</vt:lpstr>
      </vt:variant>
      <vt:variant>
        <vt:i4>6</vt:i4>
      </vt:variant>
    </vt:vector>
  </HeadingPairs>
  <TitlesOfParts>
    <vt:vector size="22" baseType="lpstr">
      <vt:lpstr>Macro3</vt:lpstr>
      <vt:lpstr>Macro2</vt:lpstr>
      <vt:lpstr>Macro1</vt:lpstr>
      <vt:lpstr>REPORTE</vt:lpstr>
      <vt:lpstr>Sin Efectivo</vt:lpstr>
      <vt:lpstr>Concat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Victor Manuel Peguero Solano</cp:lastModifiedBy>
  <cp:lastPrinted>2021-05-25T15:11:04Z</cp:lastPrinted>
  <dcterms:created xsi:type="dcterms:W3CDTF">2014-10-01T23:18:29Z</dcterms:created>
  <dcterms:modified xsi:type="dcterms:W3CDTF">2021-09-27T20:02:54Z</dcterms:modified>
</cp:coreProperties>
</file>